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<sst xmlns="http://schemas.openxmlformats.org/spreadsheetml/2006/main" count="710" uniqueCount="259">
  <si>
    <t>支払手形及び買掛金</t>
  </si>
  <si>
    <t>繰延税金負債</t>
  </si>
  <si>
    <t>連結・貸借対照表</t>
  </si>
  <si>
    <t>累積四半期</t>
  </si>
  <si>
    <t>2013/04/01</t>
  </si>
  <si>
    <t>減損損失</t>
  </si>
  <si>
    <t>貸倒引当金の増減額（△は減少）</t>
  </si>
  <si>
    <t>役員退職慰労引当金の増減額（△は減少）</t>
  </si>
  <si>
    <t>受取利息及び受取配当金</t>
  </si>
  <si>
    <t>その他の営業外損益（△は益）</t>
  </si>
  <si>
    <t>関係会社株式売却損益（△は益）</t>
  </si>
  <si>
    <t>会員権評価損</t>
  </si>
  <si>
    <t>負ののれん発生益</t>
  </si>
  <si>
    <t>売上債権の増減額（△は増加）</t>
  </si>
  <si>
    <t>たな卸資産の増減額（△は増加）</t>
  </si>
  <si>
    <t>仕入債務の増減額（△は減少）</t>
  </si>
  <si>
    <t>その他の資産の増減額（△は増加）</t>
  </si>
  <si>
    <t>その他の負債の増減額（△は減少）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</si>
  <si>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</si>
  <si>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</si>
  <si>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</si>
  <si>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</si>
  <si>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</si>
  <si>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関係会社株式の売却による収入</t>
  </si>
  <si>
    <t>投資有価証券の取得による支出</t>
  </si>
  <si>
    <t>有形固定資産の取得による支出</t>
  </si>
  <si>
    <t>無形固定資産の取得による支出</t>
  </si>
  <si>
    <t>定期預金の預入による支出</t>
  </si>
  <si>
    <t>定期預金の払戻による収入</t>
  </si>
  <si>
    <t>連結の範囲の変更を伴う子会社株式の売却による支出</t>
  </si>
  <si>
    <t>投資活動によるキャッシュ・フロー</t>
  </si>
  <si>
    <t>短期借入金の純増減額（△は減少）</t>
  </si>
  <si>
    <t>長期借入金の返済による支出</t>
  </si>
  <si>
    <t>自己株式の取得による支出</t>
  </si>
  <si>
    <t>支払手数料の支出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</si>
  <si>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</si>
  <si>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</si>
  <si>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</si>
  <si>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</si>
  <si>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</si>
  <si>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</si>
  <si>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不動産賃貸料</t>
  </si>
  <si>
    <t>関係会社株式売却益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</si>
  <si>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</si>
  <si>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</si>
  <si>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</si>
  <si>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</si>
  <si>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</si>
  <si>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</si>
  <si>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</si>
  <si>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</si>
  <si>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</si>
  <si>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</si>
  <si>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2013/06/28</t>
  </si>
  <si>
    <t>通期</t>
  </si>
  <si>
    <t>2013/03/31</t>
  </si>
  <si>
    <t>2012/03/31</t>
  </si>
  <si>
    <t>2011/06/30</t>
  </si>
  <si>
    <t>2011/03/31</t>
  </si>
  <si>
    <t>2010/03/31</t>
  </si>
  <si>
    <t>2010/06/30</t>
  </si>
  <si>
    <t>2009/03/31</t>
  </si>
  <si>
    <t>2009/06/29</t>
  </si>
  <si>
    <t>2008/03/31</t>
  </si>
  <si>
    <t>現金及び預金</t>
  </si>
  <si>
    <t>千円</t>
  </si>
  <si>
    <t>受取手形</t>
  </si>
  <si>
    <t>売掛金</t>
  </si>
  <si>
    <t>商品及び製品</t>
  </si>
  <si>
    <t>仕掛品</t>
  </si>
  <si>
    <t>原材料及び貯蔵品</t>
  </si>
  <si>
    <t>前渡金</t>
  </si>
  <si>
    <t>前払費用</t>
  </si>
  <si>
    <t>繰延税金資産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</si>
  <si>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</si>
  <si>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</si>
  <si>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</si>
  <si>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</si>
  <si>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</si>
  <si>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</si>
  <si>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</si>
  <si>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</si>
  <si>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</si>
  <si>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</si>
  <si>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船舶</t>
  </si>
  <si>
    <t>船舶（純額）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</si>
  <si>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</si>
  <si>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</si>
  <si>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</si>
  <si>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</si>
  <si>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</si>
  <si>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</si>
  <si>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有形固定資産</t>
  </si>
  <si>
    <t>商標権</t>
  </si>
  <si>
    <t>ソフトウエア</t>
  </si>
  <si>
    <t>電話加入権</t>
  </si>
  <si>
    <t>無形固定資産</t>
  </si>
  <si>
    <t>投資有価証券</t>
  </si>
  <si>
    <t>関係会社株式</t>
  </si>
  <si>
    <t>出資金</t>
  </si>
  <si>
    <t>長期貸付金</t>
  </si>
  <si>
    <t>関係会社長期貸付金</t>
  </si>
  <si>
    <t>投資不動産</t>
  </si>
  <si>
    <t>投資不動産（純額）</t>
  </si>
  <si>
    <t>長期性預金</t>
  </si>
  <si>
    <t>破産更生債権等</t>
  </si>
  <si>
    <t>敷金及び保証金</t>
  </si>
  <si>
    <t>保険積立金</t>
  </si>
  <si>
    <t>会員権</t>
  </si>
  <si>
    <t>投資その他の資産</t>
  </si>
  <si>
    <t>固定資産</t>
  </si>
  <si>
    <t>資産</t>
  </si>
  <si>
    <t>支払手形</t>
  </si>
  <si>
    <t>買掛金</t>
  </si>
  <si>
    <t>短期借入金</t>
  </si>
  <si>
    <t>1年内返済予定の長期借入金</t>
  </si>
  <si>
    <t>未払金</t>
  </si>
  <si>
    <t>未払費用</t>
  </si>
  <si>
    <t>未払法人税等</t>
  </si>
  <si>
    <t>未払消費税等</t>
  </si>
  <si>
    <t>前受金</t>
  </si>
  <si>
    <t>預り金</t>
  </si>
  <si>
    <t>未払役員賞与</t>
  </si>
  <si>
    <t>流動負債</t>
  </si>
  <si>
    <t>長期借入金</t>
  </si>
  <si>
    <t>退職給付引当金</t>
  </si>
  <si>
    <t>役員退職慰労引当金</t>
  </si>
  <si>
    <t>資産除去債務</t>
  </si>
  <si>
    <t>固定負債</t>
  </si>
  <si>
    <t>負債</t>
  </si>
  <si>
    <t>資本金</t>
  </si>
  <si>
    <t>資本準備金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</si>
  <si>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</si>
  <si>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</si>
  <si>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</si>
  <si>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</si>
  <si>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</si>
  <si>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</si>
  <si>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</si>
  <si>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</si>
  <si>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</si>
  <si>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</si>
  <si>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</si>
  <si>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</si>
  <si>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</si>
  <si>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ダイコク電機株式会社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</si>
  <si>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</si>
  <si>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</si>
  <si>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</si>
  <si>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</si>
  <si>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</si>
  <si>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</si>
  <si>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</si>
  <si>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</si>
  <si>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</si>
  <si>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製品売上高</t>
  </si>
  <si>
    <t>商品売上高</t>
  </si>
  <si>
    <t>役務収益</t>
  </si>
  <si>
    <t>売上高</t>
  </si>
  <si>
    <t>製品期首たな卸高</t>
  </si>
  <si>
    <t>当期製品仕入高</t>
  </si>
  <si>
    <t>他勘定受入高</t>
  </si>
  <si>
    <t>他勘定振替高</t>
  </si>
  <si>
    <t>当期製品製造原価</t>
  </si>
  <si>
    <t>減価償却費</t>
  </si>
  <si>
    <t>合計</t>
  </si>
  <si>
    <t>製品期末たな卸高</t>
  </si>
  <si>
    <t>製品売上原価</t>
  </si>
  <si>
    <t>商品期首たな卸高</t>
  </si>
  <si>
    <t>当期商品仕入高</t>
  </si>
  <si>
    <t>商品期末たな卸高</t>
  </si>
  <si>
    <t>商品売上原価合計</t>
  </si>
  <si>
    <t>工事売上原価</t>
  </si>
  <si>
    <t>売上原価</t>
  </si>
  <si>
    <t>売上総利益</t>
  </si>
  <si>
    <t>延払販売未実現利益戻入</t>
  </si>
  <si>
    <t>延払販売未実現利益控除</t>
  </si>
  <si>
    <t>差引売上総利益</t>
  </si>
  <si>
    <t>広告宣伝費</t>
  </si>
  <si>
    <t>支払手数料</t>
  </si>
  <si>
    <t>貸倒引当金繰入額</t>
  </si>
  <si>
    <t>給料及び賃金</t>
  </si>
  <si>
    <t>賞与</t>
  </si>
  <si>
    <t>（うち役員退職慰労引当金繰入額）</t>
  </si>
  <si>
    <t>役員賞与引当金繰入額</t>
  </si>
  <si>
    <t>（うち退職給付費用）</t>
  </si>
  <si>
    <t>法定福利費</t>
  </si>
  <si>
    <t>福利厚生費</t>
  </si>
  <si>
    <t>旅費及び交通費</t>
  </si>
  <si>
    <t>消耗品費</t>
  </si>
  <si>
    <t>賃借料</t>
  </si>
  <si>
    <t>業務委託費</t>
  </si>
  <si>
    <t>貸倒損失</t>
  </si>
  <si>
    <t>研究開発費</t>
  </si>
  <si>
    <t>販売費・一般管理費</t>
  </si>
  <si>
    <t>営業利益</t>
  </si>
  <si>
    <t>受取利息</t>
  </si>
  <si>
    <t>有価証券利息</t>
  </si>
  <si>
    <t>受取配当金</t>
  </si>
  <si>
    <t>投資不動産賃貸料</t>
  </si>
  <si>
    <t>固定資産賃貸料</t>
  </si>
  <si>
    <t>貸倒引当金戻入額</t>
  </si>
  <si>
    <t>営業外収益</t>
  </si>
  <si>
    <t>支払利息</t>
  </si>
  <si>
    <t>不動産賃貸費用</t>
  </si>
  <si>
    <t>営業外費用</t>
  </si>
  <si>
    <t>経常利益</t>
  </si>
  <si>
    <t>固定資産売却益</t>
  </si>
  <si>
    <t>会員権償還益</t>
  </si>
  <si>
    <t>抱合せ株式消滅差益</t>
  </si>
  <si>
    <t>特別利益</t>
  </si>
  <si>
    <t>固定資産売却損</t>
  </si>
  <si>
    <t>固定資産除却損</t>
  </si>
  <si>
    <t>関係会社整理損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</si>
  <si>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</si>
  <si>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</si>
  <si>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</si>
  <si>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</si>
  <si>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</si>
  <si>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</si>
  <si>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</si>
  <si>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2014/02/13</t>
  </si>
  <si>
    <t>四半期</t>
  </si>
  <si>
    <t>2013/12/31</t>
  </si>
  <si>
    <t>2013/11/14</t>
  </si>
  <si>
    <t>2013/09/30</t>
  </si>
  <si>
    <t>2013/08/14</t>
  </si>
  <si>
    <t>2013/06/30</t>
  </si>
  <si>
    <t>2013/02/14</t>
  </si>
  <si>
    <t>2012/12/31</t>
  </si>
  <si>
    <t>2012/11/14</t>
  </si>
  <si>
    <t>2012/09/30</t>
  </si>
  <si>
    <t>2012/08/14</t>
  </si>
  <si>
    <t>2012/06/30</t>
  </si>
  <si>
    <t>2012/02/14</t>
  </si>
  <si>
    <t>2011/12/31</t>
  </si>
  <si>
    <t>2011/11/14</t>
  </si>
  <si>
    <t>2011/09/30</t>
  </si>
  <si>
    <t>2011/08/12</t>
  </si>
  <si>
    <t>2011/02/14</t>
  </si>
  <si>
    <t>2010/12/31</t>
  </si>
  <si>
    <t>2010/11/12</t>
  </si>
  <si>
    <t>2010/09/30</t>
  </si>
  <si>
    <t>2010/08/11</t>
  </si>
  <si>
    <t>2010/02/15</t>
  </si>
  <si>
    <t>2009/12/31</t>
  </si>
  <si>
    <t>2009/11/13</t>
  </si>
  <si>
    <t>2009/09/30</t>
  </si>
  <si>
    <t>2009/08/14</t>
  </si>
  <si>
    <t>2009/06/30</t>
  </si>
  <si>
    <t>2009/02/13</t>
  </si>
  <si>
    <t>2008/12/31</t>
  </si>
  <si>
    <t>2008/11/14</t>
  </si>
  <si>
    <t>2008/09/30</t>
  </si>
  <si>
    <t>2008/08/14</t>
  </si>
  <si>
    <t>2008/06/30</t>
  </si>
  <si>
    <t>受取手形及び営業未収入金</t>
  </si>
  <si>
    <t>建物及び構築物（純額）</t>
  </si>
  <si>
    <t>その他（純額）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</si>
</sst>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143</v>
      </c>
      <c r="B2" s="14">
        <v>6430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144</v>
      </c>
      <c r="B3" s="1" t="s">
        <v>145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46</v>
      </c>
      <c r="B4" s="15" t="str">
        <f>HYPERLINK("http://www.kabupro.jp/mark/20140213/S1001350.htm","四半期報告書")</f>
        <v>四半期報告書</v>
      </c>
      <c r="C4" s="15" t="str">
        <f>HYPERLINK("http://www.kabupro.jp/mark/20131114/S1000COL.htm","四半期報告書")</f>
        <v>四半期報告書</v>
      </c>
      <c r="D4" s="15" t="str">
        <f>HYPERLINK("http://www.kabupro.jp/mark/20130814/S000E5HM.htm","四半期報告書")</f>
        <v>四半期報告書</v>
      </c>
      <c r="E4" s="15" t="str">
        <f>HYPERLINK("http://www.kabupro.jp/mark/20130628/S000D95B.htm","有価証券報告書")</f>
        <v>有価証券報告書</v>
      </c>
      <c r="F4" s="15" t="str">
        <f>HYPERLINK("http://www.kabupro.jp/mark/20140213/S1001350.htm","四半期報告書")</f>
        <v>四半期報告書</v>
      </c>
      <c r="G4" s="15" t="str">
        <f>HYPERLINK("http://www.kabupro.jp/mark/20131114/S1000COL.htm","四半期報告書")</f>
        <v>四半期報告書</v>
      </c>
      <c r="H4" s="15" t="str">
        <f>HYPERLINK("http://www.kabupro.jp/mark/20130814/S000E5HM.htm","四半期報告書")</f>
        <v>四半期報告書</v>
      </c>
      <c r="I4" s="15" t="str">
        <f>HYPERLINK("http://www.kabupro.jp/mark/20130628/S000D95B.htm","有価証券報告書")</f>
        <v>有価証券報告書</v>
      </c>
      <c r="J4" s="15" t="str">
        <f>HYPERLINK("http://www.kabupro.jp/mark/20130214/S000CULY.htm","四半期報告書")</f>
        <v>四半期報告書</v>
      </c>
      <c r="K4" s="15" t="str">
        <f>HYPERLINK("http://www.kabupro.jp/mark/20121114/S000C5EL.htm","四半期報告書")</f>
        <v>四半期報告書</v>
      </c>
      <c r="L4" s="15" t="str">
        <f>HYPERLINK("http://www.kabupro.jp/mark/20120814/S000BKUC.htm","四半期報告書")</f>
        <v>四半期報告書</v>
      </c>
      <c r="M4" s="15" t="str">
        <f>HYPERLINK("http://www.kabupro.jp/mark/20110630/S0008NK6.htm","有価証券報告書")</f>
        <v>有価証券報告書</v>
      </c>
      <c r="N4" s="15" t="str">
        <f>HYPERLINK("http://www.kabupro.jp/mark/20120214/S000A9IG.htm","四半期報告書")</f>
        <v>四半期報告書</v>
      </c>
      <c r="O4" s="15" t="str">
        <f>HYPERLINK("http://www.kabupro.jp/mark/20111114/S0009NXQ.htm","四半期報告書")</f>
        <v>四半期報告書</v>
      </c>
      <c r="P4" s="15" t="str">
        <f>HYPERLINK("http://www.kabupro.jp/mark/20110812/S00091NP.htm","四半期報告書")</f>
        <v>四半期報告書</v>
      </c>
      <c r="Q4" s="15" t="str">
        <f>HYPERLINK("http://www.kabupro.jp/mark/20110630/S0008NK6.htm","有価証券報告書")</f>
        <v>有価証券報告書</v>
      </c>
      <c r="R4" s="15" t="str">
        <f>HYPERLINK("http://www.kabupro.jp/mark/20110214/S0007P1D.htm","四半期報告書")</f>
        <v>四半期報告書</v>
      </c>
      <c r="S4" s="15" t="str">
        <f>HYPERLINK("http://www.kabupro.jp/mark/20101112/S00072E5.htm","四半期報告書")</f>
        <v>四半期報告書</v>
      </c>
      <c r="T4" s="15" t="str">
        <f>HYPERLINK("http://www.kabupro.jp/mark/20100811/S0006H42.htm","四半期報告書")</f>
        <v>四半期報告書</v>
      </c>
      <c r="U4" s="15" t="str">
        <f>HYPERLINK("http://www.kabupro.jp/mark/20100630/S00064N8.htm","有価証券報告書")</f>
        <v>有価証券報告書</v>
      </c>
      <c r="V4" s="15" t="str">
        <f>HYPERLINK("http://www.kabupro.jp/mark/20100215/S00057RP.htm","四半期報告書")</f>
        <v>四半期報告書</v>
      </c>
      <c r="W4" s="15" t="str">
        <f>HYPERLINK("http://www.kabupro.jp/mark/20091113/S0004I7E.htm","四半期報告書")</f>
        <v>四半期報告書</v>
      </c>
      <c r="X4" s="15" t="str">
        <f>HYPERLINK("http://www.kabupro.jp/mark/20090814/S0003UXA.htm","四半期報告書")</f>
        <v>四半期報告書</v>
      </c>
      <c r="Y4" s="15" t="str">
        <f>HYPERLINK("http://www.kabupro.jp/mark/20090629/S0003BTV.htm","有価証券報告書")</f>
        <v>有価証券報告書</v>
      </c>
    </row>
    <row r="5" spans="1:25" ht="14.25" thickBot="1">
      <c r="A5" s="11" t="s">
        <v>47</v>
      </c>
      <c r="B5" s="1" t="s">
        <v>221</v>
      </c>
      <c r="C5" s="1" t="s">
        <v>224</v>
      </c>
      <c r="D5" s="1" t="s">
        <v>226</v>
      </c>
      <c r="E5" s="1" t="s">
        <v>53</v>
      </c>
      <c r="F5" s="1" t="s">
        <v>221</v>
      </c>
      <c r="G5" s="1" t="s">
        <v>224</v>
      </c>
      <c r="H5" s="1" t="s">
        <v>226</v>
      </c>
      <c r="I5" s="1" t="s">
        <v>53</v>
      </c>
      <c r="J5" s="1" t="s">
        <v>228</v>
      </c>
      <c r="K5" s="1" t="s">
        <v>230</v>
      </c>
      <c r="L5" s="1" t="s">
        <v>232</v>
      </c>
      <c r="M5" s="1" t="s">
        <v>57</v>
      </c>
      <c r="N5" s="1" t="s">
        <v>234</v>
      </c>
      <c r="O5" s="1" t="s">
        <v>236</v>
      </c>
      <c r="P5" s="1" t="s">
        <v>238</v>
      </c>
      <c r="Q5" s="1" t="s">
        <v>57</v>
      </c>
      <c r="R5" s="1" t="s">
        <v>239</v>
      </c>
      <c r="S5" s="1" t="s">
        <v>241</v>
      </c>
      <c r="T5" s="1" t="s">
        <v>243</v>
      </c>
      <c r="U5" s="1" t="s">
        <v>60</v>
      </c>
      <c r="V5" s="1" t="s">
        <v>244</v>
      </c>
      <c r="W5" s="1" t="s">
        <v>246</v>
      </c>
      <c r="X5" s="1" t="s">
        <v>248</v>
      </c>
      <c r="Y5" s="1" t="s">
        <v>62</v>
      </c>
    </row>
    <row r="6" spans="1:25" ht="15" thickBot="1" thickTop="1">
      <c r="A6" s="10" t="s">
        <v>48</v>
      </c>
      <c r="B6" s="18" t="s">
        <v>45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49</v>
      </c>
      <c r="B7" s="14" t="s">
        <v>3</v>
      </c>
      <c r="C7" s="14" t="s">
        <v>3</v>
      </c>
      <c r="D7" s="14" t="s">
        <v>3</v>
      </c>
      <c r="E7" s="16" t="s">
        <v>54</v>
      </c>
      <c r="F7" s="14" t="s">
        <v>3</v>
      </c>
      <c r="G7" s="14" t="s">
        <v>3</v>
      </c>
      <c r="H7" s="14" t="s">
        <v>3</v>
      </c>
      <c r="I7" s="16" t="s">
        <v>54</v>
      </c>
      <c r="J7" s="14" t="s">
        <v>3</v>
      </c>
      <c r="K7" s="14" t="s">
        <v>3</v>
      </c>
      <c r="L7" s="14" t="s">
        <v>3</v>
      </c>
      <c r="M7" s="16" t="s">
        <v>54</v>
      </c>
      <c r="N7" s="14" t="s">
        <v>3</v>
      </c>
      <c r="O7" s="14" t="s">
        <v>3</v>
      </c>
      <c r="P7" s="14" t="s">
        <v>3</v>
      </c>
      <c r="Q7" s="16" t="s">
        <v>54</v>
      </c>
      <c r="R7" s="14" t="s">
        <v>3</v>
      </c>
      <c r="S7" s="14" t="s">
        <v>3</v>
      </c>
      <c r="T7" s="14" t="s">
        <v>3</v>
      </c>
      <c r="U7" s="16" t="s">
        <v>54</v>
      </c>
      <c r="V7" s="14" t="s">
        <v>3</v>
      </c>
      <c r="W7" s="14" t="s">
        <v>3</v>
      </c>
      <c r="X7" s="14" t="s">
        <v>3</v>
      </c>
      <c r="Y7" s="16" t="s">
        <v>54</v>
      </c>
    </row>
    <row r="8" spans="1:25" ht="13.5">
      <c r="A8" s="13" t="s">
        <v>50</v>
      </c>
      <c r="B8" s="1" t="s">
        <v>4</v>
      </c>
      <c r="C8" s="1" t="s">
        <v>4</v>
      </c>
      <c r="D8" s="1" t="s">
        <v>4</v>
      </c>
      <c r="E8" s="17" t="s">
        <v>149</v>
      </c>
      <c r="F8" s="1" t="s">
        <v>149</v>
      </c>
      <c r="G8" s="1" t="s">
        <v>149</v>
      </c>
      <c r="H8" s="1" t="s">
        <v>149</v>
      </c>
      <c r="I8" s="17" t="s">
        <v>150</v>
      </c>
      <c r="J8" s="1" t="s">
        <v>150</v>
      </c>
      <c r="K8" s="1" t="s">
        <v>150</v>
      </c>
      <c r="L8" s="1" t="s">
        <v>150</v>
      </c>
      <c r="M8" s="17" t="s">
        <v>151</v>
      </c>
      <c r="N8" s="1" t="s">
        <v>151</v>
      </c>
      <c r="O8" s="1" t="s">
        <v>151</v>
      </c>
      <c r="P8" s="1" t="s">
        <v>151</v>
      </c>
      <c r="Q8" s="17" t="s">
        <v>152</v>
      </c>
      <c r="R8" s="1" t="s">
        <v>152</v>
      </c>
      <c r="S8" s="1" t="s">
        <v>152</v>
      </c>
      <c r="T8" s="1" t="s">
        <v>152</v>
      </c>
      <c r="U8" s="17" t="s">
        <v>153</v>
      </c>
      <c r="V8" s="1" t="s">
        <v>153</v>
      </c>
      <c r="W8" s="1" t="s">
        <v>153</v>
      </c>
      <c r="X8" s="1" t="s">
        <v>153</v>
      </c>
      <c r="Y8" s="17" t="s">
        <v>154</v>
      </c>
    </row>
    <row r="9" spans="1:25" ht="13.5">
      <c r="A9" s="13" t="s">
        <v>51</v>
      </c>
      <c r="B9" s="1" t="s">
        <v>223</v>
      </c>
      <c r="C9" s="1" t="s">
        <v>225</v>
      </c>
      <c r="D9" s="1" t="s">
        <v>227</v>
      </c>
      <c r="E9" s="17" t="s">
        <v>55</v>
      </c>
      <c r="F9" s="1" t="s">
        <v>229</v>
      </c>
      <c r="G9" s="1" t="s">
        <v>231</v>
      </c>
      <c r="H9" s="1" t="s">
        <v>233</v>
      </c>
      <c r="I9" s="17" t="s">
        <v>56</v>
      </c>
      <c r="J9" s="1" t="s">
        <v>235</v>
      </c>
      <c r="K9" s="1" t="s">
        <v>237</v>
      </c>
      <c r="L9" s="1" t="s">
        <v>57</v>
      </c>
      <c r="M9" s="17" t="s">
        <v>58</v>
      </c>
      <c r="N9" s="1" t="s">
        <v>240</v>
      </c>
      <c r="O9" s="1" t="s">
        <v>242</v>
      </c>
      <c r="P9" s="1" t="s">
        <v>60</v>
      </c>
      <c r="Q9" s="17" t="s">
        <v>59</v>
      </c>
      <c r="R9" s="1" t="s">
        <v>245</v>
      </c>
      <c r="S9" s="1" t="s">
        <v>247</v>
      </c>
      <c r="T9" s="1" t="s">
        <v>249</v>
      </c>
      <c r="U9" s="17" t="s">
        <v>61</v>
      </c>
      <c r="V9" s="1" t="s">
        <v>251</v>
      </c>
      <c r="W9" s="1" t="s">
        <v>253</v>
      </c>
      <c r="X9" s="1" t="s">
        <v>255</v>
      </c>
      <c r="Y9" s="17" t="s">
        <v>63</v>
      </c>
    </row>
    <row r="10" spans="1:25" ht="14.25" thickBot="1">
      <c r="A10" s="13" t="s">
        <v>52</v>
      </c>
      <c r="B10" s="1" t="s">
        <v>65</v>
      </c>
      <c r="C10" s="1" t="s">
        <v>65</v>
      </c>
      <c r="D10" s="1" t="s">
        <v>65</v>
      </c>
      <c r="E10" s="17" t="s">
        <v>65</v>
      </c>
      <c r="F10" s="1" t="s">
        <v>65</v>
      </c>
      <c r="G10" s="1" t="s">
        <v>65</v>
      </c>
      <c r="H10" s="1" t="s">
        <v>65</v>
      </c>
      <c r="I10" s="17" t="s">
        <v>65</v>
      </c>
      <c r="J10" s="1" t="s">
        <v>65</v>
      </c>
      <c r="K10" s="1" t="s">
        <v>65</v>
      </c>
      <c r="L10" s="1" t="s">
        <v>65</v>
      </c>
      <c r="M10" s="17" t="s">
        <v>65</v>
      </c>
      <c r="N10" s="1" t="s">
        <v>65</v>
      </c>
      <c r="O10" s="1" t="s">
        <v>65</v>
      </c>
      <c r="P10" s="1" t="s">
        <v>65</v>
      </c>
      <c r="Q10" s="17" t="s">
        <v>65</v>
      </c>
      <c r="R10" s="1" t="s">
        <v>65</v>
      </c>
      <c r="S10" s="1" t="s">
        <v>65</v>
      </c>
      <c r="T10" s="1" t="s">
        <v>65</v>
      </c>
      <c r="U10" s="17" t="s">
        <v>65</v>
      </c>
      <c r="V10" s="1" t="s">
        <v>65</v>
      </c>
      <c r="W10" s="1" t="s">
        <v>65</v>
      </c>
      <c r="X10" s="1" t="s">
        <v>65</v>
      </c>
      <c r="Y10" s="17" t="s">
        <v>65</v>
      </c>
    </row>
    <row r="11" spans="1:25" ht="14.25" thickTop="1">
      <c r="A11" s="30" t="s">
        <v>158</v>
      </c>
      <c r="B11" s="27">
        <v>47229662</v>
      </c>
      <c r="C11" s="27">
        <v>25882630</v>
      </c>
      <c r="D11" s="27">
        <v>11340028</v>
      </c>
      <c r="E11" s="21">
        <v>58861741</v>
      </c>
      <c r="F11" s="27">
        <v>49290596</v>
      </c>
      <c r="G11" s="27">
        <v>27665742</v>
      </c>
      <c r="H11" s="27">
        <v>13497354</v>
      </c>
      <c r="I11" s="21">
        <v>47096572</v>
      </c>
      <c r="J11" s="27">
        <v>39318334</v>
      </c>
      <c r="K11" s="27">
        <v>28100878</v>
      </c>
      <c r="L11" s="27">
        <v>12145577</v>
      </c>
      <c r="M11" s="21">
        <v>34483024</v>
      </c>
      <c r="N11" s="27">
        <v>26342247</v>
      </c>
      <c r="O11" s="27">
        <v>16510797</v>
      </c>
      <c r="P11" s="27">
        <v>7961019</v>
      </c>
      <c r="Q11" s="21">
        <v>51857977</v>
      </c>
      <c r="R11" s="27">
        <v>40814944</v>
      </c>
      <c r="S11" s="27">
        <v>29473468</v>
      </c>
      <c r="T11" s="27">
        <v>14413032</v>
      </c>
      <c r="U11" s="21">
        <v>52282474</v>
      </c>
      <c r="V11" s="27">
        <v>33560530</v>
      </c>
      <c r="W11" s="27">
        <v>20220579</v>
      </c>
      <c r="X11" s="27">
        <v>11896459</v>
      </c>
      <c r="Y11" s="21">
        <v>36466111</v>
      </c>
    </row>
    <row r="12" spans="1:25" ht="13.5">
      <c r="A12" s="7" t="s">
        <v>173</v>
      </c>
      <c r="B12" s="28">
        <v>31854007</v>
      </c>
      <c r="C12" s="28">
        <v>17703598</v>
      </c>
      <c r="D12" s="28">
        <v>7598059</v>
      </c>
      <c r="E12" s="22">
        <v>40082771</v>
      </c>
      <c r="F12" s="28">
        <v>32900117</v>
      </c>
      <c r="G12" s="28">
        <v>18557574</v>
      </c>
      <c r="H12" s="28">
        <v>8860020</v>
      </c>
      <c r="I12" s="22">
        <v>31143111</v>
      </c>
      <c r="J12" s="28">
        <v>25781872</v>
      </c>
      <c r="K12" s="28">
        <v>18988379</v>
      </c>
      <c r="L12" s="28">
        <v>8416203</v>
      </c>
      <c r="M12" s="22">
        <v>23246521</v>
      </c>
      <c r="N12" s="28">
        <v>17322297</v>
      </c>
      <c r="O12" s="28">
        <v>10698380</v>
      </c>
      <c r="P12" s="28">
        <v>5226031</v>
      </c>
      <c r="Q12" s="22">
        <v>35705539</v>
      </c>
      <c r="R12" s="28">
        <v>27944113</v>
      </c>
      <c r="S12" s="28">
        <v>20077534</v>
      </c>
      <c r="T12" s="28">
        <v>9887660</v>
      </c>
      <c r="U12" s="22">
        <v>36466737</v>
      </c>
      <c r="V12" s="28">
        <v>22433826</v>
      </c>
      <c r="W12" s="28">
        <v>13260541</v>
      </c>
      <c r="X12" s="28">
        <v>7939796</v>
      </c>
      <c r="Y12" s="22">
        <v>25755180</v>
      </c>
    </row>
    <row r="13" spans="1:25" ht="13.5">
      <c r="A13" s="7" t="s">
        <v>174</v>
      </c>
      <c r="B13" s="28">
        <v>15375654</v>
      </c>
      <c r="C13" s="28">
        <v>8179031</v>
      </c>
      <c r="D13" s="28">
        <v>3741968</v>
      </c>
      <c r="E13" s="22">
        <v>18778970</v>
      </c>
      <c r="F13" s="28">
        <v>16390479</v>
      </c>
      <c r="G13" s="28">
        <v>9108168</v>
      </c>
      <c r="H13" s="28">
        <v>4637334</v>
      </c>
      <c r="I13" s="22">
        <v>15953461</v>
      </c>
      <c r="J13" s="28">
        <v>13536462</v>
      </c>
      <c r="K13" s="28">
        <v>9112499</v>
      </c>
      <c r="L13" s="28">
        <v>3729374</v>
      </c>
      <c r="M13" s="22">
        <v>11236503</v>
      </c>
      <c r="N13" s="28">
        <v>9019950</v>
      </c>
      <c r="O13" s="28">
        <v>5812417</v>
      </c>
      <c r="P13" s="28">
        <v>2734987</v>
      </c>
      <c r="Q13" s="22">
        <v>16152438</v>
      </c>
      <c r="R13" s="28">
        <v>12870831</v>
      </c>
      <c r="S13" s="28">
        <v>9395933</v>
      </c>
      <c r="T13" s="28">
        <v>4525371</v>
      </c>
      <c r="U13" s="22">
        <v>15815737</v>
      </c>
      <c r="V13" s="28">
        <v>11126703</v>
      </c>
      <c r="W13" s="28">
        <v>6960037</v>
      </c>
      <c r="X13" s="28">
        <v>3956662</v>
      </c>
      <c r="Y13" s="22">
        <v>10710931</v>
      </c>
    </row>
    <row r="14" spans="1:25" ht="13.5">
      <c r="A14" s="7" t="s">
        <v>175</v>
      </c>
      <c r="B14" s="28">
        <v>18926</v>
      </c>
      <c r="C14" s="28">
        <v>12617</v>
      </c>
      <c r="D14" s="28">
        <v>6308</v>
      </c>
      <c r="E14" s="22">
        <v>21805</v>
      </c>
      <c r="F14" s="28">
        <v>15496</v>
      </c>
      <c r="G14" s="28">
        <v>9188</v>
      </c>
      <c r="H14" s="28">
        <v>4251</v>
      </c>
      <c r="I14" s="22">
        <v>9427</v>
      </c>
      <c r="J14" s="28">
        <v>5176</v>
      </c>
      <c r="K14" s="28">
        <v>925</v>
      </c>
      <c r="L14" s="28">
        <v>462</v>
      </c>
      <c r="M14" s="22"/>
      <c r="N14" s="28"/>
      <c r="O14" s="28">
        <v>7576</v>
      </c>
      <c r="P14" s="28"/>
      <c r="Q14" s="22"/>
      <c r="R14" s="28">
        <v>11365</v>
      </c>
      <c r="S14" s="28">
        <v>7576</v>
      </c>
      <c r="T14" s="28">
        <v>3788</v>
      </c>
      <c r="U14" s="22"/>
      <c r="V14" s="28">
        <v>27563</v>
      </c>
      <c r="W14" s="28">
        <v>23774</v>
      </c>
      <c r="X14" s="28">
        <v>4373</v>
      </c>
      <c r="Y14" s="22"/>
    </row>
    <row r="15" spans="1:25" ht="13.5">
      <c r="A15" s="7" t="s">
        <v>176</v>
      </c>
      <c r="B15" s="28"/>
      <c r="C15" s="28"/>
      <c r="D15" s="28"/>
      <c r="E15" s="22">
        <v>24005</v>
      </c>
      <c r="F15" s="28">
        <v>24005</v>
      </c>
      <c r="G15" s="28">
        <v>24005</v>
      </c>
      <c r="H15" s="28"/>
      <c r="I15" s="22"/>
      <c r="J15" s="28"/>
      <c r="K15" s="28"/>
      <c r="L15" s="28"/>
      <c r="M15" s="22"/>
      <c r="N15" s="28"/>
      <c r="O15" s="28"/>
      <c r="P15" s="28"/>
      <c r="Q15" s="22"/>
      <c r="R15" s="28"/>
      <c r="S15" s="28"/>
      <c r="T15" s="28"/>
      <c r="U15" s="22"/>
      <c r="V15" s="28"/>
      <c r="W15" s="28"/>
      <c r="X15" s="28"/>
      <c r="Y15" s="22"/>
    </row>
    <row r="16" spans="1:25" ht="13.5">
      <c r="A16" s="7" t="s">
        <v>177</v>
      </c>
      <c r="B16" s="28">
        <v>15394580</v>
      </c>
      <c r="C16" s="28">
        <v>8191648</v>
      </c>
      <c r="D16" s="28">
        <v>3748277</v>
      </c>
      <c r="E16" s="22">
        <v>18776770</v>
      </c>
      <c r="F16" s="28">
        <v>16381970</v>
      </c>
      <c r="G16" s="28">
        <v>9093350</v>
      </c>
      <c r="H16" s="28">
        <v>4641585</v>
      </c>
      <c r="I16" s="22">
        <v>15962889</v>
      </c>
      <c r="J16" s="28">
        <v>13541638</v>
      </c>
      <c r="K16" s="28">
        <v>9113424</v>
      </c>
      <c r="L16" s="28">
        <v>3729837</v>
      </c>
      <c r="M16" s="22">
        <v>11246566</v>
      </c>
      <c r="N16" s="28">
        <v>9025762</v>
      </c>
      <c r="O16" s="28">
        <v>5819993</v>
      </c>
      <c r="P16" s="28">
        <v>2738776</v>
      </c>
      <c r="Q16" s="22">
        <v>16167591</v>
      </c>
      <c r="R16" s="28">
        <v>12882196</v>
      </c>
      <c r="S16" s="28">
        <v>9403510</v>
      </c>
      <c r="T16" s="28">
        <v>4529159</v>
      </c>
      <c r="U16" s="22">
        <v>15847088</v>
      </c>
      <c r="V16" s="28">
        <v>11154267</v>
      </c>
      <c r="W16" s="28">
        <v>6983812</v>
      </c>
      <c r="X16" s="28">
        <v>3961036</v>
      </c>
      <c r="Y16" s="22">
        <v>10589922</v>
      </c>
    </row>
    <row r="17" spans="1:25" ht="13.5">
      <c r="A17" s="7" t="s">
        <v>194</v>
      </c>
      <c r="B17" s="28">
        <v>8945644</v>
      </c>
      <c r="C17" s="28">
        <v>5704071</v>
      </c>
      <c r="D17" s="28">
        <v>2432368</v>
      </c>
      <c r="E17" s="22">
        <v>11753301</v>
      </c>
      <c r="F17" s="28">
        <v>8706783</v>
      </c>
      <c r="G17" s="28">
        <v>5490263</v>
      </c>
      <c r="H17" s="28">
        <v>2608789</v>
      </c>
      <c r="I17" s="22">
        <v>12437577</v>
      </c>
      <c r="J17" s="28">
        <v>9636643</v>
      </c>
      <c r="K17" s="28">
        <v>6995170</v>
      </c>
      <c r="L17" s="28">
        <v>3544018</v>
      </c>
      <c r="M17" s="22">
        <v>11020019</v>
      </c>
      <c r="N17" s="28">
        <v>8437390</v>
      </c>
      <c r="O17" s="28">
        <v>5207233</v>
      </c>
      <c r="P17" s="28">
        <v>2677159</v>
      </c>
      <c r="Q17" s="22">
        <v>11541225</v>
      </c>
      <c r="R17" s="28">
        <v>8498332</v>
      </c>
      <c r="S17" s="28">
        <v>5414863</v>
      </c>
      <c r="T17" s="28">
        <v>2772515</v>
      </c>
      <c r="U17" s="22">
        <v>11047880</v>
      </c>
      <c r="V17" s="28">
        <v>8342446</v>
      </c>
      <c r="W17" s="28">
        <v>5400200</v>
      </c>
      <c r="X17" s="28">
        <v>2857143</v>
      </c>
      <c r="Y17" s="22">
        <v>10626542</v>
      </c>
    </row>
    <row r="18" spans="1:25" ht="14.25" thickBot="1">
      <c r="A18" s="25" t="s">
        <v>195</v>
      </c>
      <c r="B18" s="29">
        <v>6448936</v>
      </c>
      <c r="C18" s="29">
        <v>2487576</v>
      </c>
      <c r="D18" s="29">
        <v>1315908</v>
      </c>
      <c r="E18" s="23">
        <v>7023468</v>
      </c>
      <c r="F18" s="29">
        <v>7675187</v>
      </c>
      <c r="G18" s="29">
        <v>3603087</v>
      </c>
      <c r="H18" s="29">
        <v>2032795</v>
      </c>
      <c r="I18" s="23">
        <v>3525311</v>
      </c>
      <c r="J18" s="29">
        <v>3904995</v>
      </c>
      <c r="K18" s="29">
        <v>2118253</v>
      </c>
      <c r="L18" s="29">
        <v>185818</v>
      </c>
      <c r="M18" s="23">
        <v>226547</v>
      </c>
      <c r="N18" s="29">
        <v>588371</v>
      </c>
      <c r="O18" s="29">
        <v>612760</v>
      </c>
      <c r="P18" s="29">
        <v>61616</v>
      </c>
      <c r="Q18" s="23">
        <v>4626366</v>
      </c>
      <c r="R18" s="29">
        <v>4383864</v>
      </c>
      <c r="S18" s="29">
        <v>3988646</v>
      </c>
      <c r="T18" s="29">
        <v>1756644</v>
      </c>
      <c r="U18" s="23">
        <v>4799208</v>
      </c>
      <c r="V18" s="29">
        <v>2811820</v>
      </c>
      <c r="W18" s="29">
        <v>1583611</v>
      </c>
      <c r="X18" s="29">
        <v>1103892</v>
      </c>
      <c r="Y18" s="23">
        <v>-36620</v>
      </c>
    </row>
    <row r="19" spans="1:25" ht="14.25" thickTop="1">
      <c r="A19" s="6" t="s">
        <v>196</v>
      </c>
      <c r="B19" s="28">
        <v>4904</v>
      </c>
      <c r="C19" s="28">
        <v>3393</v>
      </c>
      <c r="D19" s="28">
        <v>1311</v>
      </c>
      <c r="E19" s="22">
        <v>9002</v>
      </c>
      <c r="F19" s="28">
        <v>6641</v>
      </c>
      <c r="G19" s="28">
        <v>5757</v>
      </c>
      <c r="H19" s="28">
        <v>1990</v>
      </c>
      <c r="I19" s="22">
        <v>14168</v>
      </c>
      <c r="J19" s="28">
        <v>8454</v>
      </c>
      <c r="K19" s="28">
        <v>6259</v>
      </c>
      <c r="L19" s="28">
        <v>2119</v>
      </c>
      <c r="M19" s="22">
        <v>25165</v>
      </c>
      <c r="N19" s="28">
        <v>18429</v>
      </c>
      <c r="O19" s="28">
        <v>14671</v>
      </c>
      <c r="P19" s="28">
        <v>6075</v>
      </c>
      <c r="Q19" s="22">
        <v>24494</v>
      </c>
      <c r="R19" s="28">
        <v>17592</v>
      </c>
      <c r="S19" s="28">
        <v>12411</v>
      </c>
      <c r="T19" s="28">
        <v>4495</v>
      </c>
      <c r="U19" s="22">
        <v>25737</v>
      </c>
      <c r="V19" s="28">
        <v>16067</v>
      </c>
      <c r="W19" s="28">
        <v>9788</v>
      </c>
      <c r="X19" s="28">
        <v>3895</v>
      </c>
      <c r="Y19" s="22">
        <v>28592</v>
      </c>
    </row>
    <row r="20" spans="1:25" ht="13.5">
      <c r="A20" s="6" t="s">
        <v>198</v>
      </c>
      <c r="B20" s="28">
        <v>6341</v>
      </c>
      <c r="C20" s="28">
        <v>5984</v>
      </c>
      <c r="D20" s="28">
        <v>5984</v>
      </c>
      <c r="E20" s="22">
        <v>6374</v>
      </c>
      <c r="F20" s="28">
        <v>6374</v>
      </c>
      <c r="G20" s="28">
        <v>6035</v>
      </c>
      <c r="H20" s="28">
        <v>6034</v>
      </c>
      <c r="I20" s="22">
        <v>5779</v>
      </c>
      <c r="J20" s="28">
        <v>5779</v>
      </c>
      <c r="K20" s="28">
        <v>5458</v>
      </c>
      <c r="L20" s="28">
        <v>5458</v>
      </c>
      <c r="M20" s="22">
        <v>5765</v>
      </c>
      <c r="N20" s="28">
        <v>5765</v>
      </c>
      <c r="O20" s="28">
        <v>5446</v>
      </c>
      <c r="P20" s="28">
        <v>5446</v>
      </c>
      <c r="Q20" s="22">
        <v>5697</v>
      </c>
      <c r="R20" s="28">
        <v>5697</v>
      </c>
      <c r="S20" s="28">
        <v>5376</v>
      </c>
      <c r="T20" s="28">
        <v>5376</v>
      </c>
      <c r="U20" s="22">
        <v>7089</v>
      </c>
      <c r="V20" s="28">
        <v>7089</v>
      </c>
      <c r="W20" s="28">
        <v>6774</v>
      </c>
      <c r="X20" s="28">
        <v>2874</v>
      </c>
      <c r="Y20" s="22">
        <v>6543</v>
      </c>
    </row>
    <row r="21" spans="1:25" ht="13.5">
      <c r="A21" s="6" t="s">
        <v>41</v>
      </c>
      <c r="B21" s="28">
        <v>54376</v>
      </c>
      <c r="C21" s="28">
        <v>36275</v>
      </c>
      <c r="D21" s="28">
        <v>18045</v>
      </c>
      <c r="E21" s="22">
        <v>73127</v>
      </c>
      <c r="F21" s="28">
        <v>54944</v>
      </c>
      <c r="G21" s="28">
        <v>36431</v>
      </c>
      <c r="H21" s="28">
        <v>18247</v>
      </c>
      <c r="I21" s="22">
        <v>71180</v>
      </c>
      <c r="J21" s="28">
        <v>54234</v>
      </c>
      <c r="K21" s="28">
        <v>36926</v>
      </c>
      <c r="L21" s="28"/>
      <c r="M21" s="22">
        <v>79736</v>
      </c>
      <c r="N21" s="28">
        <v>60070</v>
      </c>
      <c r="O21" s="28">
        <v>40191</v>
      </c>
      <c r="P21" s="28">
        <v>20507</v>
      </c>
      <c r="Q21" s="22">
        <v>104693</v>
      </c>
      <c r="R21" s="28">
        <v>79750</v>
      </c>
      <c r="S21" s="28">
        <v>52642</v>
      </c>
      <c r="T21" s="28">
        <v>25880</v>
      </c>
      <c r="U21" s="22">
        <v>105383</v>
      </c>
      <c r="V21" s="28">
        <v>80762</v>
      </c>
      <c r="W21" s="28">
        <v>54048</v>
      </c>
      <c r="X21" s="28">
        <v>26791</v>
      </c>
      <c r="Y21" s="22">
        <v>105734</v>
      </c>
    </row>
    <row r="22" spans="1:25" ht="13.5">
      <c r="A22" s="6" t="s">
        <v>74</v>
      </c>
      <c r="B22" s="28">
        <v>77137</v>
      </c>
      <c r="C22" s="28">
        <v>60338</v>
      </c>
      <c r="D22" s="28">
        <v>27384</v>
      </c>
      <c r="E22" s="22">
        <v>102023</v>
      </c>
      <c r="F22" s="28">
        <v>159306</v>
      </c>
      <c r="G22" s="28">
        <v>117237</v>
      </c>
      <c r="H22" s="28">
        <v>85032</v>
      </c>
      <c r="I22" s="22">
        <v>88325</v>
      </c>
      <c r="J22" s="28">
        <v>98433</v>
      </c>
      <c r="K22" s="28">
        <v>52016</v>
      </c>
      <c r="L22" s="28">
        <v>50412</v>
      </c>
      <c r="M22" s="22">
        <v>60010</v>
      </c>
      <c r="N22" s="28">
        <v>93543</v>
      </c>
      <c r="O22" s="28">
        <v>60912</v>
      </c>
      <c r="P22" s="28">
        <v>27947</v>
      </c>
      <c r="Q22" s="22">
        <v>118742</v>
      </c>
      <c r="R22" s="28">
        <v>154901</v>
      </c>
      <c r="S22" s="28">
        <v>130181</v>
      </c>
      <c r="T22" s="28">
        <v>50388</v>
      </c>
      <c r="U22" s="22">
        <v>104148</v>
      </c>
      <c r="V22" s="28">
        <v>53477</v>
      </c>
      <c r="W22" s="28">
        <v>38693</v>
      </c>
      <c r="X22" s="28">
        <v>25554</v>
      </c>
      <c r="Y22" s="22">
        <v>60648</v>
      </c>
    </row>
    <row r="23" spans="1:25" ht="13.5">
      <c r="A23" s="6" t="s">
        <v>202</v>
      </c>
      <c r="B23" s="28">
        <v>142759</v>
      </c>
      <c r="C23" s="28">
        <v>105992</v>
      </c>
      <c r="D23" s="28">
        <v>52726</v>
      </c>
      <c r="E23" s="22">
        <v>292073</v>
      </c>
      <c r="F23" s="28">
        <v>227266</v>
      </c>
      <c r="G23" s="28">
        <v>165460</v>
      </c>
      <c r="H23" s="28">
        <v>111305</v>
      </c>
      <c r="I23" s="22">
        <v>229048</v>
      </c>
      <c r="J23" s="28">
        <v>166901</v>
      </c>
      <c r="K23" s="28">
        <v>100660</v>
      </c>
      <c r="L23" s="28">
        <v>57990</v>
      </c>
      <c r="M23" s="22">
        <v>243912</v>
      </c>
      <c r="N23" s="28">
        <v>177808</v>
      </c>
      <c r="O23" s="28">
        <v>121222</v>
      </c>
      <c r="P23" s="28">
        <v>59976</v>
      </c>
      <c r="Q23" s="22">
        <v>402110</v>
      </c>
      <c r="R23" s="28">
        <v>314513</v>
      </c>
      <c r="S23" s="28">
        <v>241022</v>
      </c>
      <c r="T23" s="28">
        <v>107970</v>
      </c>
      <c r="U23" s="22">
        <v>348654</v>
      </c>
      <c r="V23" s="28">
        <v>227925</v>
      </c>
      <c r="W23" s="28">
        <v>153915</v>
      </c>
      <c r="X23" s="28">
        <v>79834</v>
      </c>
      <c r="Y23" s="22">
        <v>980393</v>
      </c>
    </row>
    <row r="24" spans="1:25" ht="13.5">
      <c r="A24" s="6" t="s">
        <v>203</v>
      </c>
      <c r="B24" s="28">
        <v>4917</v>
      </c>
      <c r="C24" s="28">
        <v>3422</v>
      </c>
      <c r="D24" s="28">
        <v>1776</v>
      </c>
      <c r="E24" s="22">
        <v>18138</v>
      </c>
      <c r="F24" s="28">
        <v>16033</v>
      </c>
      <c r="G24" s="28">
        <v>13510</v>
      </c>
      <c r="H24" s="28">
        <v>9588</v>
      </c>
      <c r="I24" s="22">
        <v>48959</v>
      </c>
      <c r="J24" s="28">
        <v>37203</v>
      </c>
      <c r="K24" s="28">
        <v>25051</v>
      </c>
      <c r="L24" s="28">
        <v>12500</v>
      </c>
      <c r="M24" s="22">
        <v>44933</v>
      </c>
      <c r="N24" s="28">
        <v>34743</v>
      </c>
      <c r="O24" s="28">
        <v>24283</v>
      </c>
      <c r="P24" s="28">
        <v>12269</v>
      </c>
      <c r="Q24" s="22">
        <v>60892</v>
      </c>
      <c r="R24" s="28">
        <v>47465</v>
      </c>
      <c r="S24" s="28">
        <v>32924</v>
      </c>
      <c r="T24" s="28">
        <v>17899</v>
      </c>
      <c r="U24" s="22">
        <v>90993</v>
      </c>
      <c r="V24" s="28">
        <v>71947</v>
      </c>
      <c r="W24" s="28">
        <v>48828</v>
      </c>
      <c r="X24" s="28">
        <v>24680</v>
      </c>
      <c r="Y24" s="22">
        <v>76843</v>
      </c>
    </row>
    <row r="25" spans="1:25" ht="13.5">
      <c r="A25" s="6" t="s">
        <v>204</v>
      </c>
      <c r="B25" s="28">
        <v>31282</v>
      </c>
      <c r="C25" s="28">
        <v>21983</v>
      </c>
      <c r="D25" s="28">
        <v>9056</v>
      </c>
      <c r="E25" s="22">
        <v>45042</v>
      </c>
      <c r="F25" s="28">
        <v>36399</v>
      </c>
      <c r="G25" s="28">
        <v>21437</v>
      </c>
      <c r="H25" s="28">
        <v>12549</v>
      </c>
      <c r="I25" s="22">
        <v>41343</v>
      </c>
      <c r="J25" s="28"/>
      <c r="K25" s="28"/>
      <c r="L25" s="28"/>
      <c r="M25" s="22"/>
      <c r="N25" s="28"/>
      <c r="O25" s="28"/>
      <c r="P25" s="28"/>
      <c r="Q25" s="22"/>
      <c r="R25" s="28"/>
      <c r="S25" s="28"/>
      <c r="T25" s="28"/>
      <c r="U25" s="22"/>
      <c r="V25" s="28"/>
      <c r="W25" s="28"/>
      <c r="X25" s="28"/>
      <c r="Y25" s="22"/>
    </row>
    <row r="26" spans="1:25" ht="13.5">
      <c r="A26" s="6" t="s">
        <v>74</v>
      </c>
      <c r="B26" s="28">
        <v>10350</v>
      </c>
      <c r="C26" s="28">
        <v>487</v>
      </c>
      <c r="D26" s="28">
        <v>478</v>
      </c>
      <c r="E26" s="22">
        <v>59</v>
      </c>
      <c r="F26" s="28">
        <v>8059</v>
      </c>
      <c r="G26" s="28">
        <v>43</v>
      </c>
      <c r="H26" s="28">
        <v>45</v>
      </c>
      <c r="I26" s="22">
        <v>2799</v>
      </c>
      <c r="J26" s="28">
        <v>34489</v>
      </c>
      <c r="K26" s="28">
        <v>24541</v>
      </c>
      <c r="L26" s="28">
        <v>8287</v>
      </c>
      <c r="M26" s="22">
        <v>21392</v>
      </c>
      <c r="N26" s="28">
        <v>50929</v>
      </c>
      <c r="O26" s="28">
        <v>27643</v>
      </c>
      <c r="P26" s="28">
        <v>11640</v>
      </c>
      <c r="Q26" s="22">
        <v>20208</v>
      </c>
      <c r="R26" s="28">
        <v>51951</v>
      </c>
      <c r="S26" s="28">
        <v>40227</v>
      </c>
      <c r="T26" s="28">
        <v>18992</v>
      </c>
      <c r="U26" s="22">
        <v>15849</v>
      </c>
      <c r="V26" s="28">
        <v>29470</v>
      </c>
      <c r="W26" s="28">
        <v>27096</v>
      </c>
      <c r="X26" s="28">
        <v>10071</v>
      </c>
      <c r="Y26" s="22">
        <v>28786</v>
      </c>
    </row>
    <row r="27" spans="1:25" ht="13.5">
      <c r="A27" s="6" t="s">
        <v>205</v>
      </c>
      <c r="B27" s="28">
        <v>46551</v>
      </c>
      <c r="C27" s="28">
        <v>33894</v>
      </c>
      <c r="D27" s="28">
        <v>11312</v>
      </c>
      <c r="E27" s="22">
        <v>71257</v>
      </c>
      <c r="F27" s="28">
        <v>60493</v>
      </c>
      <c r="G27" s="28">
        <v>43007</v>
      </c>
      <c r="H27" s="28">
        <v>22183</v>
      </c>
      <c r="I27" s="22">
        <v>212754</v>
      </c>
      <c r="J27" s="28">
        <v>179224</v>
      </c>
      <c r="K27" s="28">
        <v>151593</v>
      </c>
      <c r="L27" s="28">
        <v>29737</v>
      </c>
      <c r="M27" s="22">
        <v>114196</v>
      </c>
      <c r="N27" s="28">
        <v>85673</v>
      </c>
      <c r="O27" s="28">
        <v>51927</v>
      </c>
      <c r="P27" s="28">
        <v>27577</v>
      </c>
      <c r="Q27" s="22">
        <v>124831</v>
      </c>
      <c r="R27" s="28">
        <v>99416</v>
      </c>
      <c r="S27" s="28">
        <v>73152</v>
      </c>
      <c r="T27" s="28">
        <v>36891</v>
      </c>
      <c r="U27" s="22">
        <v>156020</v>
      </c>
      <c r="V27" s="28">
        <v>138964</v>
      </c>
      <c r="W27" s="28">
        <v>78048</v>
      </c>
      <c r="X27" s="28">
        <v>38126</v>
      </c>
      <c r="Y27" s="22">
        <v>164398</v>
      </c>
    </row>
    <row r="28" spans="1:25" ht="14.25" thickBot="1">
      <c r="A28" s="25" t="s">
        <v>206</v>
      </c>
      <c r="B28" s="29">
        <v>6545145</v>
      </c>
      <c r="C28" s="29">
        <v>2559674</v>
      </c>
      <c r="D28" s="29">
        <v>1357322</v>
      </c>
      <c r="E28" s="23">
        <v>7244284</v>
      </c>
      <c r="F28" s="29">
        <v>7841960</v>
      </c>
      <c r="G28" s="29">
        <v>3725541</v>
      </c>
      <c r="H28" s="29">
        <v>2121917</v>
      </c>
      <c r="I28" s="23">
        <v>3541606</v>
      </c>
      <c r="J28" s="29">
        <v>3892672</v>
      </c>
      <c r="K28" s="29">
        <v>2067320</v>
      </c>
      <c r="L28" s="29">
        <v>214072</v>
      </c>
      <c r="M28" s="23">
        <v>356263</v>
      </c>
      <c r="N28" s="29">
        <v>680506</v>
      </c>
      <c r="O28" s="29">
        <v>682056</v>
      </c>
      <c r="P28" s="29">
        <v>94016</v>
      </c>
      <c r="Q28" s="23">
        <v>4903645</v>
      </c>
      <c r="R28" s="29">
        <v>4598961</v>
      </c>
      <c r="S28" s="29">
        <v>4156516</v>
      </c>
      <c r="T28" s="29">
        <v>1827722</v>
      </c>
      <c r="U28" s="23">
        <v>4991843</v>
      </c>
      <c r="V28" s="29">
        <v>2900780</v>
      </c>
      <c r="W28" s="29">
        <v>1659478</v>
      </c>
      <c r="X28" s="29">
        <v>1145601</v>
      </c>
      <c r="Y28" s="23">
        <v>779374</v>
      </c>
    </row>
    <row r="29" spans="1:25" ht="14.25" thickTop="1">
      <c r="A29" s="6" t="s">
        <v>207</v>
      </c>
      <c r="B29" s="28">
        <v>1028</v>
      </c>
      <c r="C29" s="28"/>
      <c r="D29" s="28"/>
      <c r="E29" s="22">
        <v>1340</v>
      </c>
      <c r="F29" s="28">
        <v>1340</v>
      </c>
      <c r="G29" s="28">
        <v>840</v>
      </c>
      <c r="H29" s="28"/>
      <c r="I29" s="22">
        <v>2900</v>
      </c>
      <c r="J29" s="28">
        <v>2889</v>
      </c>
      <c r="K29" s="28">
        <v>1896</v>
      </c>
      <c r="L29" s="28"/>
      <c r="M29" s="22">
        <v>6526</v>
      </c>
      <c r="N29" s="28">
        <v>4700</v>
      </c>
      <c r="O29" s="28">
        <v>1666</v>
      </c>
      <c r="P29" s="28"/>
      <c r="Q29" s="22">
        <v>1114</v>
      </c>
      <c r="R29" s="28">
        <v>210</v>
      </c>
      <c r="S29" s="28"/>
      <c r="T29" s="28"/>
      <c r="U29" s="22">
        <v>2050</v>
      </c>
      <c r="V29" s="28">
        <v>1453</v>
      </c>
      <c r="W29" s="28"/>
      <c r="X29" s="28"/>
      <c r="Y29" s="22">
        <v>182</v>
      </c>
    </row>
    <row r="30" spans="1:25" ht="13.5">
      <c r="A30" s="6" t="s">
        <v>42</v>
      </c>
      <c r="B30" s="28"/>
      <c r="C30" s="28"/>
      <c r="D30" s="28"/>
      <c r="E30" s="22">
        <v>40630</v>
      </c>
      <c r="F30" s="28">
        <v>40630</v>
      </c>
      <c r="G30" s="28">
        <v>40630</v>
      </c>
      <c r="H30" s="28">
        <v>6753</v>
      </c>
      <c r="I30" s="22"/>
      <c r="J30" s="28"/>
      <c r="K30" s="28"/>
      <c r="L30" s="28"/>
      <c r="M30" s="22"/>
      <c r="N30" s="28"/>
      <c r="O30" s="28"/>
      <c r="P30" s="28"/>
      <c r="Q30" s="22"/>
      <c r="R30" s="28"/>
      <c r="S30" s="28"/>
      <c r="T30" s="28"/>
      <c r="U30" s="22"/>
      <c r="V30" s="28"/>
      <c r="W30" s="28"/>
      <c r="X30" s="28"/>
      <c r="Y30" s="22"/>
    </row>
    <row r="31" spans="1:25" ht="13.5">
      <c r="A31" s="6" t="s">
        <v>12</v>
      </c>
      <c r="B31" s="28"/>
      <c r="C31" s="28"/>
      <c r="D31" s="28"/>
      <c r="E31" s="22">
        <v>2685</v>
      </c>
      <c r="F31" s="28">
        <v>2685</v>
      </c>
      <c r="G31" s="28">
        <v>2685</v>
      </c>
      <c r="H31" s="28"/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74</v>
      </c>
      <c r="B32" s="28"/>
      <c r="C32" s="28"/>
      <c r="D32" s="28"/>
      <c r="E32" s="22">
        <v>114</v>
      </c>
      <c r="F32" s="28">
        <v>114</v>
      </c>
      <c r="G32" s="28">
        <v>114</v>
      </c>
      <c r="H32" s="28"/>
      <c r="I32" s="22">
        <v>161</v>
      </c>
      <c r="J32" s="28">
        <v>161</v>
      </c>
      <c r="K32" s="28"/>
      <c r="L32" s="28"/>
      <c r="M32" s="22">
        <v>1186</v>
      </c>
      <c r="N32" s="28">
        <v>1206</v>
      </c>
      <c r="O32" s="28">
        <v>1206</v>
      </c>
      <c r="P32" s="28">
        <v>1219</v>
      </c>
      <c r="Q32" s="22"/>
      <c r="R32" s="28"/>
      <c r="S32" s="28"/>
      <c r="T32" s="28"/>
      <c r="U32" s="22"/>
      <c r="V32" s="28"/>
      <c r="W32" s="28"/>
      <c r="X32" s="28"/>
      <c r="Y32" s="22">
        <v>3241</v>
      </c>
    </row>
    <row r="33" spans="1:25" ht="13.5">
      <c r="A33" s="6" t="s">
        <v>210</v>
      </c>
      <c r="B33" s="28">
        <v>1028</v>
      </c>
      <c r="C33" s="28"/>
      <c r="D33" s="28"/>
      <c r="E33" s="22">
        <v>44770</v>
      </c>
      <c r="F33" s="28">
        <v>44770</v>
      </c>
      <c r="G33" s="28">
        <v>44270</v>
      </c>
      <c r="H33" s="28">
        <v>6753</v>
      </c>
      <c r="I33" s="22">
        <v>11272</v>
      </c>
      <c r="J33" s="28">
        <v>3051</v>
      </c>
      <c r="K33" s="28">
        <v>1896</v>
      </c>
      <c r="L33" s="28"/>
      <c r="M33" s="22">
        <v>18551</v>
      </c>
      <c r="N33" s="28">
        <v>5907</v>
      </c>
      <c r="O33" s="28">
        <v>6788</v>
      </c>
      <c r="P33" s="28">
        <v>6608</v>
      </c>
      <c r="Q33" s="22">
        <v>16698</v>
      </c>
      <c r="R33" s="28">
        <v>14537</v>
      </c>
      <c r="S33" s="28">
        <v>4120</v>
      </c>
      <c r="T33" s="28">
        <v>9024</v>
      </c>
      <c r="U33" s="22">
        <v>24233</v>
      </c>
      <c r="V33" s="28">
        <v>23636</v>
      </c>
      <c r="W33" s="28">
        <v>22183</v>
      </c>
      <c r="X33" s="28">
        <v>22183</v>
      </c>
      <c r="Y33" s="22">
        <v>312369</v>
      </c>
    </row>
    <row r="34" spans="1:25" ht="13.5">
      <c r="A34" s="6" t="s">
        <v>212</v>
      </c>
      <c r="B34" s="28">
        <v>111933</v>
      </c>
      <c r="C34" s="28">
        <v>25410</v>
      </c>
      <c r="D34" s="28">
        <v>202</v>
      </c>
      <c r="E34" s="22">
        <v>132536</v>
      </c>
      <c r="F34" s="28">
        <v>17302</v>
      </c>
      <c r="G34" s="28">
        <v>2031</v>
      </c>
      <c r="H34" s="28">
        <v>792</v>
      </c>
      <c r="I34" s="22">
        <v>105996</v>
      </c>
      <c r="J34" s="28">
        <v>97277</v>
      </c>
      <c r="K34" s="28">
        <v>72036</v>
      </c>
      <c r="L34" s="28">
        <v>63660</v>
      </c>
      <c r="M34" s="22">
        <v>26950</v>
      </c>
      <c r="N34" s="28">
        <v>24320</v>
      </c>
      <c r="O34" s="28">
        <v>18374</v>
      </c>
      <c r="P34" s="28">
        <v>12634</v>
      </c>
      <c r="Q34" s="22">
        <v>107380</v>
      </c>
      <c r="R34" s="28">
        <v>85005</v>
      </c>
      <c r="S34" s="28">
        <v>12268</v>
      </c>
      <c r="T34" s="28">
        <v>6048</v>
      </c>
      <c r="U34" s="22">
        <v>40355</v>
      </c>
      <c r="V34" s="28">
        <v>30108</v>
      </c>
      <c r="W34" s="28">
        <v>23989</v>
      </c>
      <c r="X34" s="28">
        <v>4663</v>
      </c>
      <c r="Y34" s="22">
        <v>172069</v>
      </c>
    </row>
    <row r="35" spans="1:25" ht="13.5">
      <c r="A35" s="6" t="s">
        <v>5</v>
      </c>
      <c r="B35" s="28"/>
      <c r="C35" s="28"/>
      <c r="D35" s="28"/>
      <c r="E35" s="22">
        <v>276378</v>
      </c>
      <c r="F35" s="28">
        <v>276378</v>
      </c>
      <c r="G35" s="28">
        <v>103136</v>
      </c>
      <c r="H35" s="28"/>
      <c r="I35" s="22"/>
      <c r="J35" s="28"/>
      <c r="K35" s="28"/>
      <c r="L35" s="28"/>
      <c r="M35" s="22"/>
      <c r="N35" s="28"/>
      <c r="O35" s="28"/>
      <c r="P35" s="28"/>
      <c r="Q35" s="22"/>
      <c r="R35" s="28"/>
      <c r="S35" s="28"/>
      <c r="T35" s="28"/>
      <c r="U35" s="22">
        <v>59827</v>
      </c>
      <c r="V35" s="28"/>
      <c r="W35" s="28"/>
      <c r="X35" s="28"/>
      <c r="Y35" s="22">
        <v>122102</v>
      </c>
    </row>
    <row r="36" spans="1:25" ht="13.5">
      <c r="A36" s="6" t="s">
        <v>74</v>
      </c>
      <c r="B36" s="28">
        <v>19999</v>
      </c>
      <c r="C36" s="28"/>
      <c r="D36" s="28"/>
      <c r="E36" s="22">
        <v>3622</v>
      </c>
      <c r="F36" s="28">
        <v>54839</v>
      </c>
      <c r="G36" s="28">
        <v>15130</v>
      </c>
      <c r="H36" s="28"/>
      <c r="I36" s="22">
        <v>8000</v>
      </c>
      <c r="J36" s="28"/>
      <c r="K36" s="28"/>
      <c r="L36" s="28"/>
      <c r="M36" s="22">
        <v>26081</v>
      </c>
      <c r="N36" s="28">
        <v>1260</v>
      </c>
      <c r="O36" s="28">
        <v>654</v>
      </c>
      <c r="P36" s="28"/>
      <c r="Q36" s="22">
        <v>2502</v>
      </c>
      <c r="R36" s="28">
        <v>2502</v>
      </c>
      <c r="S36" s="28">
        <v>2502</v>
      </c>
      <c r="T36" s="28">
        <v>2000</v>
      </c>
      <c r="U36" s="22">
        <v>35275</v>
      </c>
      <c r="V36" s="28">
        <v>755</v>
      </c>
      <c r="W36" s="28">
        <v>755</v>
      </c>
      <c r="X36" s="28">
        <v>909</v>
      </c>
      <c r="Y36" s="22">
        <v>25913</v>
      </c>
    </row>
    <row r="37" spans="1:25" ht="13.5">
      <c r="A37" s="6" t="s">
        <v>214</v>
      </c>
      <c r="B37" s="28">
        <v>131933</v>
      </c>
      <c r="C37" s="28">
        <v>45410</v>
      </c>
      <c r="D37" s="28">
        <v>202</v>
      </c>
      <c r="E37" s="22">
        <v>472869</v>
      </c>
      <c r="F37" s="28">
        <v>348519</v>
      </c>
      <c r="G37" s="28">
        <v>120298</v>
      </c>
      <c r="H37" s="28">
        <v>2612</v>
      </c>
      <c r="I37" s="22">
        <v>235824</v>
      </c>
      <c r="J37" s="28">
        <v>107037</v>
      </c>
      <c r="K37" s="28">
        <v>81795</v>
      </c>
      <c r="L37" s="28">
        <v>67927</v>
      </c>
      <c r="M37" s="22">
        <v>162052</v>
      </c>
      <c r="N37" s="28">
        <v>89841</v>
      </c>
      <c r="O37" s="28">
        <v>52879</v>
      </c>
      <c r="P37" s="28">
        <v>42249</v>
      </c>
      <c r="Q37" s="22">
        <v>147428</v>
      </c>
      <c r="R37" s="28">
        <v>116488</v>
      </c>
      <c r="S37" s="28">
        <v>41951</v>
      </c>
      <c r="T37" s="28">
        <v>26525</v>
      </c>
      <c r="U37" s="22">
        <v>229250</v>
      </c>
      <c r="V37" s="28">
        <v>110439</v>
      </c>
      <c r="W37" s="28">
        <v>49646</v>
      </c>
      <c r="X37" s="28">
        <v>16320</v>
      </c>
      <c r="Y37" s="22">
        <v>507250</v>
      </c>
    </row>
    <row r="38" spans="1:25" ht="13.5">
      <c r="A38" s="7" t="s">
        <v>215</v>
      </c>
      <c r="B38" s="28">
        <v>6414240</v>
      </c>
      <c r="C38" s="28">
        <v>2514264</v>
      </c>
      <c r="D38" s="28">
        <v>1357119</v>
      </c>
      <c r="E38" s="22">
        <v>6816186</v>
      </c>
      <c r="F38" s="28">
        <v>7538211</v>
      </c>
      <c r="G38" s="28">
        <v>3649513</v>
      </c>
      <c r="H38" s="28">
        <v>2126058</v>
      </c>
      <c r="I38" s="22">
        <v>3317053</v>
      </c>
      <c r="J38" s="28">
        <v>3788686</v>
      </c>
      <c r="K38" s="28">
        <v>1987422</v>
      </c>
      <c r="L38" s="28">
        <v>146145</v>
      </c>
      <c r="M38" s="22">
        <v>212761</v>
      </c>
      <c r="N38" s="28">
        <v>596572</v>
      </c>
      <c r="O38" s="28">
        <v>635965</v>
      </c>
      <c r="P38" s="28">
        <v>58375</v>
      </c>
      <c r="Q38" s="22">
        <v>4772915</v>
      </c>
      <c r="R38" s="28">
        <v>4497010</v>
      </c>
      <c r="S38" s="28">
        <v>4118685</v>
      </c>
      <c r="T38" s="28">
        <v>1810221</v>
      </c>
      <c r="U38" s="22">
        <v>4786827</v>
      </c>
      <c r="V38" s="28">
        <v>2813978</v>
      </c>
      <c r="W38" s="28">
        <v>1632015</v>
      </c>
      <c r="X38" s="28">
        <v>1151464</v>
      </c>
      <c r="Y38" s="22">
        <v>584494</v>
      </c>
    </row>
    <row r="39" spans="1:25" ht="13.5">
      <c r="A39" s="7" t="s">
        <v>216</v>
      </c>
      <c r="B39" s="28">
        <v>1547331</v>
      </c>
      <c r="C39" s="28">
        <v>286075</v>
      </c>
      <c r="D39" s="28">
        <v>118706</v>
      </c>
      <c r="E39" s="22">
        <v>3333634</v>
      </c>
      <c r="F39" s="28">
        <v>3624081</v>
      </c>
      <c r="G39" s="28">
        <v>1684008</v>
      </c>
      <c r="H39" s="28">
        <v>1004461</v>
      </c>
      <c r="I39" s="22">
        <v>1455578</v>
      </c>
      <c r="J39" s="28">
        <v>1814275</v>
      </c>
      <c r="K39" s="28">
        <v>1040349</v>
      </c>
      <c r="L39" s="28">
        <v>126988</v>
      </c>
      <c r="M39" s="22">
        <v>1309525</v>
      </c>
      <c r="N39" s="28">
        <v>954602</v>
      </c>
      <c r="O39" s="28">
        <v>593906</v>
      </c>
      <c r="P39" s="28">
        <v>92121</v>
      </c>
      <c r="Q39" s="22">
        <v>2431036</v>
      </c>
      <c r="R39" s="28">
        <v>2022538</v>
      </c>
      <c r="S39" s="28">
        <v>1816265</v>
      </c>
      <c r="T39" s="28">
        <v>783629</v>
      </c>
      <c r="U39" s="22">
        <v>1233405</v>
      </c>
      <c r="V39" s="28">
        <v>335609</v>
      </c>
      <c r="W39" s="28">
        <v>1035332</v>
      </c>
      <c r="X39" s="28">
        <v>909092</v>
      </c>
      <c r="Y39" s="22">
        <v>693960</v>
      </c>
    </row>
    <row r="40" spans="1:25" ht="13.5">
      <c r="A40" s="7" t="s">
        <v>217</v>
      </c>
      <c r="B40" s="28">
        <v>930007</v>
      </c>
      <c r="C40" s="28">
        <v>685148</v>
      </c>
      <c r="D40" s="28">
        <v>446074</v>
      </c>
      <c r="E40" s="22">
        <v>-682733</v>
      </c>
      <c r="F40" s="28">
        <v>-596006</v>
      </c>
      <c r="G40" s="28">
        <v>-200594</v>
      </c>
      <c r="H40" s="28">
        <v>-136068</v>
      </c>
      <c r="I40" s="22">
        <v>177824</v>
      </c>
      <c r="J40" s="28">
        <v>12812</v>
      </c>
      <c r="K40" s="28">
        <v>-141028</v>
      </c>
      <c r="L40" s="28">
        <v>65032</v>
      </c>
      <c r="M40" s="22">
        <v>-772063</v>
      </c>
      <c r="N40" s="28">
        <v>-408007</v>
      </c>
      <c r="O40" s="28">
        <v>-192568</v>
      </c>
      <c r="P40" s="28">
        <v>-8018</v>
      </c>
      <c r="Q40" s="22">
        <v>-12852</v>
      </c>
      <c r="R40" s="28">
        <v>126308</v>
      </c>
      <c r="S40" s="28">
        <v>30153</v>
      </c>
      <c r="T40" s="28">
        <v>51302</v>
      </c>
      <c r="U40" s="22">
        <v>57194</v>
      </c>
      <c r="V40" s="28">
        <v>65655</v>
      </c>
      <c r="W40" s="28">
        <v>-108840</v>
      </c>
      <c r="X40" s="28">
        <v>-305151</v>
      </c>
      <c r="Y40" s="22">
        <v>30623</v>
      </c>
    </row>
    <row r="41" spans="1:25" ht="13.5">
      <c r="A41" s="7" t="s">
        <v>218</v>
      </c>
      <c r="B41" s="28">
        <v>2477339</v>
      </c>
      <c r="C41" s="28">
        <v>971223</v>
      </c>
      <c r="D41" s="28">
        <v>564781</v>
      </c>
      <c r="E41" s="22">
        <v>2650901</v>
      </c>
      <c r="F41" s="28">
        <v>3028075</v>
      </c>
      <c r="G41" s="28">
        <v>1483413</v>
      </c>
      <c r="H41" s="28">
        <v>868392</v>
      </c>
      <c r="I41" s="22">
        <v>1633403</v>
      </c>
      <c r="J41" s="28">
        <v>1827088</v>
      </c>
      <c r="K41" s="28">
        <v>899320</v>
      </c>
      <c r="L41" s="28">
        <v>192020</v>
      </c>
      <c r="M41" s="22">
        <v>537462</v>
      </c>
      <c r="N41" s="28">
        <v>546595</v>
      </c>
      <c r="O41" s="28">
        <v>401337</v>
      </c>
      <c r="P41" s="28">
        <v>84102</v>
      </c>
      <c r="Q41" s="22">
        <v>2418184</v>
      </c>
      <c r="R41" s="28">
        <v>2148847</v>
      </c>
      <c r="S41" s="28">
        <v>1846419</v>
      </c>
      <c r="T41" s="28">
        <v>834931</v>
      </c>
      <c r="U41" s="22">
        <v>1290599</v>
      </c>
      <c r="V41" s="28">
        <v>401265</v>
      </c>
      <c r="W41" s="28">
        <v>926492</v>
      </c>
      <c r="X41" s="28">
        <v>603940</v>
      </c>
      <c r="Y41" s="22">
        <v>724583</v>
      </c>
    </row>
    <row r="42" spans="1:25" ht="13.5">
      <c r="A42" s="7" t="s">
        <v>43</v>
      </c>
      <c r="B42" s="28">
        <v>3936901</v>
      </c>
      <c r="C42" s="28">
        <v>1543041</v>
      </c>
      <c r="D42" s="28">
        <v>792338</v>
      </c>
      <c r="E42" s="22">
        <v>4165285</v>
      </c>
      <c r="F42" s="28">
        <v>4510136</v>
      </c>
      <c r="G42" s="28">
        <v>2166100</v>
      </c>
      <c r="H42" s="28">
        <v>1257666</v>
      </c>
      <c r="I42" s="22">
        <v>1683650</v>
      </c>
      <c r="J42" s="28">
        <v>1961598</v>
      </c>
      <c r="K42" s="28">
        <v>1088101</v>
      </c>
      <c r="L42" s="28">
        <v>-45875</v>
      </c>
      <c r="M42" s="22">
        <v>-324700</v>
      </c>
      <c r="N42" s="28">
        <v>49977</v>
      </c>
      <c r="O42" s="28">
        <v>234628</v>
      </c>
      <c r="P42" s="28">
        <v>-25727</v>
      </c>
      <c r="Q42" s="22"/>
      <c r="R42" s="28"/>
      <c r="S42" s="28"/>
      <c r="T42" s="28"/>
      <c r="U42" s="22"/>
      <c r="V42" s="28"/>
      <c r="W42" s="28"/>
      <c r="X42" s="28"/>
      <c r="Y42" s="22"/>
    </row>
    <row r="43" spans="1:25" ht="13.5">
      <c r="A43" s="7" t="s">
        <v>44</v>
      </c>
      <c r="B43" s="28"/>
      <c r="C43" s="28"/>
      <c r="D43" s="28"/>
      <c r="E43" s="22">
        <v>3313</v>
      </c>
      <c r="F43" s="28">
        <v>3313</v>
      </c>
      <c r="G43" s="28">
        <v>3313</v>
      </c>
      <c r="H43" s="28">
        <v>3313</v>
      </c>
      <c r="I43" s="22">
        <v>20559</v>
      </c>
      <c r="J43" s="28">
        <v>20944</v>
      </c>
      <c r="K43" s="28">
        <v>11459</v>
      </c>
      <c r="L43" s="28">
        <v>2592</v>
      </c>
      <c r="M43" s="22">
        <v>17350</v>
      </c>
      <c r="N43" s="28">
        <v>2021</v>
      </c>
      <c r="O43" s="28">
        <v>-6441</v>
      </c>
      <c r="P43" s="28">
        <v>-2806</v>
      </c>
      <c r="Q43" s="22">
        <v>7645</v>
      </c>
      <c r="R43" s="28">
        <v>1568</v>
      </c>
      <c r="S43" s="28">
        <v>-663</v>
      </c>
      <c r="T43" s="28">
        <v>4185</v>
      </c>
      <c r="U43" s="22">
        <v>-27127</v>
      </c>
      <c r="V43" s="28">
        <v>-24804</v>
      </c>
      <c r="W43" s="28">
        <v>-23554</v>
      </c>
      <c r="X43" s="28">
        <v>-13430</v>
      </c>
      <c r="Y43" s="22">
        <v>47651</v>
      </c>
    </row>
    <row r="44" spans="1:25" ht="14.25" thickBot="1">
      <c r="A44" s="7" t="s">
        <v>219</v>
      </c>
      <c r="B44" s="28">
        <v>3936901</v>
      </c>
      <c r="C44" s="28">
        <v>1543041</v>
      </c>
      <c r="D44" s="28">
        <v>792338</v>
      </c>
      <c r="E44" s="22">
        <v>4161972</v>
      </c>
      <c r="F44" s="28">
        <v>4506822</v>
      </c>
      <c r="G44" s="28">
        <v>2162786</v>
      </c>
      <c r="H44" s="28">
        <v>1254352</v>
      </c>
      <c r="I44" s="22">
        <v>1663090</v>
      </c>
      <c r="J44" s="28">
        <v>1940653</v>
      </c>
      <c r="K44" s="28">
        <v>1076641</v>
      </c>
      <c r="L44" s="28">
        <v>-48467</v>
      </c>
      <c r="M44" s="22">
        <v>-342050</v>
      </c>
      <c r="N44" s="28">
        <v>47955</v>
      </c>
      <c r="O44" s="28">
        <v>241070</v>
      </c>
      <c r="P44" s="28">
        <v>-22921</v>
      </c>
      <c r="Q44" s="22">
        <v>2347086</v>
      </c>
      <c r="R44" s="28">
        <v>2346594</v>
      </c>
      <c r="S44" s="28">
        <v>2272929</v>
      </c>
      <c r="T44" s="28">
        <v>971104</v>
      </c>
      <c r="U44" s="22">
        <v>3523354</v>
      </c>
      <c r="V44" s="28">
        <v>2437517</v>
      </c>
      <c r="W44" s="28">
        <v>729078</v>
      </c>
      <c r="X44" s="28">
        <v>560954</v>
      </c>
      <c r="Y44" s="22">
        <v>-187741</v>
      </c>
    </row>
    <row r="45" spans="1:25" ht="14.25" thickTop="1">
      <c r="A45" s="8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7" ht="13.5">
      <c r="A47" s="20" t="s">
        <v>147</v>
      </c>
    </row>
    <row r="48" ht="13.5">
      <c r="A48" s="20" t="s">
        <v>148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5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143</v>
      </c>
      <c r="B2" s="14">
        <v>6430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144</v>
      </c>
      <c r="B3" s="1" t="s">
        <v>145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46</v>
      </c>
      <c r="B4" s="15" t="str">
        <f>HYPERLINK("http://www.kabupro.jp/mark/20131114/S1000COL.htm","四半期報告書")</f>
        <v>四半期報告書</v>
      </c>
      <c r="C4" s="15" t="str">
        <f>HYPERLINK("http://www.kabupro.jp/mark/20130628/S000D95B.htm","有価証券報告書")</f>
        <v>有価証券報告書</v>
      </c>
      <c r="D4" s="15" t="str">
        <f>HYPERLINK("http://www.kabupro.jp/mark/20131114/S1000COL.htm","四半期報告書")</f>
        <v>四半期報告書</v>
      </c>
      <c r="E4" s="15" t="str">
        <f>HYPERLINK("http://www.kabupro.jp/mark/20130628/S000D95B.htm","有価証券報告書")</f>
        <v>有価証券報告書</v>
      </c>
      <c r="F4" s="15" t="str">
        <f>HYPERLINK("http://www.kabupro.jp/mark/20121114/S000C5EL.htm","四半期報告書")</f>
        <v>四半期報告書</v>
      </c>
      <c r="G4" s="15" t="str">
        <f>HYPERLINK("http://www.kabupro.jp/mark/20110630/S0008NK6.htm","有価証券報告書")</f>
        <v>有価証券報告書</v>
      </c>
      <c r="H4" s="15" t="str">
        <f>HYPERLINK("http://www.kabupro.jp/mark/20110214/S0007P1D.htm","四半期報告書")</f>
        <v>四半期報告書</v>
      </c>
      <c r="I4" s="15" t="str">
        <f>HYPERLINK("http://www.kabupro.jp/mark/20111114/S0009NXQ.htm","四半期報告書")</f>
        <v>四半期報告書</v>
      </c>
      <c r="J4" s="15" t="str">
        <f>HYPERLINK("http://www.kabupro.jp/mark/20100811/S0006H42.htm","四半期報告書")</f>
        <v>四半期報告書</v>
      </c>
      <c r="K4" s="15" t="str">
        <f>HYPERLINK("http://www.kabupro.jp/mark/20110630/S0008NK6.htm","有価証券報告書")</f>
        <v>有価証券報告書</v>
      </c>
      <c r="L4" s="15" t="str">
        <f>HYPERLINK("http://www.kabupro.jp/mark/20110214/S0007P1D.htm","四半期報告書")</f>
        <v>四半期報告書</v>
      </c>
      <c r="M4" s="15" t="str">
        <f>HYPERLINK("http://www.kabupro.jp/mark/20101112/S00072E5.htm","四半期報告書")</f>
        <v>四半期報告書</v>
      </c>
      <c r="N4" s="15" t="str">
        <f>HYPERLINK("http://www.kabupro.jp/mark/20100811/S0006H42.htm","四半期報告書")</f>
        <v>四半期報告書</v>
      </c>
      <c r="O4" s="15" t="str">
        <f>HYPERLINK("http://www.kabupro.jp/mark/20100630/S00064N8.htm","有価証券報告書")</f>
        <v>有価証券報告書</v>
      </c>
      <c r="P4" s="15" t="str">
        <f>HYPERLINK("http://www.kabupro.jp/mark/20100215/S00057RP.htm","四半期報告書")</f>
        <v>四半期報告書</v>
      </c>
      <c r="Q4" s="15" t="str">
        <f>HYPERLINK("http://www.kabupro.jp/mark/20091113/S0004I7E.htm","四半期報告書")</f>
        <v>四半期報告書</v>
      </c>
      <c r="R4" s="15" t="str">
        <f>HYPERLINK("http://www.kabupro.jp/mark/20090814/S0003UXA.htm","四半期報告書")</f>
        <v>四半期報告書</v>
      </c>
      <c r="S4" s="15" t="str">
        <f>HYPERLINK("http://www.kabupro.jp/mark/20090629/S0003BTV.htm","有価証券報告書")</f>
        <v>有価証券報告書</v>
      </c>
    </row>
    <row r="5" spans="1:19" ht="14.25" thickBot="1">
      <c r="A5" s="11" t="s">
        <v>47</v>
      </c>
      <c r="B5" s="1" t="s">
        <v>224</v>
      </c>
      <c r="C5" s="1" t="s">
        <v>53</v>
      </c>
      <c r="D5" s="1" t="s">
        <v>224</v>
      </c>
      <c r="E5" s="1" t="s">
        <v>53</v>
      </c>
      <c r="F5" s="1" t="s">
        <v>230</v>
      </c>
      <c r="G5" s="1" t="s">
        <v>57</v>
      </c>
      <c r="H5" s="1" t="s">
        <v>239</v>
      </c>
      <c r="I5" s="1" t="s">
        <v>236</v>
      </c>
      <c r="J5" s="1" t="s">
        <v>243</v>
      </c>
      <c r="K5" s="1" t="s">
        <v>57</v>
      </c>
      <c r="L5" s="1" t="s">
        <v>239</v>
      </c>
      <c r="M5" s="1" t="s">
        <v>241</v>
      </c>
      <c r="N5" s="1" t="s">
        <v>243</v>
      </c>
      <c r="O5" s="1" t="s">
        <v>60</v>
      </c>
      <c r="P5" s="1" t="s">
        <v>244</v>
      </c>
      <c r="Q5" s="1" t="s">
        <v>246</v>
      </c>
      <c r="R5" s="1" t="s">
        <v>248</v>
      </c>
      <c r="S5" s="1" t="s">
        <v>62</v>
      </c>
    </row>
    <row r="6" spans="1:19" ht="15" thickBot="1" thickTop="1">
      <c r="A6" s="10" t="s">
        <v>48</v>
      </c>
      <c r="B6" s="18" t="s">
        <v>40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49</v>
      </c>
      <c r="B7" s="14" t="s">
        <v>3</v>
      </c>
      <c r="C7" s="16" t="s">
        <v>54</v>
      </c>
      <c r="D7" s="14" t="s">
        <v>3</v>
      </c>
      <c r="E7" s="16" t="s">
        <v>54</v>
      </c>
      <c r="F7" s="14" t="s">
        <v>3</v>
      </c>
      <c r="G7" s="16" t="s">
        <v>54</v>
      </c>
      <c r="H7" s="14" t="s">
        <v>3</v>
      </c>
      <c r="I7" s="14" t="s">
        <v>3</v>
      </c>
      <c r="J7" s="14" t="s">
        <v>3</v>
      </c>
      <c r="K7" s="16" t="s">
        <v>54</v>
      </c>
      <c r="L7" s="14" t="s">
        <v>3</v>
      </c>
      <c r="M7" s="14" t="s">
        <v>3</v>
      </c>
      <c r="N7" s="14" t="s">
        <v>3</v>
      </c>
      <c r="O7" s="16" t="s">
        <v>54</v>
      </c>
      <c r="P7" s="14" t="s">
        <v>3</v>
      </c>
      <c r="Q7" s="14" t="s">
        <v>3</v>
      </c>
      <c r="R7" s="14" t="s">
        <v>3</v>
      </c>
      <c r="S7" s="16" t="s">
        <v>54</v>
      </c>
    </row>
    <row r="8" spans="1:19" ht="13.5">
      <c r="A8" s="13" t="s">
        <v>50</v>
      </c>
      <c r="B8" s="1" t="s">
        <v>4</v>
      </c>
      <c r="C8" s="17" t="s">
        <v>149</v>
      </c>
      <c r="D8" s="1" t="s">
        <v>149</v>
      </c>
      <c r="E8" s="17" t="s">
        <v>150</v>
      </c>
      <c r="F8" s="1" t="s">
        <v>150</v>
      </c>
      <c r="G8" s="17" t="s">
        <v>151</v>
      </c>
      <c r="H8" s="1" t="s">
        <v>151</v>
      </c>
      <c r="I8" s="1" t="s">
        <v>151</v>
      </c>
      <c r="J8" s="1" t="s">
        <v>151</v>
      </c>
      <c r="K8" s="17" t="s">
        <v>152</v>
      </c>
      <c r="L8" s="1" t="s">
        <v>152</v>
      </c>
      <c r="M8" s="1" t="s">
        <v>152</v>
      </c>
      <c r="N8" s="1" t="s">
        <v>152</v>
      </c>
      <c r="O8" s="17" t="s">
        <v>153</v>
      </c>
      <c r="P8" s="1" t="s">
        <v>153</v>
      </c>
      <c r="Q8" s="1" t="s">
        <v>153</v>
      </c>
      <c r="R8" s="1" t="s">
        <v>153</v>
      </c>
      <c r="S8" s="17" t="s">
        <v>154</v>
      </c>
    </row>
    <row r="9" spans="1:19" ht="13.5">
      <c r="A9" s="13" t="s">
        <v>51</v>
      </c>
      <c r="B9" s="1" t="s">
        <v>225</v>
      </c>
      <c r="C9" s="17" t="s">
        <v>55</v>
      </c>
      <c r="D9" s="1" t="s">
        <v>231</v>
      </c>
      <c r="E9" s="17" t="s">
        <v>56</v>
      </c>
      <c r="F9" s="1" t="s">
        <v>237</v>
      </c>
      <c r="G9" s="17" t="s">
        <v>58</v>
      </c>
      <c r="H9" s="1" t="s">
        <v>240</v>
      </c>
      <c r="I9" s="1" t="s">
        <v>242</v>
      </c>
      <c r="J9" s="1" t="s">
        <v>60</v>
      </c>
      <c r="K9" s="17" t="s">
        <v>59</v>
      </c>
      <c r="L9" s="1" t="s">
        <v>245</v>
      </c>
      <c r="M9" s="1" t="s">
        <v>247</v>
      </c>
      <c r="N9" s="1" t="s">
        <v>249</v>
      </c>
      <c r="O9" s="17" t="s">
        <v>61</v>
      </c>
      <c r="P9" s="1" t="s">
        <v>251</v>
      </c>
      <c r="Q9" s="1" t="s">
        <v>253</v>
      </c>
      <c r="R9" s="1" t="s">
        <v>255</v>
      </c>
      <c r="S9" s="17" t="s">
        <v>63</v>
      </c>
    </row>
    <row r="10" spans="1:19" ht="14.25" thickBot="1">
      <c r="A10" s="13" t="s">
        <v>52</v>
      </c>
      <c r="B10" s="1" t="s">
        <v>65</v>
      </c>
      <c r="C10" s="17" t="s">
        <v>65</v>
      </c>
      <c r="D10" s="1" t="s">
        <v>65</v>
      </c>
      <c r="E10" s="17" t="s">
        <v>65</v>
      </c>
      <c r="F10" s="1" t="s">
        <v>65</v>
      </c>
      <c r="G10" s="17" t="s">
        <v>65</v>
      </c>
      <c r="H10" s="1" t="s">
        <v>65</v>
      </c>
      <c r="I10" s="1" t="s">
        <v>65</v>
      </c>
      <c r="J10" s="1" t="s">
        <v>65</v>
      </c>
      <c r="K10" s="17" t="s">
        <v>65</v>
      </c>
      <c r="L10" s="1" t="s">
        <v>65</v>
      </c>
      <c r="M10" s="1" t="s">
        <v>65</v>
      </c>
      <c r="N10" s="1" t="s">
        <v>65</v>
      </c>
      <c r="O10" s="17" t="s">
        <v>65</v>
      </c>
      <c r="P10" s="1" t="s">
        <v>65</v>
      </c>
      <c r="Q10" s="1" t="s">
        <v>65</v>
      </c>
      <c r="R10" s="1" t="s">
        <v>65</v>
      </c>
      <c r="S10" s="17" t="s">
        <v>65</v>
      </c>
    </row>
    <row r="11" spans="1:19" ht="14.25" thickTop="1">
      <c r="A11" s="26" t="s">
        <v>215</v>
      </c>
      <c r="B11" s="27">
        <v>2514264</v>
      </c>
      <c r="C11" s="21">
        <v>6816186</v>
      </c>
      <c r="D11" s="27">
        <v>3649513</v>
      </c>
      <c r="E11" s="21">
        <v>3317053</v>
      </c>
      <c r="F11" s="27">
        <v>1987422</v>
      </c>
      <c r="G11" s="21">
        <v>212761</v>
      </c>
      <c r="H11" s="27">
        <v>596572</v>
      </c>
      <c r="I11" s="27">
        <v>635965</v>
      </c>
      <c r="J11" s="27">
        <v>58375</v>
      </c>
      <c r="K11" s="21">
        <v>4772915</v>
      </c>
      <c r="L11" s="27">
        <v>4497010</v>
      </c>
      <c r="M11" s="27">
        <v>4118685</v>
      </c>
      <c r="N11" s="27">
        <v>1810221</v>
      </c>
      <c r="O11" s="21">
        <v>4786827</v>
      </c>
      <c r="P11" s="27">
        <v>2813978</v>
      </c>
      <c r="Q11" s="27">
        <v>1632015</v>
      </c>
      <c r="R11" s="27">
        <v>1151464</v>
      </c>
      <c r="S11" s="21">
        <v>584494</v>
      </c>
    </row>
    <row r="12" spans="1:19" ht="13.5">
      <c r="A12" s="6" t="s">
        <v>164</v>
      </c>
      <c r="B12" s="28">
        <v>770491</v>
      </c>
      <c r="C12" s="22">
        <v>1602997</v>
      </c>
      <c r="D12" s="28">
        <v>782131</v>
      </c>
      <c r="E12" s="22">
        <v>1841857</v>
      </c>
      <c r="F12" s="28">
        <v>881100</v>
      </c>
      <c r="G12" s="22">
        <v>1539402</v>
      </c>
      <c r="H12" s="28">
        <v>1145307</v>
      </c>
      <c r="I12" s="28">
        <v>695866</v>
      </c>
      <c r="J12" s="28">
        <v>379575</v>
      </c>
      <c r="K12" s="22">
        <v>1510927</v>
      </c>
      <c r="L12" s="28">
        <v>1110345</v>
      </c>
      <c r="M12" s="28">
        <v>661528</v>
      </c>
      <c r="N12" s="28">
        <v>377565</v>
      </c>
      <c r="O12" s="22">
        <v>1548248</v>
      </c>
      <c r="P12" s="28">
        <v>1144156</v>
      </c>
      <c r="Q12" s="28">
        <v>684706</v>
      </c>
      <c r="R12" s="28">
        <v>380798</v>
      </c>
      <c r="S12" s="22">
        <v>1356335</v>
      </c>
    </row>
    <row r="13" spans="1:19" ht="13.5">
      <c r="A13" s="6" t="s">
        <v>5</v>
      </c>
      <c r="B13" s="28"/>
      <c r="C13" s="22">
        <v>276378</v>
      </c>
      <c r="D13" s="28">
        <v>103136</v>
      </c>
      <c r="E13" s="22"/>
      <c r="F13" s="28"/>
      <c r="G13" s="22"/>
      <c r="H13" s="28"/>
      <c r="I13" s="28"/>
      <c r="J13" s="28"/>
      <c r="K13" s="22"/>
      <c r="L13" s="28"/>
      <c r="M13" s="28"/>
      <c r="N13" s="28"/>
      <c r="O13" s="22">
        <v>59827</v>
      </c>
      <c r="P13" s="28"/>
      <c r="Q13" s="28"/>
      <c r="R13" s="28"/>
      <c r="S13" s="22">
        <v>122102</v>
      </c>
    </row>
    <row r="14" spans="1:19" ht="13.5">
      <c r="A14" s="6" t="s">
        <v>6</v>
      </c>
      <c r="B14" s="28">
        <v>-34066</v>
      </c>
      <c r="C14" s="22">
        <v>-20664</v>
      </c>
      <c r="D14" s="28">
        <v>-16707</v>
      </c>
      <c r="E14" s="22">
        <v>97652</v>
      </c>
      <c r="F14" s="28">
        <v>8088</v>
      </c>
      <c r="G14" s="22">
        <v>-14272</v>
      </c>
      <c r="H14" s="28">
        <v>-3947</v>
      </c>
      <c r="I14" s="28">
        <v>-7149</v>
      </c>
      <c r="J14" s="28">
        <v>-7224</v>
      </c>
      <c r="K14" s="22">
        <v>-7088</v>
      </c>
      <c r="L14" s="28">
        <v>5182</v>
      </c>
      <c r="M14" s="28">
        <v>8617</v>
      </c>
      <c r="N14" s="28">
        <v>4858</v>
      </c>
      <c r="O14" s="22">
        <v>4109</v>
      </c>
      <c r="P14" s="28">
        <v>-2892</v>
      </c>
      <c r="Q14" s="28">
        <v>3094</v>
      </c>
      <c r="R14" s="28">
        <v>7758</v>
      </c>
      <c r="S14" s="22">
        <v>-426178</v>
      </c>
    </row>
    <row r="15" spans="1:19" ht="13.5">
      <c r="A15" s="6" t="s">
        <v>7</v>
      </c>
      <c r="B15" s="28">
        <v>14989</v>
      </c>
      <c r="C15" s="22">
        <v>31938</v>
      </c>
      <c r="D15" s="28">
        <v>16719</v>
      </c>
      <c r="E15" s="22">
        <v>-5867</v>
      </c>
      <c r="F15" s="28">
        <v>11691</v>
      </c>
      <c r="G15" s="22">
        <v>53494</v>
      </c>
      <c r="H15" s="28">
        <v>24860</v>
      </c>
      <c r="I15" s="28">
        <v>16573</v>
      </c>
      <c r="J15" s="28">
        <v>8286</v>
      </c>
      <c r="K15" s="22">
        <v>33305</v>
      </c>
      <c r="L15" s="28">
        <v>25018</v>
      </c>
      <c r="M15" s="28">
        <v>16731</v>
      </c>
      <c r="N15" s="28">
        <v>8444</v>
      </c>
      <c r="O15" s="22">
        <v>-20172</v>
      </c>
      <c r="P15" s="28">
        <v>-36728</v>
      </c>
      <c r="Q15" s="28">
        <v>-53284</v>
      </c>
      <c r="R15" s="28">
        <v>-69840</v>
      </c>
      <c r="S15" s="22">
        <v>31696</v>
      </c>
    </row>
    <row r="16" spans="1:19" ht="13.5">
      <c r="A16" s="6" t="s">
        <v>8</v>
      </c>
      <c r="B16" s="28">
        <v>-9378</v>
      </c>
      <c r="C16" s="22">
        <v>-15377</v>
      </c>
      <c r="D16" s="28">
        <v>-11792</v>
      </c>
      <c r="E16" s="22">
        <v>-19948</v>
      </c>
      <c r="F16" s="28">
        <v>-11717</v>
      </c>
      <c r="G16" s="22">
        <v>-30930</v>
      </c>
      <c r="H16" s="28">
        <v>-24195</v>
      </c>
      <c r="I16" s="28">
        <v>-20118</v>
      </c>
      <c r="J16" s="28">
        <v>-11521</v>
      </c>
      <c r="K16" s="22">
        <v>-30191</v>
      </c>
      <c r="L16" s="28">
        <v>-23289</v>
      </c>
      <c r="M16" s="28">
        <v>-17788</v>
      </c>
      <c r="N16" s="28">
        <v>-9872</v>
      </c>
      <c r="O16" s="22">
        <v>-32826</v>
      </c>
      <c r="P16" s="28">
        <v>-23156</v>
      </c>
      <c r="Q16" s="28">
        <v>-16563</v>
      </c>
      <c r="R16" s="28">
        <v>-6770</v>
      </c>
      <c r="S16" s="22">
        <v>-35135</v>
      </c>
    </row>
    <row r="17" spans="1:19" ht="13.5">
      <c r="A17" s="6" t="s">
        <v>203</v>
      </c>
      <c r="B17" s="28">
        <v>3422</v>
      </c>
      <c r="C17" s="22">
        <v>18138</v>
      </c>
      <c r="D17" s="28">
        <v>13510</v>
      </c>
      <c r="E17" s="22">
        <v>48959</v>
      </c>
      <c r="F17" s="28">
        <v>25051</v>
      </c>
      <c r="G17" s="22">
        <v>44933</v>
      </c>
      <c r="H17" s="28">
        <v>34743</v>
      </c>
      <c r="I17" s="28">
        <v>24283</v>
      </c>
      <c r="J17" s="28">
        <v>12269</v>
      </c>
      <c r="K17" s="22">
        <v>60892</v>
      </c>
      <c r="L17" s="28">
        <v>47465</v>
      </c>
      <c r="M17" s="28">
        <v>32924</v>
      </c>
      <c r="N17" s="28">
        <v>17899</v>
      </c>
      <c r="O17" s="22">
        <v>90993</v>
      </c>
      <c r="P17" s="28">
        <v>71947</v>
      </c>
      <c r="Q17" s="28">
        <v>48828</v>
      </c>
      <c r="R17" s="28">
        <v>24680</v>
      </c>
      <c r="S17" s="22">
        <v>76843</v>
      </c>
    </row>
    <row r="18" spans="1:19" ht="13.5">
      <c r="A18" s="6" t="s">
        <v>9</v>
      </c>
      <c r="B18" s="28">
        <v>-12367</v>
      </c>
      <c r="C18" s="22">
        <v>-66251</v>
      </c>
      <c r="D18" s="28">
        <v>-32162</v>
      </c>
      <c r="E18" s="22">
        <v>41746</v>
      </c>
      <c r="F18" s="28">
        <v>71947</v>
      </c>
      <c r="G18" s="22">
        <v>-66527</v>
      </c>
      <c r="H18" s="28">
        <v>-44645</v>
      </c>
      <c r="I18" s="28">
        <v>-29334</v>
      </c>
      <c r="J18" s="28">
        <v>-15133</v>
      </c>
      <c r="K18" s="22">
        <v>-90515</v>
      </c>
      <c r="L18" s="28">
        <v>-72627</v>
      </c>
      <c r="M18" s="28">
        <v>-47096</v>
      </c>
      <c r="N18" s="28">
        <v>-22316</v>
      </c>
      <c r="O18" s="22">
        <v>-80919</v>
      </c>
      <c r="P18" s="28">
        <v>-60649</v>
      </c>
      <c r="Q18" s="28">
        <v>-40318</v>
      </c>
      <c r="R18" s="28">
        <v>-25720</v>
      </c>
      <c r="S18" s="22">
        <v>-84078</v>
      </c>
    </row>
    <row r="19" spans="1:19" ht="13.5">
      <c r="A19" s="6" t="s">
        <v>10</v>
      </c>
      <c r="B19" s="28"/>
      <c r="C19" s="22">
        <v>-40630</v>
      </c>
      <c r="D19" s="28">
        <v>-40630</v>
      </c>
      <c r="E19" s="22"/>
      <c r="F19" s="28"/>
      <c r="G19" s="22"/>
      <c r="H19" s="28"/>
      <c r="I19" s="28"/>
      <c r="J19" s="28"/>
      <c r="K19" s="22"/>
      <c r="L19" s="28"/>
      <c r="M19" s="28"/>
      <c r="N19" s="28"/>
      <c r="O19" s="22"/>
      <c r="P19" s="28"/>
      <c r="Q19" s="28"/>
      <c r="R19" s="28"/>
      <c r="S19" s="22"/>
    </row>
    <row r="20" spans="1:19" ht="13.5">
      <c r="A20" s="6" t="s">
        <v>212</v>
      </c>
      <c r="B20" s="28">
        <v>25410</v>
      </c>
      <c r="C20" s="22">
        <v>132536</v>
      </c>
      <c r="D20" s="28">
        <v>2031</v>
      </c>
      <c r="E20" s="22">
        <v>105996</v>
      </c>
      <c r="F20" s="28">
        <v>72036</v>
      </c>
      <c r="G20" s="22">
        <v>26950</v>
      </c>
      <c r="H20" s="28">
        <v>24320</v>
      </c>
      <c r="I20" s="28">
        <v>18374</v>
      </c>
      <c r="J20" s="28">
        <v>12634</v>
      </c>
      <c r="K20" s="22">
        <v>107380</v>
      </c>
      <c r="L20" s="28">
        <v>85005</v>
      </c>
      <c r="M20" s="28">
        <v>12268</v>
      </c>
      <c r="N20" s="28">
        <v>6048</v>
      </c>
      <c r="O20" s="22">
        <v>40355</v>
      </c>
      <c r="P20" s="28">
        <v>30108</v>
      </c>
      <c r="Q20" s="28">
        <v>23989</v>
      </c>
      <c r="R20" s="28">
        <v>4663</v>
      </c>
      <c r="S20" s="22"/>
    </row>
    <row r="21" spans="1:19" ht="13.5">
      <c r="A21" s="6" t="s">
        <v>11</v>
      </c>
      <c r="B21" s="28"/>
      <c r="C21" s="22">
        <v>51159</v>
      </c>
      <c r="D21" s="28">
        <v>12750</v>
      </c>
      <c r="E21" s="22">
        <v>1800</v>
      </c>
      <c r="F21" s="28"/>
      <c r="G21" s="22">
        <v>9100</v>
      </c>
      <c r="H21" s="28"/>
      <c r="I21" s="28"/>
      <c r="J21" s="28"/>
      <c r="K21" s="22">
        <v>2000</v>
      </c>
      <c r="L21" s="28">
        <v>2000</v>
      </c>
      <c r="M21" s="28">
        <v>2000</v>
      </c>
      <c r="N21" s="28">
        <v>2000</v>
      </c>
      <c r="O21" s="22">
        <v>21318</v>
      </c>
      <c r="P21" s="28">
        <v>18768</v>
      </c>
      <c r="Q21" s="28">
        <v>11700</v>
      </c>
      <c r="R21" s="28"/>
      <c r="S21" s="22"/>
    </row>
    <row r="22" spans="1:19" ht="13.5">
      <c r="A22" s="6" t="s">
        <v>12</v>
      </c>
      <c r="B22" s="28"/>
      <c r="C22" s="22"/>
      <c r="D22" s="28">
        <v>-2685</v>
      </c>
      <c r="E22" s="22"/>
      <c r="F22" s="28"/>
      <c r="G22" s="22"/>
      <c r="H22" s="28"/>
      <c r="I22" s="28"/>
      <c r="J22" s="28"/>
      <c r="K22" s="22"/>
      <c r="L22" s="28"/>
      <c r="M22" s="28"/>
      <c r="N22" s="28"/>
      <c r="O22" s="22"/>
      <c r="P22" s="28"/>
      <c r="Q22" s="28"/>
      <c r="R22" s="28"/>
      <c r="S22" s="22"/>
    </row>
    <row r="23" spans="1:19" ht="13.5">
      <c r="A23" s="6" t="s">
        <v>13</v>
      </c>
      <c r="B23" s="28">
        <v>1692224</v>
      </c>
      <c r="C23" s="22">
        <v>-3208919</v>
      </c>
      <c r="D23" s="28">
        <v>-4217542</v>
      </c>
      <c r="E23" s="22">
        <v>-6570</v>
      </c>
      <c r="F23" s="28">
        <v>-3407124</v>
      </c>
      <c r="G23" s="22">
        <v>1397182</v>
      </c>
      <c r="H23" s="28">
        <v>126223</v>
      </c>
      <c r="I23" s="28">
        <v>3424385</v>
      </c>
      <c r="J23" s="28">
        <v>3410472</v>
      </c>
      <c r="K23" s="22">
        <v>7032495</v>
      </c>
      <c r="L23" s="28">
        <v>4218041</v>
      </c>
      <c r="M23" s="28">
        <v>4300134</v>
      </c>
      <c r="N23" s="28">
        <v>4951577</v>
      </c>
      <c r="O23" s="22">
        <v>-7576656</v>
      </c>
      <c r="P23" s="28">
        <v>-4686398</v>
      </c>
      <c r="Q23" s="28">
        <v>1495263</v>
      </c>
      <c r="R23" s="28">
        <v>-1387604</v>
      </c>
      <c r="S23" s="22">
        <v>124137</v>
      </c>
    </row>
    <row r="24" spans="1:19" ht="13.5">
      <c r="A24" s="6" t="s">
        <v>14</v>
      </c>
      <c r="B24" s="28">
        <v>263935</v>
      </c>
      <c r="C24" s="22">
        <v>-2578520</v>
      </c>
      <c r="D24" s="28">
        <v>-2868547</v>
      </c>
      <c r="E24" s="22">
        <v>1452458</v>
      </c>
      <c r="F24" s="28">
        <v>2198816</v>
      </c>
      <c r="G24" s="22">
        <v>-2243068</v>
      </c>
      <c r="H24" s="28">
        <v>-517992</v>
      </c>
      <c r="I24" s="28">
        <v>-585751</v>
      </c>
      <c r="J24" s="28">
        <v>-233114</v>
      </c>
      <c r="K24" s="22">
        <v>1495503</v>
      </c>
      <c r="L24" s="28">
        <v>555804</v>
      </c>
      <c r="M24" s="28">
        <v>740447</v>
      </c>
      <c r="N24" s="28">
        <v>-55960</v>
      </c>
      <c r="O24" s="22">
        <v>-1039767</v>
      </c>
      <c r="P24" s="28">
        <v>-3417409</v>
      </c>
      <c r="Q24" s="28">
        <v>24481</v>
      </c>
      <c r="R24" s="28">
        <v>449832</v>
      </c>
      <c r="S24" s="22">
        <v>-1721470</v>
      </c>
    </row>
    <row r="25" spans="1:19" ht="13.5">
      <c r="A25" s="6" t="s">
        <v>15</v>
      </c>
      <c r="B25" s="28">
        <v>-4839640</v>
      </c>
      <c r="C25" s="22">
        <v>7776366</v>
      </c>
      <c r="D25" s="28">
        <v>7165301</v>
      </c>
      <c r="E25" s="22">
        <v>-835573</v>
      </c>
      <c r="F25" s="28">
        <v>1188100</v>
      </c>
      <c r="G25" s="22">
        <v>-253371</v>
      </c>
      <c r="H25" s="28">
        <v>-1493380</v>
      </c>
      <c r="I25" s="28">
        <v>-2371908</v>
      </c>
      <c r="J25" s="28">
        <v>-3046352</v>
      </c>
      <c r="K25" s="22">
        <v>-7499181</v>
      </c>
      <c r="L25" s="28">
        <v>-4342183</v>
      </c>
      <c r="M25" s="28">
        <v>-4338106</v>
      </c>
      <c r="N25" s="28">
        <v>-2033113</v>
      </c>
      <c r="O25" s="22">
        <v>6230434</v>
      </c>
      <c r="P25" s="28">
        <v>2920781</v>
      </c>
      <c r="Q25" s="28">
        <v>-3433453</v>
      </c>
      <c r="R25" s="28">
        <v>-1950156</v>
      </c>
      <c r="S25" s="22">
        <v>2036691</v>
      </c>
    </row>
    <row r="26" spans="1:19" ht="13.5">
      <c r="A26" s="6" t="s">
        <v>16</v>
      </c>
      <c r="B26" s="28">
        <v>-130248</v>
      </c>
      <c r="C26" s="22">
        <v>55106</v>
      </c>
      <c r="D26" s="28">
        <v>-151689</v>
      </c>
      <c r="E26" s="22">
        <v>743766</v>
      </c>
      <c r="F26" s="28">
        <v>830127</v>
      </c>
      <c r="G26" s="22">
        <v>-1133810</v>
      </c>
      <c r="H26" s="28">
        <v>-313100</v>
      </c>
      <c r="I26" s="28">
        <v>-838272</v>
      </c>
      <c r="J26" s="28">
        <v>-398672</v>
      </c>
      <c r="K26" s="22">
        <v>182336</v>
      </c>
      <c r="L26" s="28">
        <v>206623</v>
      </c>
      <c r="M26" s="28">
        <v>-21430</v>
      </c>
      <c r="N26" s="28">
        <v>143254</v>
      </c>
      <c r="O26" s="22">
        <v>255579</v>
      </c>
      <c r="P26" s="28">
        <v>434173</v>
      </c>
      <c r="Q26" s="28">
        <v>311846</v>
      </c>
      <c r="R26" s="28">
        <v>504465</v>
      </c>
      <c r="S26" s="22">
        <v>-241720</v>
      </c>
    </row>
    <row r="27" spans="1:19" ht="13.5">
      <c r="A27" s="6" t="s">
        <v>17</v>
      </c>
      <c r="B27" s="28">
        <v>-627570</v>
      </c>
      <c r="C27" s="22">
        <v>209680</v>
      </c>
      <c r="D27" s="28">
        <v>-401362</v>
      </c>
      <c r="E27" s="22">
        <v>244812</v>
      </c>
      <c r="F27" s="28">
        <v>180507</v>
      </c>
      <c r="G27" s="22">
        <v>7764</v>
      </c>
      <c r="H27" s="28">
        <v>-138963</v>
      </c>
      <c r="I27" s="28">
        <v>-398652</v>
      </c>
      <c r="J27" s="28">
        <v>-318953</v>
      </c>
      <c r="K27" s="22">
        <v>20872</v>
      </c>
      <c r="L27" s="28">
        <v>129300</v>
      </c>
      <c r="M27" s="28">
        <v>-127080</v>
      </c>
      <c r="N27" s="28">
        <v>324707</v>
      </c>
      <c r="O27" s="22">
        <v>617549</v>
      </c>
      <c r="P27" s="28">
        <v>820333</v>
      </c>
      <c r="Q27" s="28">
        <v>376668</v>
      </c>
      <c r="R27" s="28">
        <v>397460</v>
      </c>
      <c r="S27" s="22">
        <v>-423872</v>
      </c>
    </row>
    <row r="28" spans="1:19" ht="13.5">
      <c r="A28" s="6" t="s">
        <v>74</v>
      </c>
      <c r="B28" s="28">
        <v>22783</v>
      </c>
      <c r="C28" s="22">
        <v>12887</v>
      </c>
      <c r="D28" s="28">
        <v>8885</v>
      </c>
      <c r="E28" s="22">
        <v>8751</v>
      </c>
      <c r="F28" s="28">
        <v>16367</v>
      </c>
      <c r="G28" s="22">
        <v>22221</v>
      </c>
      <c r="H28" s="28">
        <v>8594</v>
      </c>
      <c r="I28" s="28">
        <v>35799</v>
      </c>
      <c r="J28" s="28">
        <v>29701</v>
      </c>
      <c r="K28" s="22">
        <v>34293</v>
      </c>
      <c r="L28" s="28">
        <v>32255</v>
      </c>
      <c r="M28" s="28">
        <v>5885</v>
      </c>
      <c r="N28" s="28">
        <v>1451</v>
      </c>
      <c r="O28" s="22">
        <v>8366</v>
      </c>
      <c r="P28" s="28">
        <v>17546</v>
      </c>
      <c r="Q28" s="28">
        <v>16452</v>
      </c>
      <c r="R28" s="28">
        <v>13198</v>
      </c>
      <c r="S28" s="22">
        <v>12446</v>
      </c>
    </row>
    <row r="29" spans="1:19" ht="13.5">
      <c r="A29" s="6" t="s">
        <v>18</v>
      </c>
      <c r="B29" s="28">
        <v>-345748</v>
      </c>
      <c r="C29" s="22">
        <v>11060844</v>
      </c>
      <c r="D29" s="28">
        <v>4010858</v>
      </c>
      <c r="E29" s="22">
        <v>7067832</v>
      </c>
      <c r="F29" s="28">
        <v>4052413</v>
      </c>
      <c r="G29" s="22">
        <v>-406890</v>
      </c>
      <c r="H29" s="28">
        <v>-577155</v>
      </c>
      <c r="I29" s="28">
        <v>596692</v>
      </c>
      <c r="J29" s="28">
        <v>-115988</v>
      </c>
      <c r="K29" s="22">
        <v>7630245</v>
      </c>
      <c r="L29" s="28">
        <v>6473122</v>
      </c>
      <c r="M29" s="28">
        <v>5353634</v>
      </c>
      <c r="N29" s="28">
        <v>5528502</v>
      </c>
      <c r="O29" s="22">
        <v>4960688</v>
      </c>
      <c r="P29" s="28">
        <v>47018</v>
      </c>
      <c r="Q29" s="28">
        <v>1081218</v>
      </c>
      <c r="R29" s="28">
        <v>-509419</v>
      </c>
      <c r="S29" s="22">
        <v>1107194</v>
      </c>
    </row>
    <row r="30" spans="1:19" ht="13.5">
      <c r="A30" s="6" t="s">
        <v>19</v>
      </c>
      <c r="B30" s="28">
        <v>9903</v>
      </c>
      <c r="C30" s="22">
        <v>15379</v>
      </c>
      <c r="D30" s="28">
        <v>12319</v>
      </c>
      <c r="E30" s="22">
        <v>19970</v>
      </c>
      <c r="F30" s="28">
        <v>12267</v>
      </c>
      <c r="G30" s="22">
        <v>31065</v>
      </c>
      <c r="H30" s="28">
        <v>24880</v>
      </c>
      <c r="I30" s="28">
        <v>20803</v>
      </c>
      <c r="J30" s="28">
        <v>12206</v>
      </c>
      <c r="K30" s="22">
        <v>30356</v>
      </c>
      <c r="L30" s="28">
        <v>24139</v>
      </c>
      <c r="M30" s="28">
        <v>18638</v>
      </c>
      <c r="N30" s="28">
        <v>10722</v>
      </c>
      <c r="O30" s="22">
        <v>31976</v>
      </c>
      <c r="P30" s="28">
        <v>23072</v>
      </c>
      <c r="Q30" s="28">
        <v>16559</v>
      </c>
      <c r="R30" s="28">
        <v>6765</v>
      </c>
      <c r="S30" s="22">
        <v>35135</v>
      </c>
    </row>
    <row r="31" spans="1:19" ht="13.5">
      <c r="A31" s="6" t="s">
        <v>20</v>
      </c>
      <c r="B31" s="28">
        <v>-4702</v>
      </c>
      <c r="C31" s="22">
        <v>-18331</v>
      </c>
      <c r="D31" s="28">
        <v>-13601</v>
      </c>
      <c r="E31" s="22">
        <v>-44843</v>
      </c>
      <c r="F31" s="28">
        <v>-24690</v>
      </c>
      <c r="G31" s="22">
        <v>-44878</v>
      </c>
      <c r="H31" s="28">
        <v>-30316</v>
      </c>
      <c r="I31" s="28">
        <v>-23502</v>
      </c>
      <c r="J31" s="28">
        <v>-12005</v>
      </c>
      <c r="K31" s="22">
        <v>-58887</v>
      </c>
      <c r="L31" s="28">
        <v>-41192</v>
      </c>
      <c r="M31" s="28">
        <v>-32033</v>
      </c>
      <c r="N31" s="28">
        <v>-17140</v>
      </c>
      <c r="O31" s="22">
        <v>-89440</v>
      </c>
      <c r="P31" s="28">
        <v>-66164</v>
      </c>
      <c r="Q31" s="28">
        <v>-49161</v>
      </c>
      <c r="R31" s="28">
        <v>-24292</v>
      </c>
      <c r="S31" s="22">
        <v>-81803</v>
      </c>
    </row>
    <row r="32" spans="1:19" ht="13.5">
      <c r="A32" s="6" t="s">
        <v>21</v>
      </c>
      <c r="B32" s="28">
        <v>-2676854</v>
      </c>
      <c r="C32" s="22">
        <v>-1457646</v>
      </c>
      <c r="D32" s="28">
        <v>-826673</v>
      </c>
      <c r="E32" s="22">
        <v>-1360425</v>
      </c>
      <c r="F32" s="28">
        <v>-717289</v>
      </c>
      <c r="G32" s="22">
        <v>-2370713</v>
      </c>
      <c r="H32" s="28">
        <v>-2368484</v>
      </c>
      <c r="I32" s="28">
        <v>-1800306</v>
      </c>
      <c r="J32" s="28">
        <v>-1800969</v>
      </c>
      <c r="K32" s="22">
        <v>-1522661</v>
      </c>
      <c r="L32" s="28">
        <v>-1521453</v>
      </c>
      <c r="M32" s="28">
        <v>-897398</v>
      </c>
      <c r="N32" s="28">
        <v>-897479</v>
      </c>
      <c r="O32" s="22">
        <v>-976019</v>
      </c>
      <c r="P32" s="28">
        <v>-959086</v>
      </c>
      <c r="Q32" s="28">
        <v>-634544</v>
      </c>
      <c r="R32" s="28">
        <v>-639724</v>
      </c>
      <c r="S32" s="22">
        <v>-680713</v>
      </c>
    </row>
    <row r="33" spans="1:19" ht="14.25" thickBot="1">
      <c r="A33" s="5" t="s">
        <v>22</v>
      </c>
      <c r="B33" s="29">
        <v>-3017402</v>
      </c>
      <c r="C33" s="23">
        <v>9600245</v>
      </c>
      <c r="D33" s="29">
        <v>3182903</v>
      </c>
      <c r="E33" s="23">
        <v>5682534</v>
      </c>
      <c r="F33" s="29">
        <v>3322700</v>
      </c>
      <c r="G33" s="23">
        <v>-2791417</v>
      </c>
      <c r="H33" s="29">
        <v>-2951075</v>
      </c>
      <c r="I33" s="29">
        <v>-1206313</v>
      </c>
      <c r="J33" s="29">
        <v>-1916756</v>
      </c>
      <c r="K33" s="23">
        <v>6079052</v>
      </c>
      <c r="L33" s="29">
        <v>4934616</v>
      </c>
      <c r="M33" s="29">
        <v>4442840</v>
      </c>
      <c r="N33" s="29">
        <v>4624604</v>
      </c>
      <c r="O33" s="23">
        <v>3927204</v>
      </c>
      <c r="P33" s="29">
        <v>-955160</v>
      </c>
      <c r="Q33" s="29">
        <v>414071</v>
      </c>
      <c r="R33" s="29">
        <v>-1166670</v>
      </c>
      <c r="S33" s="23">
        <v>379814</v>
      </c>
    </row>
    <row r="34" spans="1:19" ht="14.25" thickTop="1">
      <c r="A34" s="6" t="s">
        <v>23</v>
      </c>
      <c r="B34" s="28"/>
      <c r="C34" s="22">
        <v>806</v>
      </c>
      <c r="D34" s="28">
        <v>50806</v>
      </c>
      <c r="E34" s="22"/>
      <c r="F34" s="28"/>
      <c r="G34" s="22"/>
      <c r="H34" s="28"/>
      <c r="I34" s="28"/>
      <c r="J34" s="28"/>
      <c r="K34" s="22"/>
      <c r="L34" s="28"/>
      <c r="M34" s="28"/>
      <c r="N34" s="28"/>
      <c r="O34" s="22"/>
      <c r="P34" s="28"/>
      <c r="Q34" s="28"/>
      <c r="R34" s="28"/>
      <c r="S34" s="22"/>
    </row>
    <row r="35" spans="1:19" ht="13.5">
      <c r="A35" s="6" t="s">
        <v>24</v>
      </c>
      <c r="B35" s="28">
        <v>-20000</v>
      </c>
      <c r="C35" s="22"/>
      <c r="D35" s="28"/>
      <c r="E35" s="22">
        <v>-19999</v>
      </c>
      <c r="F35" s="28">
        <v>-19999</v>
      </c>
      <c r="G35" s="22"/>
      <c r="H35" s="28"/>
      <c r="I35" s="28"/>
      <c r="J35" s="28"/>
      <c r="K35" s="22"/>
      <c r="L35" s="28"/>
      <c r="M35" s="28"/>
      <c r="N35" s="28"/>
      <c r="O35" s="22">
        <v>-30000</v>
      </c>
      <c r="P35" s="28">
        <v>-30000</v>
      </c>
      <c r="Q35" s="28">
        <v>-30000</v>
      </c>
      <c r="R35" s="28">
        <v>-153</v>
      </c>
      <c r="S35" s="22">
        <v>-25750</v>
      </c>
    </row>
    <row r="36" spans="1:19" ht="13.5">
      <c r="A36" s="6" t="s">
        <v>25</v>
      </c>
      <c r="B36" s="28">
        <v>-524203</v>
      </c>
      <c r="C36" s="22">
        <v>-543434</v>
      </c>
      <c r="D36" s="28">
        <v>-179895</v>
      </c>
      <c r="E36" s="22">
        <v>-1989355</v>
      </c>
      <c r="F36" s="28">
        <v>-1691644</v>
      </c>
      <c r="G36" s="22">
        <v>-1595949</v>
      </c>
      <c r="H36" s="28">
        <v>-1468429</v>
      </c>
      <c r="I36" s="28">
        <v>-738986</v>
      </c>
      <c r="J36" s="28">
        <v>-677633</v>
      </c>
      <c r="K36" s="22">
        <v>-740185</v>
      </c>
      <c r="L36" s="28">
        <v>-567058</v>
      </c>
      <c r="M36" s="28">
        <v>-315838</v>
      </c>
      <c r="N36" s="28">
        <v>-99978</v>
      </c>
      <c r="O36" s="22">
        <v>-903773</v>
      </c>
      <c r="P36" s="28">
        <v>-687851</v>
      </c>
      <c r="Q36" s="28">
        <v>-436931</v>
      </c>
      <c r="R36" s="28">
        <v>-196721</v>
      </c>
      <c r="S36" s="22">
        <v>-610435</v>
      </c>
    </row>
    <row r="37" spans="1:19" ht="13.5">
      <c r="A37" s="6" t="s">
        <v>26</v>
      </c>
      <c r="B37" s="28">
        <v>-420132</v>
      </c>
      <c r="C37" s="22">
        <v>-431255</v>
      </c>
      <c r="D37" s="28">
        <v>-153997</v>
      </c>
      <c r="E37" s="22">
        <v>-813689</v>
      </c>
      <c r="F37" s="28">
        <v>-344449</v>
      </c>
      <c r="G37" s="22">
        <v>-1102340</v>
      </c>
      <c r="H37" s="28">
        <v>-655711</v>
      </c>
      <c r="I37" s="28">
        <v>-380045</v>
      </c>
      <c r="J37" s="28">
        <v>-293841</v>
      </c>
      <c r="K37" s="22">
        <v>-686597</v>
      </c>
      <c r="L37" s="28">
        <v>-462477</v>
      </c>
      <c r="M37" s="28">
        <v>-193131</v>
      </c>
      <c r="N37" s="28">
        <v>-102438</v>
      </c>
      <c r="O37" s="22">
        <v>-559094</v>
      </c>
      <c r="P37" s="28">
        <v>-356756</v>
      </c>
      <c r="Q37" s="28">
        <v>-249854</v>
      </c>
      <c r="R37" s="28">
        <v>-170551</v>
      </c>
      <c r="S37" s="22">
        <v>-540579</v>
      </c>
    </row>
    <row r="38" spans="1:19" ht="13.5">
      <c r="A38" s="6" t="s">
        <v>27</v>
      </c>
      <c r="B38" s="28"/>
      <c r="C38" s="22">
        <v>-1000000</v>
      </c>
      <c r="D38" s="28">
        <v>-1000000</v>
      </c>
      <c r="E38" s="22">
        <v>-6100000</v>
      </c>
      <c r="F38" s="28">
        <v>-6000000</v>
      </c>
      <c r="G38" s="22">
        <v>-2000000</v>
      </c>
      <c r="H38" s="28">
        <v>-1000000</v>
      </c>
      <c r="I38" s="28"/>
      <c r="J38" s="28"/>
      <c r="K38" s="22">
        <v>-2000000</v>
      </c>
      <c r="L38" s="28">
        <v>-1000000</v>
      </c>
      <c r="M38" s="28"/>
      <c r="N38" s="28"/>
      <c r="O38" s="22">
        <v>-300000</v>
      </c>
      <c r="P38" s="28">
        <v>-320000</v>
      </c>
      <c r="Q38" s="28">
        <v>-310000</v>
      </c>
      <c r="R38" s="28">
        <v>-300000</v>
      </c>
      <c r="S38" s="22"/>
    </row>
    <row r="39" spans="1:19" ht="13.5">
      <c r="A39" s="6" t="s">
        <v>28</v>
      </c>
      <c r="B39" s="28">
        <v>100000</v>
      </c>
      <c r="C39" s="22">
        <v>4000000</v>
      </c>
      <c r="D39" s="28">
        <v>3000000</v>
      </c>
      <c r="E39" s="22">
        <v>4000000</v>
      </c>
      <c r="F39" s="28">
        <v>1000000</v>
      </c>
      <c r="G39" s="22">
        <v>3800000</v>
      </c>
      <c r="H39" s="28">
        <v>1800000</v>
      </c>
      <c r="I39" s="28">
        <v>1800000</v>
      </c>
      <c r="J39" s="28">
        <v>1500000</v>
      </c>
      <c r="K39" s="22"/>
      <c r="L39" s="28"/>
      <c r="M39" s="28"/>
      <c r="N39" s="28"/>
      <c r="O39" s="22">
        <v>300000</v>
      </c>
      <c r="P39" s="28">
        <v>300000</v>
      </c>
      <c r="Q39" s="28"/>
      <c r="R39" s="28"/>
      <c r="S39" s="22">
        <v>300000</v>
      </c>
    </row>
    <row r="40" spans="1:19" ht="13.5">
      <c r="A40" s="6" t="s">
        <v>29</v>
      </c>
      <c r="B40" s="28"/>
      <c r="C40" s="22">
        <v>-10368</v>
      </c>
      <c r="D40" s="28">
        <v>-10368</v>
      </c>
      <c r="E40" s="22"/>
      <c r="F40" s="28"/>
      <c r="G40" s="22"/>
      <c r="H40" s="28"/>
      <c r="I40" s="28"/>
      <c r="J40" s="28"/>
      <c r="K40" s="22"/>
      <c r="L40" s="28"/>
      <c r="M40" s="28"/>
      <c r="N40" s="28"/>
      <c r="O40" s="22"/>
      <c r="P40" s="28"/>
      <c r="Q40" s="28"/>
      <c r="R40" s="28"/>
      <c r="S40" s="22"/>
    </row>
    <row r="41" spans="1:19" ht="13.5">
      <c r="A41" s="6" t="s">
        <v>74</v>
      </c>
      <c r="B41" s="28">
        <v>294</v>
      </c>
      <c r="C41" s="22">
        <v>75773</v>
      </c>
      <c r="D41" s="28">
        <v>45677</v>
      </c>
      <c r="E41" s="22">
        <v>51312</v>
      </c>
      <c r="F41" s="28">
        <v>32789</v>
      </c>
      <c r="G41" s="22">
        <v>62085</v>
      </c>
      <c r="H41" s="28">
        <v>41226</v>
      </c>
      <c r="I41" s="28">
        <v>-8321</v>
      </c>
      <c r="J41" s="28">
        <v>5938</v>
      </c>
      <c r="K41" s="22">
        <v>87833</v>
      </c>
      <c r="L41" s="28">
        <v>78511</v>
      </c>
      <c r="M41" s="28">
        <v>-95876</v>
      </c>
      <c r="N41" s="28">
        <v>21413</v>
      </c>
      <c r="O41" s="22">
        <v>71115</v>
      </c>
      <c r="P41" s="28">
        <v>50383</v>
      </c>
      <c r="Q41" s="28">
        <v>36450</v>
      </c>
      <c r="R41" s="28">
        <v>13382</v>
      </c>
      <c r="S41" s="22">
        <v>47941</v>
      </c>
    </row>
    <row r="42" spans="1:19" ht="14.25" thickBot="1">
      <c r="A42" s="5" t="s">
        <v>30</v>
      </c>
      <c r="B42" s="29">
        <v>-864041</v>
      </c>
      <c r="C42" s="23">
        <v>2153272</v>
      </c>
      <c r="D42" s="29">
        <v>1752222</v>
      </c>
      <c r="E42" s="23">
        <v>-4607784</v>
      </c>
      <c r="F42" s="29">
        <v>-7052303</v>
      </c>
      <c r="G42" s="23">
        <v>-1016404</v>
      </c>
      <c r="H42" s="29">
        <v>-1289108</v>
      </c>
      <c r="I42" s="29">
        <v>681807</v>
      </c>
      <c r="J42" s="29">
        <v>540768</v>
      </c>
      <c r="K42" s="23">
        <v>-3416150</v>
      </c>
      <c r="L42" s="29">
        <v>-2100089</v>
      </c>
      <c r="M42" s="29">
        <v>-605644</v>
      </c>
      <c r="N42" s="29">
        <v>-182088</v>
      </c>
      <c r="O42" s="23">
        <v>-1171845</v>
      </c>
      <c r="P42" s="29">
        <v>-863043</v>
      </c>
      <c r="Q42" s="29">
        <v>-878038</v>
      </c>
      <c r="R42" s="29">
        <v>-549895</v>
      </c>
      <c r="S42" s="23">
        <v>1258349</v>
      </c>
    </row>
    <row r="43" spans="1:19" ht="14.25" thickTop="1">
      <c r="A43" s="6" t="s">
        <v>31</v>
      </c>
      <c r="B43" s="28"/>
      <c r="C43" s="22">
        <v>-5825000</v>
      </c>
      <c r="D43" s="28">
        <v>-5825000</v>
      </c>
      <c r="E43" s="22">
        <v>500000</v>
      </c>
      <c r="F43" s="28">
        <v>500000</v>
      </c>
      <c r="G43" s="22">
        <v>700000</v>
      </c>
      <c r="H43" s="28">
        <v>-100000</v>
      </c>
      <c r="I43" s="28">
        <v>-100000</v>
      </c>
      <c r="J43" s="28"/>
      <c r="K43" s="22">
        <v>-459992</v>
      </c>
      <c r="L43" s="28">
        <v>-326672</v>
      </c>
      <c r="M43" s="28">
        <v>-320004</v>
      </c>
      <c r="N43" s="28">
        <v>-310002</v>
      </c>
      <c r="O43" s="22">
        <v>-140008</v>
      </c>
      <c r="P43" s="28">
        <v>-126672</v>
      </c>
      <c r="Q43" s="28">
        <v>-120004</v>
      </c>
      <c r="R43" s="28">
        <v>-10002</v>
      </c>
      <c r="S43" s="22">
        <v>-300000</v>
      </c>
    </row>
    <row r="44" spans="1:19" ht="13.5">
      <c r="A44" s="6" t="s">
        <v>32</v>
      </c>
      <c r="B44" s="28">
        <v>-269933</v>
      </c>
      <c r="C44" s="22">
        <v>-430000</v>
      </c>
      <c r="D44" s="28">
        <v>-200000</v>
      </c>
      <c r="E44" s="22">
        <v>-300000</v>
      </c>
      <c r="F44" s="28">
        <v>-200000</v>
      </c>
      <c r="G44" s="22">
        <v>-400000</v>
      </c>
      <c r="H44" s="28">
        <v>-200000</v>
      </c>
      <c r="I44" s="28">
        <v>-200000</v>
      </c>
      <c r="J44" s="28">
        <v>-100000</v>
      </c>
      <c r="K44" s="22">
        <v>-400000</v>
      </c>
      <c r="L44" s="28">
        <v>-200000</v>
      </c>
      <c r="M44" s="28">
        <v>-200000</v>
      </c>
      <c r="N44" s="28">
        <v>-100000</v>
      </c>
      <c r="O44" s="22">
        <v>-435000</v>
      </c>
      <c r="P44" s="28">
        <v>-235000</v>
      </c>
      <c r="Q44" s="28">
        <v>-235000</v>
      </c>
      <c r="R44" s="28">
        <v>-110000</v>
      </c>
      <c r="S44" s="22">
        <v>-84950</v>
      </c>
    </row>
    <row r="45" spans="1:19" ht="13.5">
      <c r="A45" s="6" t="s">
        <v>33</v>
      </c>
      <c r="B45" s="28"/>
      <c r="C45" s="22">
        <v>-302</v>
      </c>
      <c r="D45" s="28">
        <v>-73</v>
      </c>
      <c r="E45" s="22">
        <v>-14</v>
      </c>
      <c r="F45" s="28"/>
      <c r="G45" s="22">
        <v>-136</v>
      </c>
      <c r="H45" s="28">
        <v>-136</v>
      </c>
      <c r="I45" s="28">
        <v>-94</v>
      </c>
      <c r="J45" s="28">
        <v>-94</v>
      </c>
      <c r="K45" s="22"/>
      <c r="L45" s="28"/>
      <c r="M45" s="28"/>
      <c r="N45" s="28"/>
      <c r="O45" s="22">
        <v>-5</v>
      </c>
      <c r="P45" s="28">
        <v>-5</v>
      </c>
      <c r="Q45" s="28"/>
      <c r="R45" s="28"/>
      <c r="S45" s="22">
        <v>-76</v>
      </c>
    </row>
    <row r="46" spans="1:19" ht="13.5">
      <c r="A46" s="6" t="s">
        <v>34</v>
      </c>
      <c r="B46" s="28">
        <v>-2000</v>
      </c>
      <c r="C46" s="22"/>
      <c r="D46" s="28"/>
      <c r="E46" s="22"/>
      <c r="F46" s="28">
        <v>-102000</v>
      </c>
      <c r="G46" s="22"/>
      <c r="H46" s="28"/>
      <c r="I46" s="28"/>
      <c r="J46" s="28"/>
      <c r="K46" s="22"/>
      <c r="L46" s="28"/>
      <c r="M46" s="28"/>
      <c r="N46" s="28"/>
      <c r="O46" s="22"/>
      <c r="P46" s="28"/>
      <c r="Q46" s="28"/>
      <c r="R46" s="28"/>
      <c r="S46" s="22"/>
    </row>
    <row r="47" spans="1:19" ht="13.5">
      <c r="A47" s="6" t="s">
        <v>35</v>
      </c>
      <c r="B47" s="28">
        <v>-1034434</v>
      </c>
      <c r="C47" s="22">
        <v>-739858</v>
      </c>
      <c r="D47" s="28">
        <v>-443524</v>
      </c>
      <c r="E47" s="22">
        <v>-591784</v>
      </c>
      <c r="F47" s="28">
        <v>-443687</v>
      </c>
      <c r="G47" s="22">
        <v>-1034396</v>
      </c>
      <c r="H47" s="28">
        <v>-1032510</v>
      </c>
      <c r="I47" s="28">
        <v>-886315</v>
      </c>
      <c r="J47" s="28">
        <v>-862764</v>
      </c>
      <c r="K47" s="22">
        <v>-1035490</v>
      </c>
      <c r="L47" s="28">
        <v>-1032828</v>
      </c>
      <c r="M47" s="28">
        <v>-885454</v>
      </c>
      <c r="N47" s="28">
        <v>-860722</v>
      </c>
      <c r="O47" s="22">
        <v>-738956</v>
      </c>
      <c r="P47" s="28">
        <v>-727552</v>
      </c>
      <c r="Q47" s="28">
        <v>-590664</v>
      </c>
      <c r="R47" s="28">
        <v>-453689</v>
      </c>
      <c r="S47" s="22">
        <v>-739373</v>
      </c>
    </row>
    <row r="48" spans="1:19" ht="14.25" thickBot="1">
      <c r="A48" s="5" t="s">
        <v>36</v>
      </c>
      <c r="B48" s="29">
        <v>-1306367</v>
      </c>
      <c r="C48" s="23">
        <v>-7003177</v>
      </c>
      <c r="D48" s="29">
        <v>-6468598</v>
      </c>
      <c r="E48" s="23">
        <v>-493798</v>
      </c>
      <c r="F48" s="29">
        <v>-245687</v>
      </c>
      <c r="G48" s="23">
        <v>465466</v>
      </c>
      <c r="H48" s="29">
        <v>-1332647</v>
      </c>
      <c r="I48" s="29">
        <v>-1186409</v>
      </c>
      <c r="J48" s="29">
        <v>-962858</v>
      </c>
      <c r="K48" s="23">
        <v>-1895482</v>
      </c>
      <c r="L48" s="29">
        <v>-1559500</v>
      </c>
      <c r="M48" s="29">
        <v>-1405458</v>
      </c>
      <c r="N48" s="29">
        <v>-1270724</v>
      </c>
      <c r="O48" s="23">
        <v>-1433969</v>
      </c>
      <c r="P48" s="29">
        <v>-1209230</v>
      </c>
      <c r="Q48" s="29">
        <v>-1065668</v>
      </c>
      <c r="R48" s="29">
        <v>-693691</v>
      </c>
      <c r="S48" s="23">
        <v>590599</v>
      </c>
    </row>
    <row r="49" spans="1:19" ht="14.25" thickTop="1">
      <c r="A49" s="7" t="s">
        <v>37</v>
      </c>
      <c r="B49" s="28">
        <v>75</v>
      </c>
      <c r="C49" s="22">
        <v>236</v>
      </c>
      <c r="D49" s="28">
        <v>-77</v>
      </c>
      <c r="E49" s="22">
        <v>-2258</v>
      </c>
      <c r="F49" s="28">
        <v>-2540</v>
      </c>
      <c r="G49" s="22">
        <v>-3684</v>
      </c>
      <c r="H49" s="28">
        <v>-4313</v>
      </c>
      <c r="I49" s="28">
        <v>-3449</v>
      </c>
      <c r="J49" s="28">
        <v>-1670</v>
      </c>
      <c r="K49" s="22">
        <v>635</v>
      </c>
      <c r="L49" s="28">
        <v>283</v>
      </c>
      <c r="M49" s="28">
        <v>-230</v>
      </c>
      <c r="N49" s="28">
        <v>139</v>
      </c>
      <c r="O49" s="22">
        <v>-10591</v>
      </c>
      <c r="P49" s="28">
        <v>-9709</v>
      </c>
      <c r="Q49" s="28">
        <v>-6793</v>
      </c>
      <c r="R49" s="28">
        <v>2397</v>
      </c>
      <c r="S49" s="22">
        <v>-7783</v>
      </c>
    </row>
    <row r="50" spans="1:19" ht="13.5">
      <c r="A50" s="7" t="s">
        <v>38</v>
      </c>
      <c r="B50" s="28">
        <v>-5187735</v>
      </c>
      <c r="C50" s="22">
        <v>4750576</v>
      </c>
      <c r="D50" s="28">
        <v>-1533550</v>
      </c>
      <c r="E50" s="22">
        <v>578692</v>
      </c>
      <c r="F50" s="28">
        <v>-3977829</v>
      </c>
      <c r="G50" s="22">
        <v>-3346040</v>
      </c>
      <c r="H50" s="28">
        <v>-5577144</v>
      </c>
      <c r="I50" s="28">
        <v>-1714365</v>
      </c>
      <c r="J50" s="28">
        <v>-2340517</v>
      </c>
      <c r="K50" s="22">
        <v>768054</v>
      </c>
      <c r="L50" s="28">
        <v>1275310</v>
      </c>
      <c r="M50" s="28">
        <v>2431508</v>
      </c>
      <c r="N50" s="28">
        <v>3171930</v>
      </c>
      <c r="O50" s="22">
        <v>1310797</v>
      </c>
      <c r="P50" s="28">
        <v>-3037143</v>
      </c>
      <c r="Q50" s="28">
        <v>-1536429</v>
      </c>
      <c r="R50" s="28">
        <v>-2407859</v>
      </c>
      <c r="S50" s="22">
        <v>2220980</v>
      </c>
    </row>
    <row r="51" spans="1:19" ht="13.5">
      <c r="A51" s="7" t="s">
        <v>39</v>
      </c>
      <c r="B51" s="28">
        <v>18406088</v>
      </c>
      <c r="C51" s="22">
        <v>13655511</v>
      </c>
      <c r="D51" s="28">
        <v>13655511</v>
      </c>
      <c r="E51" s="22">
        <v>13080578</v>
      </c>
      <c r="F51" s="28">
        <v>13080578</v>
      </c>
      <c r="G51" s="22">
        <v>16426618</v>
      </c>
      <c r="H51" s="28">
        <v>16426618</v>
      </c>
      <c r="I51" s="28">
        <v>16426618</v>
      </c>
      <c r="J51" s="28">
        <v>16426618</v>
      </c>
      <c r="K51" s="22">
        <v>15658564</v>
      </c>
      <c r="L51" s="28">
        <v>15658564</v>
      </c>
      <c r="M51" s="28">
        <v>15658564</v>
      </c>
      <c r="N51" s="28">
        <v>15658564</v>
      </c>
      <c r="O51" s="22">
        <v>14347766</v>
      </c>
      <c r="P51" s="28">
        <v>14347766</v>
      </c>
      <c r="Q51" s="28">
        <v>14347766</v>
      </c>
      <c r="R51" s="28">
        <v>14347766</v>
      </c>
      <c r="S51" s="22">
        <v>12105110</v>
      </c>
    </row>
    <row r="52" spans="1:19" ht="14.25" thickBot="1">
      <c r="A52" s="7" t="s">
        <v>39</v>
      </c>
      <c r="B52" s="28">
        <v>13218352</v>
      </c>
      <c r="C52" s="22">
        <v>18406088</v>
      </c>
      <c r="D52" s="28">
        <v>12121961</v>
      </c>
      <c r="E52" s="22">
        <v>13655511</v>
      </c>
      <c r="F52" s="28">
        <v>9102748</v>
      </c>
      <c r="G52" s="22">
        <v>13080578</v>
      </c>
      <c r="H52" s="28">
        <v>10849473</v>
      </c>
      <c r="I52" s="28">
        <v>14712253</v>
      </c>
      <c r="J52" s="28">
        <v>14086101</v>
      </c>
      <c r="K52" s="22">
        <v>16426618</v>
      </c>
      <c r="L52" s="28">
        <v>16933874</v>
      </c>
      <c r="M52" s="28">
        <v>18090072</v>
      </c>
      <c r="N52" s="28">
        <v>18830494</v>
      </c>
      <c r="O52" s="22">
        <v>15658564</v>
      </c>
      <c r="P52" s="28">
        <v>11310622</v>
      </c>
      <c r="Q52" s="28">
        <v>12811337</v>
      </c>
      <c r="R52" s="28">
        <v>11939906</v>
      </c>
      <c r="S52" s="22">
        <v>14347766</v>
      </c>
    </row>
    <row r="53" spans="1:19" ht="14.25" thickTop="1">
      <c r="A53" s="8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5" ht="13.5">
      <c r="A55" s="20" t="s">
        <v>147</v>
      </c>
    </row>
    <row r="56" ht="13.5">
      <c r="A56" s="20" t="s">
        <v>148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143</v>
      </c>
      <c r="B2" s="14">
        <v>6430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144</v>
      </c>
      <c r="B3" s="1" t="s">
        <v>145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46</v>
      </c>
      <c r="B4" s="15" t="str">
        <f>HYPERLINK("http://www.kabupro.jp/mark/20140213/S1001350.htm","四半期報告書")</f>
        <v>四半期報告書</v>
      </c>
      <c r="C4" s="15" t="str">
        <f>HYPERLINK("http://www.kabupro.jp/mark/20131114/S1000COL.htm","四半期報告書")</f>
        <v>四半期報告書</v>
      </c>
      <c r="D4" s="15" t="str">
        <f>HYPERLINK("http://www.kabupro.jp/mark/20130814/S000E5HM.htm","四半期報告書")</f>
        <v>四半期報告書</v>
      </c>
      <c r="E4" s="15" t="str">
        <f>HYPERLINK("http://www.kabupro.jp/mark/20140213/S1001350.htm","四半期報告書")</f>
        <v>四半期報告書</v>
      </c>
      <c r="F4" s="15" t="str">
        <f>HYPERLINK("http://www.kabupro.jp/mark/20130214/S000CULY.htm","四半期報告書")</f>
        <v>四半期報告書</v>
      </c>
      <c r="G4" s="15" t="str">
        <f>HYPERLINK("http://www.kabupro.jp/mark/20121114/S000C5EL.htm","四半期報告書")</f>
        <v>四半期報告書</v>
      </c>
      <c r="H4" s="15" t="str">
        <f>HYPERLINK("http://www.kabupro.jp/mark/20120814/S000BKUC.htm","四半期報告書")</f>
        <v>四半期報告書</v>
      </c>
      <c r="I4" s="15" t="str">
        <f>HYPERLINK("http://www.kabupro.jp/mark/20130628/S000D95B.htm","有価証券報告書")</f>
        <v>有価証券報告書</v>
      </c>
      <c r="J4" s="15" t="str">
        <f>HYPERLINK("http://www.kabupro.jp/mark/20120214/S000A9IG.htm","四半期報告書")</f>
        <v>四半期報告書</v>
      </c>
      <c r="K4" s="15" t="str">
        <f>HYPERLINK("http://www.kabupro.jp/mark/20111114/S0009NXQ.htm","四半期報告書")</f>
        <v>四半期報告書</v>
      </c>
      <c r="L4" s="15" t="str">
        <f>HYPERLINK("http://www.kabupro.jp/mark/20110812/S00091NP.htm","四半期報告書")</f>
        <v>四半期報告書</v>
      </c>
      <c r="M4" s="15" t="str">
        <f>HYPERLINK("http://www.kabupro.jp/mark/20120214/S000A9IG.htm","四半期報告書")</f>
        <v>四半期報告書</v>
      </c>
      <c r="N4" s="15" t="str">
        <f>HYPERLINK("http://www.kabupro.jp/mark/20110214/S0007P1D.htm","四半期報告書")</f>
        <v>四半期報告書</v>
      </c>
      <c r="O4" s="15" t="str">
        <f>HYPERLINK("http://www.kabupro.jp/mark/20101112/S00072E5.htm","四半期報告書")</f>
        <v>四半期報告書</v>
      </c>
      <c r="P4" s="15" t="str">
        <f>HYPERLINK("http://www.kabupro.jp/mark/20100811/S0006H42.htm","四半期報告書")</f>
        <v>四半期報告書</v>
      </c>
      <c r="Q4" s="15" t="str">
        <f>HYPERLINK("http://www.kabupro.jp/mark/20110630/S0008NK6.htm","有価証券報告書")</f>
        <v>有価証券報告書</v>
      </c>
      <c r="R4" s="15" t="str">
        <f>HYPERLINK("http://www.kabupro.jp/mark/20100215/S00057RP.htm","四半期報告書")</f>
        <v>四半期報告書</v>
      </c>
      <c r="S4" s="15" t="str">
        <f>HYPERLINK("http://www.kabupro.jp/mark/20091113/S0004I7E.htm","四半期報告書")</f>
        <v>四半期報告書</v>
      </c>
      <c r="T4" s="15" t="str">
        <f>HYPERLINK("http://www.kabupro.jp/mark/20090814/S0003UXA.htm","四半期報告書")</f>
        <v>四半期報告書</v>
      </c>
      <c r="U4" s="15" t="str">
        <f>HYPERLINK("http://www.kabupro.jp/mark/20100630/S00064N8.htm","有価証券報告書")</f>
        <v>有価証券報告書</v>
      </c>
      <c r="V4" s="15" t="str">
        <f>HYPERLINK("http://www.kabupro.jp/mark/20090213/S0002I8J.htm","四半期報告書")</f>
        <v>四半期報告書</v>
      </c>
      <c r="W4" s="15" t="str">
        <f>HYPERLINK("http://www.kabupro.jp/mark/20081114/S0001U83.htm","四半期報告書")</f>
        <v>四半期報告書</v>
      </c>
      <c r="X4" s="15" t="str">
        <f>HYPERLINK("http://www.kabupro.jp/mark/20080814/S00012JA.htm","四半期報告書")</f>
        <v>四半期報告書</v>
      </c>
      <c r="Y4" s="15" t="str">
        <f>HYPERLINK("http://www.kabupro.jp/mark/20090629/S0003BTV.htm","有価証券報告書")</f>
        <v>有価証券報告書</v>
      </c>
    </row>
    <row r="5" spans="1:25" ht="14.25" thickBot="1">
      <c r="A5" s="11" t="s">
        <v>47</v>
      </c>
      <c r="B5" s="1" t="s">
        <v>221</v>
      </c>
      <c r="C5" s="1" t="s">
        <v>224</v>
      </c>
      <c r="D5" s="1" t="s">
        <v>226</v>
      </c>
      <c r="E5" s="1" t="s">
        <v>221</v>
      </c>
      <c r="F5" s="1" t="s">
        <v>228</v>
      </c>
      <c r="G5" s="1" t="s">
        <v>230</v>
      </c>
      <c r="H5" s="1" t="s">
        <v>232</v>
      </c>
      <c r="I5" s="1" t="s">
        <v>53</v>
      </c>
      <c r="J5" s="1" t="s">
        <v>234</v>
      </c>
      <c r="K5" s="1" t="s">
        <v>236</v>
      </c>
      <c r="L5" s="1" t="s">
        <v>238</v>
      </c>
      <c r="M5" s="1" t="s">
        <v>234</v>
      </c>
      <c r="N5" s="1" t="s">
        <v>239</v>
      </c>
      <c r="O5" s="1" t="s">
        <v>241</v>
      </c>
      <c r="P5" s="1" t="s">
        <v>243</v>
      </c>
      <c r="Q5" s="1" t="s">
        <v>57</v>
      </c>
      <c r="R5" s="1" t="s">
        <v>244</v>
      </c>
      <c r="S5" s="1" t="s">
        <v>246</v>
      </c>
      <c r="T5" s="1" t="s">
        <v>248</v>
      </c>
      <c r="U5" s="1" t="s">
        <v>60</v>
      </c>
      <c r="V5" s="1" t="s">
        <v>250</v>
      </c>
      <c r="W5" s="1" t="s">
        <v>252</v>
      </c>
      <c r="X5" s="1" t="s">
        <v>254</v>
      </c>
      <c r="Y5" s="1" t="s">
        <v>62</v>
      </c>
    </row>
    <row r="6" spans="1:25" ht="15" thickBot="1" thickTop="1">
      <c r="A6" s="10" t="s">
        <v>48</v>
      </c>
      <c r="B6" s="18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49</v>
      </c>
      <c r="B7" s="14" t="s">
        <v>222</v>
      </c>
      <c r="C7" s="14" t="s">
        <v>222</v>
      </c>
      <c r="D7" s="14" t="s">
        <v>222</v>
      </c>
      <c r="E7" s="16" t="s">
        <v>54</v>
      </c>
      <c r="F7" s="14" t="s">
        <v>222</v>
      </c>
      <c r="G7" s="14" t="s">
        <v>222</v>
      </c>
      <c r="H7" s="14" t="s">
        <v>222</v>
      </c>
      <c r="I7" s="16" t="s">
        <v>54</v>
      </c>
      <c r="J7" s="14" t="s">
        <v>222</v>
      </c>
      <c r="K7" s="14" t="s">
        <v>222</v>
      </c>
      <c r="L7" s="14" t="s">
        <v>222</v>
      </c>
      <c r="M7" s="16" t="s">
        <v>54</v>
      </c>
      <c r="N7" s="14" t="s">
        <v>222</v>
      </c>
      <c r="O7" s="14" t="s">
        <v>222</v>
      </c>
      <c r="P7" s="14" t="s">
        <v>222</v>
      </c>
      <c r="Q7" s="16" t="s">
        <v>54</v>
      </c>
      <c r="R7" s="14" t="s">
        <v>222</v>
      </c>
      <c r="S7" s="14" t="s">
        <v>222</v>
      </c>
      <c r="T7" s="14" t="s">
        <v>222</v>
      </c>
      <c r="U7" s="16" t="s">
        <v>54</v>
      </c>
      <c r="V7" s="14" t="s">
        <v>222</v>
      </c>
      <c r="W7" s="14" t="s">
        <v>222</v>
      </c>
      <c r="X7" s="14" t="s">
        <v>222</v>
      </c>
      <c r="Y7" s="16" t="s">
        <v>54</v>
      </c>
    </row>
    <row r="8" spans="1:25" ht="13.5">
      <c r="A8" s="13" t="s">
        <v>50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51</v>
      </c>
      <c r="B9" s="1" t="s">
        <v>223</v>
      </c>
      <c r="C9" s="1" t="s">
        <v>225</v>
      </c>
      <c r="D9" s="1" t="s">
        <v>227</v>
      </c>
      <c r="E9" s="17" t="s">
        <v>55</v>
      </c>
      <c r="F9" s="1" t="s">
        <v>229</v>
      </c>
      <c r="G9" s="1" t="s">
        <v>231</v>
      </c>
      <c r="H9" s="1" t="s">
        <v>233</v>
      </c>
      <c r="I9" s="17" t="s">
        <v>56</v>
      </c>
      <c r="J9" s="1" t="s">
        <v>235</v>
      </c>
      <c r="K9" s="1" t="s">
        <v>237</v>
      </c>
      <c r="L9" s="1" t="s">
        <v>57</v>
      </c>
      <c r="M9" s="17" t="s">
        <v>58</v>
      </c>
      <c r="N9" s="1" t="s">
        <v>240</v>
      </c>
      <c r="O9" s="1" t="s">
        <v>242</v>
      </c>
      <c r="P9" s="1" t="s">
        <v>60</v>
      </c>
      <c r="Q9" s="17" t="s">
        <v>59</v>
      </c>
      <c r="R9" s="1" t="s">
        <v>245</v>
      </c>
      <c r="S9" s="1" t="s">
        <v>247</v>
      </c>
      <c r="T9" s="1" t="s">
        <v>249</v>
      </c>
      <c r="U9" s="17" t="s">
        <v>61</v>
      </c>
      <c r="V9" s="1" t="s">
        <v>251</v>
      </c>
      <c r="W9" s="1" t="s">
        <v>253</v>
      </c>
      <c r="X9" s="1" t="s">
        <v>255</v>
      </c>
      <c r="Y9" s="17" t="s">
        <v>63</v>
      </c>
    </row>
    <row r="10" spans="1:25" ht="14.25" thickBot="1">
      <c r="A10" s="13" t="s">
        <v>52</v>
      </c>
      <c r="B10" s="1" t="s">
        <v>65</v>
      </c>
      <c r="C10" s="1" t="s">
        <v>65</v>
      </c>
      <c r="D10" s="1" t="s">
        <v>65</v>
      </c>
      <c r="E10" s="17" t="s">
        <v>65</v>
      </c>
      <c r="F10" s="1" t="s">
        <v>65</v>
      </c>
      <c r="G10" s="1" t="s">
        <v>65</v>
      </c>
      <c r="H10" s="1" t="s">
        <v>65</v>
      </c>
      <c r="I10" s="17" t="s">
        <v>65</v>
      </c>
      <c r="J10" s="1" t="s">
        <v>65</v>
      </c>
      <c r="K10" s="1" t="s">
        <v>65</v>
      </c>
      <c r="L10" s="1" t="s">
        <v>65</v>
      </c>
      <c r="M10" s="17" t="s">
        <v>65</v>
      </c>
      <c r="N10" s="1" t="s">
        <v>65</v>
      </c>
      <c r="O10" s="1" t="s">
        <v>65</v>
      </c>
      <c r="P10" s="1" t="s">
        <v>65</v>
      </c>
      <c r="Q10" s="17" t="s">
        <v>65</v>
      </c>
      <c r="R10" s="1" t="s">
        <v>65</v>
      </c>
      <c r="S10" s="1" t="s">
        <v>65</v>
      </c>
      <c r="T10" s="1" t="s">
        <v>65</v>
      </c>
      <c r="U10" s="17" t="s">
        <v>65</v>
      </c>
      <c r="V10" s="1" t="s">
        <v>65</v>
      </c>
      <c r="W10" s="1" t="s">
        <v>65</v>
      </c>
      <c r="X10" s="1" t="s">
        <v>65</v>
      </c>
      <c r="Y10" s="17" t="s">
        <v>65</v>
      </c>
    </row>
    <row r="11" spans="1:25" ht="14.25" thickTop="1">
      <c r="A11" s="9" t="s">
        <v>64</v>
      </c>
      <c r="B11" s="27">
        <v>15211645</v>
      </c>
      <c r="C11" s="27">
        <v>13318352</v>
      </c>
      <c r="D11" s="27">
        <v>13227053</v>
      </c>
      <c r="E11" s="21">
        <v>18506088</v>
      </c>
      <c r="F11" s="27">
        <v>16073753</v>
      </c>
      <c r="G11" s="27">
        <v>13221961</v>
      </c>
      <c r="H11" s="27">
        <v>14912184</v>
      </c>
      <c r="I11" s="21">
        <v>16755511</v>
      </c>
      <c r="J11" s="27">
        <v>17519953</v>
      </c>
      <c r="K11" s="27">
        <v>15102748</v>
      </c>
      <c r="L11" s="27">
        <v>15036186</v>
      </c>
      <c r="M11" s="21">
        <v>14080578</v>
      </c>
      <c r="N11" s="27">
        <v>12849473</v>
      </c>
      <c r="O11" s="27">
        <v>15712253</v>
      </c>
      <c r="P11" s="27">
        <v>15086101</v>
      </c>
      <c r="Q11" s="21">
        <v>18926618</v>
      </c>
      <c r="R11" s="27">
        <v>17933874</v>
      </c>
      <c r="S11" s="27">
        <v>18090072</v>
      </c>
      <c r="T11" s="27">
        <v>18830494</v>
      </c>
      <c r="U11" s="21">
        <v>15658564</v>
      </c>
      <c r="V11" s="27">
        <v>11330622</v>
      </c>
      <c r="W11" s="27">
        <v>12821337</v>
      </c>
      <c r="X11" s="27">
        <v>11939906</v>
      </c>
      <c r="Y11" s="21">
        <v>14347766</v>
      </c>
    </row>
    <row r="12" spans="1:25" ht="13.5">
      <c r="A12" s="2" t="s">
        <v>256</v>
      </c>
      <c r="B12" s="28">
        <v>17502619</v>
      </c>
      <c r="C12" s="28">
        <v>9846376</v>
      </c>
      <c r="D12" s="28">
        <v>9191294</v>
      </c>
      <c r="E12" s="22">
        <v>11538600</v>
      </c>
      <c r="F12" s="28">
        <v>15187893</v>
      </c>
      <c r="G12" s="28">
        <v>12547223</v>
      </c>
      <c r="H12" s="28">
        <v>10340171</v>
      </c>
      <c r="I12" s="22">
        <v>8347971</v>
      </c>
      <c r="J12" s="28">
        <v>10734723</v>
      </c>
      <c r="K12" s="28">
        <v>11748525</v>
      </c>
      <c r="L12" s="28">
        <v>9046454</v>
      </c>
      <c r="M12" s="22">
        <v>8341400</v>
      </c>
      <c r="N12" s="28">
        <v>9612360</v>
      </c>
      <c r="O12" s="28">
        <v>6314198</v>
      </c>
      <c r="P12" s="28">
        <v>6328111</v>
      </c>
      <c r="Q12" s="22">
        <v>9738583</v>
      </c>
      <c r="R12" s="28">
        <v>12553038</v>
      </c>
      <c r="S12" s="28">
        <v>12470945</v>
      </c>
      <c r="T12" s="28">
        <v>11819502</v>
      </c>
      <c r="U12" s="22">
        <v>16771079</v>
      </c>
      <c r="V12" s="28">
        <v>13880821</v>
      </c>
      <c r="W12" s="28">
        <v>7699159</v>
      </c>
      <c r="X12" s="28">
        <v>10582027</v>
      </c>
      <c r="Y12" s="22">
        <v>9194423</v>
      </c>
    </row>
    <row r="13" spans="1:25" ht="13.5">
      <c r="A13" s="2" t="s">
        <v>68</v>
      </c>
      <c r="B13" s="28">
        <v>3203802</v>
      </c>
      <c r="C13" s="28">
        <v>5114298</v>
      </c>
      <c r="D13" s="28">
        <v>5589338</v>
      </c>
      <c r="E13" s="22">
        <v>5670199</v>
      </c>
      <c r="F13" s="28">
        <v>4803840</v>
      </c>
      <c r="G13" s="28">
        <v>6030471</v>
      </c>
      <c r="H13" s="28">
        <v>4621239</v>
      </c>
      <c r="I13" s="22">
        <v>3904774</v>
      </c>
      <c r="J13" s="28">
        <v>2704059</v>
      </c>
      <c r="K13" s="28">
        <v>3167762</v>
      </c>
      <c r="L13" s="28">
        <v>2972335</v>
      </c>
      <c r="M13" s="22">
        <v>3995074</v>
      </c>
      <c r="N13" s="28">
        <v>2982209</v>
      </c>
      <c r="O13" s="28">
        <v>3532105</v>
      </c>
      <c r="P13" s="28">
        <v>3166633</v>
      </c>
      <c r="Q13" s="22">
        <v>3320901</v>
      </c>
      <c r="R13" s="28">
        <v>3528736</v>
      </c>
      <c r="S13" s="28">
        <v>3266163</v>
      </c>
      <c r="T13" s="28">
        <v>3442321</v>
      </c>
      <c r="U13" s="22">
        <v>2879169</v>
      </c>
      <c r="V13" s="28">
        <v>2742312</v>
      </c>
      <c r="W13" s="28">
        <v>2559933</v>
      </c>
      <c r="X13" s="28">
        <v>2273027</v>
      </c>
      <c r="Y13" s="22"/>
    </row>
    <row r="14" spans="1:25" ht="13.5">
      <c r="A14" s="2" t="s">
        <v>69</v>
      </c>
      <c r="B14" s="28">
        <v>65612</v>
      </c>
      <c r="C14" s="28">
        <v>54565</v>
      </c>
      <c r="D14" s="28">
        <v>81068</v>
      </c>
      <c r="E14" s="22">
        <v>126550</v>
      </c>
      <c r="F14" s="28">
        <v>69402</v>
      </c>
      <c r="G14" s="28">
        <v>18897</v>
      </c>
      <c r="H14" s="28">
        <v>53817</v>
      </c>
      <c r="I14" s="22">
        <v>99838</v>
      </c>
      <c r="J14" s="28">
        <v>213400</v>
      </c>
      <c r="K14" s="28">
        <v>238039</v>
      </c>
      <c r="L14" s="28">
        <v>589288</v>
      </c>
      <c r="M14" s="22">
        <v>948938</v>
      </c>
      <c r="N14" s="28">
        <v>402771</v>
      </c>
      <c r="O14" s="28">
        <v>274590</v>
      </c>
      <c r="P14" s="28">
        <v>616560</v>
      </c>
      <c r="Q14" s="22">
        <v>509642</v>
      </c>
      <c r="R14" s="28">
        <v>430197</v>
      </c>
      <c r="S14" s="28">
        <v>597969</v>
      </c>
      <c r="T14" s="28">
        <v>817796</v>
      </c>
      <c r="U14" s="22">
        <v>962721</v>
      </c>
      <c r="V14" s="28">
        <v>1168055</v>
      </c>
      <c r="W14" s="28">
        <v>521498</v>
      </c>
      <c r="X14" s="28">
        <v>519629</v>
      </c>
      <c r="Y14" s="22"/>
    </row>
    <row r="15" spans="1:25" ht="13.5">
      <c r="A15" s="2" t="s">
        <v>70</v>
      </c>
      <c r="B15" s="28">
        <v>1810703</v>
      </c>
      <c r="C15" s="28">
        <v>3208483</v>
      </c>
      <c r="D15" s="28">
        <v>2302129</v>
      </c>
      <c r="E15" s="22">
        <v>2851110</v>
      </c>
      <c r="F15" s="28">
        <v>2149908</v>
      </c>
      <c r="G15" s="28">
        <v>2903217</v>
      </c>
      <c r="H15" s="28">
        <v>2995913</v>
      </c>
      <c r="I15" s="22">
        <v>2115618</v>
      </c>
      <c r="J15" s="28">
        <v>2041519</v>
      </c>
      <c r="K15" s="28">
        <v>1969863</v>
      </c>
      <c r="L15" s="28">
        <v>3152101</v>
      </c>
      <c r="M15" s="22">
        <v>2645029</v>
      </c>
      <c r="N15" s="28">
        <v>2480168</v>
      </c>
      <c r="O15" s="28">
        <v>2126213</v>
      </c>
      <c r="P15" s="28">
        <v>1797078</v>
      </c>
      <c r="Q15" s="22">
        <v>1516614</v>
      </c>
      <c r="R15" s="28">
        <v>2334026</v>
      </c>
      <c r="S15" s="28">
        <v>2253686</v>
      </c>
      <c r="T15" s="28">
        <v>2658001</v>
      </c>
      <c r="U15" s="22">
        <v>3020267</v>
      </c>
      <c r="V15" s="28">
        <v>5335453</v>
      </c>
      <c r="W15" s="28">
        <v>2722497</v>
      </c>
      <c r="X15" s="28">
        <v>2587104</v>
      </c>
      <c r="Y15" s="22"/>
    </row>
    <row r="16" spans="1:25" ht="13.5">
      <c r="A16" s="2" t="s">
        <v>73</v>
      </c>
      <c r="B16" s="28"/>
      <c r="C16" s="28">
        <v>127587</v>
      </c>
      <c r="D16" s="28">
        <v>246410</v>
      </c>
      <c r="E16" s="22">
        <v>487980</v>
      </c>
      <c r="F16" s="28">
        <v>406282</v>
      </c>
      <c r="G16" s="28">
        <v>220355</v>
      </c>
      <c r="H16" s="28">
        <v>78851</v>
      </c>
      <c r="I16" s="22">
        <v>53804</v>
      </c>
      <c r="J16" s="28">
        <v>33531</v>
      </c>
      <c r="K16" s="28">
        <v>28373</v>
      </c>
      <c r="L16" s="28">
        <v>196256</v>
      </c>
      <c r="M16" s="22">
        <v>109726</v>
      </c>
      <c r="N16" s="28">
        <v>29101</v>
      </c>
      <c r="O16" s="28">
        <v>26473</v>
      </c>
      <c r="P16" s="28">
        <v>104652</v>
      </c>
      <c r="Q16" s="22">
        <v>248915</v>
      </c>
      <c r="R16" s="28">
        <v>295623</v>
      </c>
      <c r="S16" s="28">
        <v>213699</v>
      </c>
      <c r="T16" s="28">
        <v>287441</v>
      </c>
      <c r="U16" s="22">
        <v>134512</v>
      </c>
      <c r="V16" s="28">
        <v>253170</v>
      </c>
      <c r="W16" s="28">
        <v>423037</v>
      </c>
      <c r="X16" s="28">
        <v>485745</v>
      </c>
      <c r="Y16" s="22">
        <v>197757</v>
      </c>
    </row>
    <row r="17" spans="1:25" ht="13.5">
      <c r="A17" s="2" t="s">
        <v>74</v>
      </c>
      <c r="B17" s="28">
        <v>1267237</v>
      </c>
      <c r="C17" s="28">
        <v>820074</v>
      </c>
      <c r="D17" s="28">
        <v>604772</v>
      </c>
      <c r="E17" s="22">
        <v>676944</v>
      </c>
      <c r="F17" s="28">
        <v>654356</v>
      </c>
      <c r="G17" s="28">
        <v>864692</v>
      </c>
      <c r="H17" s="28">
        <v>1089444</v>
      </c>
      <c r="I17" s="22">
        <v>695269</v>
      </c>
      <c r="J17" s="28">
        <v>1017601</v>
      </c>
      <c r="K17" s="28">
        <v>735397</v>
      </c>
      <c r="L17" s="28">
        <v>600722</v>
      </c>
      <c r="M17" s="22">
        <v>1419409</v>
      </c>
      <c r="N17" s="28">
        <v>584444</v>
      </c>
      <c r="O17" s="28">
        <v>1111144</v>
      </c>
      <c r="P17" s="28">
        <v>656409</v>
      </c>
      <c r="Q17" s="22">
        <v>365820</v>
      </c>
      <c r="R17" s="28">
        <v>342760</v>
      </c>
      <c r="S17" s="28">
        <v>572647</v>
      </c>
      <c r="T17" s="28">
        <v>419068</v>
      </c>
      <c r="U17" s="22">
        <v>564651</v>
      </c>
      <c r="V17" s="28">
        <v>436210</v>
      </c>
      <c r="W17" s="28">
        <v>573252</v>
      </c>
      <c r="X17" s="28">
        <v>385440</v>
      </c>
      <c r="Y17" s="22">
        <v>889364</v>
      </c>
    </row>
    <row r="18" spans="1:25" ht="13.5">
      <c r="A18" s="2" t="s">
        <v>75</v>
      </c>
      <c r="B18" s="28">
        <v>-77895</v>
      </c>
      <c r="C18" s="28">
        <v>-46602</v>
      </c>
      <c r="D18" s="28">
        <v>-57111</v>
      </c>
      <c r="E18" s="22">
        <v>-67660</v>
      </c>
      <c r="F18" s="28">
        <v>-80171</v>
      </c>
      <c r="G18" s="28">
        <v>-56596</v>
      </c>
      <c r="H18" s="28">
        <v>-74155</v>
      </c>
      <c r="I18" s="22">
        <v>-56051</v>
      </c>
      <c r="J18" s="28">
        <v>-19342</v>
      </c>
      <c r="K18" s="28">
        <v>-37012</v>
      </c>
      <c r="L18" s="28">
        <v>-28212</v>
      </c>
      <c r="M18" s="22">
        <v>-30874</v>
      </c>
      <c r="N18" s="28">
        <v>-41238</v>
      </c>
      <c r="O18" s="28">
        <v>-38902</v>
      </c>
      <c r="P18" s="28">
        <v>-35672</v>
      </c>
      <c r="Q18" s="22">
        <v>-44476</v>
      </c>
      <c r="R18" s="28">
        <v>-49485</v>
      </c>
      <c r="S18" s="28">
        <v>-57301</v>
      </c>
      <c r="T18" s="28">
        <v>-47741</v>
      </c>
      <c r="U18" s="22">
        <v>-59329</v>
      </c>
      <c r="V18" s="28">
        <v>-52011</v>
      </c>
      <c r="W18" s="28">
        <v>-34005</v>
      </c>
      <c r="X18" s="28">
        <v>-39485</v>
      </c>
      <c r="Y18" s="22">
        <v>-37584</v>
      </c>
    </row>
    <row r="19" spans="1:25" ht="13.5">
      <c r="A19" s="2" t="s">
        <v>76</v>
      </c>
      <c r="B19" s="28">
        <v>38983726</v>
      </c>
      <c r="C19" s="28">
        <v>32443135</v>
      </c>
      <c r="D19" s="28">
        <v>31184956</v>
      </c>
      <c r="E19" s="22">
        <v>39789814</v>
      </c>
      <c r="F19" s="28">
        <v>42434365</v>
      </c>
      <c r="G19" s="28">
        <v>35750222</v>
      </c>
      <c r="H19" s="28">
        <v>34017466</v>
      </c>
      <c r="I19" s="22">
        <v>31916735</v>
      </c>
      <c r="J19" s="28">
        <v>34255447</v>
      </c>
      <c r="K19" s="28">
        <v>32963697</v>
      </c>
      <c r="L19" s="28">
        <v>31605132</v>
      </c>
      <c r="M19" s="22">
        <v>31549283</v>
      </c>
      <c r="N19" s="28">
        <v>28929591</v>
      </c>
      <c r="O19" s="28">
        <v>29088376</v>
      </c>
      <c r="P19" s="28">
        <v>27719874</v>
      </c>
      <c r="Q19" s="22">
        <v>34582619</v>
      </c>
      <c r="R19" s="28">
        <v>37368772</v>
      </c>
      <c r="S19" s="28">
        <v>37407883</v>
      </c>
      <c r="T19" s="28">
        <v>38226884</v>
      </c>
      <c r="U19" s="22">
        <v>39931636</v>
      </c>
      <c r="V19" s="28">
        <v>35102634</v>
      </c>
      <c r="W19" s="28">
        <v>27294711</v>
      </c>
      <c r="X19" s="28">
        <v>28741396</v>
      </c>
      <c r="Y19" s="22">
        <v>30459320</v>
      </c>
    </row>
    <row r="20" spans="1:25" ht="13.5">
      <c r="A20" s="3" t="s">
        <v>257</v>
      </c>
      <c r="B20" s="28">
        <v>4097882</v>
      </c>
      <c r="C20" s="28">
        <v>4167680</v>
      </c>
      <c r="D20" s="28">
        <v>4260941</v>
      </c>
      <c r="E20" s="22">
        <v>4316498</v>
      </c>
      <c r="F20" s="28">
        <v>4141739</v>
      </c>
      <c r="G20" s="28">
        <v>4211495</v>
      </c>
      <c r="H20" s="28">
        <v>4275639</v>
      </c>
      <c r="I20" s="22">
        <v>4396275</v>
      </c>
      <c r="J20" s="28">
        <v>4480753</v>
      </c>
      <c r="K20" s="28">
        <v>4561835</v>
      </c>
      <c r="L20" s="28">
        <v>4632978</v>
      </c>
      <c r="M20" s="22">
        <v>2842281</v>
      </c>
      <c r="N20" s="28">
        <v>2943776</v>
      </c>
      <c r="O20" s="28">
        <v>2937304</v>
      </c>
      <c r="P20" s="28">
        <v>2988051</v>
      </c>
      <c r="Q20" s="22">
        <v>2956016</v>
      </c>
      <c r="R20" s="28">
        <v>3005893</v>
      </c>
      <c r="S20" s="28">
        <v>2929921</v>
      </c>
      <c r="T20" s="28">
        <v>2978874</v>
      </c>
      <c r="U20" s="22">
        <v>3024719</v>
      </c>
      <c r="V20" s="28">
        <v>3070341</v>
      </c>
      <c r="W20" s="28">
        <v>3138135</v>
      </c>
      <c r="X20" s="28">
        <v>3192693</v>
      </c>
      <c r="Y20" s="22">
        <v>3243077</v>
      </c>
    </row>
    <row r="21" spans="1:25" ht="13.5">
      <c r="A21" s="3" t="s">
        <v>90</v>
      </c>
      <c r="B21" s="28">
        <v>4220795</v>
      </c>
      <c r="C21" s="28">
        <v>4220795</v>
      </c>
      <c r="D21" s="28">
        <v>4220795</v>
      </c>
      <c r="E21" s="22">
        <v>4220795</v>
      </c>
      <c r="F21" s="28">
        <v>4228792</v>
      </c>
      <c r="G21" s="28">
        <v>4228792</v>
      </c>
      <c r="H21" s="28">
        <v>4294795</v>
      </c>
      <c r="I21" s="22">
        <v>4294795</v>
      </c>
      <c r="J21" s="28">
        <v>4297515</v>
      </c>
      <c r="K21" s="28">
        <v>4297515</v>
      </c>
      <c r="L21" s="28">
        <v>4383008</v>
      </c>
      <c r="M21" s="22">
        <v>4389713</v>
      </c>
      <c r="N21" s="28">
        <v>4390713</v>
      </c>
      <c r="O21" s="28">
        <v>4390713</v>
      </c>
      <c r="P21" s="28">
        <v>4390713</v>
      </c>
      <c r="Q21" s="22">
        <v>4390713</v>
      </c>
      <c r="R21" s="28">
        <v>2504956</v>
      </c>
      <c r="S21" s="28">
        <v>2504956</v>
      </c>
      <c r="T21" s="28">
        <v>2506456</v>
      </c>
      <c r="U21" s="22">
        <v>2506956</v>
      </c>
      <c r="V21" s="28">
        <v>2510828</v>
      </c>
      <c r="W21" s="28">
        <v>2516925</v>
      </c>
      <c r="X21" s="28">
        <v>2516925</v>
      </c>
      <c r="Y21" s="22">
        <v>2516925</v>
      </c>
    </row>
    <row r="22" spans="1:25" ht="13.5">
      <c r="A22" s="3" t="s">
        <v>258</v>
      </c>
      <c r="B22" s="28">
        <v>850176</v>
      </c>
      <c r="C22" s="28">
        <v>891524</v>
      </c>
      <c r="D22" s="28">
        <v>954302</v>
      </c>
      <c r="E22" s="22">
        <v>969029</v>
      </c>
      <c r="F22" s="28">
        <v>1051740</v>
      </c>
      <c r="G22" s="28">
        <v>1200011</v>
      </c>
      <c r="H22" s="28">
        <v>1258031</v>
      </c>
      <c r="I22" s="22"/>
      <c r="J22" s="28">
        <v>1464601</v>
      </c>
      <c r="K22" s="28">
        <v>1547744</v>
      </c>
      <c r="L22" s="28">
        <v>1591284</v>
      </c>
      <c r="M22" s="22">
        <v>2589136</v>
      </c>
      <c r="N22" s="28">
        <v>2307089</v>
      </c>
      <c r="O22" s="28">
        <v>1800246</v>
      </c>
      <c r="P22" s="28">
        <v>1936913</v>
      </c>
      <c r="Q22" s="22"/>
      <c r="R22" s="28">
        <v>1342346</v>
      </c>
      <c r="S22" s="28">
        <v>1334791</v>
      </c>
      <c r="T22" s="28">
        <v>1207557</v>
      </c>
      <c r="U22" s="22"/>
      <c r="V22" s="28">
        <v>1410861</v>
      </c>
      <c r="W22" s="28">
        <v>1325027</v>
      </c>
      <c r="X22" s="28">
        <v>1160095</v>
      </c>
      <c r="Y22" s="22"/>
    </row>
    <row r="23" spans="1:25" ht="13.5">
      <c r="A23" s="3" t="s">
        <v>92</v>
      </c>
      <c r="B23" s="28">
        <v>9168855</v>
      </c>
      <c r="C23" s="28">
        <v>9280000</v>
      </c>
      <c r="D23" s="28">
        <v>9436040</v>
      </c>
      <c r="E23" s="22">
        <v>9506323</v>
      </c>
      <c r="F23" s="28">
        <v>9422271</v>
      </c>
      <c r="G23" s="28">
        <v>9640300</v>
      </c>
      <c r="H23" s="28">
        <v>9828465</v>
      </c>
      <c r="I23" s="22">
        <v>9989865</v>
      </c>
      <c r="J23" s="28">
        <v>10242869</v>
      </c>
      <c r="K23" s="28">
        <v>10407095</v>
      </c>
      <c r="L23" s="28">
        <v>10607270</v>
      </c>
      <c r="M23" s="22">
        <v>9821132</v>
      </c>
      <c r="N23" s="28">
        <v>9641579</v>
      </c>
      <c r="O23" s="28">
        <v>9128264</v>
      </c>
      <c r="P23" s="28">
        <v>9315678</v>
      </c>
      <c r="Q23" s="22">
        <v>8600604</v>
      </c>
      <c r="R23" s="28">
        <v>6853196</v>
      </c>
      <c r="S23" s="28">
        <v>6769669</v>
      </c>
      <c r="T23" s="28">
        <v>6692889</v>
      </c>
      <c r="U23" s="22">
        <v>6905873</v>
      </c>
      <c r="V23" s="28">
        <v>6992031</v>
      </c>
      <c r="W23" s="28">
        <v>6980089</v>
      </c>
      <c r="X23" s="28">
        <v>6869714</v>
      </c>
      <c r="Y23" s="22">
        <v>7091345</v>
      </c>
    </row>
    <row r="24" spans="1:25" ht="13.5">
      <c r="A24" s="3" t="s">
        <v>94</v>
      </c>
      <c r="B24" s="28">
        <v>1422851</v>
      </c>
      <c r="C24" s="28">
        <v>1508204</v>
      </c>
      <c r="D24" s="28">
        <v>1476164</v>
      </c>
      <c r="E24" s="22">
        <v>1617077</v>
      </c>
      <c r="F24" s="28">
        <v>1415017</v>
      </c>
      <c r="G24" s="28">
        <v>1478948</v>
      </c>
      <c r="H24" s="28">
        <v>1537588</v>
      </c>
      <c r="I24" s="22">
        <v>1673108</v>
      </c>
      <c r="J24" s="28">
        <v>1584559</v>
      </c>
      <c r="K24" s="28">
        <v>1595154</v>
      </c>
      <c r="L24" s="28">
        <v>1659446</v>
      </c>
      <c r="M24" s="22">
        <v>1746335</v>
      </c>
      <c r="N24" s="28">
        <v>1517701</v>
      </c>
      <c r="O24" s="28">
        <v>1589024</v>
      </c>
      <c r="P24" s="28">
        <v>1451617</v>
      </c>
      <c r="Q24" s="22">
        <v>1448278</v>
      </c>
      <c r="R24" s="28">
        <v>1256742</v>
      </c>
      <c r="S24" s="28">
        <v>1181468</v>
      </c>
      <c r="T24" s="28">
        <v>1187528</v>
      </c>
      <c r="U24" s="22">
        <v>1271543</v>
      </c>
      <c r="V24" s="28">
        <v>1207070</v>
      </c>
      <c r="W24" s="28">
        <v>1280070</v>
      </c>
      <c r="X24" s="28">
        <v>1307607</v>
      </c>
      <c r="Y24" s="22">
        <v>1346095</v>
      </c>
    </row>
    <row r="25" spans="1:25" ht="13.5">
      <c r="A25" s="3" t="s">
        <v>74</v>
      </c>
      <c r="B25" s="28">
        <v>34652</v>
      </c>
      <c r="C25" s="28">
        <v>125022</v>
      </c>
      <c r="D25" s="28">
        <v>130392</v>
      </c>
      <c r="E25" s="22">
        <v>135762</v>
      </c>
      <c r="F25" s="28">
        <v>135877</v>
      </c>
      <c r="G25" s="28">
        <v>136241</v>
      </c>
      <c r="H25" s="28">
        <v>136604</v>
      </c>
      <c r="I25" s="22">
        <v>136968</v>
      </c>
      <c r="J25" s="28">
        <v>137331</v>
      </c>
      <c r="K25" s="28">
        <v>137695</v>
      </c>
      <c r="L25" s="28">
        <v>138058</v>
      </c>
      <c r="M25" s="22">
        <v>138422</v>
      </c>
      <c r="N25" s="28">
        <v>38134</v>
      </c>
      <c r="O25" s="28">
        <v>38482</v>
      </c>
      <c r="P25" s="28">
        <v>38829</v>
      </c>
      <c r="Q25" s="22">
        <v>39177</v>
      </c>
      <c r="R25" s="28">
        <v>39524</v>
      </c>
      <c r="S25" s="28">
        <v>39872</v>
      </c>
      <c r="T25" s="28">
        <v>40219</v>
      </c>
      <c r="U25" s="22">
        <v>40567</v>
      </c>
      <c r="V25" s="28">
        <v>41039</v>
      </c>
      <c r="W25" s="28">
        <v>41312</v>
      </c>
      <c r="X25" s="28">
        <v>41584</v>
      </c>
      <c r="Y25" s="22">
        <v>41857</v>
      </c>
    </row>
    <row r="26" spans="1:25" ht="13.5">
      <c r="A26" s="3" t="s">
        <v>96</v>
      </c>
      <c r="B26" s="28">
        <v>1457504</v>
      </c>
      <c r="C26" s="28">
        <v>1633226</v>
      </c>
      <c r="D26" s="28">
        <v>1606557</v>
      </c>
      <c r="E26" s="22">
        <v>1752839</v>
      </c>
      <c r="F26" s="28">
        <v>1550895</v>
      </c>
      <c r="G26" s="28">
        <v>1615190</v>
      </c>
      <c r="H26" s="28">
        <v>1674193</v>
      </c>
      <c r="I26" s="22">
        <v>1810076</v>
      </c>
      <c r="J26" s="28">
        <v>1721890</v>
      </c>
      <c r="K26" s="28">
        <v>1732850</v>
      </c>
      <c r="L26" s="28">
        <v>1797505</v>
      </c>
      <c r="M26" s="22">
        <v>1884757</v>
      </c>
      <c r="N26" s="28">
        <v>1555836</v>
      </c>
      <c r="O26" s="28">
        <v>1627507</v>
      </c>
      <c r="P26" s="28">
        <v>1490447</v>
      </c>
      <c r="Q26" s="22">
        <v>1487455</v>
      </c>
      <c r="R26" s="28">
        <v>1296267</v>
      </c>
      <c r="S26" s="28">
        <v>1221341</v>
      </c>
      <c r="T26" s="28">
        <v>1227748</v>
      </c>
      <c r="U26" s="22">
        <v>1312110</v>
      </c>
      <c r="V26" s="28">
        <v>1319902</v>
      </c>
      <c r="W26" s="28">
        <v>1398724</v>
      </c>
      <c r="X26" s="28">
        <v>1432083</v>
      </c>
      <c r="Y26" s="22">
        <v>1476393</v>
      </c>
    </row>
    <row r="27" spans="1:25" ht="13.5">
      <c r="A27" s="3" t="s">
        <v>73</v>
      </c>
      <c r="B27" s="28">
        <v>2204912</v>
      </c>
      <c r="C27" s="28">
        <v>2135597</v>
      </c>
      <c r="D27" s="28">
        <v>2260283</v>
      </c>
      <c r="E27" s="22">
        <v>2464963</v>
      </c>
      <c r="F27" s="28">
        <v>2461521</v>
      </c>
      <c r="G27" s="28">
        <v>2251959</v>
      </c>
      <c r="H27" s="28">
        <v>2329225</v>
      </c>
      <c r="I27" s="22">
        <v>2221250</v>
      </c>
      <c r="J27" s="28">
        <v>2589943</v>
      </c>
      <c r="K27" s="28">
        <v>2565379</v>
      </c>
      <c r="L27" s="28">
        <v>2191717</v>
      </c>
      <c r="M27" s="22">
        <v>2343117</v>
      </c>
      <c r="N27" s="28">
        <v>2228788</v>
      </c>
      <c r="O27" s="28">
        <v>1926702</v>
      </c>
      <c r="P27" s="28">
        <v>1640932</v>
      </c>
      <c r="Q27" s="22">
        <v>1488728</v>
      </c>
      <c r="R27" s="28">
        <v>1302714</v>
      </c>
      <c r="S27" s="28">
        <v>1479563</v>
      </c>
      <c r="T27" s="28">
        <v>1385000</v>
      </c>
      <c r="U27" s="22">
        <v>1590844</v>
      </c>
      <c r="V27" s="28">
        <v>1463325</v>
      </c>
      <c r="W27" s="28">
        <v>1466731</v>
      </c>
      <c r="X27" s="28">
        <v>1598647</v>
      </c>
      <c r="Y27" s="22">
        <v>1525643</v>
      </c>
    </row>
    <row r="28" spans="1:25" ht="13.5">
      <c r="A28" s="3" t="s">
        <v>103</v>
      </c>
      <c r="B28" s="28">
        <v>960955</v>
      </c>
      <c r="C28" s="28">
        <v>964442</v>
      </c>
      <c r="D28" s="28">
        <v>967929</v>
      </c>
      <c r="E28" s="22">
        <v>971415</v>
      </c>
      <c r="F28" s="28">
        <v>974902</v>
      </c>
      <c r="G28" s="28">
        <v>978389</v>
      </c>
      <c r="H28" s="28">
        <v>916122</v>
      </c>
      <c r="I28" s="22">
        <v>879029</v>
      </c>
      <c r="J28" s="28">
        <v>882267</v>
      </c>
      <c r="K28" s="28">
        <v>885505</v>
      </c>
      <c r="L28" s="28">
        <v>888743</v>
      </c>
      <c r="M28" s="22">
        <v>891981</v>
      </c>
      <c r="N28" s="28">
        <v>895218</v>
      </c>
      <c r="O28" s="28">
        <v>898456</v>
      </c>
      <c r="P28" s="28">
        <v>901694</v>
      </c>
      <c r="Q28" s="22">
        <v>904932</v>
      </c>
      <c r="R28" s="28">
        <v>2800111</v>
      </c>
      <c r="S28" s="28">
        <v>2803350</v>
      </c>
      <c r="T28" s="28">
        <v>2806632</v>
      </c>
      <c r="U28" s="22">
        <v>2804111</v>
      </c>
      <c r="V28" s="28">
        <v>2807319</v>
      </c>
      <c r="W28" s="28"/>
      <c r="X28" s="28"/>
      <c r="Y28" s="22">
        <v>2816945</v>
      </c>
    </row>
    <row r="29" spans="1:25" ht="13.5">
      <c r="A29" s="3" t="s">
        <v>104</v>
      </c>
      <c r="B29" s="28">
        <v>500000</v>
      </c>
      <c r="C29" s="28">
        <v>500000</v>
      </c>
      <c r="D29" s="28">
        <v>500000</v>
      </c>
      <c r="E29" s="22">
        <v>600000</v>
      </c>
      <c r="F29" s="28">
        <v>600000</v>
      </c>
      <c r="G29" s="28">
        <v>600000</v>
      </c>
      <c r="H29" s="28">
        <v>600000</v>
      </c>
      <c r="I29" s="22">
        <v>600000</v>
      </c>
      <c r="J29" s="28">
        <v>600000</v>
      </c>
      <c r="K29" s="28">
        <v>600000</v>
      </c>
      <c r="L29" s="28">
        <v>600000</v>
      </c>
      <c r="M29" s="22">
        <v>600000</v>
      </c>
      <c r="N29" s="28">
        <v>600000</v>
      </c>
      <c r="O29" s="28">
        <v>600000</v>
      </c>
      <c r="P29" s="28">
        <v>900000</v>
      </c>
      <c r="Q29" s="22">
        <v>900000</v>
      </c>
      <c r="R29" s="28">
        <v>1400000</v>
      </c>
      <c r="S29" s="28">
        <v>1400000</v>
      </c>
      <c r="T29" s="28">
        <v>1400000</v>
      </c>
      <c r="U29" s="22">
        <v>1400000</v>
      </c>
      <c r="V29" s="28">
        <v>1400000</v>
      </c>
      <c r="W29" s="28">
        <v>1700000</v>
      </c>
      <c r="X29" s="28">
        <v>1700000</v>
      </c>
      <c r="Y29" s="22">
        <v>1400000</v>
      </c>
    </row>
    <row r="30" spans="1:25" ht="13.5">
      <c r="A30" s="3" t="s">
        <v>74</v>
      </c>
      <c r="B30" s="28">
        <v>1899627</v>
      </c>
      <c r="C30" s="28">
        <v>1895931</v>
      </c>
      <c r="D30" s="28">
        <v>1888611</v>
      </c>
      <c r="E30" s="22">
        <v>1874733</v>
      </c>
      <c r="F30" s="28">
        <v>1899823</v>
      </c>
      <c r="G30" s="28">
        <v>1922676</v>
      </c>
      <c r="H30" s="28">
        <v>1944452</v>
      </c>
      <c r="I30" s="22">
        <v>514518</v>
      </c>
      <c r="J30" s="28">
        <v>2066325</v>
      </c>
      <c r="K30" s="28">
        <v>2100341</v>
      </c>
      <c r="L30" s="28">
        <v>2243907</v>
      </c>
      <c r="M30" s="22">
        <v>2138629</v>
      </c>
      <c r="N30" s="28">
        <v>2014745</v>
      </c>
      <c r="O30" s="28">
        <v>1992416</v>
      </c>
      <c r="P30" s="28">
        <v>1997226</v>
      </c>
      <c r="Q30" s="22">
        <v>98259</v>
      </c>
      <c r="R30" s="28">
        <v>1935290</v>
      </c>
      <c r="S30" s="28">
        <v>1951002</v>
      </c>
      <c r="T30" s="28">
        <v>1808917</v>
      </c>
      <c r="U30" s="22">
        <v>88310</v>
      </c>
      <c r="V30" s="28">
        <v>1817753</v>
      </c>
      <c r="W30" s="28">
        <v>1874584</v>
      </c>
      <c r="X30" s="28">
        <v>1862972</v>
      </c>
      <c r="Y30" s="22">
        <v>112287</v>
      </c>
    </row>
    <row r="31" spans="1:25" ht="13.5">
      <c r="A31" s="3" t="s">
        <v>75</v>
      </c>
      <c r="B31" s="28">
        <v>-214745</v>
      </c>
      <c r="C31" s="28">
        <v>-240485</v>
      </c>
      <c r="D31" s="28">
        <v>-247312</v>
      </c>
      <c r="E31" s="22">
        <v>-253494</v>
      </c>
      <c r="F31" s="28">
        <v>-268392</v>
      </c>
      <c r="G31" s="28">
        <v>-268514</v>
      </c>
      <c r="H31" s="28">
        <v>-281169</v>
      </c>
      <c r="I31" s="22">
        <v>-285767</v>
      </c>
      <c r="J31" s="28">
        <v>-189070</v>
      </c>
      <c r="K31" s="28">
        <v>-215242</v>
      </c>
      <c r="L31" s="28">
        <v>-214199</v>
      </c>
      <c r="M31" s="22">
        <v>-213291</v>
      </c>
      <c r="N31" s="28">
        <v>-213253</v>
      </c>
      <c r="O31" s="28">
        <v>-212387</v>
      </c>
      <c r="P31" s="28">
        <v>-215542</v>
      </c>
      <c r="Q31" s="22">
        <v>-213962</v>
      </c>
      <c r="R31" s="28">
        <v>-221224</v>
      </c>
      <c r="S31" s="28">
        <v>-216843</v>
      </c>
      <c r="T31" s="28">
        <v>-222644</v>
      </c>
      <c r="U31" s="22">
        <v>-206197</v>
      </c>
      <c r="V31" s="28">
        <v>-206513</v>
      </c>
      <c r="W31" s="28">
        <v>-230505</v>
      </c>
      <c r="X31" s="28">
        <v>-229690</v>
      </c>
      <c r="Y31" s="22">
        <v>-223832</v>
      </c>
    </row>
    <row r="32" spans="1:25" ht="13.5">
      <c r="A32" s="3" t="s">
        <v>109</v>
      </c>
      <c r="B32" s="28">
        <v>5350749</v>
      </c>
      <c r="C32" s="28">
        <v>5255485</v>
      </c>
      <c r="D32" s="28">
        <v>5369512</v>
      </c>
      <c r="E32" s="22">
        <v>5657618</v>
      </c>
      <c r="F32" s="28">
        <v>5667854</v>
      </c>
      <c r="G32" s="28">
        <v>5484510</v>
      </c>
      <c r="H32" s="28">
        <v>5508630</v>
      </c>
      <c r="I32" s="22">
        <v>5370725</v>
      </c>
      <c r="J32" s="28">
        <v>5949465</v>
      </c>
      <c r="K32" s="28">
        <v>5935984</v>
      </c>
      <c r="L32" s="28">
        <v>5710169</v>
      </c>
      <c r="M32" s="22">
        <v>5760436</v>
      </c>
      <c r="N32" s="28">
        <v>5525499</v>
      </c>
      <c r="O32" s="28">
        <v>5205188</v>
      </c>
      <c r="P32" s="28">
        <v>5224311</v>
      </c>
      <c r="Q32" s="22">
        <v>4970674</v>
      </c>
      <c r="R32" s="28">
        <v>7216892</v>
      </c>
      <c r="S32" s="28">
        <v>7417073</v>
      </c>
      <c r="T32" s="28">
        <v>7177905</v>
      </c>
      <c r="U32" s="22">
        <v>7396322</v>
      </c>
      <c r="V32" s="28">
        <v>7281885</v>
      </c>
      <c r="W32" s="28">
        <v>7621338</v>
      </c>
      <c r="X32" s="28">
        <v>7745665</v>
      </c>
      <c r="Y32" s="22">
        <v>7443886</v>
      </c>
    </row>
    <row r="33" spans="1:25" ht="13.5">
      <c r="A33" s="2" t="s">
        <v>110</v>
      </c>
      <c r="B33" s="28">
        <v>15977109</v>
      </c>
      <c r="C33" s="28">
        <v>16168712</v>
      </c>
      <c r="D33" s="28">
        <v>16412109</v>
      </c>
      <c r="E33" s="22">
        <v>16916781</v>
      </c>
      <c r="F33" s="28">
        <v>16641021</v>
      </c>
      <c r="G33" s="28">
        <v>16740000</v>
      </c>
      <c r="H33" s="28">
        <v>17011289</v>
      </c>
      <c r="I33" s="22">
        <v>17170668</v>
      </c>
      <c r="J33" s="28">
        <v>17914226</v>
      </c>
      <c r="K33" s="28">
        <v>18075929</v>
      </c>
      <c r="L33" s="28">
        <v>18114945</v>
      </c>
      <c r="M33" s="22">
        <v>17466326</v>
      </c>
      <c r="N33" s="28">
        <v>16722915</v>
      </c>
      <c r="O33" s="28">
        <v>15960960</v>
      </c>
      <c r="P33" s="28">
        <v>16030438</v>
      </c>
      <c r="Q33" s="22">
        <v>15058734</v>
      </c>
      <c r="R33" s="28">
        <v>15366356</v>
      </c>
      <c r="S33" s="28">
        <v>15408084</v>
      </c>
      <c r="T33" s="28">
        <v>15098542</v>
      </c>
      <c r="U33" s="22">
        <v>15614305</v>
      </c>
      <c r="V33" s="28">
        <v>15593818</v>
      </c>
      <c r="W33" s="28">
        <v>16000151</v>
      </c>
      <c r="X33" s="28">
        <v>16047463</v>
      </c>
      <c r="Y33" s="22">
        <v>16011626</v>
      </c>
    </row>
    <row r="34" spans="1:25" ht="14.25" thickBot="1">
      <c r="A34" s="5" t="s">
        <v>111</v>
      </c>
      <c r="B34" s="29">
        <v>54960835</v>
      </c>
      <c r="C34" s="29">
        <v>48611848</v>
      </c>
      <c r="D34" s="29">
        <v>47597066</v>
      </c>
      <c r="E34" s="23">
        <v>56706595</v>
      </c>
      <c r="F34" s="29">
        <v>59075387</v>
      </c>
      <c r="G34" s="29">
        <v>52490223</v>
      </c>
      <c r="H34" s="29">
        <v>51028756</v>
      </c>
      <c r="I34" s="23">
        <v>49087404</v>
      </c>
      <c r="J34" s="29">
        <v>52169673</v>
      </c>
      <c r="K34" s="29">
        <v>51039626</v>
      </c>
      <c r="L34" s="29">
        <v>49720078</v>
      </c>
      <c r="M34" s="23">
        <v>49015609</v>
      </c>
      <c r="N34" s="29">
        <v>45652506</v>
      </c>
      <c r="O34" s="29">
        <v>45049336</v>
      </c>
      <c r="P34" s="29">
        <v>43750312</v>
      </c>
      <c r="Q34" s="23">
        <v>49641354</v>
      </c>
      <c r="R34" s="29">
        <v>52735163</v>
      </c>
      <c r="S34" s="29">
        <v>52816036</v>
      </c>
      <c r="T34" s="29">
        <v>53325529</v>
      </c>
      <c r="U34" s="23">
        <v>55546079</v>
      </c>
      <c r="V34" s="29">
        <v>50696624</v>
      </c>
      <c r="W34" s="29">
        <v>43295067</v>
      </c>
      <c r="X34" s="29">
        <v>44789099</v>
      </c>
      <c r="Y34" s="23">
        <v>46471220</v>
      </c>
    </row>
    <row r="35" spans="1:25" ht="14.25" thickTop="1">
      <c r="A35" s="2" t="s">
        <v>0</v>
      </c>
      <c r="B35" s="28">
        <v>15814400</v>
      </c>
      <c r="C35" s="28">
        <v>13297627</v>
      </c>
      <c r="D35" s="28">
        <v>12356183</v>
      </c>
      <c r="E35" s="22">
        <v>18137268</v>
      </c>
      <c r="F35" s="28">
        <v>19829801</v>
      </c>
      <c r="G35" s="28">
        <v>17526202</v>
      </c>
      <c r="H35" s="28">
        <v>14585977</v>
      </c>
      <c r="I35" s="22">
        <v>10360901</v>
      </c>
      <c r="J35" s="28">
        <v>12212111</v>
      </c>
      <c r="K35" s="28">
        <v>12384575</v>
      </c>
      <c r="L35" s="28">
        <v>12618967</v>
      </c>
      <c r="M35" s="22">
        <v>11196475</v>
      </c>
      <c r="N35" s="28">
        <v>9956465</v>
      </c>
      <c r="O35" s="28">
        <v>9077937</v>
      </c>
      <c r="P35" s="28">
        <v>8403493</v>
      </c>
      <c r="Q35" s="22">
        <v>11449846</v>
      </c>
      <c r="R35" s="28">
        <v>14606844</v>
      </c>
      <c r="S35" s="28">
        <v>14610920</v>
      </c>
      <c r="T35" s="28">
        <v>16915914</v>
      </c>
      <c r="U35" s="22">
        <v>18949027</v>
      </c>
      <c r="V35" s="28">
        <v>15639374</v>
      </c>
      <c r="W35" s="28">
        <v>9285140</v>
      </c>
      <c r="X35" s="28">
        <v>10768437</v>
      </c>
      <c r="Y35" s="22">
        <v>12718593</v>
      </c>
    </row>
    <row r="36" spans="1:25" ht="13.5">
      <c r="A36" s="2" t="s">
        <v>115</v>
      </c>
      <c r="B36" s="28">
        <v>441533</v>
      </c>
      <c r="C36" s="28">
        <v>399866</v>
      </c>
      <c r="D36" s="28">
        <v>491533</v>
      </c>
      <c r="E36" s="22">
        <v>399866</v>
      </c>
      <c r="F36" s="28">
        <v>358233</v>
      </c>
      <c r="G36" s="28">
        <v>399933</v>
      </c>
      <c r="H36" s="28">
        <v>358300</v>
      </c>
      <c r="I36" s="22">
        <v>400000</v>
      </c>
      <c r="J36" s="28">
        <v>400000</v>
      </c>
      <c r="K36" s="28">
        <v>400000</v>
      </c>
      <c r="L36" s="28">
        <v>400000</v>
      </c>
      <c r="M36" s="22">
        <v>400000</v>
      </c>
      <c r="N36" s="28">
        <v>400000</v>
      </c>
      <c r="O36" s="28">
        <v>400000</v>
      </c>
      <c r="P36" s="28">
        <v>400000</v>
      </c>
      <c r="Q36" s="22">
        <v>400000</v>
      </c>
      <c r="R36" s="28">
        <v>400000</v>
      </c>
      <c r="S36" s="28">
        <v>400000</v>
      </c>
      <c r="T36" s="28">
        <v>400000</v>
      </c>
      <c r="U36" s="22">
        <v>400000</v>
      </c>
      <c r="V36" s="28">
        <v>400000</v>
      </c>
      <c r="W36" s="28">
        <v>400000</v>
      </c>
      <c r="X36" s="28">
        <v>425000</v>
      </c>
      <c r="Y36" s="22">
        <v>435000</v>
      </c>
    </row>
    <row r="37" spans="1:25" ht="13.5">
      <c r="A37" s="2" t="s">
        <v>118</v>
      </c>
      <c r="B37" s="28">
        <v>876654</v>
      </c>
      <c r="C37" s="28">
        <v>300398</v>
      </c>
      <c r="D37" s="28">
        <v>125327</v>
      </c>
      <c r="E37" s="22">
        <v>2731980</v>
      </c>
      <c r="F37" s="28">
        <v>3018841</v>
      </c>
      <c r="G37" s="28">
        <v>1699399</v>
      </c>
      <c r="H37" s="28">
        <v>1026109</v>
      </c>
      <c r="I37" s="22">
        <v>837190</v>
      </c>
      <c r="J37" s="28">
        <v>1194315</v>
      </c>
      <c r="K37" s="28">
        <v>1068607</v>
      </c>
      <c r="L37" s="28">
        <v>137437</v>
      </c>
      <c r="M37" s="22">
        <v>753854</v>
      </c>
      <c r="N37" s="28">
        <v>392991</v>
      </c>
      <c r="O37" s="28">
        <v>609411</v>
      </c>
      <c r="P37" s="28">
        <v>94896</v>
      </c>
      <c r="Q37" s="22">
        <v>1838347</v>
      </c>
      <c r="R37" s="28">
        <v>1420147</v>
      </c>
      <c r="S37" s="28">
        <v>1839284</v>
      </c>
      <c r="T37" s="28">
        <v>788663</v>
      </c>
      <c r="U37" s="22">
        <v>914025</v>
      </c>
      <c r="V37" s="28"/>
      <c r="W37" s="28">
        <v>1055002</v>
      </c>
      <c r="X37" s="28">
        <v>916279</v>
      </c>
      <c r="Y37" s="22">
        <v>649838</v>
      </c>
    </row>
    <row r="38" spans="1:25" ht="13.5">
      <c r="A38" s="2" t="s">
        <v>1</v>
      </c>
      <c r="B38" s="28">
        <v>189516</v>
      </c>
      <c r="C38" s="28"/>
      <c r="D38" s="28"/>
      <c r="E38" s="22"/>
      <c r="F38" s="28"/>
      <c r="G38" s="28"/>
      <c r="H38" s="28"/>
      <c r="I38" s="22"/>
      <c r="J38" s="28"/>
      <c r="K38" s="28"/>
      <c r="L38" s="28"/>
      <c r="M38" s="22"/>
      <c r="N38" s="28"/>
      <c r="O38" s="28"/>
      <c r="P38" s="28"/>
      <c r="Q38" s="22"/>
      <c r="R38" s="28"/>
      <c r="S38" s="28"/>
      <c r="T38" s="28"/>
      <c r="U38" s="22"/>
      <c r="V38" s="28"/>
      <c r="W38" s="28"/>
      <c r="X38" s="28"/>
      <c r="Y38" s="22"/>
    </row>
    <row r="39" spans="1:25" ht="13.5">
      <c r="A39" s="2" t="s">
        <v>122</v>
      </c>
      <c r="B39" s="28">
        <v>118039</v>
      </c>
      <c r="C39" s="28">
        <v>134413</v>
      </c>
      <c r="D39" s="28">
        <v>71535</v>
      </c>
      <c r="E39" s="22">
        <v>178884</v>
      </c>
      <c r="F39" s="28">
        <v>360450</v>
      </c>
      <c r="G39" s="28">
        <v>179557</v>
      </c>
      <c r="H39" s="28">
        <v>102975</v>
      </c>
      <c r="I39" s="22">
        <v>112857</v>
      </c>
      <c r="J39" s="28">
        <v>194759</v>
      </c>
      <c r="K39" s="28">
        <v>82786</v>
      </c>
      <c r="L39" s="28">
        <v>28340</v>
      </c>
      <c r="M39" s="22">
        <v>43328</v>
      </c>
      <c r="N39" s="28">
        <v>59783</v>
      </c>
      <c r="O39" s="28">
        <v>47955</v>
      </c>
      <c r="P39" s="28">
        <v>11167</v>
      </c>
      <c r="Q39" s="22">
        <v>238223</v>
      </c>
      <c r="R39" s="28">
        <v>200739</v>
      </c>
      <c r="S39" s="28">
        <v>177975</v>
      </c>
      <c r="T39" s="28">
        <v>82678</v>
      </c>
      <c r="U39" s="22">
        <v>167116</v>
      </c>
      <c r="V39" s="28">
        <v>139261</v>
      </c>
      <c r="W39" s="28">
        <v>84907</v>
      </c>
      <c r="X39" s="28">
        <v>56359</v>
      </c>
      <c r="Y39" s="22">
        <v>9486</v>
      </c>
    </row>
    <row r="40" spans="1:25" ht="13.5">
      <c r="A40" s="2" t="s">
        <v>74</v>
      </c>
      <c r="B40" s="28">
        <v>3038061</v>
      </c>
      <c r="C40" s="28">
        <v>2060238</v>
      </c>
      <c r="D40" s="28">
        <v>2795102</v>
      </c>
      <c r="E40" s="22">
        <v>3096633</v>
      </c>
      <c r="F40" s="28">
        <v>2856694</v>
      </c>
      <c r="G40" s="28">
        <v>2022478</v>
      </c>
      <c r="H40" s="28">
        <v>2230384</v>
      </c>
      <c r="I40" s="22">
        <v>545733</v>
      </c>
      <c r="J40" s="28">
        <v>2802303</v>
      </c>
      <c r="K40" s="28">
        <v>2473480</v>
      </c>
      <c r="L40" s="28">
        <v>2956740</v>
      </c>
      <c r="M40" s="22">
        <v>3004789</v>
      </c>
      <c r="N40" s="28">
        <v>2555266</v>
      </c>
      <c r="O40" s="28">
        <v>2382501</v>
      </c>
      <c r="P40" s="28">
        <v>2391671</v>
      </c>
      <c r="Q40" s="22">
        <v>570657</v>
      </c>
      <c r="R40" s="28">
        <v>2452168</v>
      </c>
      <c r="S40" s="28">
        <v>2078653</v>
      </c>
      <c r="T40" s="28">
        <v>2632265</v>
      </c>
      <c r="U40" s="22">
        <v>580606</v>
      </c>
      <c r="V40" s="28">
        <v>2582149</v>
      </c>
      <c r="W40" s="28">
        <v>2084266</v>
      </c>
      <c r="X40" s="28">
        <v>2183577</v>
      </c>
      <c r="Y40" s="22">
        <v>184865</v>
      </c>
    </row>
    <row r="41" spans="1:25" ht="13.5">
      <c r="A41" s="2" t="s">
        <v>123</v>
      </c>
      <c r="B41" s="28">
        <v>20478204</v>
      </c>
      <c r="C41" s="28">
        <v>16192544</v>
      </c>
      <c r="D41" s="28">
        <v>15839681</v>
      </c>
      <c r="E41" s="22">
        <v>24544634</v>
      </c>
      <c r="F41" s="28">
        <v>26424021</v>
      </c>
      <c r="G41" s="28">
        <v>21827571</v>
      </c>
      <c r="H41" s="28">
        <v>21103746</v>
      </c>
      <c r="I41" s="22">
        <v>19906126</v>
      </c>
      <c r="J41" s="28">
        <v>22628488</v>
      </c>
      <c r="K41" s="28">
        <v>22234448</v>
      </c>
      <c r="L41" s="28">
        <v>21966485</v>
      </c>
      <c r="M41" s="22">
        <v>20723447</v>
      </c>
      <c r="N41" s="28">
        <v>17973506</v>
      </c>
      <c r="O41" s="28">
        <v>17056806</v>
      </c>
      <c r="P41" s="28">
        <v>15940228</v>
      </c>
      <c r="Q41" s="22">
        <v>20915294</v>
      </c>
      <c r="R41" s="28">
        <v>23838219</v>
      </c>
      <c r="S41" s="28">
        <v>23871821</v>
      </c>
      <c r="T41" s="28">
        <v>25594511</v>
      </c>
      <c r="U41" s="22">
        <v>27811353</v>
      </c>
      <c r="V41" s="28">
        <v>23859113</v>
      </c>
      <c r="W41" s="28">
        <v>18014313</v>
      </c>
      <c r="X41" s="28">
        <v>19564651</v>
      </c>
      <c r="Y41" s="22">
        <v>21034151</v>
      </c>
    </row>
    <row r="42" spans="1:25" ht="13.5">
      <c r="A42" s="2" t="s">
        <v>124</v>
      </c>
      <c r="B42" s="28">
        <v>550233</v>
      </c>
      <c r="C42" s="28">
        <v>600200</v>
      </c>
      <c r="D42" s="28">
        <v>700166</v>
      </c>
      <c r="E42" s="22">
        <v>870133</v>
      </c>
      <c r="F42" s="28">
        <v>1041766</v>
      </c>
      <c r="G42" s="28">
        <v>1100066</v>
      </c>
      <c r="H42" s="28">
        <v>1241700</v>
      </c>
      <c r="I42" s="22">
        <v>1300000</v>
      </c>
      <c r="J42" s="28">
        <v>1400000</v>
      </c>
      <c r="K42" s="28">
        <v>1400000</v>
      </c>
      <c r="L42" s="28">
        <v>1500000</v>
      </c>
      <c r="M42" s="22">
        <v>1600000</v>
      </c>
      <c r="N42" s="28">
        <v>600000</v>
      </c>
      <c r="O42" s="28">
        <v>600000</v>
      </c>
      <c r="P42" s="28">
        <v>700000</v>
      </c>
      <c r="Q42" s="22">
        <v>800000</v>
      </c>
      <c r="R42" s="28">
        <v>1000000</v>
      </c>
      <c r="S42" s="28">
        <v>1000000</v>
      </c>
      <c r="T42" s="28">
        <v>1100000</v>
      </c>
      <c r="U42" s="22">
        <v>1200000</v>
      </c>
      <c r="V42" s="28">
        <v>1400000</v>
      </c>
      <c r="W42" s="28">
        <v>1400000</v>
      </c>
      <c r="X42" s="28">
        <v>1500000</v>
      </c>
      <c r="Y42" s="22">
        <v>1600000</v>
      </c>
    </row>
    <row r="43" spans="1:25" ht="13.5">
      <c r="A43" s="2" t="s">
        <v>125</v>
      </c>
      <c r="B43" s="28">
        <v>243553</v>
      </c>
      <c r="C43" s="28">
        <v>246293</v>
      </c>
      <c r="D43" s="28">
        <v>248685</v>
      </c>
      <c r="E43" s="22">
        <v>248091</v>
      </c>
      <c r="F43" s="28">
        <v>228857</v>
      </c>
      <c r="G43" s="28">
        <v>211391</v>
      </c>
      <c r="H43" s="28">
        <v>196244</v>
      </c>
      <c r="I43" s="22">
        <v>180814</v>
      </c>
      <c r="J43" s="28">
        <v>171328</v>
      </c>
      <c r="K43" s="28">
        <v>154838</v>
      </c>
      <c r="L43" s="28">
        <v>142232</v>
      </c>
      <c r="M43" s="22">
        <v>128978</v>
      </c>
      <c r="N43" s="28">
        <v>114914</v>
      </c>
      <c r="O43" s="28">
        <v>100602</v>
      </c>
      <c r="P43" s="28">
        <v>87684</v>
      </c>
      <c r="Q43" s="22">
        <v>69908</v>
      </c>
      <c r="R43" s="28">
        <v>54677</v>
      </c>
      <c r="S43" s="28">
        <v>38448</v>
      </c>
      <c r="T43" s="28">
        <v>31519</v>
      </c>
      <c r="U43" s="22">
        <v>32163</v>
      </c>
      <c r="V43" s="28">
        <v>30017</v>
      </c>
      <c r="W43" s="28">
        <v>33953</v>
      </c>
      <c r="X43" s="28">
        <v>32174</v>
      </c>
      <c r="Y43" s="22">
        <v>21940</v>
      </c>
    </row>
    <row r="44" spans="1:25" ht="13.5">
      <c r="A44" s="2" t="s">
        <v>126</v>
      </c>
      <c r="B44" s="28">
        <v>392966</v>
      </c>
      <c r="C44" s="28">
        <v>385607</v>
      </c>
      <c r="D44" s="28">
        <v>378477</v>
      </c>
      <c r="E44" s="22">
        <v>370617</v>
      </c>
      <c r="F44" s="28">
        <v>362758</v>
      </c>
      <c r="G44" s="28">
        <v>355398</v>
      </c>
      <c r="H44" s="28">
        <v>347039</v>
      </c>
      <c r="I44" s="22">
        <v>338679</v>
      </c>
      <c r="J44" s="28">
        <v>345561</v>
      </c>
      <c r="K44" s="28">
        <v>356238</v>
      </c>
      <c r="L44" s="28">
        <v>356451</v>
      </c>
      <c r="M44" s="22">
        <v>344546</v>
      </c>
      <c r="N44" s="28">
        <v>315912</v>
      </c>
      <c r="O44" s="28">
        <v>307625</v>
      </c>
      <c r="P44" s="28">
        <v>299338</v>
      </c>
      <c r="Q44" s="22">
        <v>291051</v>
      </c>
      <c r="R44" s="28">
        <v>282765</v>
      </c>
      <c r="S44" s="28">
        <v>274478</v>
      </c>
      <c r="T44" s="28">
        <v>266191</v>
      </c>
      <c r="U44" s="22">
        <v>257746</v>
      </c>
      <c r="V44" s="28">
        <v>241190</v>
      </c>
      <c r="W44" s="28">
        <v>224634</v>
      </c>
      <c r="X44" s="28">
        <v>208078</v>
      </c>
      <c r="Y44" s="22">
        <v>277918</v>
      </c>
    </row>
    <row r="45" spans="1:25" ht="13.5">
      <c r="A45" s="2" t="s">
        <v>74</v>
      </c>
      <c r="B45" s="28">
        <v>236329</v>
      </c>
      <c r="C45" s="28">
        <v>231214</v>
      </c>
      <c r="D45" s="28">
        <v>232899</v>
      </c>
      <c r="E45" s="22">
        <v>233784</v>
      </c>
      <c r="F45" s="28">
        <v>236477</v>
      </c>
      <c r="G45" s="28">
        <v>262512</v>
      </c>
      <c r="H45" s="28">
        <v>248838</v>
      </c>
      <c r="I45" s="22">
        <v>248053</v>
      </c>
      <c r="J45" s="28">
        <v>234034</v>
      </c>
      <c r="K45" s="28">
        <v>228824</v>
      </c>
      <c r="L45" s="28">
        <v>224022</v>
      </c>
      <c r="M45" s="22">
        <v>198129</v>
      </c>
      <c r="N45" s="28">
        <v>189820</v>
      </c>
      <c r="O45" s="28">
        <v>179671</v>
      </c>
      <c r="P45" s="28">
        <v>179937</v>
      </c>
      <c r="Q45" s="22">
        <v>184289</v>
      </c>
      <c r="R45" s="28">
        <v>185046</v>
      </c>
      <c r="S45" s="28">
        <v>183084</v>
      </c>
      <c r="T45" s="28">
        <v>182562</v>
      </c>
      <c r="U45" s="22">
        <v>184708</v>
      </c>
      <c r="V45" s="28">
        <v>189121</v>
      </c>
      <c r="W45" s="28">
        <v>202534</v>
      </c>
      <c r="X45" s="28">
        <v>220083</v>
      </c>
      <c r="Y45" s="22">
        <v>171384</v>
      </c>
    </row>
    <row r="46" spans="1:25" ht="13.5">
      <c r="A46" s="2" t="s">
        <v>128</v>
      </c>
      <c r="B46" s="28">
        <v>1423083</v>
      </c>
      <c r="C46" s="28">
        <v>1463315</v>
      </c>
      <c r="D46" s="28">
        <v>1560229</v>
      </c>
      <c r="E46" s="22">
        <v>1722627</v>
      </c>
      <c r="F46" s="28">
        <v>1869859</v>
      </c>
      <c r="G46" s="28">
        <v>1929369</v>
      </c>
      <c r="H46" s="28">
        <v>2033822</v>
      </c>
      <c r="I46" s="22">
        <v>2067548</v>
      </c>
      <c r="J46" s="28">
        <v>2150923</v>
      </c>
      <c r="K46" s="28">
        <v>2139901</v>
      </c>
      <c r="L46" s="28">
        <v>2222706</v>
      </c>
      <c r="M46" s="22">
        <v>2271655</v>
      </c>
      <c r="N46" s="28">
        <v>1282963</v>
      </c>
      <c r="O46" s="28">
        <v>1264695</v>
      </c>
      <c r="P46" s="28">
        <v>1343023</v>
      </c>
      <c r="Q46" s="22">
        <v>1345248</v>
      </c>
      <c r="R46" s="28">
        <v>1522489</v>
      </c>
      <c r="S46" s="28">
        <v>1496011</v>
      </c>
      <c r="T46" s="28">
        <v>1580272</v>
      </c>
      <c r="U46" s="22">
        <v>1674618</v>
      </c>
      <c r="V46" s="28">
        <v>1860329</v>
      </c>
      <c r="W46" s="28">
        <v>1861122</v>
      </c>
      <c r="X46" s="28">
        <v>1960336</v>
      </c>
      <c r="Y46" s="22">
        <v>2131243</v>
      </c>
    </row>
    <row r="47" spans="1:25" ht="14.25" thickBot="1">
      <c r="A47" s="5" t="s">
        <v>129</v>
      </c>
      <c r="B47" s="29">
        <v>21901287</v>
      </c>
      <c r="C47" s="29">
        <v>17655859</v>
      </c>
      <c r="D47" s="29">
        <v>17399910</v>
      </c>
      <c r="E47" s="23">
        <v>26267261</v>
      </c>
      <c r="F47" s="29">
        <v>28293880</v>
      </c>
      <c r="G47" s="29">
        <v>23756941</v>
      </c>
      <c r="H47" s="29">
        <v>23137569</v>
      </c>
      <c r="I47" s="23">
        <v>21973674</v>
      </c>
      <c r="J47" s="29">
        <v>24779412</v>
      </c>
      <c r="K47" s="29">
        <v>24374349</v>
      </c>
      <c r="L47" s="29">
        <v>24189191</v>
      </c>
      <c r="M47" s="23">
        <v>22995103</v>
      </c>
      <c r="N47" s="29">
        <v>19256469</v>
      </c>
      <c r="O47" s="29">
        <v>18321502</v>
      </c>
      <c r="P47" s="29">
        <v>17283252</v>
      </c>
      <c r="Q47" s="23">
        <v>22260543</v>
      </c>
      <c r="R47" s="29">
        <v>25360708</v>
      </c>
      <c r="S47" s="29">
        <v>25367833</v>
      </c>
      <c r="T47" s="29">
        <v>27174784</v>
      </c>
      <c r="U47" s="23">
        <v>29485972</v>
      </c>
      <c r="V47" s="29">
        <v>25719442</v>
      </c>
      <c r="W47" s="29">
        <v>19875436</v>
      </c>
      <c r="X47" s="29">
        <v>21524987</v>
      </c>
      <c r="Y47" s="23">
        <v>23165394</v>
      </c>
    </row>
    <row r="48" spans="1:25" ht="14.25" thickTop="1">
      <c r="A48" s="2" t="s">
        <v>130</v>
      </c>
      <c r="B48" s="28">
        <v>674000</v>
      </c>
      <c r="C48" s="28">
        <v>674000</v>
      </c>
      <c r="D48" s="28">
        <v>674000</v>
      </c>
      <c r="E48" s="22">
        <v>674000</v>
      </c>
      <c r="F48" s="28">
        <v>674000</v>
      </c>
      <c r="G48" s="28">
        <v>674000</v>
      </c>
      <c r="H48" s="28">
        <v>674000</v>
      </c>
      <c r="I48" s="22">
        <v>674000</v>
      </c>
      <c r="J48" s="28">
        <v>674000</v>
      </c>
      <c r="K48" s="28">
        <v>674000</v>
      </c>
      <c r="L48" s="28">
        <v>674000</v>
      </c>
      <c r="M48" s="22">
        <v>674000</v>
      </c>
      <c r="N48" s="28">
        <v>674000</v>
      </c>
      <c r="O48" s="28">
        <v>674000</v>
      </c>
      <c r="P48" s="28">
        <v>674000</v>
      </c>
      <c r="Q48" s="22">
        <v>674000</v>
      </c>
      <c r="R48" s="28">
        <v>674000</v>
      </c>
      <c r="S48" s="28">
        <v>674000</v>
      </c>
      <c r="T48" s="28">
        <v>674000</v>
      </c>
      <c r="U48" s="22">
        <v>674000</v>
      </c>
      <c r="V48" s="28">
        <v>674000</v>
      </c>
      <c r="W48" s="28">
        <v>674000</v>
      </c>
      <c r="X48" s="28">
        <v>674000</v>
      </c>
      <c r="Y48" s="22">
        <v>674000</v>
      </c>
    </row>
    <row r="49" spans="1:25" ht="13.5">
      <c r="A49" s="2" t="s">
        <v>132</v>
      </c>
      <c r="B49" s="28">
        <v>680008</v>
      </c>
      <c r="C49" s="28">
        <v>680008</v>
      </c>
      <c r="D49" s="28">
        <v>680008</v>
      </c>
      <c r="E49" s="22">
        <v>680008</v>
      </c>
      <c r="F49" s="28">
        <v>680008</v>
      </c>
      <c r="G49" s="28">
        <v>680008</v>
      </c>
      <c r="H49" s="28">
        <v>680008</v>
      </c>
      <c r="I49" s="22">
        <v>680008</v>
      </c>
      <c r="J49" s="28">
        <v>680008</v>
      </c>
      <c r="K49" s="28">
        <v>680008</v>
      </c>
      <c r="L49" s="28">
        <v>680008</v>
      </c>
      <c r="M49" s="22">
        <v>680008</v>
      </c>
      <c r="N49" s="28">
        <v>680008</v>
      </c>
      <c r="O49" s="28">
        <v>680008</v>
      </c>
      <c r="P49" s="28">
        <v>680008</v>
      </c>
      <c r="Q49" s="22">
        <v>680008</v>
      </c>
      <c r="R49" s="28">
        <v>680008</v>
      </c>
      <c r="S49" s="28">
        <v>680008</v>
      </c>
      <c r="T49" s="28">
        <v>680008</v>
      </c>
      <c r="U49" s="22">
        <v>680008</v>
      </c>
      <c r="V49" s="28">
        <v>680008</v>
      </c>
      <c r="W49" s="28">
        <v>680008</v>
      </c>
      <c r="X49" s="28">
        <v>680008</v>
      </c>
      <c r="Y49" s="22">
        <v>680008</v>
      </c>
    </row>
    <row r="50" spans="1:25" ht="13.5">
      <c r="A50" s="2" t="s">
        <v>136</v>
      </c>
      <c r="B50" s="28">
        <v>31685963</v>
      </c>
      <c r="C50" s="28">
        <v>29587772</v>
      </c>
      <c r="D50" s="28">
        <v>28837069</v>
      </c>
      <c r="E50" s="22">
        <v>29079569</v>
      </c>
      <c r="F50" s="28">
        <v>29424420</v>
      </c>
      <c r="G50" s="28">
        <v>27376054</v>
      </c>
      <c r="H50" s="28">
        <v>26468103</v>
      </c>
      <c r="I50" s="22">
        <v>25667938</v>
      </c>
      <c r="J50" s="28">
        <v>25945501</v>
      </c>
      <c r="K50" s="28">
        <v>25229325</v>
      </c>
      <c r="L50" s="28">
        <v>24104216</v>
      </c>
      <c r="M50" s="22">
        <v>24596191</v>
      </c>
      <c r="N50" s="28">
        <v>24986197</v>
      </c>
      <c r="O50" s="28">
        <v>25327148</v>
      </c>
      <c r="P50" s="28">
        <v>25063157</v>
      </c>
      <c r="Q50" s="22">
        <v>25973100</v>
      </c>
      <c r="R50" s="28">
        <v>25972608</v>
      </c>
      <c r="S50" s="28">
        <v>26046781</v>
      </c>
      <c r="T50" s="28">
        <v>24744956</v>
      </c>
      <c r="U50" s="22">
        <v>24660873</v>
      </c>
      <c r="V50" s="28">
        <v>23575036</v>
      </c>
      <c r="W50" s="28">
        <v>22014434</v>
      </c>
      <c r="X50" s="28">
        <v>21846310</v>
      </c>
      <c r="Y50" s="22">
        <v>21876704</v>
      </c>
    </row>
    <row r="51" spans="1:25" ht="13.5">
      <c r="A51" s="2" t="s">
        <v>137</v>
      </c>
      <c r="B51" s="28">
        <v>-945</v>
      </c>
      <c r="C51" s="28">
        <v>-945</v>
      </c>
      <c r="D51" s="28">
        <v>-945</v>
      </c>
      <c r="E51" s="22">
        <v>-945</v>
      </c>
      <c r="F51" s="28">
        <v>-716</v>
      </c>
      <c r="G51" s="28">
        <v>-716</v>
      </c>
      <c r="H51" s="28">
        <v>-642</v>
      </c>
      <c r="I51" s="22">
        <v>-642</v>
      </c>
      <c r="J51" s="28">
        <v>-642</v>
      </c>
      <c r="K51" s="28">
        <v>-628</v>
      </c>
      <c r="L51" s="28">
        <v>-628</v>
      </c>
      <c r="M51" s="22">
        <v>-628</v>
      </c>
      <c r="N51" s="28">
        <v>-628</v>
      </c>
      <c r="O51" s="28">
        <v>-585</v>
      </c>
      <c r="P51" s="28">
        <v>-585</v>
      </c>
      <c r="Q51" s="22">
        <v>-491</v>
      </c>
      <c r="R51" s="28">
        <v>-491</v>
      </c>
      <c r="S51" s="28">
        <v>-491</v>
      </c>
      <c r="T51" s="28">
        <v>-491</v>
      </c>
      <c r="U51" s="22">
        <v>-491</v>
      </c>
      <c r="V51" s="28">
        <v>-491</v>
      </c>
      <c r="W51" s="28">
        <v>-485</v>
      </c>
      <c r="X51" s="28">
        <v>-485</v>
      </c>
      <c r="Y51" s="22">
        <v>-485</v>
      </c>
    </row>
    <row r="52" spans="1:25" ht="13.5">
      <c r="A52" s="2" t="s">
        <v>138</v>
      </c>
      <c r="B52" s="28">
        <v>33039026</v>
      </c>
      <c r="C52" s="28">
        <v>30940835</v>
      </c>
      <c r="D52" s="28">
        <v>30190132</v>
      </c>
      <c r="E52" s="22">
        <v>30432632</v>
      </c>
      <c r="F52" s="28">
        <v>30777712</v>
      </c>
      <c r="G52" s="28">
        <v>28729346</v>
      </c>
      <c r="H52" s="28">
        <v>27821468</v>
      </c>
      <c r="I52" s="22">
        <v>27021304</v>
      </c>
      <c r="J52" s="28">
        <v>27298867</v>
      </c>
      <c r="K52" s="28">
        <v>26582705</v>
      </c>
      <c r="L52" s="28">
        <v>25457596</v>
      </c>
      <c r="M52" s="22">
        <v>25949571</v>
      </c>
      <c r="N52" s="28">
        <v>26339578</v>
      </c>
      <c r="O52" s="28">
        <v>26680571</v>
      </c>
      <c r="P52" s="28">
        <v>26416579</v>
      </c>
      <c r="Q52" s="22">
        <v>27326617</v>
      </c>
      <c r="R52" s="28">
        <v>27326126</v>
      </c>
      <c r="S52" s="28">
        <v>27400298</v>
      </c>
      <c r="T52" s="28">
        <v>26098473</v>
      </c>
      <c r="U52" s="22">
        <v>26014391</v>
      </c>
      <c r="V52" s="28">
        <v>24928553</v>
      </c>
      <c r="W52" s="28">
        <v>23367957</v>
      </c>
      <c r="X52" s="28">
        <v>23199833</v>
      </c>
      <c r="Y52" s="22">
        <v>23230227</v>
      </c>
    </row>
    <row r="53" spans="1:25" ht="13.5">
      <c r="A53" s="2" t="s">
        <v>139</v>
      </c>
      <c r="B53" s="28">
        <v>20521</v>
      </c>
      <c r="C53" s="28">
        <v>15153</v>
      </c>
      <c r="D53" s="28">
        <v>7023</v>
      </c>
      <c r="E53" s="22">
        <v>6701</v>
      </c>
      <c r="F53" s="28">
        <v>3794</v>
      </c>
      <c r="G53" s="28">
        <v>3935</v>
      </c>
      <c r="H53" s="28">
        <v>4483</v>
      </c>
      <c r="I53" s="22">
        <v>4943</v>
      </c>
      <c r="J53" s="28">
        <v>3528</v>
      </c>
      <c r="K53" s="28">
        <v>4190</v>
      </c>
      <c r="L53" s="28">
        <v>3776</v>
      </c>
      <c r="M53" s="22">
        <v>4013</v>
      </c>
      <c r="N53" s="28">
        <v>4865</v>
      </c>
      <c r="O53" s="28">
        <v>4133</v>
      </c>
      <c r="P53" s="28">
        <v>3715</v>
      </c>
      <c r="Q53" s="22">
        <v>4621</v>
      </c>
      <c r="R53" s="28">
        <v>4833</v>
      </c>
      <c r="S53" s="28">
        <v>6642</v>
      </c>
      <c r="T53" s="28">
        <v>6160</v>
      </c>
      <c r="U53" s="22">
        <v>3790</v>
      </c>
      <c r="V53" s="28">
        <v>4379</v>
      </c>
      <c r="W53" s="28">
        <v>6175</v>
      </c>
      <c r="X53" s="28">
        <v>8654</v>
      </c>
      <c r="Y53" s="22">
        <v>6544</v>
      </c>
    </row>
    <row r="54" spans="1:25" ht="13.5">
      <c r="A54" s="2" t="s">
        <v>140</v>
      </c>
      <c r="B54" s="28">
        <v>20521</v>
      </c>
      <c r="C54" s="28">
        <v>15153</v>
      </c>
      <c r="D54" s="28">
        <v>7023</v>
      </c>
      <c r="E54" s="22">
        <v>6701</v>
      </c>
      <c r="F54" s="28">
        <v>3794</v>
      </c>
      <c r="G54" s="28">
        <v>3935</v>
      </c>
      <c r="H54" s="28">
        <v>4483</v>
      </c>
      <c r="I54" s="22">
        <v>4943</v>
      </c>
      <c r="J54" s="28">
        <v>3528</v>
      </c>
      <c r="K54" s="28">
        <v>4190</v>
      </c>
      <c r="L54" s="28">
        <v>3776</v>
      </c>
      <c r="M54" s="22">
        <v>4013</v>
      </c>
      <c r="N54" s="28">
        <v>4865</v>
      </c>
      <c r="O54" s="28">
        <v>4133</v>
      </c>
      <c r="P54" s="28">
        <v>3715</v>
      </c>
      <c r="Q54" s="22">
        <v>4621</v>
      </c>
      <c r="R54" s="28">
        <v>4833</v>
      </c>
      <c r="S54" s="28">
        <v>6642</v>
      </c>
      <c r="T54" s="28">
        <v>6160</v>
      </c>
      <c r="U54" s="22">
        <v>3790</v>
      </c>
      <c r="V54" s="28">
        <v>4379</v>
      </c>
      <c r="W54" s="28">
        <v>6175</v>
      </c>
      <c r="X54" s="28">
        <v>8654</v>
      </c>
      <c r="Y54" s="22">
        <v>6544</v>
      </c>
    </row>
    <row r="55" spans="1:25" ht="13.5">
      <c r="A55" s="6" t="s">
        <v>141</v>
      </c>
      <c r="B55" s="28">
        <v>33059547</v>
      </c>
      <c r="C55" s="28">
        <v>30955988</v>
      </c>
      <c r="D55" s="28">
        <v>30197155</v>
      </c>
      <c r="E55" s="22">
        <v>30439333</v>
      </c>
      <c r="F55" s="28">
        <v>30781506</v>
      </c>
      <c r="G55" s="28">
        <v>28733282</v>
      </c>
      <c r="H55" s="28">
        <v>27891187</v>
      </c>
      <c r="I55" s="22">
        <v>27113729</v>
      </c>
      <c r="J55" s="28">
        <v>27390261</v>
      </c>
      <c r="K55" s="28">
        <v>26665276</v>
      </c>
      <c r="L55" s="28">
        <v>25530886</v>
      </c>
      <c r="M55" s="22">
        <v>26020506</v>
      </c>
      <c r="N55" s="28">
        <v>26396036</v>
      </c>
      <c r="O55" s="28">
        <v>26727834</v>
      </c>
      <c r="P55" s="28">
        <v>26467060</v>
      </c>
      <c r="Q55" s="22">
        <v>27380811</v>
      </c>
      <c r="R55" s="28">
        <v>27374454</v>
      </c>
      <c r="S55" s="28">
        <v>27448202</v>
      </c>
      <c r="T55" s="28">
        <v>26150745</v>
      </c>
      <c r="U55" s="22">
        <v>26060106</v>
      </c>
      <c r="V55" s="28">
        <v>24977181</v>
      </c>
      <c r="W55" s="28">
        <v>23419631</v>
      </c>
      <c r="X55" s="28">
        <v>23264111</v>
      </c>
      <c r="Y55" s="22">
        <v>23305825</v>
      </c>
    </row>
    <row r="56" spans="1:25" ht="14.25" thickBot="1">
      <c r="A56" s="7" t="s">
        <v>142</v>
      </c>
      <c r="B56" s="28">
        <v>54960835</v>
      </c>
      <c r="C56" s="28">
        <v>48611848</v>
      </c>
      <c r="D56" s="28">
        <v>47597066</v>
      </c>
      <c r="E56" s="22">
        <v>56706595</v>
      </c>
      <c r="F56" s="28">
        <v>59075387</v>
      </c>
      <c r="G56" s="28">
        <v>52490223</v>
      </c>
      <c r="H56" s="28">
        <v>51028756</v>
      </c>
      <c r="I56" s="22">
        <v>49087404</v>
      </c>
      <c r="J56" s="28">
        <v>52169673</v>
      </c>
      <c r="K56" s="28">
        <v>51039626</v>
      </c>
      <c r="L56" s="28">
        <v>49720078</v>
      </c>
      <c r="M56" s="22">
        <v>49015609</v>
      </c>
      <c r="N56" s="28">
        <v>45652506</v>
      </c>
      <c r="O56" s="28">
        <v>45049336</v>
      </c>
      <c r="P56" s="28">
        <v>43750312</v>
      </c>
      <c r="Q56" s="22">
        <v>49641354</v>
      </c>
      <c r="R56" s="28">
        <v>52735163</v>
      </c>
      <c r="S56" s="28">
        <v>52816036</v>
      </c>
      <c r="T56" s="28">
        <v>53325529</v>
      </c>
      <c r="U56" s="22">
        <v>55546079</v>
      </c>
      <c r="V56" s="28">
        <v>50696624</v>
      </c>
      <c r="W56" s="28">
        <v>43295067</v>
      </c>
      <c r="X56" s="28">
        <v>44789099</v>
      </c>
      <c r="Y56" s="22">
        <v>46471220</v>
      </c>
    </row>
    <row r="57" spans="1:25" ht="14.25" thickTop="1">
      <c r="A57" s="8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9" ht="13.5">
      <c r="A59" s="20" t="s">
        <v>147</v>
      </c>
    </row>
    <row r="60" ht="13.5">
      <c r="A60" s="20" t="s">
        <v>148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8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143</v>
      </c>
      <c r="B2" s="14">
        <v>6430</v>
      </c>
      <c r="C2" s="14"/>
      <c r="D2" s="14"/>
      <c r="E2" s="14"/>
      <c r="F2" s="14"/>
      <c r="G2" s="14"/>
    </row>
    <row r="3" spans="1:7" ht="14.25" thickBot="1">
      <c r="A3" s="11" t="s">
        <v>144</v>
      </c>
      <c r="B3" s="1" t="s">
        <v>145</v>
      </c>
      <c r="C3" s="1"/>
      <c r="D3" s="1"/>
      <c r="E3" s="1"/>
      <c r="F3" s="1"/>
      <c r="G3" s="1"/>
    </row>
    <row r="4" spans="1:7" ht="14.25" thickTop="1">
      <c r="A4" s="10" t="s">
        <v>46</v>
      </c>
      <c r="B4" s="15" t="str">
        <f>HYPERLINK("http://www.kabupro.jp/mark/20130628/S000D95B.htm","有価証券報告書")</f>
        <v>有価証券報告書</v>
      </c>
      <c r="C4" s="15" t="str">
        <f>HYPERLINK("http://www.kabupro.jp/mark/20130628/S000D95B.htm","有価証券報告書")</f>
        <v>有価証券報告書</v>
      </c>
      <c r="D4" s="15" t="str">
        <f>HYPERLINK("http://www.kabupro.jp/mark/20110630/S0008NK6.htm","有価証券報告書")</f>
        <v>有価証券報告書</v>
      </c>
      <c r="E4" s="15" t="str">
        <f>HYPERLINK("http://www.kabupro.jp/mark/20110630/S0008NK6.htm","有価証券報告書")</f>
        <v>有価証券報告書</v>
      </c>
      <c r="F4" s="15" t="str">
        <f>HYPERLINK("http://www.kabupro.jp/mark/20100630/S00064N8.htm","有価証券報告書")</f>
        <v>有価証券報告書</v>
      </c>
      <c r="G4" s="15" t="str">
        <f>HYPERLINK("http://www.kabupro.jp/mark/20090629/S0003BTV.htm","有価証券報告書")</f>
        <v>有価証券報告書</v>
      </c>
    </row>
    <row r="5" spans="1:7" ht="14.25" thickBot="1">
      <c r="A5" s="11" t="s">
        <v>47</v>
      </c>
      <c r="B5" s="1" t="s">
        <v>53</v>
      </c>
      <c r="C5" s="1" t="s">
        <v>53</v>
      </c>
      <c r="D5" s="1" t="s">
        <v>57</v>
      </c>
      <c r="E5" s="1" t="s">
        <v>57</v>
      </c>
      <c r="F5" s="1" t="s">
        <v>60</v>
      </c>
      <c r="G5" s="1" t="s">
        <v>62</v>
      </c>
    </row>
    <row r="6" spans="1:7" ht="15" thickBot="1" thickTop="1">
      <c r="A6" s="10" t="s">
        <v>48</v>
      </c>
      <c r="B6" s="18" t="s">
        <v>220</v>
      </c>
      <c r="C6" s="19"/>
      <c r="D6" s="19"/>
      <c r="E6" s="19"/>
      <c r="F6" s="19"/>
      <c r="G6" s="19"/>
    </row>
    <row r="7" spans="1:7" ht="14.25" thickTop="1">
      <c r="A7" s="12" t="s">
        <v>49</v>
      </c>
      <c r="B7" s="16" t="s">
        <v>54</v>
      </c>
      <c r="C7" s="16" t="s">
        <v>54</v>
      </c>
      <c r="D7" s="16" t="s">
        <v>54</v>
      </c>
      <c r="E7" s="16" t="s">
        <v>54</v>
      </c>
      <c r="F7" s="16" t="s">
        <v>54</v>
      </c>
      <c r="G7" s="16" t="s">
        <v>54</v>
      </c>
    </row>
    <row r="8" spans="1:7" ht="13.5">
      <c r="A8" s="13" t="s">
        <v>50</v>
      </c>
      <c r="B8" s="17" t="s">
        <v>149</v>
      </c>
      <c r="C8" s="17" t="s">
        <v>150</v>
      </c>
      <c r="D8" s="17" t="s">
        <v>151</v>
      </c>
      <c r="E8" s="17" t="s">
        <v>152</v>
      </c>
      <c r="F8" s="17" t="s">
        <v>153</v>
      </c>
      <c r="G8" s="17" t="s">
        <v>154</v>
      </c>
    </row>
    <row r="9" spans="1:7" ht="13.5">
      <c r="A9" s="13" t="s">
        <v>51</v>
      </c>
      <c r="B9" s="17" t="s">
        <v>55</v>
      </c>
      <c r="C9" s="17" t="s">
        <v>56</v>
      </c>
      <c r="D9" s="17" t="s">
        <v>58</v>
      </c>
      <c r="E9" s="17" t="s">
        <v>59</v>
      </c>
      <c r="F9" s="17" t="s">
        <v>61</v>
      </c>
      <c r="G9" s="17" t="s">
        <v>63</v>
      </c>
    </row>
    <row r="10" spans="1:7" ht="14.25" thickBot="1">
      <c r="A10" s="13" t="s">
        <v>52</v>
      </c>
      <c r="B10" s="17" t="s">
        <v>65</v>
      </c>
      <c r="C10" s="17" t="s">
        <v>65</v>
      </c>
      <c r="D10" s="17" t="s">
        <v>65</v>
      </c>
      <c r="E10" s="17" t="s">
        <v>65</v>
      </c>
      <c r="F10" s="17" t="s">
        <v>65</v>
      </c>
      <c r="G10" s="17" t="s">
        <v>65</v>
      </c>
    </row>
    <row r="11" spans="1:7" ht="14.25" thickTop="1">
      <c r="A11" s="26" t="s">
        <v>155</v>
      </c>
      <c r="B11" s="21">
        <v>38797992</v>
      </c>
      <c r="C11" s="21">
        <v>31850081</v>
      </c>
      <c r="D11" s="21">
        <v>21421475</v>
      </c>
      <c r="E11" s="21">
        <v>35850019</v>
      </c>
      <c r="F11" s="21">
        <v>34366818</v>
      </c>
      <c r="G11" s="21">
        <v>22196922</v>
      </c>
    </row>
    <row r="12" spans="1:7" ht="13.5">
      <c r="A12" s="6" t="s">
        <v>156</v>
      </c>
      <c r="B12" s="22">
        <v>9524372</v>
      </c>
      <c r="C12" s="22">
        <v>6086886</v>
      </c>
      <c r="D12" s="22">
        <v>4277482</v>
      </c>
      <c r="E12" s="22">
        <v>7745257</v>
      </c>
      <c r="F12" s="22">
        <v>9978319</v>
      </c>
      <c r="G12" s="22">
        <v>6278191</v>
      </c>
    </row>
    <row r="13" spans="1:7" ht="13.5">
      <c r="A13" s="6" t="s">
        <v>157</v>
      </c>
      <c r="B13" s="22">
        <v>9092341</v>
      </c>
      <c r="C13" s="22">
        <v>6100178</v>
      </c>
      <c r="D13" s="22">
        <v>5438036</v>
      </c>
      <c r="E13" s="22">
        <v>5550269</v>
      </c>
      <c r="F13" s="22">
        <v>5820753</v>
      </c>
      <c r="G13" s="22">
        <v>5425923</v>
      </c>
    </row>
    <row r="14" spans="1:7" ht="13.5">
      <c r="A14" s="6" t="s">
        <v>158</v>
      </c>
      <c r="B14" s="22">
        <v>57414706</v>
      </c>
      <c r="C14" s="22">
        <v>44037146</v>
      </c>
      <c r="D14" s="22">
        <v>31136994</v>
      </c>
      <c r="E14" s="22">
        <v>49145545</v>
      </c>
      <c r="F14" s="22">
        <v>50165891</v>
      </c>
      <c r="G14" s="22">
        <v>33901036</v>
      </c>
    </row>
    <row r="15" spans="1:7" ht="13.5">
      <c r="A15" s="2" t="s">
        <v>159</v>
      </c>
      <c r="B15" s="22">
        <v>3900683</v>
      </c>
      <c r="C15" s="22">
        <v>3988712</v>
      </c>
      <c r="D15" s="22">
        <v>3313777</v>
      </c>
      <c r="E15" s="22">
        <v>2874984</v>
      </c>
      <c r="F15" s="22">
        <v>2080516</v>
      </c>
      <c r="G15" s="22">
        <v>1697782</v>
      </c>
    </row>
    <row r="16" spans="1:7" ht="13.5">
      <c r="A16" s="2" t="s">
        <v>160</v>
      </c>
      <c r="B16" s="22">
        <v>16242719</v>
      </c>
      <c r="C16" s="22">
        <v>11329936</v>
      </c>
      <c r="D16" s="22">
        <v>9982083</v>
      </c>
      <c r="E16" s="22">
        <v>11342131</v>
      </c>
      <c r="F16" s="22">
        <v>9720522</v>
      </c>
      <c r="G16" s="22">
        <v>9222248</v>
      </c>
    </row>
    <row r="17" spans="1:7" ht="13.5">
      <c r="A17" s="2" t="s">
        <v>161</v>
      </c>
      <c r="B17" s="22">
        <v>47407</v>
      </c>
      <c r="C17" s="22">
        <v>164324</v>
      </c>
      <c r="D17" s="22">
        <v>328147</v>
      </c>
      <c r="E17" s="22">
        <v>903865</v>
      </c>
      <c r="F17" s="22">
        <v>633599</v>
      </c>
      <c r="G17" s="22">
        <v>18331</v>
      </c>
    </row>
    <row r="18" spans="1:7" ht="13.5">
      <c r="A18" s="2" t="s">
        <v>162</v>
      </c>
      <c r="B18" s="22">
        <v>258251</v>
      </c>
      <c r="C18" s="22">
        <v>409841</v>
      </c>
      <c r="D18" s="22">
        <v>422686</v>
      </c>
      <c r="E18" s="22">
        <v>767487</v>
      </c>
      <c r="F18" s="22">
        <v>343315</v>
      </c>
      <c r="G18" s="22">
        <v>265363</v>
      </c>
    </row>
    <row r="19" spans="1:7" ht="13.5">
      <c r="A19" s="2" t="s">
        <v>163</v>
      </c>
      <c r="B19" s="22">
        <v>11492927</v>
      </c>
      <c r="C19" s="22">
        <v>9381961</v>
      </c>
      <c r="D19" s="22">
        <v>4992628</v>
      </c>
      <c r="E19" s="22">
        <v>12840607</v>
      </c>
      <c r="F19" s="22">
        <v>13862295</v>
      </c>
      <c r="G19" s="22">
        <v>6920741</v>
      </c>
    </row>
    <row r="20" spans="1:7" ht="13.5">
      <c r="A20" s="2" t="s">
        <v>164</v>
      </c>
      <c r="B20" s="22">
        <v>513364</v>
      </c>
      <c r="C20" s="22">
        <v>599726</v>
      </c>
      <c r="D20" s="22">
        <v>486658</v>
      </c>
      <c r="E20" s="22">
        <v>549693</v>
      </c>
      <c r="F20" s="22"/>
      <c r="G20" s="22"/>
    </row>
    <row r="21" spans="1:7" ht="13.5">
      <c r="A21" s="2" t="s">
        <v>165</v>
      </c>
      <c r="B21" s="22">
        <v>31938852</v>
      </c>
      <c r="C21" s="22">
        <v>25054818</v>
      </c>
      <c r="D21" s="22">
        <v>18680609</v>
      </c>
      <c r="E21" s="22">
        <v>27743796</v>
      </c>
      <c r="F21" s="22">
        <v>26142627</v>
      </c>
      <c r="G21" s="22">
        <v>17847244</v>
      </c>
    </row>
    <row r="22" spans="1:7" ht="13.5">
      <c r="A22" s="2" t="s">
        <v>166</v>
      </c>
      <c r="B22" s="22">
        <v>5667187</v>
      </c>
      <c r="C22" s="22">
        <v>3900683</v>
      </c>
      <c r="D22" s="22">
        <v>3988712</v>
      </c>
      <c r="E22" s="22">
        <v>3313777</v>
      </c>
      <c r="F22" s="22">
        <v>2874984</v>
      </c>
      <c r="G22" s="22">
        <v>2080516</v>
      </c>
    </row>
    <row r="23" spans="1:7" ht="13.5">
      <c r="A23" s="2" t="s">
        <v>167</v>
      </c>
      <c r="B23" s="22">
        <v>26271664</v>
      </c>
      <c r="C23" s="22">
        <v>21154134</v>
      </c>
      <c r="D23" s="22">
        <v>14691897</v>
      </c>
      <c r="E23" s="22">
        <v>24430018</v>
      </c>
      <c r="F23" s="22">
        <v>23267642</v>
      </c>
      <c r="G23" s="22">
        <v>15766727</v>
      </c>
    </row>
    <row r="24" spans="1:7" ht="13.5">
      <c r="A24" s="2" t="s">
        <v>168</v>
      </c>
      <c r="B24" s="22">
        <v>3850</v>
      </c>
      <c r="C24" s="22">
        <v>3635</v>
      </c>
      <c r="D24" s="22">
        <v>2665</v>
      </c>
      <c r="E24" s="22">
        <v>4117</v>
      </c>
      <c r="F24" s="22">
        <v>2286</v>
      </c>
      <c r="G24" s="22">
        <v>1953</v>
      </c>
    </row>
    <row r="25" spans="1:7" ht="13.5">
      <c r="A25" s="2" t="s">
        <v>169</v>
      </c>
      <c r="B25" s="22">
        <v>8827167</v>
      </c>
      <c r="C25" s="22">
        <v>5718857</v>
      </c>
      <c r="D25" s="22">
        <v>3749771</v>
      </c>
      <c r="E25" s="22">
        <v>6777621</v>
      </c>
      <c r="F25" s="22">
        <v>8913589</v>
      </c>
      <c r="G25" s="22">
        <v>5532358</v>
      </c>
    </row>
    <row r="26" spans="1:7" ht="13.5">
      <c r="A26" s="2" t="s">
        <v>165</v>
      </c>
      <c r="B26" s="22">
        <v>8831017</v>
      </c>
      <c r="C26" s="22">
        <v>5722493</v>
      </c>
      <c r="D26" s="22">
        <v>3752436</v>
      </c>
      <c r="E26" s="22">
        <v>6781739</v>
      </c>
      <c r="F26" s="22">
        <v>8915875</v>
      </c>
      <c r="G26" s="22">
        <v>5534312</v>
      </c>
    </row>
    <row r="27" spans="1:7" ht="13.5">
      <c r="A27" s="2" t="s">
        <v>170</v>
      </c>
      <c r="B27" s="22">
        <v>2982</v>
      </c>
      <c r="C27" s="22">
        <v>3850</v>
      </c>
      <c r="D27" s="22">
        <v>3635</v>
      </c>
      <c r="E27" s="22">
        <v>2665</v>
      </c>
      <c r="F27" s="22">
        <v>4117</v>
      </c>
      <c r="G27" s="22">
        <v>2286</v>
      </c>
    </row>
    <row r="28" spans="1:7" ht="13.5">
      <c r="A28" s="2" t="s">
        <v>171</v>
      </c>
      <c r="B28" s="22">
        <v>8828035</v>
      </c>
      <c r="C28" s="22">
        <v>5718642</v>
      </c>
      <c r="D28" s="22">
        <v>3748800</v>
      </c>
      <c r="E28" s="22">
        <v>6779073</v>
      </c>
      <c r="F28" s="22">
        <v>8911757</v>
      </c>
      <c r="G28" s="22">
        <v>5532026</v>
      </c>
    </row>
    <row r="29" spans="1:7" ht="13.5">
      <c r="A29" s="6" t="s">
        <v>172</v>
      </c>
      <c r="B29" s="22">
        <v>3730221</v>
      </c>
      <c r="C29" s="22">
        <v>2815014</v>
      </c>
      <c r="D29" s="22">
        <v>2752688</v>
      </c>
      <c r="E29" s="22">
        <v>2813636</v>
      </c>
      <c r="F29" s="22">
        <v>3054720</v>
      </c>
      <c r="G29" s="22">
        <v>3001815</v>
      </c>
    </row>
    <row r="30" spans="1:7" ht="13.5">
      <c r="A30" s="6" t="s">
        <v>173</v>
      </c>
      <c r="B30" s="22">
        <v>38829922</v>
      </c>
      <c r="C30" s="22">
        <v>29687791</v>
      </c>
      <c r="D30" s="22">
        <v>21193386</v>
      </c>
      <c r="E30" s="22">
        <v>34022728</v>
      </c>
      <c r="F30" s="22">
        <v>35234121</v>
      </c>
      <c r="G30" s="22">
        <v>24300569</v>
      </c>
    </row>
    <row r="31" spans="1:7" ht="13.5">
      <c r="A31" s="7" t="s">
        <v>174</v>
      </c>
      <c r="B31" s="22">
        <v>18584784</v>
      </c>
      <c r="C31" s="22">
        <v>14349355</v>
      </c>
      <c r="D31" s="22">
        <v>9943607</v>
      </c>
      <c r="E31" s="22">
        <v>15122817</v>
      </c>
      <c r="F31" s="22">
        <v>14931770</v>
      </c>
      <c r="G31" s="22">
        <v>9600467</v>
      </c>
    </row>
    <row r="32" spans="1:7" ht="13.5">
      <c r="A32" s="7" t="s">
        <v>175</v>
      </c>
      <c r="B32" s="22">
        <v>21805</v>
      </c>
      <c r="C32" s="22">
        <v>9427</v>
      </c>
      <c r="D32" s="22"/>
      <c r="E32" s="22"/>
      <c r="F32" s="22"/>
      <c r="G32" s="22"/>
    </row>
    <row r="33" spans="1:7" ht="13.5">
      <c r="A33" s="7" t="s">
        <v>176</v>
      </c>
      <c r="B33" s="22">
        <v>24005</v>
      </c>
      <c r="C33" s="22"/>
      <c r="D33" s="22"/>
      <c r="E33" s="22"/>
      <c r="F33" s="22"/>
      <c r="G33" s="22"/>
    </row>
    <row r="34" spans="1:7" ht="13.5">
      <c r="A34" s="7" t="s">
        <v>177</v>
      </c>
      <c r="B34" s="22">
        <v>18582584</v>
      </c>
      <c r="C34" s="22">
        <v>14358782</v>
      </c>
      <c r="D34" s="22">
        <v>9953670</v>
      </c>
      <c r="E34" s="22">
        <v>15137971</v>
      </c>
      <c r="F34" s="22">
        <v>14963122</v>
      </c>
      <c r="G34" s="22">
        <v>9479458</v>
      </c>
    </row>
    <row r="35" spans="1:7" ht="13.5">
      <c r="A35" s="6" t="s">
        <v>178</v>
      </c>
      <c r="B35" s="22">
        <v>171847</v>
      </c>
      <c r="C35" s="22">
        <v>125399</v>
      </c>
      <c r="D35" s="22">
        <v>157053</v>
      </c>
      <c r="E35" s="22">
        <v>146121</v>
      </c>
      <c r="F35" s="22">
        <v>199241</v>
      </c>
      <c r="G35" s="22">
        <v>410394</v>
      </c>
    </row>
    <row r="36" spans="1:7" ht="13.5">
      <c r="A36" s="6" t="s">
        <v>179</v>
      </c>
      <c r="B36" s="22">
        <v>568514</v>
      </c>
      <c r="C36" s="22">
        <v>29180</v>
      </c>
      <c r="D36" s="22"/>
      <c r="E36" s="22"/>
      <c r="F36" s="22"/>
      <c r="G36" s="22"/>
    </row>
    <row r="37" spans="1:7" ht="13.5">
      <c r="A37" s="6" t="s">
        <v>180</v>
      </c>
      <c r="B37" s="22">
        <v>12578</v>
      </c>
      <c r="C37" s="22">
        <v>26407</v>
      </c>
      <c r="D37" s="22"/>
      <c r="E37" s="22"/>
      <c r="F37" s="22"/>
      <c r="G37" s="22"/>
    </row>
    <row r="38" spans="1:7" ht="13.5">
      <c r="A38" s="6" t="s">
        <v>181</v>
      </c>
      <c r="B38" s="22">
        <v>1866292</v>
      </c>
      <c r="C38" s="22">
        <v>1719128</v>
      </c>
      <c r="D38" s="22">
        <v>1811362</v>
      </c>
      <c r="E38" s="22">
        <v>1690013</v>
      </c>
      <c r="F38" s="22">
        <v>1882489</v>
      </c>
      <c r="G38" s="22">
        <v>1764204</v>
      </c>
    </row>
    <row r="39" spans="1:7" ht="13.5">
      <c r="A39" s="6" t="s">
        <v>182</v>
      </c>
      <c r="B39" s="22">
        <v>808791</v>
      </c>
      <c r="C39" s="22">
        <v>579041</v>
      </c>
      <c r="D39" s="22">
        <v>452694</v>
      </c>
      <c r="E39" s="22">
        <v>910599</v>
      </c>
      <c r="F39" s="22">
        <v>707156</v>
      </c>
      <c r="G39" s="22">
        <v>427227</v>
      </c>
    </row>
    <row r="40" spans="1:7" ht="13.5">
      <c r="A40" s="6" t="s">
        <v>183</v>
      </c>
      <c r="B40" s="22">
        <v>29347</v>
      </c>
      <c r="C40" s="22">
        <v>30147</v>
      </c>
      <c r="D40" s="22">
        <v>30147</v>
      </c>
      <c r="E40" s="22">
        <v>30305</v>
      </c>
      <c r="F40" s="22">
        <v>63223</v>
      </c>
      <c r="G40" s="22">
        <v>28696</v>
      </c>
    </row>
    <row r="41" spans="1:7" ht="13.5">
      <c r="A41" s="6" t="s">
        <v>184</v>
      </c>
      <c r="B41" s="22">
        <v>175584</v>
      </c>
      <c r="C41" s="22">
        <v>112857</v>
      </c>
      <c r="D41" s="22">
        <v>41000</v>
      </c>
      <c r="E41" s="22">
        <v>219600</v>
      </c>
      <c r="F41" s="22">
        <v>159316</v>
      </c>
      <c r="G41" s="22">
        <v>9486</v>
      </c>
    </row>
    <row r="42" spans="1:7" ht="13.5">
      <c r="A42" s="6" t="s">
        <v>185</v>
      </c>
      <c r="B42" s="22">
        <v>86090</v>
      </c>
      <c r="C42" s="22">
        <v>75470</v>
      </c>
      <c r="D42" s="22">
        <v>77904</v>
      </c>
      <c r="E42" s="22">
        <v>82707</v>
      </c>
      <c r="F42" s="22">
        <v>64835</v>
      </c>
      <c r="G42" s="22">
        <v>56379</v>
      </c>
    </row>
    <row r="43" spans="1:7" ht="13.5">
      <c r="A43" s="6" t="s">
        <v>186</v>
      </c>
      <c r="B43" s="22">
        <v>409575</v>
      </c>
      <c r="C43" s="22">
        <v>343627</v>
      </c>
      <c r="D43" s="22">
        <v>318085</v>
      </c>
      <c r="E43" s="22">
        <v>358121</v>
      </c>
      <c r="F43" s="22">
        <v>350691</v>
      </c>
      <c r="G43" s="22">
        <v>300087</v>
      </c>
    </row>
    <row r="44" spans="1:7" ht="13.5">
      <c r="A44" s="6" t="s">
        <v>187</v>
      </c>
      <c r="B44" s="22">
        <v>147448</v>
      </c>
      <c r="C44" s="22">
        <v>101414</v>
      </c>
      <c r="D44" s="22">
        <v>125970</v>
      </c>
      <c r="E44" s="22">
        <v>129939</v>
      </c>
      <c r="F44" s="22">
        <v>117684</v>
      </c>
      <c r="G44" s="22">
        <v>173863</v>
      </c>
    </row>
    <row r="45" spans="1:7" ht="13.5">
      <c r="A45" s="6" t="s">
        <v>188</v>
      </c>
      <c r="B45" s="22">
        <v>295818</v>
      </c>
      <c r="C45" s="22">
        <v>235411</v>
      </c>
      <c r="D45" s="22">
        <v>288868</v>
      </c>
      <c r="E45" s="22">
        <v>299818</v>
      </c>
      <c r="F45" s="22">
        <v>301840</v>
      </c>
      <c r="G45" s="22">
        <v>293365</v>
      </c>
    </row>
    <row r="46" spans="1:7" ht="13.5">
      <c r="A46" s="6" t="s">
        <v>189</v>
      </c>
      <c r="B46" s="22">
        <v>115443</v>
      </c>
      <c r="C46" s="22">
        <v>106048</v>
      </c>
      <c r="D46" s="22">
        <v>56916</v>
      </c>
      <c r="E46" s="22">
        <v>80003</v>
      </c>
      <c r="F46" s="22">
        <v>58546</v>
      </c>
      <c r="G46" s="22">
        <v>62832</v>
      </c>
    </row>
    <row r="47" spans="1:7" ht="13.5">
      <c r="A47" s="6" t="s">
        <v>190</v>
      </c>
      <c r="B47" s="22">
        <v>463860</v>
      </c>
      <c r="C47" s="22">
        <v>414523</v>
      </c>
      <c r="D47" s="22">
        <v>474446</v>
      </c>
      <c r="E47" s="22">
        <v>441940</v>
      </c>
      <c r="F47" s="22">
        <v>433144</v>
      </c>
      <c r="G47" s="22">
        <v>409797</v>
      </c>
    </row>
    <row r="48" spans="1:7" ht="13.5">
      <c r="A48" s="6" t="s">
        <v>191</v>
      </c>
      <c r="B48" s="22">
        <v>470829</v>
      </c>
      <c r="C48" s="22">
        <v>484034</v>
      </c>
      <c r="D48" s="22">
        <v>456749</v>
      </c>
      <c r="E48" s="22">
        <v>429035</v>
      </c>
      <c r="F48" s="22">
        <v>433782</v>
      </c>
      <c r="G48" s="22">
        <v>509555</v>
      </c>
    </row>
    <row r="49" spans="1:7" ht="13.5">
      <c r="A49" s="6" t="s">
        <v>164</v>
      </c>
      <c r="B49" s="22">
        <v>737495</v>
      </c>
      <c r="C49" s="22">
        <v>823286</v>
      </c>
      <c r="D49" s="22">
        <v>736440</v>
      </c>
      <c r="E49" s="22">
        <v>695638</v>
      </c>
      <c r="F49" s="22">
        <v>1084439</v>
      </c>
      <c r="G49" s="22">
        <v>840864</v>
      </c>
    </row>
    <row r="50" spans="1:7" ht="13.5">
      <c r="A50" s="6" t="s">
        <v>192</v>
      </c>
      <c r="B50" s="22">
        <v>10786</v>
      </c>
      <c r="C50" s="22">
        <v>128960</v>
      </c>
      <c r="D50" s="22">
        <v>2289</v>
      </c>
      <c r="E50" s="22">
        <v>3031</v>
      </c>
      <c r="F50" s="22">
        <v>35722</v>
      </c>
      <c r="G50" s="22">
        <v>27227</v>
      </c>
    </row>
    <row r="51" spans="1:7" ht="13.5">
      <c r="A51" s="6" t="s">
        <v>193</v>
      </c>
      <c r="B51" s="22">
        <v>2262948</v>
      </c>
      <c r="C51" s="22">
        <v>2699434</v>
      </c>
      <c r="D51" s="22">
        <v>1754529</v>
      </c>
      <c r="E51" s="22">
        <v>2480486</v>
      </c>
      <c r="F51" s="22">
        <v>1945281</v>
      </c>
      <c r="G51" s="22">
        <v>1681036</v>
      </c>
    </row>
    <row r="52" spans="1:7" ht="13.5">
      <c r="A52" s="6" t="s">
        <v>74</v>
      </c>
      <c r="B52" s="22">
        <v>2041403</v>
      </c>
      <c r="C52" s="22">
        <v>2025027</v>
      </c>
      <c r="D52" s="22">
        <v>1508304</v>
      </c>
      <c r="E52" s="22">
        <v>1490485</v>
      </c>
      <c r="F52" s="22">
        <v>1493943</v>
      </c>
      <c r="G52" s="22">
        <v>1488346</v>
      </c>
    </row>
    <row r="53" spans="1:7" ht="13.5">
      <c r="A53" s="6" t="s">
        <v>194</v>
      </c>
      <c r="B53" s="22">
        <v>10674656</v>
      </c>
      <c r="C53" s="22">
        <v>10059404</v>
      </c>
      <c r="D53" s="22">
        <v>8856653</v>
      </c>
      <c r="E53" s="22">
        <v>10044043</v>
      </c>
      <c r="F53" s="22">
        <v>9867754</v>
      </c>
      <c r="G53" s="22">
        <v>9112136</v>
      </c>
    </row>
    <row r="54" spans="1:7" ht="14.25" thickBot="1">
      <c r="A54" s="25" t="s">
        <v>195</v>
      </c>
      <c r="B54" s="23">
        <v>7907927</v>
      </c>
      <c r="C54" s="23">
        <v>4299378</v>
      </c>
      <c r="D54" s="23">
        <v>1097017</v>
      </c>
      <c r="E54" s="23">
        <v>5093927</v>
      </c>
      <c r="F54" s="23">
        <v>5095368</v>
      </c>
      <c r="G54" s="23">
        <v>367321</v>
      </c>
    </row>
    <row r="55" spans="1:7" ht="14.25" thickTop="1">
      <c r="A55" s="6" t="s">
        <v>196</v>
      </c>
      <c r="B55" s="22">
        <v>97312</v>
      </c>
      <c r="C55" s="22">
        <v>96874</v>
      </c>
      <c r="D55" s="22">
        <v>77921</v>
      </c>
      <c r="E55" s="22">
        <v>55215</v>
      </c>
      <c r="F55" s="22">
        <v>37968</v>
      </c>
      <c r="G55" s="22">
        <v>27603</v>
      </c>
    </row>
    <row r="56" spans="1:7" ht="13.5">
      <c r="A56" s="6" t="s">
        <v>197</v>
      </c>
      <c r="B56" s="22"/>
      <c r="C56" s="22">
        <v>1000</v>
      </c>
      <c r="D56" s="22">
        <v>1000</v>
      </c>
      <c r="E56" s="22">
        <v>1000</v>
      </c>
      <c r="F56" s="22">
        <v>1320</v>
      </c>
      <c r="G56" s="22">
        <v>1330</v>
      </c>
    </row>
    <row r="57" spans="1:7" ht="13.5">
      <c r="A57" s="6" t="s">
        <v>198</v>
      </c>
      <c r="B57" s="22">
        <v>5874</v>
      </c>
      <c r="C57" s="22">
        <v>5779</v>
      </c>
      <c r="D57" s="22">
        <v>5765</v>
      </c>
      <c r="E57" s="22">
        <v>5697</v>
      </c>
      <c r="F57" s="22">
        <v>7089</v>
      </c>
      <c r="G57" s="22">
        <v>6543</v>
      </c>
    </row>
    <row r="58" spans="1:7" ht="13.5">
      <c r="A58" s="6" t="s">
        <v>199</v>
      </c>
      <c r="B58" s="22">
        <v>73127</v>
      </c>
      <c r="C58" s="22">
        <v>71180</v>
      </c>
      <c r="D58" s="22">
        <v>79736</v>
      </c>
      <c r="E58" s="22">
        <v>104693</v>
      </c>
      <c r="F58" s="22">
        <v>105383</v>
      </c>
      <c r="G58" s="22">
        <v>105734</v>
      </c>
    </row>
    <row r="59" spans="1:7" ht="13.5">
      <c r="A59" s="6" t="s">
        <v>200</v>
      </c>
      <c r="B59" s="22"/>
      <c r="C59" s="22">
        <v>48789</v>
      </c>
      <c r="D59" s="22">
        <v>197039</v>
      </c>
      <c r="E59" s="22">
        <v>197570</v>
      </c>
      <c r="F59" s="22">
        <v>196703</v>
      </c>
      <c r="G59" s="22"/>
    </row>
    <row r="60" spans="1:7" ht="13.5">
      <c r="A60" s="6" t="s">
        <v>201</v>
      </c>
      <c r="B60" s="22">
        <v>127072</v>
      </c>
      <c r="C60" s="22"/>
      <c r="D60" s="22"/>
      <c r="E60" s="22"/>
      <c r="F60" s="22"/>
      <c r="G60" s="22"/>
    </row>
    <row r="61" spans="1:7" ht="13.5">
      <c r="A61" s="6" t="s">
        <v>74</v>
      </c>
      <c r="B61" s="22">
        <v>181673</v>
      </c>
      <c r="C61" s="22">
        <v>147347</v>
      </c>
      <c r="D61" s="22">
        <v>53548</v>
      </c>
      <c r="E61" s="22">
        <v>116516</v>
      </c>
      <c r="F61" s="22">
        <v>85532</v>
      </c>
      <c r="G61" s="22">
        <v>116228</v>
      </c>
    </row>
    <row r="62" spans="1:7" ht="13.5">
      <c r="A62" s="6" t="s">
        <v>202</v>
      </c>
      <c r="B62" s="22">
        <v>485060</v>
      </c>
      <c r="C62" s="22">
        <v>370971</v>
      </c>
      <c r="D62" s="22">
        <v>488247</v>
      </c>
      <c r="E62" s="22">
        <v>566590</v>
      </c>
      <c r="F62" s="22">
        <v>538182</v>
      </c>
      <c r="G62" s="22">
        <v>1034959</v>
      </c>
    </row>
    <row r="63" spans="1:7" ht="13.5">
      <c r="A63" s="6" t="s">
        <v>203</v>
      </c>
      <c r="B63" s="22">
        <v>18138</v>
      </c>
      <c r="C63" s="22">
        <v>47549</v>
      </c>
      <c r="D63" s="22">
        <v>41996</v>
      </c>
      <c r="E63" s="22">
        <v>51984</v>
      </c>
      <c r="F63" s="22">
        <v>72441</v>
      </c>
      <c r="G63" s="22">
        <v>48878</v>
      </c>
    </row>
    <row r="64" spans="1:7" ht="13.5">
      <c r="A64" s="6" t="s">
        <v>179</v>
      </c>
      <c r="B64" s="22">
        <v>8016</v>
      </c>
      <c r="C64" s="22">
        <v>102000</v>
      </c>
      <c r="D64" s="22"/>
      <c r="E64" s="22"/>
      <c r="F64" s="22"/>
      <c r="G64" s="22"/>
    </row>
    <row r="65" spans="1:7" ht="13.5">
      <c r="A65" s="6" t="s">
        <v>204</v>
      </c>
      <c r="B65" s="22">
        <v>45042</v>
      </c>
      <c r="C65" s="22">
        <v>41343</v>
      </c>
      <c r="D65" s="22"/>
      <c r="E65" s="22"/>
      <c r="F65" s="22"/>
      <c r="G65" s="22"/>
    </row>
    <row r="66" spans="1:7" ht="13.5">
      <c r="A66" s="6" t="s">
        <v>74</v>
      </c>
      <c r="B66" s="22">
        <v>59</v>
      </c>
      <c r="C66" s="22">
        <v>468</v>
      </c>
      <c r="D66" s="22">
        <v>8138</v>
      </c>
      <c r="E66" s="22">
        <v>8492</v>
      </c>
      <c r="F66" s="22">
        <v>12080</v>
      </c>
      <c r="G66" s="22">
        <v>12864</v>
      </c>
    </row>
    <row r="67" spans="1:7" ht="13.5">
      <c r="A67" s="6" t="s">
        <v>205</v>
      </c>
      <c r="B67" s="22">
        <v>71257</v>
      </c>
      <c r="C67" s="22">
        <v>191361</v>
      </c>
      <c r="D67" s="22">
        <v>93224</v>
      </c>
      <c r="E67" s="22">
        <v>104206</v>
      </c>
      <c r="F67" s="22">
        <v>114890</v>
      </c>
      <c r="G67" s="22">
        <v>120510</v>
      </c>
    </row>
    <row r="68" spans="1:7" ht="14.25" thickBot="1">
      <c r="A68" s="25" t="s">
        <v>206</v>
      </c>
      <c r="B68" s="23">
        <v>8321730</v>
      </c>
      <c r="C68" s="23">
        <v>4478988</v>
      </c>
      <c r="D68" s="23">
        <v>1492040</v>
      </c>
      <c r="E68" s="23">
        <v>5556311</v>
      </c>
      <c r="F68" s="23">
        <v>5518660</v>
      </c>
      <c r="G68" s="23">
        <v>1281770</v>
      </c>
    </row>
    <row r="69" spans="1:7" ht="14.25" thickTop="1">
      <c r="A69" s="6" t="s">
        <v>207</v>
      </c>
      <c r="B69" s="22">
        <v>1340</v>
      </c>
      <c r="C69" s="22">
        <v>1907</v>
      </c>
      <c r="D69" s="22">
        <v>6514</v>
      </c>
      <c r="E69" s="22">
        <v>1114</v>
      </c>
      <c r="F69" s="22">
        <v>2050</v>
      </c>
      <c r="G69" s="22">
        <v>182</v>
      </c>
    </row>
    <row r="70" spans="1:7" ht="13.5">
      <c r="A70" s="6" t="s">
        <v>208</v>
      </c>
      <c r="B70" s="22"/>
      <c r="C70" s="22">
        <v>5909</v>
      </c>
      <c r="D70" s="22"/>
      <c r="E70" s="22"/>
      <c r="F70" s="22"/>
      <c r="G70" s="22"/>
    </row>
    <row r="71" spans="1:7" ht="13.5">
      <c r="A71" s="6" t="s">
        <v>209</v>
      </c>
      <c r="B71" s="22">
        <v>1138713</v>
      </c>
      <c r="C71" s="22"/>
      <c r="D71" s="22"/>
      <c r="E71" s="22"/>
      <c r="F71" s="22"/>
      <c r="G71" s="22"/>
    </row>
    <row r="72" spans="1:7" ht="13.5">
      <c r="A72" s="6" t="s">
        <v>74</v>
      </c>
      <c r="B72" s="22">
        <v>114</v>
      </c>
      <c r="C72" s="22">
        <v>161</v>
      </c>
      <c r="D72" s="22">
        <v>1186</v>
      </c>
      <c r="E72" s="22"/>
      <c r="F72" s="22"/>
      <c r="G72" s="22"/>
    </row>
    <row r="73" spans="1:7" ht="13.5">
      <c r="A73" s="6" t="s">
        <v>210</v>
      </c>
      <c r="B73" s="22">
        <v>1140168</v>
      </c>
      <c r="C73" s="22">
        <v>7979</v>
      </c>
      <c r="D73" s="22">
        <v>18408</v>
      </c>
      <c r="E73" s="22">
        <v>25968</v>
      </c>
      <c r="F73" s="22">
        <v>17993</v>
      </c>
      <c r="G73" s="22">
        <v>322622</v>
      </c>
    </row>
    <row r="74" spans="1:7" ht="13.5">
      <c r="A74" s="6" t="s">
        <v>211</v>
      </c>
      <c r="B74" s="22">
        <v>9172</v>
      </c>
      <c r="C74" s="22">
        <v>18486</v>
      </c>
      <c r="D74" s="22">
        <v>13441</v>
      </c>
      <c r="E74" s="22">
        <v>18746</v>
      </c>
      <c r="F74" s="22">
        <v>37370</v>
      </c>
      <c r="G74" s="22">
        <v>65675</v>
      </c>
    </row>
    <row r="75" spans="1:7" ht="13.5">
      <c r="A75" s="6" t="s">
        <v>212</v>
      </c>
      <c r="B75" s="22">
        <v>132536</v>
      </c>
      <c r="C75" s="22">
        <v>102458</v>
      </c>
      <c r="D75" s="22">
        <v>26596</v>
      </c>
      <c r="E75" s="22">
        <v>63986</v>
      </c>
      <c r="F75" s="22">
        <v>40316</v>
      </c>
      <c r="G75" s="22">
        <v>171489</v>
      </c>
    </row>
    <row r="76" spans="1:7" ht="13.5">
      <c r="A76" s="6" t="s">
        <v>213</v>
      </c>
      <c r="B76" s="22"/>
      <c r="C76" s="22">
        <v>235520</v>
      </c>
      <c r="D76" s="22"/>
      <c r="E76" s="22"/>
      <c r="F76" s="22"/>
      <c r="G76" s="22"/>
    </row>
    <row r="77" spans="1:7" ht="13.5">
      <c r="A77" s="6" t="s">
        <v>180</v>
      </c>
      <c r="B77" s="22">
        <v>1322711</v>
      </c>
      <c r="C77" s="22">
        <v>2101542</v>
      </c>
      <c r="D77" s="22">
        <v>643350</v>
      </c>
      <c r="E77" s="22">
        <v>2203800</v>
      </c>
      <c r="F77" s="22">
        <v>283840</v>
      </c>
      <c r="G77" s="22">
        <v>600000</v>
      </c>
    </row>
    <row r="78" spans="1:7" ht="13.5">
      <c r="A78" s="6" t="s">
        <v>74</v>
      </c>
      <c r="B78" s="22">
        <v>58615</v>
      </c>
      <c r="C78" s="22">
        <v>15050</v>
      </c>
      <c r="D78" s="22">
        <v>97962</v>
      </c>
      <c r="E78" s="22">
        <v>2502</v>
      </c>
      <c r="F78" s="22">
        <v>65110</v>
      </c>
      <c r="G78" s="22">
        <v>25913</v>
      </c>
    </row>
    <row r="79" spans="1:7" ht="13.5">
      <c r="A79" s="6" t="s">
        <v>214</v>
      </c>
      <c r="B79" s="22">
        <v>1523035</v>
      </c>
      <c r="C79" s="22">
        <v>2473057</v>
      </c>
      <c r="D79" s="22">
        <v>781350</v>
      </c>
      <c r="E79" s="22">
        <v>2329034</v>
      </c>
      <c r="F79" s="22">
        <v>629197</v>
      </c>
      <c r="G79" s="22">
        <v>863079</v>
      </c>
    </row>
    <row r="80" spans="1:7" ht="13.5">
      <c r="A80" s="7" t="s">
        <v>215</v>
      </c>
      <c r="B80" s="22">
        <v>7938862</v>
      </c>
      <c r="C80" s="22">
        <v>2013909</v>
      </c>
      <c r="D80" s="22">
        <v>729098</v>
      </c>
      <c r="E80" s="22">
        <v>3253245</v>
      </c>
      <c r="F80" s="22">
        <v>4907457</v>
      </c>
      <c r="G80" s="22">
        <v>741313</v>
      </c>
    </row>
    <row r="81" spans="1:7" ht="13.5">
      <c r="A81" s="7" t="s">
        <v>216</v>
      </c>
      <c r="B81" s="22">
        <v>3767765</v>
      </c>
      <c r="C81" s="22">
        <v>1793121</v>
      </c>
      <c r="D81" s="22">
        <v>1106200</v>
      </c>
      <c r="E81" s="22">
        <v>2321364</v>
      </c>
      <c r="F81" s="22">
        <v>1173456</v>
      </c>
      <c r="G81" s="22">
        <v>595236</v>
      </c>
    </row>
    <row r="82" spans="1:7" ht="13.5">
      <c r="A82" s="7" t="s">
        <v>217</v>
      </c>
      <c r="B82" s="22">
        <v>-697873</v>
      </c>
      <c r="C82" s="22">
        <v>106272</v>
      </c>
      <c r="D82" s="22">
        <v>-557545</v>
      </c>
      <c r="E82" s="22">
        <v>-1564</v>
      </c>
      <c r="F82" s="22">
        <v>-24492</v>
      </c>
      <c r="G82" s="22">
        <v>35717</v>
      </c>
    </row>
    <row r="83" spans="1:7" ht="13.5">
      <c r="A83" s="7" t="s">
        <v>218</v>
      </c>
      <c r="B83" s="22">
        <v>3069891</v>
      </c>
      <c r="C83" s="22">
        <v>1899393</v>
      </c>
      <c r="D83" s="22">
        <v>548654</v>
      </c>
      <c r="E83" s="22">
        <v>2319800</v>
      </c>
      <c r="F83" s="22">
        <v>1148964</v>
      </c>
      <c r="G83" s="22">
        <v>630954</v>
      </c>
    </row>
    <row r="84" spans="1:7" ht="14.25" thickBot="1">
      <c r="A84" s="7" t="s">
        <v>219</v>
      </c>
      <c r="B84" s="22">
        <v>4868970</v>
      </c>
      <c r="C84" s="22">
        <v>114516</v>
      </c>
      <c r="D84" s="22">
        <v>180443</v>
      </c>
      <c r="E84" s="22">
        <v>933445</v>
      </c>
      <c r="F84" s="22">
        <v>3758492</v>
      </c>
      <c r="G84" s="22">
        <v>110358</v>
      </c>
    </row>
    <row r="85" spans="1:7" ht="14.25" thickTop="1">
      <c r="A85" s="8"/>
      <c r="B85" s="24"/>
      <c r="C85" s="24"/>
      <c r="D85" s="24"/>
      <c r="E85" s="24"/>
      <c r="F85" s="24"/>
      <c r="G85" s="24"/>
    </row>
    <row r="87" ht="13.5">
      <c r="A87" s="20" t="s">
        <v>147</v>
      </c>
    </row>
    <row r="88" ht="13.5">
      <c r="A88" s="20" t="s">
        <v>148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143</v>
      </c>
      <c r="B2" s="14">
        <v>6430</v>
      </c>
      <c r="C2" s="14"/>
      <c r="D2" s="14"/>
      <c r="E2" s="14"/>
      <c r="F2" s="14"/>
      <c r="G2" s="14"/>
    </row>
    <row r="3" spans="1:7" ht="14.25" thickBot="1">
      <c r="A3" s="11" t="s">
        <v>144</v>
      </c>
      <c r="B3" s="1" t="s">
        <v>145</v>
      </c>
      <c r="C3" s="1"/>
      <c r="D3" s="1"/>
      <c r="E3" s="1"/>
      <c r="F3" s="1"/>
      <c r="G3" s="1"/>
    </row>
    <row r="4" spans="1:7" ht="14.25" thickTop="1">
      <c r="A4" s="10" t="s">
        <v>46</v>
      </c>
      <c r="B4" s="15" t="str">
        <f>HYPERLINK("http://www.kabupro.jp/mark/20130628/S000D95B.htm","有価証券報告書")</f>
        <v>有価証券報告書</v>
      </c>
      <c r="C4" s="15" t="str">
        <f>HYPERLINK("http://www.kabupro.jp/mark/20130628/S000D95B.htm","有価証券報告書")</f>
        <v>有価証券報告書</v>
      </c>
      <c r="D4" s="15" t="str">
        <f>HYPERLINK("http://www.kabupro.jp/mark/20110630/S0008NK6.htm","有価証券報告書")</f>
        <v>有価証券報告書</v>
      </c>
      <c r="E4" s="15" t="str">
        <f>HYPERLINK("http://www.kabupro.jp/mark/20110630/S0008NK6.htm","有価証券報告書")</f>
        <v>有価証券報告書</v>
      </c>
      <c r="F4" s="15" t="str">
        <f>HYPERLINK("http://www.kabupro.jp/mark/20100630/S00064N8.htm","有価証券報告書")</f>
        <v>有価証券報告書</v>
      </c>
      <c r="G4" s="15" t="str">
        <f>HYPERLINK("http://www.kabupro.jp/mark/20090629/S0003BTV.htm","有価証券報告書")</f>
        <v>有価証券報告書</v>
      </c>
    </row>
    <row r="5" spans="1:7" ht="14.25" thickBot="1">
      <c r="A5" s="11" t="s">
        <v>47</v>
      </c>
      <c r="B5" s="1" t="s">
        <v>53</v>
      </c>
      <c r="C5" s="1" t="s">
        <v>53</v>
      </c>
      <c r="D5" s="1" t="s">
        <v>57</v>
      </c>
      <c r="E5" s="1" t="s">
        <v>57</v>
      </c>
      <c r="F5" s="1" t="s">
        <v>60</v>
      </c>
      <c r="G5" s="1" t="s">
        <v>62</v>
      </c>
    </row>
    <row r="6" spans="1:7" ht="15" thickBot="1" thickTop="1">
      <c r="A6" s="10" t="s">
        <v>48</v>
      </c>
      <c r="B6" s="18" t="s">
        <v>146</v>
      </c>
      <c r="C6" s="19"/>
      <c r="D6" s="19"/>
      <c r="E6" s="19"/>
      <c r="F6" s="19"/>
      <c r="G6" s="19"/>
    </row>
    <row r="7" spans="1:7" ht="14.25" thickTop="1">
      <c r="A7" s="12" t="s">
        <v>49</v>
      </c>
      <c r="B7" s="16" t="s">
        <v>54</v>
      </c>
      <c r="C7" s="16" t="s">
        <v>54</v>
      </c>
      <c r="D7" s="16" t="s">
        <v>54</v>
      </c>
      <c r="E7" s="16" t="s">
        <v>54</v>
      </c>
      <c r="F7" s="16" t="s">
        <v>54</v>
      </c>
      <c r="G7" s="16" t="s">
        <v>54</v>
      </c>
    </row>
    <row r="8" spans="1:7" ht="13.5">
      <c r="A8" s="13" t="s">
        <v>50</v>
      </c>
      <c r="B8" s="17"/>
      <c r="C8" s="17"/>
      <c r="D8" s="17"/>
      <c r="E8" s="17"/>
      <c r="F8" s="17"/>
      <c r="G8" s="17"/>
    </row>
    <row r="9" spans="1:7" ht="13.5">
      <c r="A9" s="13" t="s">
        <v>51</v>
      </c>
      <c r="B9" s="17" t="s">
        <v>55</v>
      </c>
      <c r="C9" s="17" t="s">
        <v>56</v>
      </c>
      <c r="D9" s="17" t="s">
        <v>58</v>
      </c>
      <c r="E9" s="17" t="s">
        <v>59</v>
      </c>
      <c r="F9" s="17" t="s">
        <v>61</v>
      </c>
      <c r="G9" s="17" t="s">
        <v>63</v>
      </c>
    </row>
    <row r="10" spans="1:7" ht="14.25" thickBot="1">
      <c r="A10" s="13" t="s">
        <v>52</v>
      </c>
      <c r="B10" s="17" t="s">
        <v>65</v>
      </c>
      <c r="C10" s="17" t="s">
        <v>65</v>
      </c>
      <c r="D10" s="17" t="s">
        <v>65</v>
      </c>
      <c r="E10" s="17" t="s">
        <v>65</v>
      </c>
      <c r="F10" s="17" t="s">
        <v>65</v>
      </c>
      <c r="G10" s="17" t="s">
        <v>65</v>
      </c>
    </row>
    <row r="11" spans="1:7" ht="14.25" thickTop="1">
      <c r="A11" s="9" t="s">
        <v>64</v>
      </c>
      <c r="B11" s="21">
        <v>18046309</v>
      </c>
      <c r="C11" s="21">
        <v>15257088</v>
      </c>
      <c r="D11" s="21">
        <v>12562761</v>
      </c>
      <c r="E11" s="21">
        <v>17742385</v>
      </c>
      <c r="F11" s="21">
        <v>14907048</v>
      </c>
      <c r="G11" s="21">
        <v>13378419</v>
      </c>
    </row>
    <row r="12" spans="1:7" ht="13.5">
      <c r="A12" s="2" t="s">
        <v>66</v>
      </c>
      <c r="B12" s="22">
        <v>6751429</v>
      </c>
      <c r="C12" s="22">
        <v>3441173</v>
      </c>
      <c r="D12" s="22">
        <v>3042607</v>
      </c>
      <c r="E12" s="22">
        <v>4374903</v>
      </c>
      <c r="F12" s="22">
        <v>8229480</v>
      </c>
      <c r="G12" s="22">
        <v>2995715</v>
      </c>
    </row>
    <row r="13" spans="1:7" ht="13.5">
      <c r="A13" s="2" t="s">
        <v>67</v>
      </c>
      <c r="B13" s="22">
        <v>4681799</v>
      </c>
      <c r="C13" s="22">
        <v>4458924</v>
      </c>
      <c r="D13" s="22">
        <v>4781212</v>
      </c>
      <c r="E13" s="22">
        <v>4897658</v>
      </c>
      <c r="F13" s="22">
        <v>7951122</v>
      </c>
      <c r="G13" s="22">
        <v>5853424</v>
      </c>
    </row>
    <row r="14" spans="1:7" ht="13.5">
      <c r="A14" s="2" t="s">
        <v>68</v>
      </c>
      <c r="B14" s="22">
        <v>5670170</v>
      </c>
      <c r="C14" s="22">
        <v>3904534</v>
      </c>
      <c r="D14" s="22">
        <v>3992348</v>
      </c>
      <c r="E14" s="22">
        <v>3316443</v>
      </c>
      <c r="F14" s="22">
        <v>2879102</v>
      </c>
      <c r="G14" s="22"/>
    </row>
    <row r="15" spans="1:7" ht="13.5">
      <c r="A15" s="2" t="s">
        <v>69</v>
      </c>
      <c r="B15" s="22">
        <v>107624</v>
      </c>
      <c r="C15" s="22">
        <v>11660</v>
      </c>
      <c r="D15" s="22">
        <v>900705</v>
      </c>
      <c r="E15" s="22">
        <v>446595</v>
      </c>
      <c r="F15" s="22">
        <v>939343</v>
      </c>
      <c r="G15" s="22">
        <v>687139</v>
      </c>
    </row>
    <row r="16" spans="1:7" ht="13.5">
      <c r="A16" s="2" t="s">
        <v>70</v>
      </c>
      <c r="B16" s="22">
        <v>1699961</v>
      </c>
      <c r="C16" s="22">
        <v>1863351</v>
      </c>
      <c r="D16" s="22">
        <v>2517664</v>
      </c>
      <c r="E16" s="22">
        <v>1298230</v>
      </c>
      <c r="F16" s="22">
        <v>3020051</v>
      </c>
      <c r="G16" s="22"/>
    </row>
    <row r="17" spans="1:7" ht="13.5">
      <c r="A17" s="2" t="s">
        <v>71</v>
      </c>
      <c r="B17" s="22">
        <v>28917</v>
      </c>
      <c r="C17" s="22">
        <v>6109</v>
      </c>
      <c r="D17" s="22">
        <v>29352</v>
      </c>
      <c r="E17" s="22">
        <v>4552</v>
      </c>
      <c r="F17" s="22">
        <v>19230</v>
      </c>
      <c r="G17" s="22">
        <v>14967</v>
      </c>
    </row>
    <row r="18" spans="1:7" ht="13.5">
      <c r="A18" s="2" t="s">
        <v>72</v>
      </c>
      <c r="B18" s="22">
        <v>108756</v>
      </c>
      <c r="C18" s="22">
        <v>111117</v>
      </c>
      <c r="D18" s="22">
        <v>101020</v>
      </c>
      <c r="E18" s="22">
        <v>66611</v>
      </c>
      <c r="F18" s="22">
        <v>48732</v>
      </c>
      <c r="G18" s="22">
        <v>50686</v>
      </c>
    </row>
    <row r="19" spans="1:7" ht="13.5">
      <c r="A19" s="2" t="s">
        <v>73</v>
      </c>
      <c r="B19" s="22">
        <v>465808</v>
      </c>
      <c r="C19" s="22">
        <v>1908</v>
      </c>
      <c r="D19" s="22">
        <v>20947</v>
      </c>
      <c r="E19" s="22">
        <v>231915</v>
      </c>
      <c r="F19" s="22">
        <v>125219</v>
      </c>
      <c r="G19" s="22">
        <v>165050</v>
      </c>
    </row>
    <row r="20" spans="1:7" ht="13.5">
      <c r="A20" s="2" t="s">
        <v>74</v>
      </c>
      <c r="B20" s="22">
        <v>450257</v>
      </c>
      <c r="C20" s="22">
        <v>501939</v>
      </c>
      <c r="D20" s="22">
        <v>2198</v>
      </c>
      <c r="E20" s="22">
        <v>299204</v>
      </c>
      <c r="F20" s="22">
        <v>515025</v>
      </c>
      <c r="G20" s="22">
        <v>662324</v>
      </c>
    </row>
    <row r="21" spans="1:7" ht="13.5">
      <c r="A21" s="2" t="s">
        <v>75</v>
      </c>
      <c r="B21" s="22">
        <v>-68163</v>
      </c>
      <c r="C21" s="22">
        <v>-43210</v>
      </c>
      <c r="D21" s="22">
        <v>-12640</v>
      </c>
      <c r="E21" s="22">
        <v>-23121</v>
      </c>
      <c r="F21" s="22">
        <v>-39112</v>
      </c>
      <c r="G21" s="22">
        <v>-11812</v>
      </c>
    </row>
    <row r="22" spans="1:7" ht="13.5">
      <c r="A22" s="2" t="s">
        <v>76</v>
      </c>
      <c r="B22" s="22">
        <v>37942871</v>
      </c>
      <c r="C22" s="22">
        <v>29514597</v>
      </c>
      <c r="D22" s="22">
        <v>29184836</v>
      </c>
      <c r="E22" s="22">
        <v>32655378</v>
      </c>
      <c r="F22" s="22">
        <v>38611749</v>
      </c>
      <c r="G22" s="22">
        <v>29583043</v>
      </c>
    </row>
    <row r="23" spans="1:7" ht="13.5">
      <c r="A23" s="3" t="s">
        <v>77</v>
      </c>
      <c r="B23" s="22">
        <v>8201329</v>
      </c>
      <c r="C23" s="22">
        <v>8227042</v>
      </c>
      <c r="D23" s="22">
        <v>6654812</v>
      </c>
      <c r="E23" s="22">
        <v>6612869</v>
      </c>
      <c r="F23" s="22">
        <v>6544277</v>
      </c>
      <c r="G23" s="22">
        <v>6617734</v>
      </c>
    </row>
    <row r="24" spans="1:7" ht="13.5">
      <c r="A24" s="4" t="s">
        <v>78</v>
      </c>
      <c r="B24" s="22">
        <v>-4002840</v>
      </c>
      <c r="C24" s="22">
        <v>-3987966</v>
      </c>
      <c r="D24" s="22">
        <v>-3945399</v>
      </c>
      <c r="E24" s="22">
        <v>-3753661</v>
      </c>
      <c r="F24" s="22">
        <v>-3611220</v>
      </c>
      <c r="G24" s="22">
        <v>-3452583</v>
      </c>
    </row>
    <row r="25" spans="1:7" ht="13.5">
      <c r="A25" s="4" t="s">
        <v>79</v>
      </c>
      <c r="B25" s="22">
        <v>4198488</v>
      </c>
      <c r="C25" s="22">
        <v>4239075</v>
      </c>
      <c r="D25" s="22">
        <v>2709413</v>
      </c>
      <c r="E25" s="22">
        <v>2859207</v>
      </c>
      <c r="F25" s="22">
        <v>2933056</v>
      </c>
      <c r="G25" s="22">
        <v>3165150</v>
      </c>
    </row>
    <row r="26" spans="1:7" ht="13.5">
      <c r="A26" s="3" t="s">
        <v>80</v>
      </c>
      <c r="B26" s="22">
        <v>222355</v>
      </c>
      <c r="C26" s="22">
        <v>221796</v>
      </c>
      <c r="D26" s="22">
        <v>176214</v>
      </c>
      <c r="E26" s="22">
        <v>184561</v>
      </c>
      <c r="F26" s="22">
        <v>183976</v>
      </c>
      <c r="G26" s="22">
        <v>184238</v>
      </c>
    </row>
    <row r="27" spans="1:7" ht="13.5">
      <c r="A27" s="4" t="s">
        <v>78</v>
      </c>
      <c r="B27" s="22">
        <v>-156496</v>
      </c>
      <c r="C27" s="22">
        <v>-147567</v>
      </c>
      <c r="D27" s="22">
        <v>-136580</v>
      </c>
      <c r="E27" s="22">
        <v>-139792</v>
      </c>
      <c r="F27" s="22">
        <v>-134387</v>
      </c>
      <c r="G27" s="22">
        <v>-128317</v>
      </c>
    </row>
    <row r="28" spans="1:7" ht="13.5">
      <c r="A28" s="4" t="s">
        <v>81</v>
      </c>
      <c r="B28" s="22">
        <v>65858</v>
      </c>
      <c r="C28" s="22">
        <v>74229</v>
      </c>
      <c r="D28" s="22">
        <v>39634</v>
      </c>
      <c r="E28" s="22">
        <v>44769</v>
      </c>
      <c r="F28" s="22">
        <v>49589</v>
      </c>
      <c r="G28" s="22">
        <v>55921</v>
      </c>
    </row>
    <row r="29" spans="1:7" ht="13.5">
      <c r="A29" s="3" t="s">
        <v>82</v>
      </c>
      <c r="B29" s="22">
        <v>457039</v>
      </c>
      <c r="C29" s="22">
        <v>507662</v>
      </c>
      <c r="D29" s="22">
        <v>404260</v>
      </c>
      <c r="E29" s="22">
        <v>462117</v>
      </c>
      <c r="F29" s="22">
        <v>470227</v>
      </c>
      <c r="G29" s="22">
        <v>497245</v>
      </c>
    </row>
    <row r="30" spans="1:7" ht="13.5">
      <c r="A30" s="4" t="s">
        <v>78</v>
      </c>
      <c r="B30" s="22">
        <v>-355348</v>
      </c>
      <c r="C30" s="22">
        <v>-368467</v>
      </c>
      <c r="D30" s="22">
        <v>-330569</v>
      </c>
      <c r="E30" s="22">
        <v>-376105</v>
      </c>
      <c r="F30" s="22">
        <v>-362856</v>
      </c>
      <c r="G30" s="22">
        <v>-352044</v>
      </c>
    </row>
    <row r="31" spans="1:7" ht="13.5">
      <c r="A31" s="4" t="s">
        <v>83</v>
      </c>
      <c r="B31" s="22">
        <v>101691</v>
      </c>
      <c r="C31" s="22">
        <v>139195</v>
      </c>
      <c r="D31" s="22">
        <v>73691</v>
      </c>
      <c r="E31" s="22">
        <v>86011</v>
      </c>
      <c r="F31" s="22">
        <v>107371</v>
      </c>
      <c r="G31" s="22">
        <v>145200</v>
      </c>
    </row>
    <row r="32" spans="1:7" ht="13.5">
      <c r="A32" s="3" t="s">
        <v>84</v>
      </c>
      <c r="B32" s="22">
        <v>56620</v>
      </c>
      <c r="C32" s="22">
        <v>56620</v>
      </c>
      <c r="D32" s="22">
        <v>56620</v>
      </c>
      <c r="E32" s="22">
        <v>56620</v>
      </c>
      <c r="F32" s="22">
        <v>56620</v>
      </c>
      <c r="G32" s="22">
        <v>56620</v>
      </c>
    </row>
    <row r="33" spans="1:7" ht="13.5">
      <c r="A33" s="4" t="s">
        <v>78</v>
      </c>
      <c r="B33" s="22">
        <v>-56619</v>
      </c>
      <c r="C33" s="22">
        <v>-56053</v>
      </c>
      <c r="D33" s="22">
        <v>-55487</v>
      </c>
      <c r="E33" s="22">
        <v>-54921</v>
      </c>
      <c r="F33" s="22">
        <v>-54355</v>
      </c>
      <c r="G33" s="22">
        <v>-53789</v>
      </c>
    </row>
    <row r="34" spans="1:7" ht="13.5">
      <c r="A34" s="4" t="s">
        <v>85</v>
      </c>
      <c r="B34" s="22">
        <v>0</v>
      </c>
      <c r="C34" s="22">
        <v>566</v>
      </c>
      <c r="D34" s="22">
        <v>1132</v>
      </c>
      <c r="E34" s="22">
        <v>1698</v>
      </c>
      <c r="F34" s="22">
        <v>2264</v>
      </c>
      <c r="G34" s="22">
        <v>2831</v>
      </c>
    </row>
    <row r="35" spans="1:7" ht="13.5">
      <c r="A35" s="3" t="s">
        <v>86</v>
      </c>
      <c r="B35" s="22">
        <v>69488</v>
      </c>
      <c r="C35" s="22">
        <v>73483</v>
      </c>
      <c r="D35" s="22">
        <v>72367</v>
      </c>
      <c r="E35" s="22">
        <v>79171</v>
      </c>
      <c r="F35" s="22">
        <v>73254</v>
      </c>
      <c r="G35" s="22">
        <v>74809</v>
      </c>
    </row>
    <row r="36" spans="1:7" ht="13.5">
      <c r="A36" s="4" t="s">
        <v>78</v>
      </c>
      <c r="B36" s="22">
        <v>-47129</v>
      </c>
      <c r="C36" s="22">
        <v>-63213</v>
      </c>
      <c r="D36" s="22">
        <v>-54002</v>
      </c>
      <c r="E36" s="22">
        <v>-66801</v>
      </c>
      <c r="F36" s="22">
        <v>-62448</v>
      </c>
      <c r="G36" s="22">
        <v>-58925</v>
      </c>
    </row>
    <row r="37" spans="1:7" ht="13.5">
      <c r="A37" s="4" t="s">
        <v>87</v>
      </c>
      <c r="B37" s="22">
        <v>22359</v>
      </c>
      <c r="C37" s="22">
        <v>10270</v>
      </c>
      <c r="D37" s="22">
        <v>18364</v>
      </c>
      <c r="E37" s="22">
        <v>12370</v>
      </c>
      <c r="F37" s="22">
        <v>10805</v>
      </c>
      <c r="G37" s="22">
        <v>15884</v>
      </c>
    </row>
    <row r="38" spans="1:7" ht="13.5">
      <c r="A38" s="3" t="s">
        <v>88</v>
      </c>
      <c r="B38" s="22">
        <v>4995005</v>
      </c>
      <c r="C38" s="22">
        <v>4618600</v>
      </c>
      <c r="D38" s="22">
        <v>4844704</v>
      </c>
      <c r="E38" s="22">
        <v>4464875</v>
      </c>
      <c r="F38" s="22">
        <v>4382645</v>
      </c>
      <c r="G38" s="22">
        <v>3977576</v>
      </c>
    </row>
    <row r="39" spans="1:7" ht="13.5">
      <c r="A39" s="4" t="s">
        <v>78</v>
      </c>
      <c r="B39" s="22">
        <v>-4215421</v>
      </c>
      <c r="C39" s="22">
        <v>-3911032</v>
      </c>
      <c r="D39" s="22">
        <v>-4114854</v>
      </c>
      <c r="E39" s="22">
        <v>-3763240</v>
      </c>
      <c r="F39" s="22">
        <v>-3502813</v>
      </c>
      <c r="G39" s="22">
        <v>-3110548</v>
      </c>
    </row>
    <row r="40" spans="1:7" ht="13.5">
      <c r="A40" s="4" t="s">
        <v>89</v>
      </c>
      <c r="B40" s="22">
        <v>779584</v>
      </c>
      <c r="C40" s="22">
        <v>707568</v>
      </c>
      <c r="D40" s="22">
        <v>729850</v>
      </c>
      <c r="E40" s="22">
        <v>701634</v>
      </c>
      <c r="F40" s="22">
        <v>879832</v>
      </c>
      <c r="G40" s="22">
        <v>867027</v>
      </c>
    </row>
    <row r="41" spans="1:7" ht="13.5">
      <c r="A41" s="3" t="s">
        <v>90</v>
      </c>
      <c r="B41" s="22">
        <v>4220795</v>
      </c>
      <c r="C41" s="22">
        <v>4294795</v>
      </c>
      <c r="D41" s="22">
        <v>4389713</v>
      </c>
      <c r="E41" s="22">
        <v>4390713</v>
      </c>
      <c r="F41" s="22">
        <v>2506956</v>
      </c>
      <c r="G41" s="22">
        <v>2516925</v>
      </c>
    </row>
    <row r="42" spans="1:7" ht="13.5">
      <c r="A42" s="3" t="s">
        <v>91</v>
      </c>
      <c r="B42" s="22">
        <v>7125</v>
      </c>
      <c r="C42" s="22">
        <v>74500</v>
      </c>
      <c r="D42" s="22">
        <v>1336399</v>
      </c>
      <c r="E42" s="22">
        <v>2388</v>
      </c>
      <c r="F42" s="22">
        <v>4780</v>
      </c>
      <c r="G42" s="22">
        <v>8186</v>
      </c>
    </row>
    <row r="43" spans="1:7" ht="13.5">
      <c r="A43" s="3" t="s">
        <v>92</v>
      </c>
      <c r="B43" s="22">
        <v>9395903</v>
      </c>
      <c r="C43" s="22">
        <v>9540200</v>
      </c>
      <c r="D43" s="22">
        <v>9298200</v>
      </c>
      <c r="E43" s="22">
        <v>8098795</v>
      </c>
      <c r="F43" s="22">
        <v>6494656</v>
      </c>
      <c r="G43" s="22">
        <v>6777127</v>
      </c>
    </row>
    <row r="44" spans="1:7" ht="13.5">
      <c r="A44" s="3" t="s">
        <v>93</v>
      </c>
      <c r="B44" s="22">
        <v>5322</v>
      </c>
      <c r="C44" s="22">
        <v>6528</v>
      </c>
      <c r="D44" s="22">
        <v>7982</v>
      </c>
      <c r="E44" s="22">
        <v>8737</v>
      </c>
      <c r="F44" s="22">
        <v>10127</v>
      </c>
      <c r="G44" s="22">
        <v>11417</v>
      </c>
    </row>
    <row r="45" spans="1:7" ht="13.5">
      <c r="A45" s="3" t="s">
        <v>94</v>
      </c>
      <c r="B45" s="22">
        <v>1642559</v>
      </c>
      <c r="C45" s="22">
        <v>1599730</v>
      </c>
      <c r="D45" s="22">
        <v>1715802</v>
      </c>
      <c r="E45" s="22">
        <v>1413594</v>
      </c>
      <c r="F45" s="22">
        <v>1228031</v>
      </c>
      <c r="G45" s="22">
        <v>1324264</v>
      </c>
    </row>
    <row r="46" spans="1:7" ht="13.5">
      <c r="A46" s="3" t="s">
        <v>95</v>
      </c>
      <c r="B46" s="22">
        <v>30439</v>
      </c>
      <c r="C46" s="22">
        <v>30002</v>
      </c>
      <c r="D46" s="22">
        <v>30002</v>
      </c>
      <c r="E46" s="22">
        <v>30002</v>
      </c>
      <c r="F46" s="22">
        <v>30002</v>
      </c>
      <c r="G46" s="22">
        <v>30002</v>
      </c>
    </row>
    <row r="47" spans="1:7" ht="13.5">
      <c r="A47" s="3" t="s">
        <v>96</v>
      </c>
      <c r="B47" s="22">
        <v>1678321</v>
      </c>
      <c r="C47" s="22">
        <v>1636262</v>
      </c>
      <c r="D47" s="22">
        <v>1753787</v>
      </c>
      <c r="E47" s="22">
        <v>1452335</v>
      </c>
      <c r="F47" s="22">
        <v>1268162</v>
      </c>
      <c r="G47" s="22">
        <v>1425512</v>
      </c>
    </row>
    <row r="48" spans="1:7" ht="13.5">
      <c r="A48" s="3" t="s">
        <v>97</v>
      </c>
      <c r="B48" s="22">
        <v>213423</v>
      </c>
      <c r="C48" s="22">
        <v>190706</v>
      </c>
      <c r="D48" s="22">
        <v>189811</v>
      </c>
      <c r="E48" s="22">
        <v>230833</v>
      </c>
      <c r="F48" s="22">
        <v>231437</v>
      </c>
      <c r="G48" s="22">
        <v>266815</v>
      </c>
    </row>
    <row r="49" spans="1:7" ht="13.5">
      <c r="A49" s="3" t="s">
        <v>98</v>
      </c>
      <c r="B49" s="22">
        <v>410000</v>
      </c>
      <c r="C49" s="22">
        <v>593643</v>
      </c>
      <c r="D49" s="22">
        <v>768893</v>
      </c>
      <c r="E49" s="22">
        <v>911626</v>
      </c>
      <c r="F49" s="22">
        <v>781626</v>
      </c>
      <c r="G49" s="22">
        <v>781626</v>
      </c>
    </row>
    <row r="50" spans="1:7" ht="13.5">
      <c r="A50" s="3" t="s">
        <v>99</v>
      </c>
      <c r="B50" s="22">
        <v>8860</v>
      </c>
      <c r="C50" s="22">
        <v>8960</v>
      </c>
      <c r="D50" s="22">
        <v>8960</v>
      </c>
      <c r="E50" s="22">
        <v>8960</v>
      </c>
      <c r="F50" s="22">
        <v>9360</v>
      </c>
      <c r="G50" s="22">
        <v>9360</v>
      </c>
    </row>
    <row r="51" spans="1:7" ht="13.5">
      <c r="A51" s="3" t="s">
        <v>100</v>
      </c>
      <c r="B51" s="22">
        <v>75970</v>
      </c>
      <c r="C51" s="22"/>
      <c r="D51" s="22"/>
      <c r="E51" s="22"/>
      <c r="F51" s="22"/>
      <c r="G51" s="22"/>
    </row>
    <row r="52" spans="1:7" ht="13.5">
      <c r="A52" s="3" t="s">
        <v>101</v>
      </c>
      <c r="B52" s="22">
        <v>6527711</v>
      </c>
      <c r="C52" s="22">
        <v>6549445</v>
      </c>
      <c r="D52" s="22">
        <v>4788614</v>
      </c>
      <c r="E52" s="22">
        <v>2965000</v>
      </c>
      <c r="F52" s="22">
        <v>1450000</v>
      </c>
      <c r="G52" s="22">
        <v>1300000</v>
      </c>
    </row>
    <row r="53" spans="1:7" ht="13.5">
      <c r="A53" s="3" t="s">
        <v>73</v>
      </c>
      <c r="B53" s="22">
        <v>2393871</v>
      </c>
      <c r="C53" s="22">
        <v>2150416</v>
      </c>
      <c r="D53" s="22">
        <v>2237614</v>
      </c>
      <c r="E53" s="22">
        <v>1468687</v>
      </c>
      <c r="F53" s="22">
        <v>1574384</v>
      </c>
      <c r="G53" s="22">
        <v>1508186</v>
      </c>
    </row>
    <row r="54" spans="1:7" ht="13.5">
      <c r="A54" s="3" t="s">
        <v>102</v>
      </c>
      <c r="B54" s="22">
        <v>1130912</v>
      </c>
      <c r="C54" s="22">
        <v>1014622</v>
      </c>
      <c r="D54" s="22">
        <v>1014622</v>
      </c>
      <c r="E54" s="22">
        <v>1014622</v>
      </c>
      <c r="F54" s="22">
        <v>2900848</v>
      </c>
      <c r="G54" s="22">
        <v>2900848</v>
      </c>
    </row>
    <row r="55" spans="1:7" ht="13.5">
      <c r="A55" s="4" t="s">
        <v>78</v>
      </c>
      <c r="B55" s="22">
        <v>-159496</v>
      </c>
      <c r="C55" s="22">
        <v>-135592</v>
      </c>
      <c r="D55" s="22">
        <v>-122641</v>
      </c>
      <c r="E55" s="22">
        <v>-109689</v>
      </c>
      <c r="F55" s="22">
        <v>-96737</v>
      </c>
      <c r="G55" s="22">
        <v>-83902</v>
      </c>
    </row>
    <row r="56" spans="1:7" ht="13.5">
      <c r="A56" s="4" t="s">
        <v>103</v>
      </c>
      <c r="B56" s="22">
        <v>971415</v>
      </c>
      <c r="C56" s="22">
        <v>879029</v>
      </c>
      <c r="D56" s="22">
        <v>891981</v>
      </c>
      <c r="E56" s="22">
        <v>904932</v>
      </c>
      <c r="F56" s="22">
        <v>2804111</v>
      </c>
      <c r="G56" s="22">
        <v>2816945</v>
      </c>
    </row>
    <row r="57" spans="1:7" ht="13.5">
      <c r="A57" s="3" t="s">
        <v>104</v>
      </c>
      <c r="B57" s="22">
        <v>600000</v>
      </c>
      <c r="C57" s="22">
        <v>600000</v>
      </c>
      <c r="D57" s="22">
        <v>600000</v>
      </c>
      <c r="E57" s="22">
        <v>900000</v>
      </c>
      <c r="F57" s="22">
        <v>1400000</v>
      </c>
      <c r="G57" s="22">
        <v>1400000</v>
      </c>
    </row>
    <row r="58" spans="1:7" ht="13.5">
      <c r="A58" s="3" t="s">
        <v>105</v>
      </c>
      <c r="B58" s="22">
        <v>6948</v>
      </c>
      <c r="C58" s="22">
        <v>841</v>
      </c>
      <c r="D58" s="22">
        <v>3477</v>
      </c>
      <c r="E58" s="22">
        <v>5014</v>
      </c>
      <c r="F58" s="22">
        <v>10193</v>
      </c>
      <c r="G58" s="22">
        <v>32164</v>
      </c>
    </row>
    <row r="59" spans="1:7" ht="13.5">
      <c r="A59" s="3" t="s">
        <v>106</v>
      </c>
      <c r="B59" s="22">
        <v>448908</v>
      </c>
      <c r="C59" s="22">
        <v>448167</v>
      </c>
      <c r="D59" s="22">
        <v>640979</v>
      </c>
      <c r="E59" s="22">
        <v>578850</v>
      </c>
      <c r="F59" s="22">
        <v>430902</v>
      </c>
      <c r="G59" s="22">
        <v>474020</v>
      </c>
    </row>
    <row r="60" spans="1:7" ht="13.5">
      <c r="A60" s="3" t="s">
        <v>107</v>
      </c>
      <c r="B60" s="22">
        <v>371075</v>
      </c>
      <c r="C60" s="22">
        <v>371075</v>
      </c>
      <c r="D60" s="22">
        <v>371075</v>
      </c>
      <c r="E60" s="22">
        <v>371075</v>
      </c>
      <c r="F60" s="22">
        <v>374156</v>
      </c>
      <c r="G60" s="22">
        <v>374156</v>
      </c>
    </row>
    <row r="61" spans="1:7" ht="13.5">
      <c r="A61" s="3" t="s">
        <v>108</v>
      </c>
      <c r="B61" s="22">
        <v>333275</v>
      </c>
      <c r="C61" s="22">
        <v>392034</v>
      </c>
      <c r="D61" s="22">
        <v>539525</v>
      </c>
      <c r="E61" s="22">
        <v>558380</v>
      </c>
      <c r="F61" s="22">
        <v>560380</v>
      </c>
      <c r="G61" s="22">
        <v>587457</v>
      </c>
    </row>
    <row r="62" spans="1:7" ht="13.5">
      <c r="A62" s="3" t="s">
        <v>74</v>
      </c>
      <c r="B62" s="22">
        <v>292758</v>
      </c>
      <c r="C62" s="22">
        <v>120339</v>
      </c>
      <c r="D62" s="22">
        <v>121178</v>
      </c>
      <c r="E62" s="22">
        <v>31682</v>
      </c>
      <c r="F62" s="22">
        <v>27917</v>
      </c>
      <c r="G62" s="22">
        <v>27975</v>
      </c>
    </row>
    <row r="63" spans="1:7" ht="13.5">
      <c r="A63" s="3" t="s">
        <v>75</v>
      </c>
      <c r="B63" s="22">
        <v>-6580605</v>
      </c>
      <c r="C63" s="22">
        <v>-5376058</v>
      </c>
      <c r="D63" s="22">
        <v>-3308678</v>
      </c>
      <c r="E63" s="22">
        <v>-2665954</v>
      </c>
      <c r="F63" s="22">
        <v>-471017</v>
      </c>
      <c r="G63" s="22">
        <v>-1505538</v>
      </c>
    </row>
    <row r="64" spans="1:7" ht="13.5">
      <c r="A64" s="3" t="s">
        <v>109</v>
      </c>
      <c r="B64" s="22">
        <v>6073612</v>
      </c>
      <c r="C64" s="22">
        <v>6928602</v>
      </c>
      <c r="D64" s="22">
        <v>7813432</v>
      </c>
      <c r="E64" s="22">
        <v>6094926</v>
      </c>
      <c r="F64" s="22">
        <v>9042619</v>
      </c>
      <c r="G64" s="22">
        <v>8076344</v>
      </c>
    </row>
    <row r="65" spans="1:7" ht="13.5">
      <c r="A65" s="2" t="s">
        <v>110</v>
      </c>
      <c r="B65" s="22">
        <v>17147837</v>
      </c>
      <c r="C65" s="22">
        <v>18105065</v>
      </c>
      <c r="D65" s="22">
        <v>18865419</v>
      </c>
      <c r="E65" s="22">
        <v>15646057</v>
      </c>
      <c r="F65" s="22">
        <v>16805438</v>
      </c>
      <c r="G65" s="22">
        <v>16278984</v>
      </c>
    </row>
    <row r="66" spans="1:7" ht="14.25" thickBot="1">
      <c r="A66" s="5" t="s">
        <v>111</v>
      </c>
      <c r="B66" s="23">
        <v>55090709</v>
      </c>
      <c r="C66" s="23">
        <v>47619662</v>
      </c>
      <c r="D66" s="23">
        <v>48050256</v>
      </c>
      <c r="E66" s="23">
        <v>48301435</v>
      </c>
      <c r="F66" s="23">
        <v>55417188</v>
      </c>
      <c r="G66" s="23">
        <v>45862028</v>
      </c>
    </row>
    <row r="67" spans="1:7" ht="14.25" thickTop="1">
      <c r="A67" s="2" t="s">
        <v>112</v>
      </c>
      <c r="B67" s="22">
        <v>14676533</v>
      </c>
      <c r="C67" s="22">
        <v>7514334</v>
      </c>
      <c r="D67" s="22">
        <v>7671514</v>
      </c>
      <c r="E67" s="22">
        <v>9870785</v>
      </c>
      <c r="F67" s="22">
        <v>15569801</v>
      </c>
      <c r="G67" s="22">
        <v>10071871</v>
      </c>
    </row>
    <row r="68" spans="1:7" ht="13.5">
      <c r="A68" s="2" t="s">
        <v>113</v>
      </c>
      <c r="B68" s="22">
        <v>2294520</v>
      </c>
      <c r="C68" s="22">
        <v>2703439</v>
      </c>
      <c r="D68" s="22">
        <v>3313956</v>
      </c>
      <c r="E68" s="22">
        <v>1359098</v>
      </c>
      <c r="F68" s="22">
        <v>3266932</v>
      </c>
      <c r="G68" s="22">
        <v>2628198</v>
      </c>
    </row>
    <row r="69" spans="1:7" ht="13.5">
      <c r="A69" s="2" t="s">
        <v>114</v>
      </c>
      <c r="B69" s="22"/>
      <c r="C69" s="22">
        <v>5825000</v>
      </c>
      <c r="D69" s="22">
        <v>5225000</v>
      </c>
      <c r="E69" s="22">
        <v>4425000</v>
      </c>
      <c r="F69" s="22">
        <v>4425000</v>
      </c>
      <c r="G69" s="22">
        <v>4425000</v>
      </c>
    </row>
    <row r="70" spans="1:7" ht="13.5">
      <c r="A70" s="2" t="s">
        <v>115</v>
      </c>
      <c r="B70" s="22">
        <v>399866</v>
      </c>
      <c r="C70" s="22">
        <v>400000</v>
      </c>
      <c r="D70" s="22">
        <v>400000</v>
      </c>
      <c r="E70" s="22">
        <v>400000</v>
      </c>
      <c r="F70" s="22">
        <v>400000</v>
      </c>
      <c r="G70" s="22">
        <v>425000</v>
      </c>
    </row>
    <row r="71" spans="1:7" ht="13.5">
      <c r="A71" s="2" t="s">
        <v>116</v>
      </c>
      <c r="B71" s="22">
        <v>2076875</v>
      </c>
      <c r="C71" s="22">
        <v>1546291</v>
      </c>
      <c r="D71" s="22">
        <v>1236338</v>
      </c>
      <c r="E71" s="22">
        <v>861587</v>
      </c>
      <c r="F71" s="22">
        <v>868469</v>
      </c>
      <c r="G71" s="22">
        <v>1070437</v>
      </c>
    </row>
    <row r="72" spans="1:7" ht="13.5">
      <c r="A72" s="2" t="s">
        <v>117</v>
      </c>
      <c r="B72" s="22">
        <v>710941</v>
      </c>
      <c r="C72" s="22">
        <v>629649</v>
      </c>
      <c r="D72" s="22">
        <v>587017</v>
      </c>
      <c r="E72" s="22">
        <v>691326</v>
      </c>
      <c r="F72" s="22">
        <v>658127</v>
      </c>
      <c r="G72" s="22">
        <v>457187</v>
      </c>
    </row>
    <row r="73" spans="1:7" ht="13.5">
      <c r="A73" s="2" t="s">
        <v>118</v>
      </c>
      <c r="B73" s="22">
        <v>2729152</v>
      </c>
      <c r="C73" s="22">
        <v>651362</v>
      </c>
      <c r="D73" s="22">
        <v>614255</v>
      </c>
      <c r="E73" s="22">
        <v>1753135</v>
      </c>
      <c r="F73" s="22">
        <v>898050</v>
      </c>
      <c r="G73" s="22">
        <v>588369</v>
      </c>
    </row>
    <row r="74" spans="1:7" ht="13.5">
      <c r="A74" s="2" t="s">
        <v>119</v>
      </c>
      <c r="B74" s="22">
        <v>231686</v>
      </c>
      <c r="C74" s="22">
        <v>329719</v>
      </c>
      <c r="D74" s="22">
        <v>51604</v>
      </c>
      <c r="E74" s="22">
        <v>222713</v>
      </c>
      <c r="F74" s="22">
        <v>366804</v>
      </c>
      <c r="G74" s="22"/>
    </row>
    <row r="75" spans="1:7" ht="13.5">
      <c r="A75" s="2" t="s">
        <v>120</v>
      </c>
      <c r="B75" s="22">
        <v>155772</v>
      </c>
      <c r="C75" s="22">
        <v>249211</v>
      </c>
      <c r="D75" s="22">
        <v>242141</v>
      </c>
      <c r="E75" s="22">
        <v>78356</v>
      </c>
      <c r="F75" s="22">
        <v>79674</v>
      </c>
      <c r="G75" s="22">
        <v>64633</v>
      </c>
    </row>
    <row r="76" spans="1:7" ht="13.5">
      <c r="A76" s="2" t="s">
        <v>121</v>
      </c>
      <c r="B76" s="22">
        <v>150574</v>
      </c>
      <c r="C76" s="22">
        <v>88562</v>
      </c>
      <c r="D76" s="22">
        <v>22478</v>
      </c>
      <c r="E76" s="22">
        <v>155995</v>
      </c>
      <c r="F76" s="22">
        <v>97927</v>
      </c>
      <c r="G76" s="22">
        <v>49680</v>
      </c>
    </row>
    <row r="77" spans="1:7" ht="13.5">
      <c r="A77" s="2" t="s">
        <v>122</v>
      </c>
      <c r="B77" s="22">
        <v>175584</v>
      </c>
      <c r="C77" s="22">
        <v>112857</v>
      </c>
      <c r="D77" s="22">
        <v>41000</v>
      </c>
      <c r="E77" s="22">
        <v>219600</v>
      </c>
      <c r="F77" s="22">
        <v>159316</v>
      </c>
      <c r="G77" s="22">
        <v>9486</v>
      </c>
    </row>
    <row r="78" spans="1:7" ht="13.5">
      <c r="A78" s="2" t="s">
        <v>74</v>
      </c>
      <c r="B78" s="22">
        <v>135933</v>
      </c>
      <c r="C78" s="22">
        <v>64981</v>
      </c>
      <c r="D78" s="22">
        <v>407667</v>
      </c>
      <c r="E78" s="22">
        <v>130971</v>
      </c>
      <c r="F78" s="22">
        <v>53922</v>
      </c>
      <c r="G78" s="22">
        <v>53630</v>
      </c>
    </row>
    <row r="79" spans="1:7" ht="13.5">
      <c r="A79" s="2" t="s">
        <v>123</v>
      </c>
      <c r="B79" s="22">
        <v>23737442</v>
      </c>
      <c r="C79" s="22">
        <v>20115407</v>
      </c>
      <c r="D79" s="22">
        <v>19871975</v>
      </c>
      <c r="E79" s="22">
        <v>20168571</v>
      </c>
      <c r="F79" s="22">
        <v>26844024</v>
      </c>
      <c r="G79" s="22">
        <v>19843494</v>
      </c>
    </row>
    <row r="80" spans="1:7" ht="13.5">
      <c r="A80" s="2" t="s">
        <v>124</v>
      </c>
      <c r="B80" s="22">
        <v>870133</v>
      </c>
      <c r="C80" s="22">
        <v>1300000</v>
      </c>
      <c r="D80" s="22">
        <v>1600000</v>
      </c>
      <c r="E80" s="22">
        <v>800000</v>
      </c>
      <c r="F80" s="22">
        <v>1200000</v>
      </c>
      <c r="G80" s="22">
        <v>1600000</v>
      </c>
    </row>
    <row r="81" spans="1:7" ht="13.5">
      <c r="A81" s="2" t="s">
        <v>125</v>
      </c>
      <c r="B81" s="22">
        <v>183778</v>
      </c>
      <c r="C81" s="22">
        <v>130504</v>
      </c>
      <c r="D81" s="22">
        <v>85431</v>
      </c>
      <c r="E81" s="22">
        <v>37210</v>
      </c>
      <c r="F81" s="22"/>
      <c r="G81" s="22"/>
    </row>
    <row r="82" spans="1:7" ht="13.5">
      <c r="A82" s="2" t="s">
        <v>126</v>
      </c>
      <c r="B82" s="22">
        <v>368026</v>
      </c>
      <c r="C82" s="22">
        <v>338679</v>
      </c>
      <c r="D82" s="22">
        <v>308532</v>
      </c>
      <c r="E82" s="22">
        <v>278385</v>
      </c>
      <c r="F82" s="22">
        <v>248080</v>
      </c>
      <c r="G82" s="22">
        <v>271252</v>
      </c>
    </row>
    <row r="83" spans="1:7" ht="13.5">
      <c r="A83" s="2" t="s">
        <v>127</v>
      </c>
      <c r="B83" s="22">
        <v>52902</v>
      </c>
      <c r="C83" s="22">
        <v>47555</v>
      </c>
      <c r="D83" s="22">
        <v>32334</v>
      </c>
      <c r="E83" s="22"/>
      <c r="F83" s="22"/>
      <c r="G83" s="22"/>
    </row>
    <row r="84" spans="1:7" ht="13.5">
      <c r="A84" s="2" t="s">
        <v>74</v>
      </c>
      <c r="B84" s="22">
        <v>162111</v>
      </c>
      <c r="C84" s="22">
        <v>102448</v>
      </c>
      <c r="D84" s="22">
        <v>91005</v>
      </c>
      <c r="E84" s="22">
        <v>101130</v>
      </c>
      <c r="F84" s="22">
        <v>108363</v>
      </c>
      <c r="G84" s="22">
        <v>147108</v>
      </c>
    </row>
    <row r="85" spans="1:7" ht="13.5">
      <c r="A85" s="2" t="s">
        <v>128</v>
      </c>
      <c r="B85" s="22">
        <v>1636952</v>
      </c>
      <c r="C85" s="22">
        <v>1919188</v>
      </c>
      <c r="D85" s="22">
        <v>2117303</v>
      </c>
      <c r="E85" s="22">
        <v>1216726</v>
      </c>
      <c r="F85" s="22">
        <v>1556443</v>
      </c>
      <c r="G85" s="22">
        <v>2018360</v>
      </c>
    </row>
    <row r="86" spans="1:7" ht="14.25" thickBot="1">
      <c r="A86" s="5" t="s">
        <v>129</v>
      </c>
      <c r="B86" s="23">
        <v>25374394</v>
      </c>
      <c r="C86" s="23">
        <v>22034596</v>
      </c>
      <c r="D86" s="23">
        <v>21989278</v>
      </c>
      <c r="E86" s="23">
        <v>21385297</v>
      </c>
      <c r="F86" s="23">
        <v>28400468</v>
      </c>
      <c r="G86" s="23">
        <v>21861855</v>
      </c>
    </row>
    <row r="87" spans="1:7" ht="14.25" thickTop="1">
      <c r="A87" s="2" t="s">
        <v>130</v>
      </c>
      <c r="B87" s="22">
        <v>674000</v>
      </c>
      <c r="C87" s="22">
        <v>674000</v>
      </c>
      <c r="D87" s="22">
        <v>674000</v>
      </c>
      <c r="E87" s="22">
        <v>674000</v>
      </c>
      <c r="F87" s="22">
        <v>674000</v>
      </c>
      <c r="G87" s="22">
        <v>674000</v>
      </c>
    </row>
    <row r="88" spans="1:7" ht="13.5">
      <c r="A88" s="3" t="s">
        <v>131</v>
      </c>
      <c r="B88" s="22">
        <v>680008</v>
      </c>
      <c r="C88" s="22">
        <v>680008</v>
      </c>
      <c r="D88" s="22">
        <v>680008</v>
      </c>
      <c r="E88" s="22">
        <v>680008</v>
      </c>
      <c r="F88" s="22">
        <v>680008</v>
      </c>
      <c r="G88" s="22">
        <v>680008</v>
      </c>
    </row>
    <row r="89" spans="1:7" ht="13.5">
      <c r="A89" s="3" t="s">
        <v>132</v>
      </c>
      <c r="B89" s="22">
        <v>680008</v>
      </c>
      <c r="C89" s="22">
        <v>680008</v>
      </c>
      <c r="D89" s="22">
        <v>680008</v>
      </c>
      <c r="E89" s="22">
        <v>680008</v>
      </c>
      <c r="F89" s="22">
        <v>680008</v>
      </c>
      <c r="G89" s="22">
        <v>680008</v>
      </c>
    </row>
    <row r="90" spans="1:7" ht="13.5">
      <c r="A90" s="3" t="s">
        <v>133</v>
      </c>
      <c r="B90" s="22">
        <v>30000</v>
      </c>
      <c r="C90" s="22">
        <v>30000</v>
      </c>
      <c r="D90" s="22">
        <v>30000</v>
      </c>
      <c r="E90" s="22">
        <v>30000</v>
      </c>
      <c r="F90" s="22">
        <v>30000</v>
      </c>
      <c r="G90" s="22">
        <v>30000</v>
      </c>
    </row>
    <row r="91" spans="1:7" ht="13.5">
      <c r="A91" s="4" t="s">
        <v>134</v>
      </c>
      <c r="B91" s="22">
        <v>20000000</v>
      </c>
      <c r="C91" s="22">
        <v>20000000</v>
      </c>
      <c r="D91" s="22">
        <v>20000000</v>
      </c>
      <c r="E91" s="22">
        <v>20000000</v>
      </c>
      <c r="F91" s="22">
        <v>20000000</v>
      </c>
      <c r="G91" s="22">
        <v>20000000</v>
      </c>
    </row>
    <row r="92" spans="1:7" ht="13.5">
      <c r="A92" s="4" t="s">
        <v>135</v>
      </c>
      <c r="B92" s="22">
        <v>8326550</v>
      </c>
      <c r="C92" s="22">
        <v>4196756</v>
      </c>
      <c r="D92" s="22">
        <v>4673584</v>
      </c>
      <c r="E92" s="22">
        <v>5527999</v>
      </c>
      <c r="F92" s="22">
        <v>5629413</v>
      </c>
      <c r="G92" s="22">
        <v>2610106</v>
      </c>
    </row>
    <row r="93" spans="1:7" ht="13.5">
      <c r="A93" s="3" t="s">
        <v>136</v>
      </c>
      <c r="B93" s="22">
        <v>28356550</v>
      </c>
      <c r="C93" s="22">
        <v>24226756</v>
      </c>
      <c r="D93" s="22">
        <v>24703584</v>
      </c>
      <c r="E93" s="22">
        <v>25557999</v>
      </c>
      <c r="F93" s="22">
        <v>25659413</v>
      </c>
      <c r="G93" s="22">
        <v>22640106</v>
      </c>
    </row>
    <row r="94" spans="1:7" ht="13.5">
      <c r="A94" s="2" t="s">
        <v>137</v>
      </c>
      <c r="B94" s="22">
        <v>-945</v>
      </c>
      <c r="C94" s="22">
        <v>-642</v>
      </c>
      <c r="D94" s="22">
        <v>-628</v>
      </c>
      <c r="E94" s="22">
        <v>-491</v>
      </c>
      <c r="F94" s="22">
        <v>-491</v>
      </c>
      <c r="G94" s="22">
        <v>-485</v>
      </c>
    </row>
    <row r="95" spans="1:7" ht="13.5">
      <c r="A95" s="2" t="s">
        <v>138</v>
      </c>
      <c r="B95" s="22">
        <v>29709613</v>
      </c>
      <c r="C95" s="22">
        <v>25580122</v>
      </c>
      <c r="D95" s="22">
        <v>26056964</v>
      </c>
      <c r="E95" s="22">
        <v>26911516</v>
      </c>
      <c r="F95" s="22">
        <v>27012930</v>
      </c>
      <c r="G95" s="22">
        <v>23993629</v>
      </c>
    </row>
    <row r="96" spans="1:7" ht="13.5">
      <c r="A96" s="2" t="s">
        <v>139</v>
      </c>
      <c r="B96" s="22">
        <v>6701</v>
      </c>
      <c r="C96" s="22">
        <v>4943</v>
      </c>
      <c r="D96" s="22">
        <v>4013</v>
      </c>
      <c r="E96" s="22">
        <v>4621</v>
      </c>
      <c r="F96" s="22">
        <v>3790</v>
      </c>
      <c r="G96" s="22">
        <v>6544</v>
      </c>
    </row>
    <row r="97" spans="1:7" ht="13.5">
      <c r="A97" s="2" t="s">
        <v>140</v>
      </c>
      <c r="B97" s="22">
        <v>6701</v>
      </c>
      <c r="C97" s="22">
        <v>4943</v>
      </c>
      <c r="D97" s="22">
        <v>4013</v>
      </c>
      <c r="E97" s="22">
        <v>4621</v>
      </c>
      <c r="F97" s="22">
        <v>3790</v>
      </c>
      <c r="G97" s="22">
        <v>6544</v>
      </c>
    </row>
    <row r="98" spans="1:7" ht="13.5">
      <c r="A98" s="6" t="s">
        <v>141</v>
      </c>
      <c r="B98" s="22">
        <v>29716314</v>
      </c>
      <c r="C98" s="22">
        <v>25585066</v>
      </c>
      <c r="D98" s="22">
        <v>26060977</v>
      </c>
      <c r="E98" s="22">
        <v>26916138</v>
      </c>
      <c r="F98" s="22">
        <v>27016720</v>
      </c>
      <c r="G98" s="22">
        <v>24000173</v>
      </c>
    </row>
    <row r="99" spans="1:7" ht="14.25" thickBot="1">
      <c r="A99" s="7" t="s">
        <v>142</v>
      </c>
      <c r="B99" s="22">
        <v>55090709</v>
      </c>
      <c r="C99" s="22">
        <v>47619662</v>
      </c>
      <c r="D99" s="22">
        <v>48050256</v>
      </c>
      <c r="E99" s="22">
        <v>48301435</v>
      </c>
      <c r="F99" s="22">
        <v>55417188</v>
      </c>
      <c r="G99" s="22">
        <v>45862028</v>
      </c>
    </row>
    <row r="100" spans="1:7" ht="14.25" thickTop="1">
      <c r="A100" s="8"/>
      <c r="B100" s="24"/>
      <c r="C100" s="24"/>
      <c r="D100" s="24"/>
      <c r="E100" s="24"/>
      <c r="F100" s="24"/>
      <c r="G100" s="24"/>
    </row>
    <row r="102" ht="13.5">
      <c r="A102" s="20" t="s">
        <v>147</v>
      </c>
    </row>
    <row r="103" ht="13.5">
      <c r="A103" s="20" t="s">
        <v>148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2014-02-13T01:13:25Z</dcterms:created>
  <dcterms:modified xsi:type="dcterms:W3CDTF">2014-02-13T01:13:34Z</dcterms:modified>
  <cp:category/>
  <cp:version/>
  <cp:contentType/>
  <cp:contentStatus/>
</cp:coreProperties>
</file>