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<sst xmlns="http://schemas.openxmlformats.org/spreadsheetml/2006/main" count="677" uniqueCount="234">
  <si>
    <t>連結の範囲の変更を伴う子会社株式の取得による収入</t>
  </si>
  <si>
    <t>敷金の差入による支出</t>
  </si>
  <si>
    <t>敷金の回収による収入</t>
  </si>
  <si>
    <t>差入保証金の差入による支出</t>
  </si>
  <si>
    <t>短期借入金の純増減額（△は減少）</t>
  </si>
  <si>
    <t>株式の発行による収入</t>
  </si>
  <si>
    <t>現金及び現金同等物に係る換算差額</t>
  </si>
  <si>
    <t>新規連結に伴う現金及び現金同等物の増加額</t>
  </si>
  <si>
    <t>連結・キャッシュフロー計算書</t>
  </si>
  <si>
    <t>還付加算金</t>
  </si>
  <si>
    <t>持分法による投資損失</t>
  </si>
  <si>
    <t>固定資産売却益</t>
  </si>
  <si>
    <t>持分変動利益</t>
  </si>
  <si>
    <t>特別退職金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</si>
  <si>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</si>
  <si>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</si>
  <si>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</si>
  <si>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</si>
  <si>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</si>
  <si>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</si>
  <si>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</si>
  <si>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</si>
  <si>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</si>
  <si>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</si>
  <si>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</si>
  <si>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</si>
  <si>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</si>
  <si>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</si>
  <si>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</si>
  <si>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</si>
  <si>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2011/06/27</t>
  </si>
  <si>
    <t>2010/03/31</t>
  </si>
  <si>
    <t>2010/06/25</t>
  </si>
  <si>
    <t>2009/03/31</t>
  </si>
  <si>
    <t>2009/02/10</t>
  </si>
  <si>
    <t>四半期</t>
  </si>
  <si>
    <t>2008/12/31</t>
  </si>
  <si>
    <t>2008/11/11</t>
  </si>
  <si>
    <t>2008/09/30</t>
  </si>
  <si>
    <t>2008/08/12</t>
  </si>
  <si>
    <t>2008/06/30</t>
  </si>
  <si>
    <t>2009/06/19</t>
  </si>
  <si>
    <t>2008/03/31</t>
  </si>
  <si>
    <t>現金及び預金</t>
  </si>
  <si>
    <t>千円</t>
  </si>
  <si>
    <t>受取手形</t>
  </si>
  <si>
    <t>売掛金</t>
  </si>
  <si>
    <t>製品</t>
  </si>
  <si>
    <t>仕掛品</t>
  </si>
  <si>
    <t>原材料</t>
  </si>
  <si>
    <t>前払費用</t>
  </si>
  <si>
    <t>短期貸付金</t>
  </si>
  <si>
    <t>関係会社短期貸付金</t>
  </si>
  <si>
    <t>1年内回収予定の関係会社長期貸付金</t>
  </si>
  <si>
    <t>未収入金</t>
  </si>
  <si>
    <t>未収消費税等</t>
  </si>
  <si>
    <t>その他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</si>
  <si>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</si>
  <si>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</si>
  <si>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</si>
  <si>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</si>
  <si>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</si>
  <si>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</si>
  <si>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有形固定資産</t>
  </si>
  <si>
    <t>ソフトウエア</t>
  </si>
  <si>
    <t>電話加入権</t>
  </si>
  <si>
    <t>無形固定資産</t>
  </si>
  <si>
    <t>関係会社株式</t>
  </si>
  <si>
    <t>関係会社長期貸付金</t>
  </si>
  <si>
    <t>敷金及び保証金</t>
  </si>
  <si>
    <t>破産更生債権等</t>
  </si>
  <si>
    <t>貸倒引当金</t>
  </si>
  <si>
    <t>投資その他の資産</t>
  </si>
  <si>
    <t>固定資産</t>
  </si>
  <si>
    <t>資産</t>
  </si>
  <si>
    <t>関係会社短期借入金</t>
  </si>
  <si>
    <t>株主、役員又は従業員からの短期借入金</t>
  </si>
  <si>
    <t>買掛金</t>
  </si>
  <si>
    <t>未払金</t>
  </si>
  <si>
    <t>未払費用</t>
  </si>
  <si>
    <t>未払法人税等</t>
  </si>
  <si>
    <t>預り金</t>
  </si>
  <si>
    <t>受注損失引当金</t>
  </si>
  <si>
    <t>流動負債</t>
  </si>
  <si>
    <t>長期未払金</t>
  </si>
  <si>
    <t>繰延税金負債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</si>
  <si>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</si>
  <si>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</si>
  <si>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</si>
  <si>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</si>
  <si>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</si>
  <si>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</si>
  <si>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</si>
  <si>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</si>
  <si>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</si>
  <si>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</si>
  <si>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</si>
  <si>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</si>
  <si>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</si>
  <si>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</si>
  <si>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</si>
  <si>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</si>
  <si>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株式会社ＳＯＬ　Ｈｏｌｄｉｎｇｓ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</si>
  <si>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</si>
  <si>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</si>
  <si>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</si>
  <si>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2008/04/01</t>
  </si>
  <si>
    <t>2010/02/09</t>
  </si>
  <si>
    <t>累積四半期</t>
  </si>
  <si>
    <t>2009/11/11</t>
  </si>
  <si>
    <t>2009/08/11</t>
  </si>
  <si>
    <t>2007/04/01</t>
  </si>
  <si>
    <t>税引前四半期純利益</t>
  </si>
  <si>
    <t>減価償却費</t>
  </si>
  <si>
    <t>賞与引当金の増減額（△は減少）</t>
  </si>
  <si>
    <t>受注損失引当金の増減額（△は減少）</t>
  </si>
  <si>
    <t>役員退職慰労引当金の増減額（△は減少）</t>
  </si>
  <si>
    <t>受取利息</t>
  </si>
  <si>
    <t>有価証券利息</t>
  </si>
  <si>
    <t>固定資産除却損</t>
  </si>
  <si>
    <t>減損損失</t>
  </si>
  <si>
    <t>売上債権の増減額（△は増加）</t>
  </si>
  <si>
    <t>たな卸資産の増減額（△は増加）</t>
  </si>
  <si>
    <t>仕入債務の増減額（△は減少）</t>
  </si>
  <si>
    <t>未払賞与の増減額（△は減少）</t>
  </si>
  <si>
    <t>小計</t>
  </si>
  <si>
    <t>利息の受取額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</si>
  <si>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</si>
  <si>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</si>
  <si>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</si>
  <si>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</si>
  <si>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</si>
  <si>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</si>
  <si>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有価証券の償還による収入</t>
  </si>
  <si>
    <t>有形固定資産の取得による支出</t>
  </si>
  <si>
    <t>無形固定資産の取得による支出</t>
  </si>
  <si>
    <t>投資活動によるキャッシュ・フロー</t>
  </si>
  <si>
    <t>配当金の支払額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</si>
  <si>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</si>
  <si>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</si>
  <si>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</si>
  <si>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</si>
  <si>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</si>
  <si>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</si>
  <si>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2011/04/01</t>
  </si>
  <si>
    <t>2010/04/01</t>
  </si>
  <si>
    <t>2009/04/01</t>
  </si>
  <si>
    <t>売上高</t>
  </si>
  <si>
    <t>営業収益</t>
  </si>
  <si>
    <t>売上高及び営業収益合計</t>
  </si>
  <si>
    <t>売上原価</t>
  </si>
  <si>
    <t>売上総利益</t>
  </si>
  <si>
    <t>販売促進費</t>
  </si>
  <si>
    <t>役員報酬</t>
  </si>
  <si>
    <t>給料手当及び賞与</t>
  </si>
  <si>
    <t>法定福利費</t>
  </si>
  <si>
    <t>支払手数料</t>
  </si>
  <si>
    <t>地代家賃</t>
  </si>
  <si>
    <t>研究開発費</t>
  </si>
  <si>
    <t>貸倒引当金繰入額</t>
  </si>
  <si>
    <t>その他の一般管理費</t>
  </si>
  <si>
    <t>販売費・一般管理費</t>
  </si>
  <si>
    <t>営業費用</t>
  </si>
  <si>
    <t>販売費及び一般管理費並びに営業費用合計</t>
  </si>
  <si>
    <t>営業利益</t>
  </si>
  <si>
    <t>助成金収入</t>
  </si>
  <si>
    <t>受取手数料</t>
  </si>
  <si>
    <t>営業外収益</t>
  </si>
  <si>
    <t>支払利息</t>
  </si>
  <si>
    <t>営業外費用</t>
  </si>
  <si>
    <t>経常利益</t>
  </si>
  <si>
    <t>関係会社株式売却益</t>
  </si>
  <si>
    <t>特別利益</t>
  </si>
  <si>
    <t>瑕疵担保責任履行損失</t>
  </si>
  <si>
    <t>子会社株式評価損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</si>
  <si>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</si>
  <si>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</si>
  <si>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</si>
  <si>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</si>
  <si>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</si>
  <si>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</si>
  <si>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</si>
  <si>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</si>
  <si>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2013/11/14</t>
  </si>
  <si>
    <t>2013/09/30</t>
  </si>
  <si>
    <t>2013/08/09</t>
  </si>
  <si>
    <t>2013/06/30</t>
  </si>
  <si>
    <t>2013/03/19</t>
  </si>
  <si>
    <t>2012/12/31</t>
  </si>
  <si>
    <t>2012/11/14</t>
  </si>
  <si>
    <t>2012/09/30</t>
  </si>
  <si>
    <t>2012/08/09</t>
  </si>
  <si>
    <t>2012/06/30</t>
  </si>
  <si>
    <t>2012/02/10</t>
  </si>
  <si>
    <t>2011/12/31</t>
  </si>
  <si>
    <t>2011/11/11</t>
  </si>
  <si>
    <t>2011/09/30</t>
  </si>
  <si>
    <t>2011/08/10</t>
  </si>
  <si>
    <t>2011/06/30</t>
  </si>
  <si>
    <t>2011/02/08</t>
  </si>
  <si>
    <t>2010/12/31</t>
  </si>
  <si>
    <t>2010/11/12</t>
  </si>
  <si>
    <t>2010/09/30</t>
  </si>
  <si>
    <t>2010/08/12</t>
  </si>
  <si>
    <t>2010/06/30</t>
  </si>
  <si>
    <t>2009/12/31</t>
  </si>
  <si>
    <t>2009/09/30</t>
  </si>
  <si>
    <t>2009/06/30</t>
  </si>
  <si>
    <t>受取手形及び営業未収入金</t>
  </si>
  <si>
    <t>商品及び製品</t>
  </si>
  <si>
    <t>前渡金</t>
  </si>
  <si>
    <t>のれん</t>
  </si>
  <si>
    <t>営業権</t>
  </si>
  <si>
    <t>短期借入金</t>
  </si>
  <si>
    <t>賞与引当金</t>
  </si>
  <si>
    <t>資産除去債務</t>
  </si>
  <si>
    <t>その他有価証券評価差額金</t>
  </si>
  <si>
    <t>為替換算調整勘定</t>
  </si>
  <si>
    <t>評価・換算差額等</t>
  </si>
  <si>
    <t>少数株主持分</t>
  </si>
  <si>
    <t>連結・貸借対照表</t>
  </si>
  <si>
    <t>2013/04/01</t>
  </si>
  <si>
    <t>のれん償却額</t>
  </si>
  <si>
    <t>為替差損益（△は益）</t>
  </si>
  <si>
    <t>株式交付費</t>
  </si>
  <si>
    <t>持分法による投資損益（△は益）</t>
  </si>
  <si>
    <t>有形固定資産売却損益（△は益）</t>
  </si>
  <si>
    <t>前渡金の増減額（△は増加）</t>
  </si>
  <si>
    <t>未払金の増減額（△は減少）</t>
  </si>
  <si>
    <t>利息及び配当金の受取額</t>
  </si>
  <si>
    <t>利息の支払額</t>
  </si>
  <si>
    <t>短期貸付金の純増減額（△は増加）</t>
  </si>
  <si>
    <t>投資有価証券の取得による支出</t>
  </si>
  <si>
    <t>子会社株式の取得による支出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</si>
</sst>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T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100</v>
      </c>
      <c r="B2" s="14">
        <v>6636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17</v>
      </c>
      <c r="B4" s="15" t="str">
        <f>HYPERLINK("http://www.kabupro.jp/mark/20140214/S10017UH.htm","四半期報告書")</f>
        <v>四半期報告書</v>
      </c>
      <c r="C4" s="15" t="str">
        <f>HYPERLINK("http://www.kabupro.jp/mark/20131114/S1000IXF.htm","四半期報告書")</f>
        <v>四半期報告書</v>
      </c>
      <c r="D4" s="15" t="str">
        <f>HYPERLINK("http://www.kabupro.jp/mark/20130809/S000E925.htm","四半期報告書")</f>
        <v>四半期報告書</v>
      </c>
      <c r="E4" s="15" t="str">
        <f>HYPERLINK("http://www.kabupro.jp/mark/20130628/S000DW7K.htm","有価証券報告書")</f>
        <v>有価証券報告書</v>
      </c>
      <c r="F4" s="15" t="str">
        <f>HYPERLINK("http://www.kabupro.jp/mark/20140214/S10017UH.htm","四半期報告書")</f>
        <v>四半期報告書</v>
      </c>
      <c r="G4" s="15" t="str">
        <f>HYPERLINK("http://www.kabupro.jp/mark/20131114/S1000IXF.htm","四半期報告書")</f>
        <v>四半期報告書</v>
      </c>
      <c r="H4" s="15" t="str">
        <f>HYPERLINK("http://www.kabupro.jp/mark/20130809/S000E925.htm","四半期報告書")</f>
        <v>四半期報告書</v>
      </c>
      <c r="I4" s="15" t="str">
        <f>HYPERLINK("http://www.kabupro.jp/mark/20130628/S000DW7K.htm","有価証券報告書")</f>
        <v>有価証券報告書</v>
      </c>
      <c r="J4" s="15" t="str">
        <f>HYPERLINK("http://www.kabupro.jp/mark/20130319/S000D2NJ.htm","訂正四半期報告書")</f>
        <v>訂正四半期報告書</v>
      </c>
      <c r="K4" s="15" t="str">
        <f>HYPERLINK("http://www.kabupro.jp/mark/20121114/S000CBXR.htm","四半期報告書")</f>
        <v>四半期報告書</v>
      </c>
      <c r="L4" s="15" t="str">
        <f>HYPERLINK("http://www.kabupro.jp/mark/20120809/S000BNW2.htm","四半期報告書")</f>
        <v>四半期報告書</v>
      </c>
      <c r="M4" s="15" t="str">
        <f>HYPERLINK("http://www.kabupro.jp/mark/20120629/S000BDEW.htm","有価証券報告書")</f>
        <v>有価証券報告書</v>
      </c>
      <c r="N4" s="15" t="str">
        <f>HYPERLINK("http://www.kabupro.jp/mark/20120210/S000AAMW.htm","四半期報告書")</f>
        <v>四半期報告書</v>
      </c>
      <c r="O4" s="15" t="str">
        <f>HYPERLINK("http://www.kabupro.jp/mark/20111111/S0009PLQ.htm","四半期報告書")</f>
        <v>四半期報告書</v>
      </c>
      <c r="P4" s="15" t="str">
        <f>HYPERLINK("http://www.kabupro.jp/mark/20110810/S000940N.htm","四半期報告書")</f>
        <v>四半期報告書</v>
      </c>
      <c r="Q4" s="15" t="str">
        <f>HYPERLINK("http://www.kabupro.jp/mark/20110627/S0008LHZ.htm","有価証券報告書")</f>
        <v>有価証券報告書</v>
      </c>
      <c r="R4" s="15" t="str">
        <f>HYPERLINK("http://www.kabupro.jp/mark/20110208/S0007OGK.htm","四半期報告書")</f>
        <v>四半期報告書</v>
      </c>
      <c r="S4" s="15" t="str">
        <f>HYPERLINK("http://www.kabupro.jp/mark/20101112/S000777R.htm","四半期報告書")</f>
        <v>四半期報告書</v>
      </c>
      <c r="T4" s="15" t="str">
        <f>HYPERLINK("http://www.kabupro.jp/mark/20100812/S0006M47.htm","四半期報告書")</f>
        <v>四半期報告書</v>
      </c>
    </row>
    <row r="5" spans="1:20" ht="14.25" thickBot="1">
      <c r="A5" s="11" t="s">
        <v>18</v>
      </c>
      <c r="B5" s="1" t="s">
        <v>181</v>
      </c>
      <c r="C5" s="1" t="s">
        <v>183</v>
      </c>
      <c r="D5" s="1" t="s">
        <v>185</v>
      </c>
      <c r="E5" s="1" t="s">
        <v>24</v>
      </c>
      <c r="F5" s="1" t="s">
        <v>181</v>
      </c>
      <c r="G5" s="1" t="s">
        <v>183</v>
      </c>
      <c r="H5" s="1" t="s">
        <v>185</v>
      </c>
      <c r="I5" s="1" t="s">
        <v>24</v>
      </c>
      <c r="J5" s="1" t="s">
        <v>187</v>
      </c>
      <c r="K5" s="1" t="s">
        <v>189</v>
      </c>
      <c r="L5" s="1" t="s">
        <v>191</v>
      </c>
      <c r="M5" s="1" t="s">
        <v>28</v>
      </c>
      <c r="N5" s="1" t="s">
        <v>193</v>
      </c>
      <c r="O5" s="1" t="s">
        <v>195</v>
      </c>
      <c r="P5" s="1" t="s">
        <v>197</v>
      </c>
      <c r="Q5" s="1" t="s">
        <v>30</v>
      </c>
      <c r="R5" s="1" t="s">
        <v>199</v>
      </c>
      <c r="S5" s="1" t="s">
        <v>201</v>
      </c>
      <c r="T5" s="1" t="s">
        <v>203</v>
      </c>
    </row>
    <row r="6" spans="1:20" ht="15" thickBot="1" thickTop="1">
      <c r="A6" s="10" t="s">
        <v>19</v>
      </c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20</v>
      </c>
      <c r="B7" s="14" t="s">
        <v>108</v>
      </c>
      <c r="C7" s="14" t="s">
        <v>108</v>
      </c>
      <c r="D7" s="14" t="s">
        <v>108</v>
      </c>
      <c r="E7" s="16" t="s">
        <v>25</v>
      </c>
      <c r="F7" s="14" t="s">
        <v>108</v>
      </c>
      <c r="G7" s="14" t="s">
        <v>108</v>
      </c>
      <c r="H7" s="14" t="s">
        <v>108</v>
      </c>
      <c r="I7" s="16" t="s">
        <v>25</v>
      </c>
      <c r="J7" s="14" t="s">
        <v>108</v>
      </c>
      <c r="K7" s="14" t="s">
        <v>108</v>
      </c>
      <c r="L7" s="14" t="s">
        <v>108</v>
      </c>
      <c r="M7" s="16" t="s">
        <v>25</v>
      </c>
      <c r="N7" s="14" t="s">
        <v>108</v>
      </c>
      <c r="O7" s="14" t="s">
        <v>108</v>
      </c>
      <c r="P7" s="14" t="s">
        <v>108</v>
      </c>
      <c r="Q7" s="16" t="s">
        <v>25</v>
      </c>
      <c r="R7" s="14" t="s">
        <v>108</v>
      </c>
      <c r="S7" s="14" t="s">
        <v>108</v>
      </c>
      <c r="T7" s="14" t="s">
        <v>108</v>
      </c>
    </row>
    <row r="8" spans="1:20" ht="13.5">
      <c r="A8" s="13" t="s">
        <v>21</v>
      </c>
      <c r="B8" s="1" t="s">
        <v>221</v>
      </c>
      <c r="C8" s="1" t="s">
        <v>221</v>
      </c>
      <c r="D8" s="1" t="s">
        <v>221</v>
      </c>
      <c r="E8" s="17" t="s">
        <v>143</v>
      </c>
      <c r="F8" s="1" t="s">
        <v>143</v>
      </c>
      <c r="G8" s="1" t="s">
        <v>143</v>
      </c>
      <c r="H8" s="1" t="s">
        <v>143</v>
      </c>
      <c r="I8" s="17" t="s">
        <v>144</v>
      </c>
      <c r="J8" s="1" t="s">
        <v>144</v>
      </c>
      <c r="K8" s="1" t="s">
        <v>144</v>
      </c>
      <c r="L8" s="1" t="s">
        <v>144</v>
      </c>
      <c r="M8" s="17" t="s">
        <v>145</v>
      </c>
      <c r="N8" s="1" t="s">
        <v>145</v>
      </c>
      <c r="O8" s="1" t="s">
        <v>145</v>
      </c>
      <c r="P8" s="1" t="s">
        <v>145</v>
      </c>
      <c r="Q8" s="17" t="s">
        <v>146</v>
      </c>
      <c r="R8" s="1" t="s">
        <v>146</v>
      </c>
      <c r="S8" s="1" t="s">
        <v>146</v>
      </c>
      <c r="T8" s="1" t="s">
        <v>146</v>
      </c>
    </row>
    <row r="9" spans="1:20" ht="13.5">
      <c r="A9" s="13" t="s">
        <v>22</v>
      </c>
      <c r="B9" s="1" t="s">
        <v>182</v>
      </c>
      <c r="C9" s="1" t="s">
        <v>184</v>
      </c>
      <c r="D9" s="1" t="s">
        <v>186</v>
      </c>
      <c r="E9" s="17" t="s">
        <v>26</v>
      </c>
      <c r="F9" s="1" t="s">
        <v>188</v>
      </c>
      <c r="G9" s="1" t="s">
        <v>190</v>
      </c>
      <c r="H9" s="1" t="s">
        <v>192</v>
      </c>
      <c r="I9" s="17" t="s">
        <v>27</v>
      </c>
      <c r="J9" s="1" t="s">
        <v>194</v>
      </c>
      <c r="K9" s="1" t="s">
        <v>196</v>
      </c>
      <c r="L9" s="1" t="s">
        <v>198</v>
      </c>
      <c r="M9" s="17" t="s">
        <v>29</v>
      </c>
      <c r="N9" s="1" t="s">
        <v>200</v>
      </c>
      <c r="O9" s="1" t="s">
        <v>202</v>
      </c>
      <c r="P9" s="1" t="s">
        <v>204</v>
      </c>
      <c r="Q9" s="17" t="s">
        <v>31</v>
      </c>
      <c r="R9" s="1" t="s">
        <v>205</v>
      </c>
      <c r="S9" s="1" t="s">
        <v>206</v>
      </c>
      <c r="T9" s="1" t="s">
        <v>207</v>
      </c>
    </row>
    <row r="10" spans="1:20" ht="14.25" thickBot="1">
      <c r="A10" s="13" t="s">
        <v>23</v>
      </c>
      <c r="B10" s="1" t="s">
        <v>44</v>
      </c>
      <c r="C10" s="1" t="s">
        <v>44</v>
      </c>
      <c r="D10" s="1" t="s">
        <v>44</v>
      </c>
      <c r="E10" s="17" t="s">
        <v>44</v>
      </c>
      <c r="F10" s="1" t="s">
        <v>44</v>
      </c>
      <c r="G10" s="1" t="s">
        <v>44</v>
      </c>
      <c r="H10" s="1" t="s">
        <v>44</v>
      </c>
      <c r="I10" s="17" t="s">
        <v>44</v>
      </c>
      <c r="J10" s="1" t="s">
        <v>44</v>
      </c>
      <c r="K10" s="1" t="s">
        <v>44</v>
      </c>
      <c r="L10" s="1" t="s">
        <v>44</v>
      </c>
      <c r="M10" s="17" t="s">
        <v>44</v>
      </c>
      <c r="N10" s="1" t="s">
        <v>44</v>
      </c>
      <c r="O10" s="1" t="s">
        <v>44</v>
      </c>
      <c r="P10" s="1" t="s">
        <v>44</v>
      </c>
      <c r="Q10" s="17" t="s">
        <v>44</v>
      </c>
      <c r="R10" s="1" t="s">
        <v>44</v>
      </c>
      <c r="S10" s="1" t="s">
        <v>44</v>
      </c>
      <c r="T10" s="1" t="s">
        <v>44</v>
      </c>
    </row>
    <row r="11" spans="1:20" ht="14.25" thickTop="1">
      <c r="A11" s="30" t="s">
        <v>147</v>
      </c>
      <c r="B11" s="22">
        <v>1100527</v>
      </c>
      <c r="C11" s="22">
        <v>742180</v>
      </c>
      <c r="D11" s="22">
        <v>325001</v>
      </c>
      <c r="E11" s="21">
        <v>1321272</v>
      </c>
      <c r="F11" s="22">
        <v>905571</v>
      </c>
      <c r="G11" s="22">
        <v>615214</v>
      </c>
      <c r="H11" s="22">
        <v>263829</v>
      </c>
      <c r="I11" s="21">
        <v>1525139</v>
      </c>
      <c r="J11" s="22">
        <v>1116646</v>
      </c>
      <c r="K11" s="22">
        <v>757855</v>
      </c>
      <c r="L11" s="22">
        <v>325551</v>
      </c>
      <c r="M11" s="21">
        <v>1736758</v>
      </c>
      <c r="N11" s="22">
        <v>1300045</v>
      </c>
      <c r="O11" s="22">
        <v>928023</v>
      </c>
      <c r="P11" s="22">
        <v>428141</v>
      </c>
      <c r="Q11" s="21">
        <v>1702047</v>
      </c>
      <c r="R11" s="22">
        <v>1265815</v>
      </c>
      <c r="S11" s="22">
        <v>890453</v>
      </c>
      <c r="T11" s="22">
        <v>407325</v>
      </c>
    </row>
    <row r="12" spans="1:20" ht="13.5">
      <c r="A12" s="7" t="s">
        <v>150</v>
      </c>
      <c r="B12" s="24">
        <v>865396</v>
      </c>
      <c r="C12" s="24">
        <v>590565</v>
      </c>
      <c r="D12" s="24">
        <v>260066</v>
      </c>
      <c r="E12" s="23">
        <v>1098902</v>
      </c>
      <c r="F12" s="24">
        <v>751561</v>
      </c>
      <c r="G12" s="24">
        <v>504183</v>
      </c>
      <c r="H12" s="24">
        <v>215228</v>
      </c>
      <c r="I12" s="23">
        <v>1092402</v>
      </c>
      <c r="J12" s="24">
        <v>817521</v>
      </c>
      <c r="K12" s="24">
        <v>559375</v>
      </c>
      <c r="L12" s="24">
        <v>277797</v>
      </c>
      <c r="M12" s="23">
        <v>1238002</v>
      </c>
      <c r="N12" s="24">
        <v>959137</v>
      </c>
      <c r="O12" s="24">
        <v>680983</v>
      </c>
      <c r="P12" s="24">
        <v>318665</v>
      </c>
      <c r="Q12" s="23">
        <v>1195649</v>
      </c>
      <c r="R12" s="24">
        <v>879002</v>
      </c>
      <c r="S12" s="24">
        <v>591225</v>
      </c>
      <c r="T12" s="24">
        <v>289634</v>
      </c>
    </row>
    <row r="13" spans="1:20" ht="13.5">
      <c r="A13" s="7" t="s">
        <v>151</v>
      </c>
      <c r="B13" s="24">
        <v>235131</v>
      </c>
      <c r="C13" s="24">
        <v>151615</v>
      </c>
      <c r="D13" s="24">
        <v>64934</v>
      </c>
      <c r="E13" s="23">
        <v>222369</v>
      </c>
      <c r="F13" s="24">
        <v>154010</v>
      </c>
      <c r="G13" s="24">
        <v>111030</v>
      </c>
      <c r="H13" s="24">
        <v>48601</v>
      </c>
      <c r="I13" s="23">
        <v>432736</v>
      </c>
      <c r="J13" s="24">
        <v>299124</v>
      </c>
      <c r="K13" s="24">
        <v>198479</v>
      </c>
      <c r="L13" s="24">
        <v>47754</v>
      </c>
      <c r="M13" s="23">
        <v>498755</v>
      </c>
      <c r="N13" s="24">
        <v>340908</v>
      </c>
      <c r="O13" s="24">
        <v>247040</v>
      </c>
      <c r="P13" s="24">
        <v>109476</v>
      </c>
      <c r="Q13" s="23">
        <v>506397</v>
      </c>
      <c r="R13" s="24">
        <v>386812</v>
      </c>
      <c r="S13" s="24">
        <v>299227</v>
      </c>
      <c r="T13" s="24">
        <v>117690</v>
      </c>
    </row>
    <row r="14" spans="1:20" ht="13.5">
      <c r="A14" s="7" t="s">
        <v>161</v>
      </c>
      <c r="B14" s="24">
        <v>692315</v>
      </c>
      <c r="C14" s="24">
        <v>444180</v>
      </c>
      <c r="D14" s="24">
        <v>231195</v>
      </c>
      <c r="E14" s="23">
        <v>764034</v>
      </c>
      <c r="F14" s="24">
        <v>521327</v>
      </c>
      <c r="G14" s="24">
        <v>330361</v>
      </c>
      <c r="H14" s="24">
        <v>158551</v>
      </c>
      <c r="I14" s="23">
        <v>521753</v>
      </c>
      <c r="J14" s="24">
        <v>387396</v>
      </c>
      <c r="K14" s="24">
        <v>251815</v>
      </c>
      <c r="L14" s="24">
        <v>134090</v>
      </c>
      <c r="M14" s="23">
        <v>593993</v>
      </c>
      <c r="N14" s="24">
        <v>468547</v>
      </c>
      <c r="O14" s="24">
        <v>325800</v>
      </c>
      <c r="P14" s="24">
        <v>183728</v>
      </c>
      <c r="Q14" s="23">
        <v>769008</v>
      </c>
      <c r="R14" s="24">
        <v>582536</v>
      </c>
      <c r="S14" s="24">
        <v>385913</v>
      </c>
      <c r="T14" s="24">
        <v>211907</v>
      </c>
    </row>
    <row r="15" spans="1:20" ht="14.25" thickBot="1">
      <c r="A15" s="29" t="s">
        <v>164</v>
      </c>
      <c r="B15" s="26">
        <v>-457184</v>
      </c>
      <c r="C15" s="26">
        <v>-292565</v>
      </c>
      <c r="D15" s="26">
        <v>-166261</v>
      </c>
      <c r="E15" s="25">
        <v>-541664</v>
      </c>
      <c r="F15" s="26">
        <v>-367317</v>
      </c>
      <c r="G15" s="26">
        <v>-219330</v>
      </c>
      <c r="H15" s="26">
        <v>-109950</v>
      </c>
      <c r="I15" s="25">
        <v>-89016</v>
      </c>
      <c r="J15" s="26">
        <v>-88271</v>
      </c>
      <c r="K15" s="26">
        <v>-53335</v>
      </c>
      <c r="L15" s="26">
        <v>-86336</v>
      </c>
      <c r="M15" s="25">
        <v>-95238</v>
      </c>
      <c r="N15" s="26">
        <v>-127639</v>
      </c>
      <c r="O15" s="26">
        <v>-78760</v>
      </c>
      <c r="P15" s="26">
        <v>-74251</v>
      </c>
      <c r="Q15" s="25">
        <v>-262610</v>
      </c>
      <c r="R15" s="26">
        <v>-195723</v>
      </c>
      <c r="S15" s="26">
        <v>-86685</v>
      </c>
      <c r="T15" s="26">
        <v>-94216</v>
      </c>
    </row>
    <row r="16" spans="1:20" ht="14.25" thickTop="1">
      <c r="A16" s="6" t="s">
        <v>117</v>
      </c>
      <c r="B16" s="24">
        <v>913</v>
      </c>
      <c r="C16" s="24">
        <v>734</v>
      </c>
      <c r="D16" s="24"/>
      <c r="E16" s="23">
        <v>2922</v>
      </c>
      <c r="F16" s="24">
        <v>2304</v>
      </c>
      <c r="G16" s="24">
        <v>1398</v>
      </c>
      <c r="H16" s="24"/>
      <c r="I16" s="23">
        <v>98</v>
      </c>
      <c r="J16" s="24">
        <v>47</v>
      </c>
      <c r="K16" s="24">
        <v>47</v>
      </c>
      <c r="L16" s="24"/>
      <c r="M16" s="23">
        <v>141</v>
      </c>
      <c r="N16" s="24">
        <v>79</v>
      </c>
      <c r="O16" s="24">
        <v>79</v>
      </c>
      <c r="P16" s="24">
        <v>0</v>
      </c>
      <c r="Q16" s="23">
        <v>834</v>
      </c>
      <c r="R16" s="24">
        <v>1116</v>
      </c>
      <c r="S16" s="24">
        <v>535</v>
      </c>
      <c r="T16" s="24">
        <v>307</v>
      </c>
    </row>
    <row r="17" spans="1:20" ht="13.5">
      <c r="A17" s="6" t="s">
        <v>166</v>
      </c>
      <c r="B17" s="24">
        <v>1625</v>
      </c>
      <c r="C17" s="24">
        <v>1088</v>
      </c>
      <c r="D17" s="24">
        <v>537</v>
      </c>
      <c r="E17" s="23">
        <v>4195</v>
      </c>
      <c r="F17" s="24">
        <v>999</v>
      </c>
      <c r="G17" s="24">
        <v>794</v>
      </c>
      <c r="H17" s="24">
        <v>117</v>
      </c>
      <c r="I17" s="23">
        <v>543</v>
      </c>
      <c r="J17" s="24"/>
      <c r="K17" s="24"/>
      <c r="L17" s="24">
        <v>152</v>
      </c>
      <c r="M17" s="23">
        <v>2441</v>
      </c>
      <c r="N17" s="24"/>
      <c r="O17" s="24"/>
      <c r="P17" s="24"/>
      <c r="Q17" s="23"/>
      <c r="R17" s="24"/>
      <c r="S17" s="24"/>
      <c r="T17" s="24"/>
    </row>
    <row r="18" spans="1:20" ht="13.5">
      <c r="A18" s="6" t="s">
        <v>9</v>
      </c>
      <c r="B18" s="24">
        <v>1143</v>
      </c>
      <c r="C18" s="24"/>
      <c r="D18" s="24"/>
      <c r="E18" s="23"/>
      <c r="F18" s="24"/>
      <c r="G18" s="24"/>
      <c r="H18" s="24"/>
      <c r="I18" s="23"/>
      <c r="J18" s="24"/>
      <c r="K18" s="24"/>
      <c r="L18" s="24"/>
      <c r="M18" s="23"/>
      <c r="N18" s="24"/>
      <c r="O18" s="24"/>
      <c r="P18" s="24"/>
      <c r="Q18" s="23"/>
      <c r="R18" s="24"/>
      <c r="S18" s="24"/>
      <c r="T18" s="24"/>
    </row>
    <row r="19" spans="1:20" ht="13.5">
      <c r="A19" s="6" t="s">
        <v>56</v>
      </c>
      <c r="B19" s="24">
        <v>814</v>
      </c>
      <c r="C19" s="24"/>
      <c r="D19" s="24">
        <v>893</v>
      </c>
      <c r="E19" s="23">
        <v>413</v>
      </c>
      <c r="F19" s="24">
        <v>225</v>
      </c>
      <c r="G19" s="24"/>
      <c r="H19" s="24">
        <v>12</v>
      </c>
      <c r="I19" s="23">
        <v>310</v>
      </c>
      <c r="J19" s="24">
        <v>728</v>
      </c>
      <c r="K19" s="24">
        <v>602</v>
      </c>
      <c r="L19" s="24">
        <v>64</v>
      </c>
      <c r="M19" s="23">
        <v>1625</v>
      </c>
      <c r="N19" s="24">
        <v>6650</v>
      </c>
      <c r="O19" s="24">
        <v>6022</v>
      </c>
      <c r="P19" s="24">
        <v>5403</v>
      </c>
      <c r="Q19" s="23">
        <v>7182</v>
      </c>
      <c r="R19" s="24">
        <v>7709</v>
      </c>
      <c r="S19" s="24">
        <v>2719</v>
      </c>
      <c r="T19" s="24">
        <v>1231</v>
      </c>
    </row>
    <row r="20" spans="1:20" ht="13.5">
      <c r="A20" s="6" t="s">
        <v>167</v>
      </c>
      <c r="B20" s="24">
        <v>4496</v>
      </c>
      <c r="C20" s="24">
        <v>3608</v>
      </c>
      <c r="D20" s="24">
        <v>1430</v>
      </c>
      <c r="E20" s="23">
        <v>7531</v>
      </c>
      <c r="F20" s="24">
        <v>3530</v>
      </c>
      <c r="G20" s="24">
        <v>2418</v>
      </c>
      <c r="H20" s="24">
        <v>130</v>
      </c>
      <c r="I20" s="23">
        <v>4956</v>
      </c>
      <c r="J20" s="24">
        <v>4780</v>
      </c>
      <c r="K20" s="24">
        <v>4654</v>
      </c>
      <c r="L20" s="24">
        <v>4221</v>
      </c>
      <c r="M20" s="23">
        <v>28608</v>
      </c>
      <c r="N20" s="24">
        <v>28083</v>
      </c>
      <c r="O20" s="24">
        <v>27454</v>
      </c>
      <c r="P20" s="24">
        <v>26024</v>
      </c>
      <c r="Q20" s="23">
        <v>43225</v>
      </c>
      <c r="R20" s="24">
        <v>44035</v>
      </c>
      <c r="S20" s="24">
        <v>21019</v>
      </c>
      <c r="T20" s="24">
        <v>1539</v>
      </c>
    </row>
    <row r="21" spans="1:20" ht="13.5">
      <c r="A21" s="6" t="s">
        <v>168</v>
      </c>
      <c r="B21" s="24">
        <v>5101</v>
      </c>
      <c r="C21" s="24">
        <v>4080</v>
      </c>
      <c r="D21" s="24">
        <v>1452</v>
      </c>
      <c r="E21" s="23">
        <v>1583</v>
      </c>
      <c r="F21" s="24">
        <v>985</v>
      </c>
      <c r="G21" s="24">
        <v>612</v>
      </c>
      <c r="H21" s="24">
        <v>52</v>
      </c>
      <c r="I21" s="23">
        <v>498</v>
      </c>
      <c r="J21" s="24">
        <v>402</v>
      </c>
      <c r="K21" s="24">
        <v>254</v>
      </c>
      <c r="L21" s="24">
        <v>95</v>
      </c>
      <c r="M21" s="23">
        <v>997</v>
      </c>
      <c r="N21" s="24">
        <v>801</v>
      </c>
      <c r="O21" s="24">
        <v>496</v>
      </c>
      <c r="P21" s="24">
        <v>198</v>
      </c>
      <c r="Q21" s="23">
        <v>344</v>
      </c>
      <c r="R21" s="24">
        <v>665</v>
      </c>
      <c r="S21" s="24">
        <v>18</v>
      </c>
      <c r="T21" s="24"/>
    </row>
    <row r="22" spans="1:20" ht="13.5">
      <c r="A22" s="6" t="s">
        <v>224</v>
      </c>
      <c r="B22" s="24">
        <v>101744</v>
      </c>
      <c r="C22" s="24">
        <v>101744</v>
      </c>
      <c r="D22" s="24"/>
      <c r="E22" s="23"/>
      <c r="F22" s="24"/>
      <c r="G22" s="24"/>
      <c r="H22" s="24"/>
      <c r="I22" s="23"/>
      <c r="J22" s="24"/>
      <c r="K22" s="24"/>
      <c r="L22" s="24"/>
      <c r="M22" s="23"/>
      <c r="N22" s="24"/>
      <c r="O22" s="24"/>
      <c r="P22" s="24"/>
      <c r="Q22" s="23"/>
      <c r="R22" s="24"/>
      <c r="S22" s="24"/>
      <c r="T22" s="24"/>
    </row>
    <row r="23" spans="1:20" ht="13.5">
      <c r="A23" s="6" t="s">
        <v>10</v>
      </c>
      <c r="B23" s="24">
        <v>54150</v>
      </c>
      <c r="C23" s="24">
        <v>37317</v>
      </c>
      <c r="D23" s="24">
        <v>18166</v>
      </c>
      <c r="E23" s="23">
        <v>29691</v>
      </c>
      <c r="F23" s="24">
        <v>19068</v>
      </c>
      <c r="G23" s="24"/>
      <c r="H23" s="24"/>
      <c r="I23" s="23"/>
      <c r="J23" s="24"/>
      <c r="K23" s="24"/>
      <c r="L23" s="24"/>
      <c r="M23" s="23"/>
      <c r="N23" s="24"/>
      <c r="O23" s="24"/>
      <c r="P23" s="24"/>
      <c r="Q23" s="23"/>
      <c r="R23" s="24"/>
      <c r="S23" s="24"/>
      <c r="T23" s="24"/>
    </row>
    <row r="24" spans="1:20" ht="13.5">
      <c r="A24" s="6" t="s">
        <v>56</v>
      </c>
      <c r="B24" s="24">
        <v>3783</v>
      </c>
      <c r="C24" s="24">
        <v>2869</v>
      </c>
      <c r="D24" s="24">
        <v>3</v>
      </c>
      <c r="E24" s="23">
        <v>210</v>
      </c>
      <c r="F24" s="24"/>
      <c r="G24" s="24"/>
      <c r="H24" s="24"/>
      <c r="I24" s="23"/>
      <c r="J24" s="24"/>
      <c r="K24" s="24"/>
      <c r="L24" s="24"/>
      <c r="M24" s="23">
        <v>390</v>
      </c>
      <c r="N24" s="24"/>
      <c r="O24" s="24"/>
      <c r="P24" s="24"/>
      <c r="Q24" s="23">
        <v>143</v>
      </c>
      <c r="R24" s="24"/>
      <c r="S24" s="24"/>
      <c r="T24" s="24"/>
    </row>
    <row r="25" spans="1:20" ht="13.5">
      <c r="A25" s="6" t="s">
        <v>169</v>
      </c>
      <c r="B25" s="24">
        <v>164780</v>
      </c>
      <c r="C25" s="24">
        <v>146011</v>
      </c>
      <c r="D25" s="24">
        <v>19623</v>
      </c>
      <c r="E25" s="23">
        <v>31485</v>
      </c>
      <c r="F25" s="24">
        <v>20054</v>
      </c>
      <c r="G25" s="24">
        <v>612</v>
      </c>
      <c r="H25" s="24">
        <v>52</v>
      </c>
      <c r="I25" s="23">
        <v>498</v>
      </c>
      <c r="J25" s="24">
        <v>402</v>
      </c>
      <c r="K25" s="24">
        <v>254</v>
      </c>
      <c r="L25" s="24">
        <v>95</v>
      </c>
      <c r="M25" s="23">
        <v>1387</v>
      </c>
      <c r="N25" s="24">
        <v>983</v>
      </c>
      <c r="O25" s="24">
        <v>678</v>
      </c>
      <c r="P25" s="24">
        <v>380</v>
      </c>
      <c r="Q25" s="23">
        <v>488</v>
      </c>
      <c r="R25" s="24">
        <v>796</v>
      </c>
      <c r="S25" s="24">
        <v>117</v>
      </c>
      <c r="T25" s="24">
        <v>98</v>
      </c>
    </row>
    <row r="26" spans="1:20" ht="14.25" thickBot="1">
      <c r="A26" s="29" t="s">
        <v>170</v>
      </c>
      <c r="B26" s="26">
        <v>-617468</v>
      </c>
      <c r="C26" s="26">
        <v>-434969</v>
      </c>
      <c r="D26" s="26">
        <v>-184453</v>
      </c>
      <c r="E26" s="25">
        <v>-565618</v>
      </c>
      <c r="F26" s="26">
        <v>-383841</v>
      </c>
      <c r="G26" s="26">
        <v>-217524</v>
      </c>
      <c r="H26" s="26">
        <v>-109872</v>
      </c>
      <c r="I26" s="25">
        <v>-84557</v>
      </c>
      <c r="J26" s="26">
        <v>-83893</v>
      </c>
      <c r="K26" s="26">
        <v>-48935</v>
      </c>
      <c r="L26" s="26">
        <v>-82210</v>
      </c>
      <c r="M26" s="25">
        <v>-68017</v>
      </c>
      <c r="N26" s="26">
        <v>-100539</v>
      </c>
      <c r="O26" s="26">
        <v>-51984</v>
      </c>
      <c r="P26" s="26">
        <v>-48607</v>
      </c>
      <c r="Q26" s="25">
        <v>-219873</v>
      </c>
      <c r="R26" s="26">
        <v>-152484</v>
      </c>
      <c r="S26" s="26">
        <v>-65782</v>
      </c>
      <c r="T26" s="26">
        <v>-92774</v>
      </c>
    </row>
    <row r="27" spans="1:20" ht="14.25" thickTop="1">
      <c r="A27" s="6" t="s">
        <v>11</v>
      </c>
      <c r="B27" s="24">
        <v>100</v>
      </c>
      <c r="C27" s="24">
        <v>100</v>
      </c>
      <c r="D27" s="24"/>
      <c r="E27" s="23"/>
      <c r="F27" s="24"/>
      <c r="G27" s="24"/>
      <c r="H27" s="24"/>
      <c r="I27" s="23"/>
      <c r="J27" s="24"/>
      <c r="K27" s="24"/>
      <c r="L27" s="24"/>
      <c r="M27" s="23"/>
      <c r="N27" s="24"/>
      <c r="O27" s="24"/>
      <c r="P27" s="24"/>
      <c r="Q27" s="23">
        <v>13438</v>
      </c>
      <c r="R27" s="24">
        <v>8571</v>
      </c>
      <c r="S27" s="24">
        <v>8571</v>
      </c>
      <c r="T27" s="24"/>
    </row>
    <row r="28" spans="1:20" ht="13.5">
      <c r="A28" s="6" t="s">
        <v>171</v>
      </c>
      <c r="B28" s="24">
        <v>158554</v>
      </c>
      <c r="C28" s="24"/>
      <c r="D28" s="24"/>
      <c r="E28" s="23">
        <v>140365</v>
      </c>
      <c r="F28" s="24">
        <v>140365</v>
      </c>
      <c r="G28" s="24"/>
      <c r="H28" s="24"/>
      <c r="I28" s="23"/>
      <c r="J28" s="24"/>
      <c r="K28" s="24"/>
      <c r="L28" s="24"/>
      <c r="M28" s="23"/>
      <c r="N28" s="24"/>
      <c r="O28" s="24"/>
      <c r="P28" s="24"/>
      <c r="Q28" s="23"/>
      <c r="R28" s="24"/>
      <c r="S28" s="24"/>
      <c r="T28" s="24"/>
    </row>
    <row r="29" spans="1:20" ht="13.5">
      <c r="A29" s="6" t="s">
        <v>12</v>
      </c>
      <c r="B29" s="24">
        <v>23583</v>
      </c>
      <c r="C29" s="24"/>
      <c r="D29" s="24"/>
      <c r="E29" s="23"/>
      <c r="F29" s="24"/>
      <c r="G29" s="24"/>
      <c r="H29" s="24"/>
      <c r="I29" s="23"/>
      <c r="J29" s="24"/>
      <c r="K29" s="24"/>
      <c r="L29" s="24"/>
      <c r="M29" s="23"/>
      <c r="N29" s="24"/>
      <c r="O29" s="24"/>
      <c r="P29" s="24"/>
      <c r="Q29" s="23"/>
      <c r="R29" s="24"/>
      <c r="S29" s="24"/>
      <c r="T29" s="24"/>
    </row>
    <row r="30" spans="1:20" ht="13.5">
      <c r="A30" s="6" t="s">
        <v>172</v>
      </c>
      <c r="B30" s="24">
        <v>182238</v>
      </c>
      <c r="C30" s="24">
        <v>100</v>
      </c>
      <c r="D30" s="24"/>
      <c r="E30" s="23">
        <v>140365</v>
      </c>
      <c r="F30" s="24">
        <v>140365</v>
      </c>
      <c r="G30" s="24"/>
      <c r="H30" s="24"/>
      <c r="I30" s="23"/>
      <c r="J30" s="24"/>
      <c r="K30" s="24"/>
      <c r="L30" s="24"/>
      <c r="M30" s="23"/>
      <c r="N30" s="24"/>
      <c r="O30" s="24"/>
      <c r="P30" s="24"/>
      <c r="Q30" s="23">
        <v>13438</v>
      </c>
      <c r="R30" s="24">
        <v>8571</v>
      </c>
      <c r="S30" s="24">
        <v>8571</v>
      </c>
      <c r="T30" s="24"/>
    </row>
    <row r="31" spans="1:20" ht="13.5">
      <c r="A31" s="6" t="s">
        <v>119</v>
      </c>
      <c r="B31" s="24">
        <v>392</v>
      </c>
      <c r="C31" s="24">
        <v>392</v>
      </c>
      <c r="D31" s="24"/>
      <c r="E31" s="23">
        <v>10</v>
      </c>
      <c r="F31" s="24">
        <v>10</v>
      </c>
      <c r="G31" s="24">
        <v>8</v>
      </c>
      <c r="H31" s="24"/>
      <c r="I31" s="23">
        <v>21567</v>
      </c>
      <c r="J31" s="24">
        <v>93</v>
      </c>
      <c r="K31" s="24">
        <v>93</v>
      </c>
      <c r="L31" s="24">
        <v>7</v>
      </c>
      <c r="M31" s="23">
        <v>4418</v>
      </c>
      <c r="N31" s="24">
        <v>968</v>
      </c>
      <c r="O31" s="24">
        <v>968</v>
      </c>
      <c r="P31" s="24"/>
      <c r="Q31" s="23">
        <v>5480</v>
      </c>
      <c r="R31" s="24">
        <v>109</v>
      </c>
      <c r="S31" s="24">
        <v>99</v>
      </c>
      <c r="T31" s="24">
        <v>35</v>
      </c>
    </row>
    <row r="32" spans="1:20" ht="13.5">
      <c r="A32" s="6" t="s">
        <v>120</v>
      </c>
      <c r="B32" s="24">
        <v>5821</v>
      </c>
      <c r="C32" s="24"/>
      <c r="D32" s="24"/>
      <c r="E32" s="23"/>
      <c r="F32" s="24"/>
      <c r="G32" s="24"/>
      <c r="H32" s="24"/>
      <c r="I32" s="23">
        <v>124433</v>
      </c>
      <c r="J32" s="24"/>
      <c r="K32" s="24"/>
      <c r="L32" s="24"/>
      <c r="M32" s="23">
        <v>3252</v>
      </c>
      <c r="N32" s="24">
        <v>3252</v>
      </c>
      <c r="O32" s="24"/>
      <c r="P32" s="24"/>
      <c r="Q32" s="23"/>
      <c r="R32" s="24"/>
      <c r="S32" s="24"/>
      <c r="T32" s="24"/>
    </row>
    <row r="33" spans="1:20" ht="13.5">
      <c r="A33" s="6" t="s">
        <v>13</v>
      </c>
      <c r="B33" s="24">
        <v>1200</v>
      </c>
      <c r="C33" s="24">
        <v>1200</v>
      </c>
      <c r="D33" s="24">
        <v>1200</v>
      </c>
      <c r="E33" s="23"/>
      <c r="F33" s="24"/>
      <c r="G33" s="24"/>
      <c r="H33" s="24"/>
      <c r="I33" s="23"/>
      <c r="J33" s="24"/>
      <c r="K33" s="24"/>
      <c r="L33" s="24"/>
      <c r="M33" s="23">
        <v>20957</v>
      </c>
      <c r="N33" s="24">
        <v>20957</v>
      </c>
      <c r="O33" s="24">
        <v>14360</v>
      </c>
      <c r="P33" s="24"/>
      <c r="Q33" s="23">
        <v>29813</v>
      </c>
      <c r="R33" s="24">
        <v>15364</v>
      </c>
      <c r="S33" s="24"/>
      <c r="T33" s="24"/>
    </row>
    <row r="34" spans="1:20" ht="13.5">
      <c r="A34" s="6" t="s">
        <v>175</v>
      </c>
      <c r="B34" s="24">
        <v>7413</v>
      </c>
      <c r="C34" s="24">
        <v>1592</v>
      </c>
      <c r="D34" s="24">
        <v>1200</v>
      </c>
      <c r="E34" s="23">
        <v>21498</v>
      </c>
      <c r="F34" s="24">
        <v>10</v>
      </c>
      <c r="G34" s="24">
        <v>8</v>
      </c>
      <c r="H34" s="24"/>
      <c r="I34" s="23">
        <v>209138</v>
      </c>
      <c r="J34" s="24">
        <v>6443</v>
      </c>
      <c r="K34" s="24">
        <v>6443</v>
      </c>
      <c r="L34" s="24">
        <v>3250</v>
      </c>
      <c r="M34" s="23">
        <v>55248</v>
      </c>
      <c r="N34" s="24">
        <v>31378</v>
      </c>
      <c r="O34" s="24">
        <v>21528</v>
      </c>
      <c r="P34" s="24">
        <v>6199</v>
      </c>
      <c r="Q34" s="23">
        <v>51855</v>
      </c>
      <c r="R34" s="24">
        <v>15474</v>
      </c>
      <c r="S34" s="24">
        <v>99</v>
      </c>
      <c r="T34" s="24">
        <v>35</v>
      </c>
    </row>
    <row r="35" spans="1:20" ht="13.5">
      <c r="A35" s="7" t="s">
        <v>112</v>
      </c>
      <c r="B35" s="24">
        <v>-442643</v>
      </c>
      <c r="C35" s="24">
        <v>-436461</v>
      </c>
      <c r="D35" s="24">
        <v>-185653</v>
      </c>
      <c r="E35" s="23">
        <v>-446752</v>
      </c>
      <c r="F35" s="24">
        <v>-243486</v>
      </c>
      <c r="G35" s="24">
        <v>-217532</v>
      </c>
      <c r="H35" s="24">
        <v>-109872</v>
      </c>
      <c r="I35" s="23">
        <v>-293696</v>
      </c>
      <c r="J35" s="24">
        <v>-90336</v>
      </c>
      <c r="K35" s="24">
        <v>-55378</v>
      </c>
      <c r="L35" s="24">
        <v>-85461</v>
      </c>
      <c r="M35" s="23">
        <v>-123265</v>
      </c>
      <c r="N35" s="24">
        <v>-131917</v>
      </c>
      <c r="O35" s="24">
        <v>-73513</v>
      </c>
      <c r="P35" s="24">
        <v>-54807</v>
      </c>
      <c r="Q35" s="23">
        <v>-258290</v>
      </c>
      <c r="R35" s="24">
        <v>-159387</v>
      </c>
      <c r="S35" s="24">
        <v>-57310</v>
      </c>
      <c r="T35" s="24">
        <v>-92810</v>
      </c>
    </row>
    <row r="36" spans="1:20" ht="13.5">
      <c r="A36" s="7" t="s">
        <v>176</v>
      </c>
      <c r="B36" s="24">
        <v>4667</v>
      </c>
      <c r="C36" s="24">
        <v>1658</v>
      </c>
      <c r="D36" s="24">
        <v>3174</v>
      </c>
      <c r="E36" s="23">
        <v>6040</v>
      </c>
      <c r="F36" s="24">
        <v>3807</v>
      </c>
      <c r="G36" s="24">
        <v>4614</v>
      </c>
      <c r="H36" s="24">
        <v>270</v>
      </c>
      <c r="I36" s="23">
        <v>1608</v>
      </c>
      <c r="J36" s="24">
        <v>2412</v>
      </c>
      <c r="K36" s="24">
        <v>3754</v>
      </c>
      <c r="L36" s="24">
        <v>-256</v>
      </c>
      <c r="M36" s="23">
        <v>2076</v>
      </c>
      <c r="N36" s="24">
        <v>610</v>
      </c>
      <c r="O36" s="24">
        <v>415</v>
      </c>
      <c r="P36" s="24">
        <v>219</v>
      </c>
      <c r="Q36" s="23">
        <v>1006</v>
      </c>
      <c r="R36" s="24">
        <v>758</v>
      </c>
      <c r="S36" s="24">
        <v>-241</v>
      </c>
      <c r="T36" s="24">
        <v>342</v>
      </c>
    </row>
    <row r="37" spans="1:20" ht="13.5">
      <c r="A37" s="7" t="s">
        <v>177</v>
      </c>
      <c r="B37" s="24">
        <v>63</v>
      </c>
      <c r="C37" s="24">
        <v>978</v>
      </c>
      <c r="D37" s="24">
        <v>-861</v>
      </c>
      <c r="E37" s="23">
        <v>2146</v>
      </c>
      <c r="F37" s="24">
        <v>1028</v>
      </c>
      <c r="G37" s="24">
        <v>-771</v>
      </c>
      <c r="H37" s="24">
        <v>-57</v>
      </c>
      <c r="I37" s="23">
        <v>353</v>
      </c>
      <c r="J37" s="24">
        <v>1062</v>
      </c>
      <c r="K37" s="24">
        <v>456</v>
      </c>
      <c r="L37" s="24">
        <v>477</v>
      </c>
      <c r="M37" s="23">
        <v>28269</v>
      </c>
      <c r="N37" s="24">
        <v>23342</v>
      </c>
      <c r="O37" s="24">
        <v>23004</v>
      </c>
      <c r="P37" s="24">
        <v>-3071</v>
      </c>
      <c r="Q37" s="23">
        <v>36949</v>
      </c>
      <c r="R37" s="24">
        <v>44508</v>
      </c>
      <c r="S37" s="24">
        <v>2623</v>
      </c>
      <c r="T37" s="24">
        <v>-67058</v>
      </c>
    </row>
    <row r="38" spans="1:20" ht="13.5">
      <c r="A38" s="7" t="s">
        <v>178</v>
      </c>
      <c r="B38" s="24">
        <v>4730</v>
      </c>
      <c r="C38" s="24">
        <v>2636</v>
      </c>
      <c r="D38" s="24">
        <v>2313</v>
      </c>
      <c r="E38" s="23">
        <v>8187</v>
      </c>
      <c r="F38" s="24">
        <v>4836</v>
      </c>
      <c r="G38" s="24">
        <v>3843</v>
      </c>
      <c r="H38" s="24">
        <v>212</v>
      </c>
      <c r="I38" s="23">
        <v>1961</v>
      </c>
      <c r="J38" s="24">
        <v>3474</v>
      </c>
      <c r="K38" s="24">
        <v>4210</v>
      </c>
      <c r="L38" s="24">
        <v>220</v>
      </c>
      <c r="M38" s="23">
        <v>30346</v>
      </c>
      <c r="N38" s="24">
        <v>23952</v>
      </c>
      <c r="O38" s="24">
        <v>23419</v>
      </c>
      <c r="P38" s="24">
        <v>-2852</v>
      </c>
      <c r="Q38" s="23">
        <v>37956</v>
      </c>
      <c r="R38" s="24">
        <v>45267</v>
      </c>
      <c r="S38" s="24">
        <v>2381</v>
      </c>
      <c r="T38" s="24">
        <v>-66715</v>
      </c>
    </row>
    <row r="39" spans="1:20" ht="13.5">
      <c r="A39" s="7" t="s">
        <v>14</v>
      </c>
      <c r="B39" s="24">
        <v>-447374</v>
      </c>
      <c r="C39" s="24">
        <v>-439098</v>
      </c>
      <c r="D39" s="24">
        <v>-187966</v>
      </c>
      <c r="E39" s="23">
        <v>-454939</v>
      </c>
      <c r="F39" s="24">
        <v>-248322</v>
      </c>
      <c r="G39" s="24">
        <v>-221375</v>
      </c>
      <c r="H39" s="24">
        <v>-110084</v>
      </c>
      <c r="I39" s="23">
        <v>-295658</v>
      </c>
      <c r="J39" s="24">
        <v>-93811</v>
      </c>
      <c r="K39" s="24">
        <v>-59589</v>
      </c>
      <c r="L39" s="24">
        <v>-85682</v>
      </c>
      <c r="M39" s="23">
        <v>-153612</v>
      </c>
      <c r="N39" s="24">
        <v>-155870</v>
      </c>
      <c r="O39" s="24">
        <v>-96932</v>
      </c>
      <c r="P39" s="24">
        <v>-51954</v>
      </c>
      <c r="Q39" s="23"/>
      <c r="R39" s="24"/>
      <c r="S39" s="24"/>
      <c r="T39" s="24"/>
    </row>
    <row r="40" spans="1:20" ht="13.5">
      <c r="A40" s="7" t="s">
        <v>15</v>
      </c>
      <c r="B40" s="24">
        <v>-152</v>
      </c>
      <c r="C40" s="24"/>
      <c r="D40" s="24"/>
      <c r="E40" s="23"/>
      <c r="F40" s="24"/>
      <c r="G40" s="24"/>
      <c r="H40" s="24"/>
      <c r="I40" s="23"/>
      <c r="J40" s="24"/>
      <c r="K40" s="24"/>
      <c r="L40" s="24"/>
      <c r="M40" s="23"/>
      <c r="N40" s="24"/>
      <c r="O40" s="24"/>
      <c r="P40" s="24"/>
      <c r="Q40" s="23"/>
      <c r="R40" s="24"/>
      <c r="S40" s="24"/>
      <c r="T40" s="24"/>
    </row>
    <row r="41" spans="1:20" ht="14.25" thickBot="1">
      <c r="A41" s="7" t="s">
        <v>179</v>
      </c>
      <c r="B41" s="24">
        <v>-447222</v>
      </c>
      <c r="C41" s="24">
        <v>-439098</v>
      </c>
      <c r="D41" s="24">
        <v>-187966</v>
      </c>
      <c r="E41" s="23">
        <v>-454939</v>
      </c>
      <c r="F41" s="24">
        <v>-248322</v>
      </c>
      <c r="G41" s="24">
        <v>-221375</v>
      </c>
      <c r="H41" s="24">
        <v>-110084</v>
      </c>
      <c r="I41" s="23">
        <v>-295658</v>
      </c>
      <c r="J41" s="24">
        <v>-93811</v>
      </c>
      <c r="K41" s="24">
        <v>-59589</v>
      </c>
      <c r="L41" s="24">
        <v>-85682</v>
      </c>
      <c r="M41" s="23">
        <v>-153612</v>
      </c>
      <c r="N41" s="24">
        <v>-155870</v>
      </c>
      <c r="O41" s="24">
        <v>-96932</v>
      </c>
      <c r="P41" s="24">
        <v>-51954</v>
      </c>
      <c r="Q41" s="23">
        <v>-296246</v>
      </c>
      <c r="R41" s="24">
        <v>-204654</v>
      </c>
      <c r="S41" s="24">
        <v>-59692</v>
      </c>
      <c r="T41" s="24">
        <v>-26094</v>
      </c>
    </row>
    <row r="42" spans="1:20" ht="14.25" thickTop="1">
      <c r="A42" s="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4" ht="13.5">
      <c r="A44" s="20" t="s">
        <v>104</v>
      </c>
    </row>
    <row r="45" ht="13.5">
      <c r="A45" s="20" t="s">
        <v>105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N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100</v>
      </c>
      <c r="B2" s="14">
        <v>6636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17</v>
      </c>
      <c r="B4" s="15" t="str">
        <f>HYPERLINK("http://www.kabupro.jp/mark/20131114/S1000IXF.htm","四半期報告書")</f>
        <v>四半期報告書</v>
      </c>
      <c r="C4" s="15" t="str">
        <f>HYPERLINK("http://www.kabupro.jp/mark/20130628/S000DW7K.htm","有価証券報告書")</f>
        <v>有価証券報告書</v>
      </c>
      <c r="D4" s="15" t="str">
        <f>HYPERLINK("http://www.kabupro.jp/mark/20131114/S1000IXF.htm","四半期報告書")</f>
        <v>四半期報告書</v>
      </c>
      <c r="E4" s="15" t="str">
        <f>HYPERLINK("http://www.kabupro.jp/mark/20130628/S000DW7K.htm","有価証券報告書")</f>
        <v>有価証券報告書</v>
      </c>
      <c r="F4" s="15" t="str">
        <f>HYPERLINK("http://www.kabupro.jp/mark/20121114/S000CBXR.htm","四半期報告書")</f>
        <v>四半期報告書</v>
      </c>
      <c r="G4" s="15" t="str">
        <f>HYPERLINK("http://www.kabupro.jp/mark/20120629/S000BDEW.htm","有価証券報告書")</f>
        <v>有価証券報告書</v>
      </c>
      <c r="H4" s="15" t="str">
        <f>HYPERLINK("http://www.kabupro.jp/mark/20110208/S0007OGK.htm","四半期報告書")</f>
        <v>四半期報告書</v>
      </c>
      <c r="I4" s="15" t="str">
        <f>HYPERLINK("http://www.kabupro.jp/mark/20111111/S0009PLQ.htm","四半期報告書")</f>
        <v>四半期報告書</v>
      </c>
      <c r="J4" s="15" t="str">
        <f>HYPERLINK("http://www.kabupro.jp/mark/20100812/S0006M47.htm","四半期報告書")</f>
        <v>四半期報告書</v>
      </c>
      <c r="K4" s="15" t="str">
        <f>HYPERLINK("http://www.kabupro.jp/mark/20110627/S0008LHZ.htm","有価証券報告書")</f>
        <v>有価証券報告書</v>
      </c>
      <c r="L4" s="15" t="str">
        <f>HYPERLINK("http://www.kabupro.jp/mark/20110208/S0007OGK.htm","四半期報告書")</f>
        <v>四半期報告書</v>
      </c>
      <c r="M4" s="15" t="str">
        <f>HYPERLINK("http://www.kabupro.jp/mark/20101112/S000777R.htm","四半期報告書")</f>
        <v>四半期報告書</v>
      </c>
      <c r="N4" s="15" t="str">
        <f>HYPERLINK("http://www.kabupro.jp/mark/20100812/S0006M47.htm","四半期報告書")</f>
        <v>四半期報告書</v>
      </c>
    </row>
    <row r="5" spans="1:14" ht="14.25" thickBot="1">
      <c r="A5" s="11" t="s">
        <v>18</v>
      </c>
      <c r="B5" s="1" t="s">
        <v>183</v>
      </c>
      <c r="C5" s="1" t="s">
        <v>24</v>
      </c>
      <c r="D5" s="1" t="s">
        <v>183</v>
      </c>
      <c r="E5" s="1" t="s">
        <v>24</v>
      </c>
      <c r="F5" s="1" t="s">
        <v>189</v>
      </c>
      <c r="G5" s="1" t="s">
        <v>28</v>
      </c>
      <c r="H5" s="1" t="s">
        <v>199</v>
      </c>
      <c r="I5" s="1" t="s">
        <v>195</v>
      </c>
      <c r="J5" s="1" t="s">
        <v>203</v>
      </c>
      <c r="K5" s="1" t="s">
        <v>30</v>
      </c>
      <c r="L5" s="1" t="s">
        <v>199</v>
      </c>
      <c r="M5" s="1" t="s">
        <v>201</v>
      </c>
      <c r="N5" s="1" t="s">
        <v>203</v>
      </c>
    </row>
    <row r="6" spans="1:14" ht="15" thickBot="1" thickTop="1">
      <c r="A6" s="10" t="s">
        <v>19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20</v>
      </c>
      <c r="B7" s="14" t="s">
        <v>108</v>
      </c>
      <c r="C7" s="16" t="s">
        <v>25</v>
      </c>
      <c r="D7" s="14" t="s">
        <v>108</v>
      </c>
      <c r="E7" s="16" t="s">
        <v>25</v>
      </c>
      <c r="F7" s="14" t="s">
        <v>108</v>
      </c>
      <c r="G7" s="16" t="s">
        <v>25</v>
      </c>
      <c r="H7" s="14" t="s">
        <v>108</v>
      </c>
      <c r="I7" s="14" t="s">
        <v>108</v>
      </c>
      <c r="J7" s="14" t="s">
        <v>108</v>
      </c>
      <c r="K7" s="16" t="s">
        <v>25</v>
      </c>
      <c r="L7" s="14" t="s">
        <v>108</v>
      </c>
      <c r="M7" s="14" t="s">
        <v>108</v>
      </c>
      <c r="N7" s="14" t="s">
        <v>108</v>
      </c>
    </row>
    <row r="8" spans="1:14" ht="13.5">
      <c r="A8" s="13" t="s">
        <v>21</v>
      </c>
      <c r="B8" s="1" t="s">
        <v>221</v>
      </c>
      <c r="C8" s="17" t="s">
        <v>143</v>
      </c>
      <c r="D8" s="1" t="s">
        <v>143</v>
      </c>
      <c r="E8" s="17" t="s">
        <v>144</v>
      </c>
      <c r="F8" s="1" t="s">
        <v>144</v>
      </c>
      <c r="G8" s="17" t="s">
        <v>145</v>
      </c>
      <c r="H8" s="1" t="s">
        <v>145</v>
      </c>
      <c r="I8" s="1" t="s">
        <v>145</v>
      </c>
      <c r="J8" s="1" t="s">
        <v>145</v>
      </c>
      <c r="K8" s="17" t="s">
        <v>146</v>
      </c>
      <c r="L8" s="1" t="s">
        <v>146</v>
      </c>
      <c r="M8" s="1" t="s">
        <v>146</v>
      </c>
      <c r="N8" s="1" t="s">
        <v>146</v>
      </c>
    </row>
    <row r="9" spans="1:14" ht="13.5">
      <c r="A9" s="13" t="s">
        <v>22</v>
      </c>
      <c r="B9" s="1" t="s">
        <v>184</v>
      </c>
      <c r="C9" s="17" t="s">
        <v>26</v>
      </c>
      <c r="D9" s="1" t="s">
        <v>190</v>
      </c>
      <c r="E9" s="17" t="s">
        <v>27</v>
      </c>
      <c r="F9" s="1" t="s">
        <v>196</v>
      </c>
      <c r="G9" s="17" t="s">
        <v>29</v>
      </c>
      <c r="H9" s="1" t="s">
        <v>200</v>
      </c>
      <c r="I9" s="1" t="s">
        <v>202</v>
      </c>
      <c r="J9" s="1" t="s">
        <v>204</v>
      </c>
      <c r="K9" s="17" t="s">
        <v>31</v>
      </c>
      <c r="L9" s="1" t="s">
        <v>205</v>
      </c>
      <c r="M9" s="1" t="s">
        <v>206</v>
      </c>
      <c r="N9" s="1" t="s">
        <v>207</v>
      </c>
    </row>
    <row r="10" spans="1:14" ht="14.25" thickBot="1">
      <c r="A10" s="13" t="s">
        <v>23</v>
      </c>
      <c r="B10" s="1" t="s">
        <v>44</v>
      </c>
      <c r="C10" s="17" t="s">
        <v>44</v>
      </c>
      <c r="D10" s="1" t="s">
        <v>44</v>
      </c>
      <c r="E10" s="17" t="s">
        <v>44</v>
      </c>
      <c r="F10" s="1" t="s">
        <v>44</v>
      </c>
      <c r="G10" s="17" t="s">
        <v>44</v>
      </c>
      <c r="H10" s="1" t="s">
        <v>44</v>
      </c>
      <c r="I10" s="1" t="s">
        <v>44</v>
      </c>
      <c r="J10" s="1" t="s">
        <v>44</v>
      </c>
      <c r="K10" s="17" t="s">
        <v>44</v>
      </c>
      <c r="L10" s="1" t="s">
        <v>44</v>
      </c>
      <c r="M10" s="1" t="s">
        <v>44</v>
      </c>
      <c r="N10" s="1" t="s">
        <v>44</v>
      </c>
    </row>
    <row r="11" spans="1:14" ht="14.25" thickTop="1">
      <c r="A11" s="28" t="s">
        <v>112</v>
      </c>
      <c r="B11" s="22">
        <v>-436461</v>
      </c>
      <c r="C11" s="21">
        <v>-446752</v>
      </c>
      <c r="D11" s="22">
        <v>-217532</v>
      </c>
      <c r="E11" s="21">
        <v>-293696</v>
      </c>
      <c r="F11" s="22">
        <v>-55378</v>
      </c>
      <c r="G11" s="21">
        <v>-123265</v>
      </c>
      <c r="H11" s="22">
        <v>-131917</v>
      </c>
      <c r="I11" s="22">
        <v>-73513</v>
      </c>
      <c r="J11" s="22">
        <v>-54807</v>
      </c>
      <c r="K11" s="21">
        <v>-258290</v>
      </c>
      <c r="L11" s="22">
        <v>-159387</v>
      </c>
      <c r="M11" s="22">
        <v>-57310</v>
      </c>
      <c r="N11" s="22">
        <v>-92810</v>
      </c>
    </row>
    <row r="12" spans="1:14" ht="13.5">
      <c r="A12" s="6" t="s">
        <v>113</v>
      </c>
      <c r="B12" s="24">
        <v>55140</v>
      </c>
      <c r="C12" s="23">
        <v>23727</v>
      </c>
      <c r="D12" s="24">
        <v>10646</v>
      </c>
      <c r="E12" s="23">
        <v>96615</v>
      </c>
      <c r="F12" s="24">
        <v>47242</v>
      </c>
      <c r="G12" s="23">
        <v>114798</v>
      </c>
      <c r="H12" s="24">
        <v>85424</v>
      </c>
      <c r="I12" s="24">
        <v>55943</v>
      </c>
      <c r="J12" s="24">
        <v>27648</v>
      </c>
      <c r="K12" s="23">
        <v>126853</v>
      </c>
      <c r="L12" s="24">
        <v>92668</v>
      </c>
      <c r="M12" s="24">
        <v>61698</v>
      </c>
      <c r="N12" s="24">
        <v>30692</v>
      </c>
    </row>
    <row r="13" spans="1:14" ht="13.5">
      <c r="A13" s="6" t="s">
        <v>222</v>
      </c>
      <c r="B13" s="24">
        <v>4288</v>
      </c>
      <c r="C13" s="23">
        <v>3597</v>
      </c>
      <c r="D13" s="24"/>
      <c r="E13" s="23">
        <v>81513</v>
      </c>
      <c r="F13" s="24">
        <v>13585</v>
      </c>
      <c r="G13" s="23">
        <v>54399</v>
      </c>
      <c r="H13" s="24">
        <v>25483</v>
      </c>
      <c r="I13" s="24">
        <v>16989</v>
      </c>
      <c r="J13" s="24">
        <v>8494</v>
      </c>
      <c r="K13" s="23">
        <v>33978</v>
      </c>
      <c r="L13" s="24">
        <v>25483</v>
      </c>
      <c r="M13" s="24">
        <v>16989</v>
      </c>
      <c r="N13" s="24">
        <v>8494</v>
      </c>
    </row>
    <row r="14" spans="1:14" ht="13.5">
      <c r="A14" s="6" t="s">
        <v>114</v>
      </c>
      <c r="B14" s="24">
        <v>29661</v>
      </c>
      <c r="C14" s="23">
        <v>7334</v>
      </c>
      <c r="D14" s="24">
        <v>22638</v>
      </c>
      <c r="E14" s="23"/>
      <c r="F14" s="24">
        <v>5220</v>
      </c>
      <c r="G14" s="23"/>
      <c r="H14" s="24"/>
      <c r="I14" s="24">
        <v>6794</v>
      </c>
      <c r="J14" s="24">
        <v>2820</v>
      </c>
      <c r="K14" s="23">
        <v>-119214</v>
      </c>
      <c r="L14" s="24">
        <v>-119214</v>
      </c>
      <c r="M14" s="24">
        <v>-119214</v>
      </c>
      <c r="N14" s="24">
        <v>-119214</v>
      </c>
    </row>
    <row r="15" spans="1:14" ht="13.5">
      <c r="A15" s="6" t="s">
        <v>115</v>
      </c>
      <c r="B15" s="24">
        <v>-11728</v>
      </c>
      <c r="C15" s="23">
        <v>15016</v>
      </c>
      <c r="D15" s="24">
        <v>2176</v>
      </c>
      <c r="E15" s="23">
        <v>-1069</v>
      </c>
      <c r="F15" s="24">
        <v>4631</v>
      </c>
      <c r="G15" s="23">
        <v>1792</v>
      </c>
      <c r="H15" s="24">
        <v>5905</v>
      </c>
      <c r="I15" s="24">
        <v>7556</v>
      </c>
      <c r="J15" s="24">
        <v>5792</v>
      </c>
      <c r="K15" s="23">
        <v>-860</v>
      </c>
      <c r="L15" s="24">
        <v>4442</v>
      </c>
      <c r="M15" s="24">
        <v>2187</v>
      </c>
      <c r="N15" s="24">
        <v>10848</v>
      </c>
    </row>
    <row r="16" spans="1:14" ht="13.5">
      <c r="A16" s="6" t="s">
        <v>117</v>
      </c>
      <c r="B16" s="24">
        <v>-734</v>
      </c>
      <c r="C16" s="23">
        <v>-2922</v>
      </c>
      <c r="D16" s="24">
        <v>-1398</v>
      </c>
      <c r="E16" s="23">
        <v>-98</v>
      </c>
      <c r="F16" s="24">
        <v>-47</v>
      </c>
      <c r="G16" s="23">
        <v>-141</v>
      </c>
      <c r="H16" s="24">
        <v>-79</v>
      </c>
      <c r="I16" s="24">
        <v>-79</v>
      </c>
      <c r="J16" s="24">
        <v>0</v>
      </c>
      <c r="K16" s="23">
        <v>-834</v>
      </c>
      <c r="L16" s="24">
        <v>-666</v>
      </c>
      <c r="M16" s="24">
        <v>-535</v>
      </c>
      <c r="N16" s="24">
        <v>-307</v>
      </c>
    </row>
    <row r="17" spans="1:14" ht="13.5">
      <c r="A17" s="6" t="s">
        <v>223</v>
      </c>
      <c r="B17" s="24">
        <v>2884</v>
      </c>
      <c r="C17" s="23">
        <v>112</v>
      </c>
      <c r="D17" s="24"/>
      <c r="E17" s="23"/>
      <c r="F17" s="24"/>
      <c r="G17" s="23"/>
      <c r="H17" s="24"/>
      <c r="I17" s="24"/>
      <c r="J17" s="24"/>
      <c r="K17" s="23"/>
      <c r="L17" s="24"/>
      <c r="M17" s="24"/>
      <c r="N17" s="24"/>
    </row>
    <row r="18" spans="1:14" ht="13.5">
      <c r="A18" s="6" t="s">
        <v>168</v>
      </c>
      <c r="B18" s="24">
        <v>4080</v>
      </c>
      <c r="C18" s="23">
        <v>1583</v>
      </c>
      <c r="D18" s="24">
        <v>612</v>
      </c>
      <c r="E18" s="23">
        <v>498</v>
      </c>
      <c r="F18" s="24">
        <v>254</v>
      </c>
      <c r="G18" s="23">
        <v>997</v>
      </c>
      <c r="H18" s="24">
        <v>801</v>
      </c>
      <c r="I18" s="24">
        <v>496</v>
      </c>
      <c r="J18" s="24">
        <v>198</v>
      </c>
      <c r="K18" s="23">
        <v>344</v>
      </c>
      <c r="L18" s="24"/>
      <c r="M18" s="24"/>
      <c r="N18" s="24"/>
    </row>
    <row r="19" spans="1:14" ht="13.5">
      <c r="A19" s="6" t="s">
        <v>224</v>
      </c>
      <c r="B19" s="24">
        <v>101744</v>
      </c>
      <c r="C19" s="23"/>
      <c r="D19" s="24"/>
      <c r="E19" s="23"/>
      <c r="F19" s="24"/>
      <c r="G19" s="23"/>
      <c r="H19" s="24"/>
      <c r="I19" s="24"/>
      <c r="J19" s="24"/>
      <c r="K19" s="23"/>
      <c r="L19" s="24"/>
      <c r="M19" s="24"/>
      <c r="N19" s="24"/>
    </row>
    <row r="20" spans="1:14" ht="13.5">
      <c r="A20" s="6" t="s">
        <v>225</v>
      </c>
      <c r="B20" s="24">
        <v>37317</v>
      </c>
      <c r="C20" s="23">
        <v>29691</v>
      </c>
      <c r="D20" s="24"/>
      <c r="E20" s="23"/>
      <c r="F20" s="24"/>
      <c r="G20" s="23"/>
      <c r="H20" s="24"/>
      <c r="I20" s="24"/>
      <c r="J20" s="24"/>
      <c r="K20" s="23"/>
      <c r="L20" s="24"/>
      <c r="M20" s="24"/>
      <c r="N20" s="24"/>
    </row>
    <row r="21" spans="1:14" ht="13.5">
      <c r="A21" s="6" t="s">
        <v>226</v>
      </c>
      <c r="B21" s="24">
        <v>-100</v>
      </c>
      <c r="C21" s="23"/>
      <c r="D21" s="24"/>
      <c r="E21" s="23"/>
      <c r="F21" s="24"/>
      <c r="G21" s="23"/>
      <c r="H21" s="24"/>
      <c r="I21" s="24"/>
      <c r="J21" s="24"/>
      <c r="K21" s="23"/>
      <c r="L21" s="24"/>
      <c r="M21" s="24"/>
      <c r="N21" s="24"/>
    </row>
    <row r="22" spans="1:14" ht="13.5">
      <c r="A22" s="6" t="s">
        <v>119</v>
      </c>
      <c r="B22" s="24">
        <v>392</v>
      </c>
      <c r="C22" s="23">
        <v>10</v>
      </c>
      <c r="D22" s="24">
        <v>8</v>
      </c>
      <c r="E22" s="23">
        <v>21567</v>
      </c>
      <c r="F22" s="24">
        <v>93</v>
      </c>
      <c r="G22" s="23">
        <v>4418</v>
      </c>
      <c r="H22" s="24">
        <v>968</v>
      </c>
      <c r="I22" s="24">
        <v>968</v>
      </c>
      <c r="J22" s="24"/>
      <c r="K22" s="23">
        <v>5480</v>
      </c>
      <c r="L22" s="24">
        <v>109</v>
      </c>
      <c r="M22" s="24">
        <v>99</v>
      </c>
      <c r="N22" s="24">
        <v>35</v>
      </c>
    </row>
    <row r="23" spans="1:14" ht="13.5">
      <c r="A23" s="6" t="s">
        <v>121</v>
      </c>
      <c r="B23" s="24">
        <v>51246</v>
      </c>
      <c r="C23" s="23">
        <v>283747</v>
      </c>
      <c r="D23" s="24">
        <v>358309</v>
      </c>
      <c r="E23" s="23">
        <v>-13964</v>
      </c>
      <c r="F23" s="24">
        <v>-23361</v>
      </c>
      <c r="G23" s="23">
        <v>-10585</v>
      </c>
      <c r="H23" s="24">
        <v>-42204</v>
      </c>
      <c r="I23" s="24">
        <v>-66029</v>
      </c>
      <c r="J23" s="24">
        <v>-30453</v>
      </c>
      <c r="K23" s="23">
        <v>-14435</v>
      </c>
      <c r="L23" s="24">
        <v>-10726</v>
      </c>
      <c r="M23" s="24">
        <v>-20226</v>
      </c>
      <c r="N23" s="24">
        <v>217952</v>
      </c>
    </row>
    <row r="24" spans="1:14" ht="13.5">
      <c r="A24" s="6" t="s">
        <v>122</v>
      </c>
      <c r="B24" s="24">
        <v>-45604</v>
      </c>
      <c r="C24" s="23">
        <v>-139</v>
      </c>
      <c r="D24" s="24">
        <v>-15058</v>
      </c>
      <c r="E24" s="23">
        <v>-13876</v>
      </c>
      <c r="F24" s="24">
        <v>26271</v>
      </c>
      <c r="G24" s="23">
        <v>14819</v>
      </c>
      <c r="H24" s="24">
        <v>9797</v>
      </c>
      <c r="I24" s="24">
        <v>17780</v>
      </c>
      <c r="J24" s="24">
        <v>-25668</v>
      </c>
      <c r="K24" s="23">
        <v>-4478</v>
      </c>
      <c r="L24" s="24">
        <v>918</v>
      </c>
      <c r="M24" s="24">
        <v>15063</v>
      </c>
      <c r="N24" s="24">
        <v>5472</v>
      </c>
    </row>
    <row r="25" spans="1:14" ht="13.5">
      <c r="A25" s="6" t="s">
        <v>227</v>
      </c>
      <c r="B25" s="24">
        <v>-644631</v>
      </c>
      <c r="C25" s="23"/>
      <c r="D25" s="24">
        <v>-102427</v>
      </c>
      <c r="E25" s="23"/>
      <c r="F25" s="24"/>
      <c r="G25" s="23"/>
      <c r="H25" s="24"/>
      <c r="I25" s="24"/>
      <c r="J25" s="24"/>
      <c r="K25" s="23"/>
      <c r="L25" s="24"/>
      <c r="M25" s="24"/>
      <c r="N25" s="24"/>
    </row>
    <row r="26" spans="1:14" ht="13.5">
      <c r="A26" s="6" t="s">
        <v>123</v>
      </c>
      <c r="B26" s="24">
        <v>-23669</v>
      </c>
      <c r="C26" s="23">
        <v>4508</v>
      </c>
      <c r="D26" s="24">
        <v>-9515</v>
      </c>
      <c r="E26" s="23">
        <v>8825</v>
      </c>
      <c r="F26" s="24">
        <v>-8409</v>
      </c>
      <c r="G26" s="23">
        <v>4543</v>
      </c>
      <c r="H26" s="24">
        <v>-10578</v>
      </c>
      <c r="I26" s="24">
        <v>1186</v>
      </c>
      <c r="J26" s="24">
        <v>-12230</v>
      </c>
      <c r="K26" s="23">
        <v>7321</v>
      </c>
      <c r="L26" s="24">
        <v>-2247</v>
      </c>
      <c r="M26" s="24">
        <v>4576</v>
      </c>
      <c r="N26" s="24">
        <v>-5155</v>
      </c>
    </row>
    <row r="27" spans="1:14" ht="13.5">
      <c r="A27" s="6" t="s">
        <v>228</v>
      </c>
      <c r="B27" s="24">
        <v>-27218</v>
      </c>
      <c r="C27" s="23">
        <v>27597</v>
      </c>
      <c r="D27" s="24">
        <v>7593</v>
      </c>
      <c r="E27" s="23">
        <v>24609</v>
      </c>
      <c r="F27" s="24">
        <v>5106</v>
      </c>
      <c r="G27" s="23">
        <v>-30053</v>
      </c>
      <c r="H27" s="24">
        <v>-19447</v>
      </c>
      <c r="I27" s="24">
        <v>-20215</v>
      </c>
      <c r="J27" s="24">
        <v>-14358</v>
      </c>
      <c r="K27" s="23">
        <v>-293925</v>
      </c>
      <c r="L27" s="24">
        <v>-303170</v>
      </c>
      <c r="M27" s="24">
        <v>-316670</v>
      </c>
      <c r="N27" s="24">
        <v>-313725</v>
      </c>
    </row>
    <row r="28" spans="1:14" ht="13.5">
      <c r="A28" s="6" t="s">
        <v>56</v>
      </c>
      <c r="B28" s="24">
        <v>-13652</v>
      </c>
      <c r="C28" s="23">
        <v>-121667</v>
      </c>
      <c r="D28" s="24">
        <v>-23706</v>
      </c>
      <c r="E28" s="23">
        <v>472</v>
      </c>
      <c r="F28" s="24">
        <v>-15442</v>
      </c>
      <c r="G28" s="23">
        <v>42013</v>
      </c>
      <c r="H28" s="24">
        <v>51516</v>
      </c>
      <c r="I28" s="24">
        <v>44410</v>
      </c>
      <c r="J28" s="24">
        <v>39742</v>
      </c>
      <c r="K28" s="23">
        <v>-119938</v>
      </c>
      <c r="L28" s="24">
        <v>-102829</v>
      </c>
      <c r="M28" s="24">
        <v>-105246</v>
      </c>
      <c r="N28" s="24">
        <v>-41532</v>
      </c>
    </row>
    <row r="29" spans="1:14" ht="13.5">
      <c r="A29" s="6" t="s">
        <v>125</v>
      </c>
      <c r="B29" s="24">
        <v>-917043</v>
      </c>
      <c r="C29" s="23">
        <v>-314920</v>
      </c>
      <c r="D29" s="24">
        <v>32348</v>
      </c>
      <c r="E29" s="23">
        <v>35830</v>
      </c>
      <c r="F29" s="24">
        <v>-234</v>
      </c>
      <c r="G29" s="23">
        <v>83188</v>
      </c>
      <c r="H29" s="24">
        <v>-14877</v>
      </c>
      <c r="I29" s="24">
        <v>-1511</v>
      </c>
      <c r="J29" s="24">
        <v>-46621</v>
      </c>
      <c r="K29" s="23">
        <v>-651439</v>
      </c>
      <c r="L29" s="24">
        <v>-583191</v>
      </c>
      <c r="M29" s="24">
        <v>-527161</v>
      </c>
      <c r="N29" s="24">
        <v>-299251</v>
      </c>
    </row>
    <row r="30" spans="1:14" ht="13.5">
      <c r="A30" s="6" t="s">
        <v>229</v>
      </c>
      <c r="B30" s="24">
        <v>15</v>
      </c>
      <c r="C30" s="23"/>
      <c r="D30" s="24">
        <v>1141</v>
      </c>
      <c r="E30" s="23"/>
      <c r="F30" s="24">
        <v>46</v>
      </c>
      <c r="G30" s="23">
        <v>113</v>
      </c>
      <c r="H30" s="24">
        <v>63</v>
      </c>
      <c r="I30" s="24">
        <v>66</v>
      </c>
      <c r="J30" s="24">
        <v>0</v>
      </c>
      <c r="K30" s="23"/>
      <c r="L30" s="24">
        <v>4364</v>
      </c>
      <c r="M30" s="24">
        <v>2869</v>
      </c>
      <c r="N30" s="24">
        <v>251</v>
      </c>
    </row>
    <row r="31" spans="1:14" ht="13.5">
      <c r="A31" s="6" t="s">
        <v>230</v>
      </c>
      <c r="B31" s="24">
        <v>-3621</v>
      </c>
      <c r="C31" s="23">
        <v>-1419</v>
      </c>
      <c r="D31" s="24">
        <v>-916</v>
      </c>
      <c r="E31" s="23">
        <v>-498</v>
      </c>
      <c r="F31" s="24">
        <v>-254</v>
      </c>
      <c r="G31" s="23">
        <v>-997</v>
      </c>
      <c r="H31" s="24">
        <v>-801</v>
      </c>
      <c r="I31" s="24">
        <v>-496</v>
      </c>
      <c r="J31" s="24">
        <v>-198</v>
      </c>
      <c r="K31" s="23">
        <v>-344</v>
      </c>
      <c r="L31" s="24"/>
      <c r="M31" s="24"/>
      <c r="N31" s="24"/>
    </row>
    <row r="32" spans="1:14" ht="13.5">
      <c r="A32" s="6" t="s">
        <v>127</v>
      </c>
      <c r="B32" s="24">
        <v>-4816</v>
      </c>
      <c r="C32" s="23">
        <v>-4388</v>
      </c>
      <c r="D32" s="24">
        <v>-1615</v>
      </c>
      <c r="E32" s="23">
        <v>-2067</v>
      </c>
      <c r="F32" s="24">
        <v>-2075</v>
      </c>
      <c r="G32" s="23">
        <v>-720</v>
      </c>
      <c r="H32" s="24">
        <v>-718</v>
      </c>
      <c r="I32" s="24">
        <v>-383</v>
      </c>
      <c r="J32" s="24">
        <v>-353</v>
      </c>
      <c r="K32" s="23">
        <v>-91227</v>
      </c>
      <c r="L32" s="24">
        <v>-91170</v>
      </c>
      <c r="M32" s="24">
        <v>-90514</v>
      </c>
      <c r="N32" s="24">
        <v>-90469</v>
      </c>
    </row>
    <row r="33" spans="1:14" ht="13.5">
      <c r="A33" s="6" t="s">
        <v>128</v>
      </c>
      <c r="B33" s="24">
        <v>12</v>
      </c>
      <c r="C33" s="23">
        <v>18</v>
      </c>
      <c r="D33" s="24"/>
      <c r="E33" s="23"/>
      <c r="F33" s="24"/>
      <c r="G33" s="23"/>
      <c r="H33" s="24"/>
      <c r="I33" s="24"/>
      <c r="J33" s="24"/>
      <c r="K33" s="23"/>
      <c r="L33" s="24"/>
      <c r="M33" s="24"/>
      <c r="N33" s="24"/>
    </row>
    <row r="34" spans="1:14" ht="14.25" thickBot="1">
      <c r="A34" s="5" t="s">
        <v>129</v>
      </c>
      <c r="B34" s="26">
        <v>-925454</v>
      </c>
      <c r="C34" s="25">
        <v>-319543</v>
      </c>
      <c r="D34" s="26">
        <v>30957</v>
      </c>
      <c r="E34" s="25">
        <v>33343</v>
      </c>
      <c r="F34" s="26">
        <v>-2517</v>
      </c>
      <c r="G34" s="25">
        <v>81583</v>
      </c>
      <c r="H34" s="26">
        <v>-16334</v>
      </c>
      <c r="I34" s="26">
        <v>-2325</v>
      </c>
      <c r="J34" s="26">
        <v>-47174</v>
      </c>
      <c r="K34" s="25">
        <v>-742431</v>
      </c>
      <c r="L34" s="26">
        <v>-669997</v>
      </c>
      <c r="M34" s="26">
        <v>-614806</v>
      </c>
      <c r="N34" s="26">
        <v>-389468</v>
      </c>
    </row>
    <row r="35" spans="1:14" ht="14.25" thickTop="1">
      <c r="A35" s="6" t="s">
        <v>231</v>
      </c>
      <c r="B35" s="24">
        <v>-130000</v>
      </c>
      <c r="C35" s="23"/>
      <c r="D35" s="24">
        <v>-70371</v>
      </c>
      <c r="E35" s="23"/>
      <c r="F35" s="24"/>
      <c r="G35" s="23"/>
      <c r="H35" s="24"/>
      <c r="I35" s="24"/>
      <c r="J35" s="24"/>
      <c r="K35" s="23"/>
      <c r="L35" s="24"/>
      <c r="M35" s="24"/>
      <c r="N35" s="24"/>
    </row>
    <row r="36" spans="1:14" ht="13.5">
      <c r="A36" s="6" t="s">
        <v>134</v>
      </c>
      <c r="B36" s="24">
        <v>-21416</v>
      </c>
      <c r="C36" s="23">
        <v>-26475</v>
      </c>
      <c r="D36" s="24">
        <v>-6276</v>
      </c>
      <c r="E36" s="23">
        <v>-22636</v>
      </c>
      <c r="F36" s="24">
        <v>-21821</v>
      </c>
      <c r="G36" s="23">
        <v>-39206</v>
      </c>
      <c r="H36" s="24">
        <v>-13908</v>
      </c>
      <c r="I36" s="24">
        <v>-12978</v>
      </c>
      <c r="J36" s="24">
        <v>-9284</v>
      </c>
      <c r="K36" s="23">
        <v>-78936</v>
      </c>
      <c r="L36" s="24">
        <v>-26521</v>
      </c>
      <c r="M36" s="24">
        <v>-26521</v>
      </c>
      <c r="N36" s="24">
        <v>-24574</v>
      </c>
    </row>
    <row r="37" spans="1:14" ht="13.5">
      <c r="A37" s="6" t="s">
        <v>135</v>
      </c>
      <c r="B37" s="24">
        <v>-835</v>
      </c>
      <c r="C37" s="23">
        <v>-2853</v>
      </c>
      <c r="D37" s="24">
        <v>-1027</v>
      </c>
      <c r="E37" s="23">
        <v>-56777</v>
      </c>
      <c r="F37" s="24">
        <v>-28139</v>
      </c>
      <c r="G37" s="23">
        <v>-15546</v>
      </c>
      <c r="H37" s="24">
        <v>-9749</v>
      </c>
      <c r="I37" s="24">
        <v>-9500</v>
      </c>
      <c r="J37" s="24">
        <v>-5500</v>
      </c>
      <c r="K37" s="23">
        <v>-3375</v>
      </c>
      <c r="L37" s="24">
        <v>-1508</v>
      </c>
      <c r="M37" s="24">
        <v>-870</v>
      </c>
      <c r="N37" s="24">
        <v>-485</v>
      </c>
    </row>
    <row r="38" spans="1:14" ht="13.5">
      <c r="A38" s="6" t="s">
        <v>232</v>
      </c>
      <c r="B38" s="24"/>
      <c r="C38" s="23"/>
      <c r="D38" s="24">
        <v>-104000</v>
      </c>
      <c r="E38" s="23">
        <v>-9000</v>
      </c>
      <c r="F38" s="24"/>
      <c r="G38" s="23"/>
      <c r="H38" s="24"/>
      <c r="I38" s="24"/>
      <c r="J38" s="24"/>
      <c r="K38" s="23"/>
      <c r="L38" s="24"/>
      <c r="M38" s="24"/>
      <c r="N38" s="24"/>
    </row>
    <row r="39" spans="1:14" ht="13.5">
      <c r="A39" s="6" t="s">
        <v>233</v>
      </c>
      <c r="B39" s="24">
        <v>-400</v>
      </c>
      <c r="C39" s="23"/>
      <c r="D39" s="24">
        <v>-5000</v>
      </c>
      <c r="E39" s="23"/>
      <c r="F39" s="24"/>
      <c r="G39" s="23"/>
      <c r="H39" s="24"/>
      <c r="I39" s="24"/>
      <c r="J39" s="24"/>
      <c r="K39" s="23"/>
      <c r="L39" s="24"/>
      <c r="M39" s="24"/>
      <c r="N39" s="24"/>
    </row>
    <row r="40" spans="1:14" ht="13.5">
      <c r="A40" s="6" t="s">
        <v>0</v>
      </c>
      <c r="B40" s="24">
        <v>-494161</v>
      </c>
      <c r="C40" s="23"/>
      <c r="D40" s="24"/>
      <c r="E40" s="23"/>
      <c r="F40" s="24"/>
      <c r="G40" s="23"/>
      <c r="H40" s="24"/>
      <c r="I40" s="24"/>
      <c r="J40" s="24"/>
      <c r="K40" s="23"/>
      <c r="L40" s="24"/>
      <c r="M40" s="24"/>
      <c r="N40" s="24"/>
    </row>
    <row r="41" spans="1:14" ht="13.5">
      <c r="A41" s="6" t="s">
        <v>1</v>
      </c>
      <c r="B41" s="24">
        <v>-7794</v>
      </c>
      <c r="C41" s="23">
        <v>-289</v>
      </c>
      <c r="D41" s="24"/>
      <c r="E41" s="23"/>
      <c r="F41" s="24"/>
      <c r="G41" s="23"/>
      <c r="H41" s="24"/>
      <c r="I41" s="24"/>
      <c r="J41" s="24"/>
      <c r="K41" s="23"/>
      <c r="L41" s="24"/>
      <c r="M41" s="24"/>
      <c r="N41" s="24"/>
    </row>
    <row r="42" spans="1:14" ht="13.5">
      <c r="A42" s="6" t="s">
        <v>2</v>
      </c>
      <c r="B42" s="24"/>
      <c r="C42" s="23">
        <v>16300</v>
      </c>
      <c r="D42" s="24">
        <v>16300</v>
      </c>
      <c r="E42" s="23">
        <v>16685</v>
      </c>
      <c r="F42" s="24"/>
      <c r="G42" s="23">
        <v>30363</v>
      </c>
      <c r="H42" s="24"/>
      <c r="I42" s="24"/>
      <c r="J42" s="24"/>
      <c r="K42" s="23"/>
      <c r="L42" s="24"/>
      <c r="M42" s="24"/>
      <c r="N42" s="24"/>
    </row>
    <row r="43" spans="1:14" ht="13.5">
      <c r="A43" s="6" t="s">
        <v>3</v>
      </c>
      <c r="B43" s="24"/>
      <c r="C43" s="23">
        <v>-71480</v>
      </c>
      <c r="D43" s="24">
        <v>-70130</v>
      </c>
      <c r="E43" s="23"/>
      <c r="F43" s="24"/>
      <c r="G43" s="23"/>
      <c r="H43" s="24"/>
      <c r="I43" s="24"/>
      <c r="J43" s="24"/>
      <c r="K43" s="23"/>
      <c r="L43" s="24"/>
      <c r="M43" s="24"/>
      <c r="N43" s="24"/>
    </row>
    <row r="44" spans="1:14" ht="13.5">
      <c r="A44" s="6" t="s">
        <v>56</v>
      </c>
      <c r="B44" s="24">
        <v>100</v>
      </c>
      <c r="C44" s="23">
        <v>-1277</v>
      </c>
      <c r="D44" s="24">
        <v>-29870</v>
      </c>
      <c r="E44" s="23">
        <v>-6247</v>
      </c>
      <c r="F44" s="24">
        <v>9549</v>
      </c>
      <c r="G44" s="23">
        <v>-3163</v>
      </c>
      <c r="H44" s="24">
        <v>29795</v>
      </c>
      <c r="I44" s="24">
        <v>28698</v>
      </c>
      <c r="J44" s="24">
        <v>28698</v>
      </c>
      <c r="K44" s="23">
        <v>55237</v>
      </c>
      <c r="L44" s="24">
        <v>38410</v>
      </c>
      <c r="M44" s="24">
        <v>38457</v>
      </c>
      <c r="N44" s="24">
        <v>19121</v>
      </c>
    </row>
    <row r="45" spans="1:14" ht="14.25" thickBot="1">
      <c r="A45" s="5" t="s">
        <v>136</v>
      </c>
      <c r="B45" s="26">
        <v>-654507</v>
      </c>
      <c r="C45" s="25">
        <v>-468145</v>
      </c>
      <c r="D45" s="26">
        <v>-270373</v>
      </c>
      <c r="E45" s="25">
        <v>-77975</v>
      </c>
      <c r="F45" s="26">
        <v>-40412</v>
      </c>
      <c r="G45" s="25">
        <v>-10754</v>
      </c>
      <c r="H45" s="26">
        <v>22936</v>
      </c>
      <c r="I45" s="26">
        <v>23019</v>
      </c>
      <c r="J45" s="26">
        <v>30713</v>
      </c>
      <c r="K45" s="25">
        <v>78959</v>
      </c>
      <c r="L45" s="26">
        <v>116413</v>
      </c>
      <c r="M45" s="26">
        <v>117098</v>
      </c>
      <c r="N45" s="26">
        <v>91523</v>
      </c>
    </row>
    <row r="46" spans="1:14" ht="14.25" thickTop="1">
      <c r="A46" s="6" t="s">
        <v>4</v>
      </c>
      <c r="B46" s="24">
        <v>-120000</v>
      </c>
      <c r="C46" s="23">
        <v>553000</v>
      </c>
      <c r="D46" s="24">
        <v>145000</v>
      </c>
      <c r="E46" s="23"/>
      <c r="F46" s="24">
        <v>50000</v>
      </c>
      <c r="G46" s="23"/>
      <c r="H46" s="24">
        <v>100000</v>
      </c>
      <c r="I46" s="24">
        <v>100000</v>
      </c>
      <c r="J46" s="24"/>
      <c r="K46" s="23"/>
      <c r="L46" s="24">
        <v>50000</v>
      </c>
      <c r="M46" s="24">
        <v>50000</v>
      </c>
      <c r="N46" s="24"/>
    </row>
    <row r="47" spans="1:14" ht="13.5">
      <c r="A47" s="6" t="s">
        <v>5</v>
      </c>
      <c r="B47" s="24">
        <v>1700700</v>
      </c>
      <c r="C47" s="23">
        <v>91800</v>
      </c>
      <c r="D47" s="24"/>
      <c r="E47" s="23"/>
      <c r="F47" s="24"/>
      <c r="G47" s="23"/>
      <c r="H47" s="24"/>
      <c r="I47" s="24"/>
      <c r="J47" s="24"/>
      <c r="K47" s="23"/>
      <c r="L47" s="24"/>
      <c r="M47" s="24"/>
      <c r="N47" s="24"/>
    </row>
    <row r="48" spans="1:14" ht="14.25" thickBot="1">
      <c r="A48" s="5" t="s">
        <v>139</v>
      </c>
      <c r="B48" s="26">
        <v>1580700</v>
      </c>
      <c r="C48" s="25">
        <v>717558</v>
      </c>
      <c r="D48" s="26">
        <v>145000</v>
      </c>
      <c r="E48" s="25">
        <v>-23</v>
      </c>
      <c r="F48" s="26">
        <v>49777</v>
      </c>
      <c r="G48" s="25">
        <v>-364</v>
      </c>
      <c r="H48" s="26">
        <v>99639</v>
      </c>
      <c r="I48" s="26">
        <v>99774</v>
      </c>
      <c r="J48" s="26">
        <v>99995</v>
      </c>
      <c r="K48" s="25">
        <v>-22755</v>
      </c>
      <c r="L48" s="26">
        <v>27342</v>
      </c>
      <c r="M48" s="26">
        <v>27363</v>
      </c>
      <c r="N48" s="26">
        <v>-19120</v>
      </c>
    </row>
    <row r="49" spans="1:14" ht="14.25" thickTop="1">
      <c r="A49" s="7" t="s">
        <v>6</v>
      </c>
      <c r="B49" s="24">
        <v>-7</v>
      </c>
      <c r="C49" s="23">
        <v>-112</v>
      </c>
      <c r="D49" s="24"/>
      <c r="E49" s="23"/>
      <c r="F49" s="24"/>
      <c r="G49" s="23"/>
      <c r="H49" s="24"/>
      <c r="I49" s="24"/>
      <c r="J49" s="24"/>
      <c r="K49" s="23"/>
      <c r="L49" s="24"/>
      <c r="M49" s="24"/>
      <c r="N49" s="24"/>
    </row>
    <row r="50" spans="1:14" ht="13.5">
      <c r="A50" s="7" t="s">
        <v>140</v>
      </c>
      <c r="B50" s="24">
        <v>739</v>
      </c>
      <c r="C50" s="23">
        <v>-70242</v>
      </c>
      <c r="D50" s="24">
        <v>-94415</v>
      </c>
      <c r="E50" s="23">
        <v>-44655</v>
      </c>
      <c r="F50" s="24">
        <v>6847</v>
      </c>
      <c r="G50" s="23">
        <v>70465</v>
      </c>
      <c r="H50" s="24">
        <v>106241</v>
      </c>
      <c r="I50" s="24">
        <v>120468</v>
      </c>
      <c r="J50" s="24">
        <v>83534</v>
      </c>
      <c r="K50" s="23">
        <v>-686227</v>
      </c>
      <c r="L50" s="24">
        <v>-526242</v>
      </c>
      <c r="M50" s="24">
        <v>-470344</v>
      </c>
      <c r="N50" s="24">
        <v>-317065</v>
      </c>
    </row>
    <row r="51" spans="1:14" ht="13.5">
      <c r="A51" s="7" t="s">
        <v>7</v>
      </c>
      <c r="B51" s="24"/>
      <c r="C51" s="23">
        <v>8932</v>
      </c>
      <c r="D51" s="24">
        <v>8932</v>
      </c>
      <c r="E51" s="23"/>
      <c r="F51" s="24"/>
      <c r="G51" s="23"/>
      <c r="H51" s="24"/>
      <c r="I51" s="24"/>
      <c r="J51" s="24"/>
      <c r="K51" s="23"/>
      <c r="L51" s="24"/>
      <c r="M51" s="24"/>
      <c r="N51" s="24"/>
    </row>
    <row r="52" spans="1:14" ht="13.5">
      <c r="A52" s="7" t="s">
        <v>141</v>
      </c>
      <c r="B52" s="24">
        <v>350515</v>
      </c>
      <c r="C52" s="23">
        <v>411825</v>
      </c>
      <c r="D52" s="24">
        <v>411825</v>
      </c>
      <c r="E52" s="23">
        <v>456481</v>
      </c>
      <c r="F52" s="24">
        <v>456481</v>
      </c>
      <c r="G52" s="23">
        <v>386016</v>
      </c>
      <c r="H52" s="24">
        <v>386016</v>
      </c>
      <c r="I52" s="24">
        <v>386016</v>
      </c>
      <c r="J52" s="24">
        <v>386016</v>
      </c>
      <c r="K52" s="23">
        <v>1072244</v>
      </c>
      <c r="L52" s="24">
        <v>1072244</v>
      </c>
      <c r="M52" s="24">
        <v>1072244</v>
      </c>
      <c r="N52" s="24">
        <v>1072244</v>
      </c>
    </row>
    <row r="53" spans="1:14" ht="14.25" thickBot="1">
      <c r="A53" s="7" t="s">
        <v>141</v>
      </c>
      <c r="B53" s="24">
        <v>351247</v>
      </c>
      <c r="C53" s="23">
        <v>350515</v>
      </c>
      <c r="D53" s="24">
        <v>326342</v>
      </c>
      <c r="E53" s="23">
        <v>411825</v>
      </c>
      <c r="F53" s="24">
        <v>463329</v>
      </c>
      <c r="G53" s="23">
        <v>456481</v>
      </c>
      <c r="H53" s="24">
        <v>492258</v>
      </c>
      <c r="I53" s="24">
        <v>506485</v>
      </c>
      <c r="J53" s="24">
        <v>469551</v>
      </c>
      <c r="K53" s="23">
        <v>386016</v>
      </c>
      <c r="L53" s="24">
        <v>546002</v>
      </c>
      <c r="M53" s="24">
        <v>601899</v>
      </c>
      <c r="N53" s="24">
        <v>755178</v>
      </c>
    </row>
    <row r="54" spans="1:14" ht="14.25" thickTop="1">
      <c r="A54" s="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6" ht="13.5">
      <c r="A56" s="20" t="s">
        <v>104</v>
      </c>
    </row>
    <row r="57" ht="13.5">
      <c r="A57" s="20" t="s">
        <v>105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100</v>
      </c>
      <c r="B2" s="14">
        <v>6636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17</v>
      </c>
      <c r="B4" s="15" t="str">
        <f>HYPERLINK("http://www.kabupro.jp/mark/20140214/S10017UH.htm","四半期報告書")</f>
        <v>四半期報告書</v>
      </c>
      <c r="C4" s="15" t="str">
        <f>HYPERLINK("http://www.kabupro.jp/mark/20131114/S1000IXF.htm","四半期報告書")</f>
        <v>四半期報告書</v>
      </c>
      <c r="D4" s="15" t="str">
        <f>HYPERLINK("http://www.kabupro.jp/mark/20130809/S000E925.htm","四半期報告書")</f>
        <v>四半期報告書</v>
      </c>
      <c r="E4" s="15" t="str">
        <f>HYPERLINK("http://www.kabupro.jp/mark/20140214/S10017UH.htm","四半期報告書")</f>
        <v>四半期報告書</v>
      </c>
      <c r="F4" s="15" t="str">
        <f>HYPERLINK("http://www.kabupro.jp/mark/20130319/S000D2NJ.htm","訂正四半期報告書")</f>
        <v>訂正四半期報告書</v>
      </c>
      <c r="G4" s="15" t="str">
        <f>HYPERLINK("http://www.kabupro.jp/mark/20121114/S000CBXR.htm","四半期報告書")</f>
        <v>四半期報告書</v>
      </c>
      <c r="H4" s="15" t="str">
        <f>HYPERLINK("http://www.kabupro.jp/mark/20120809/S000BNW2.htm","四半期報告書")</f>
        <v>四半期報告書</v>
      </c>
      <c r="I4" s="15" t="str">
        <f>HYPERLINK("http://www.kabupro.jp/mark/20130628/S000DW7K.htm","有価証券報告書")</f>
        <v>有価証券報告書</v>
      </c>
      <c r="J4" s="15" t="str">
        <f>HYPERLINK("http://www.kabupro.jp/mark/20120210/S000AAMW.htm","四半期報告書")</f>
        <v>四半期報告書</v>
      </c>
      <c r="K4" s="15" t="str">
        <f>HYPERLINK("http://www.kabupro.jp/mark/20111111/S0009PLQ.htm","四半期報告書")</f>
        <v>四半期報告書</v>
      </c>
      <c r="L4" s="15" t="str">
        <f>HYPERLINK("http://www.kabupro.jp/mark/20110810/S000940N.htm","四半期報告書")</f>
        <v>四半期報告書</v>
      </c>
      <c r="M4" s="15" t="str">
        <f>HYPERLINK("http://www.kabupro.jp/mark/20120629/S000BDEW.htm","有価証券報告書")</f>
        <v>有価証券報告書</v>
      </c>
      <c r="N4" s="15" t="str">
        <f>HYPERLINK("http://www.kabupro.jp/mark/20110208/S0007OGK.htm","四半期報告書")</f>
        <v>四半期報告書</v>
      </c>
      <c r="O4" s="15" t="str">
        <f>HYPERLINK("http://www.kabupro.jp/mark/20101112/S000777R.htm","四半期報告書")</f>
        <v>四半期報告書</v>
      </c>
      <c r="P4" s="15" t="str">
        <f>HYPERLINK("http://www.kabupro.jp/mark/20100812/S0006M47.htm","四半期報告書")</f>
        <v>四半期報告書</v>
      </c>
      <c r="Q4" s="15" t="str">
        <f>HYPERLINK("http://www.kabupro.jp/mark/20110627/S0008LHZ.htm","有価証券報告書")</f>
        <v>有価証券報告書</v>
      </c>
      <c r="R4" s="15" t="str">
        <f>HYPERLINK("http://www.kabupro.jp/mark/20100209/S00053JE.htm","四半期報告書")</f>
        <v>四半期報告書</v>
      </c>
      <c r="S4" s="15" t="str">
        <f>HYPERLINK("http://www.kabupro.jp/mark/20091111/S0004ICG.htm","四半期報告書")</f>
        <v>四半期報告書</v>
      </c>
      <c r="T4" s="15" t="str">
        <f>HYPERLINK("http://www.kabupro.jp/mark/20090811/S0003SN0.htm","四半期報告書")</f>
        <v>四半期報告書</v>
      </c>
    </row>
    <row r="5" spans="1:20" ht="14.25" thickBot="1">
      <c r="A5" s="11" t="s">
        <v>18</v>
      </c>
      <c r="B5" s="1" t="s">
        <v>181</v>
      </c>
      <c r="C5" s="1" t="s">
        <v>183</v>
      </c>
      <c r="D5" s="1" t="s">
        <v>185</v>
      </c>
      <c r="E5" s="1" t="s">
        <v>181</v>
      </c>
      <c r="F5" s="1" t="s">
        <v>187</v>
      </c>
      <c r="G5" s="1" t="s">
        <v>189</v>
      </c>
      <c r="H5" s="1" t="s">
        <v>191</v>
      </c>
      <c r="I5" s="1" t="s">
        <v>24</v>
      </c>
      <c r="J5" s="1" t="s">
        <v>193</v>
      </c>
      <c r="K5" s="1" t="s">
        <v>195</v>
      </c>
      <c r="L5" s="1" t="s">
        <v>197</v>
      </c>
      <c r="M5" s="1" t="s">
        <v>28</v>
      </c>
      <c r="N5" s="1" t="s">
        <v>199</v>
      </c>
      <c r="O5" s="1" t="s">
        <v>201</v>
      </c>
      <c r="P5" s="1" t="s">
        <v>203</v>
      </c>
      <c r="Q5" s="1" t="s">
        <v>30</v>
      </c>
      <c r="R5" s="1" t="s">
        <v>107</v>
      </c>
      <c r="S5" s="1" t="s">
        <v>109</v>
      </c>
      <c r="T5" s="1" t="s">
        <v>110</v>
      </c>
    </row>
    <row r="6" spans="1:20" ht="15" thickBot="1" thickTop="1">
      <c r="A6" s="10" t="s">
        <v>19</v>
      </c>
      <c r="B6" s="18" t="s">
        <v>220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20</v>
      </c>
      <c r="B7" s="14" t="s">
        <v>35</v>
      </c>
      <c r="C7" s="14" t="s">
        <v>35</v>
      </c>
      <c r="D7" s="14" t="s">
        <v>35</v>
      </c>
      <c r="E7" s="16" t="s">
        <v>25</v>
      </c>
      <c r="F7" s="14" t="s">
        <v>35</v>
      </c>
      <c r="G7" s="14" t="s">
        <v>35</v>
      </c>
      <c r="H7" s="14" t="s">
        <v>35</v>
      </c>
      <c r="I7" s="16" t="s">
        <v>25</v>
      </c>
      <c r="J7" s="14" t="s">
        <v>35</v>
      </c>
      <c r="K7" s="14" t="s">
        <v>35</v>
      </c>
      <c r="L7" s="14" t="s">
        <v>35</v>
      </c>
      <c r="M7" s="16" t="s">
        <v>25</v>
      </c>
      <c r="N7" s="14" t="s">
        <v>35</v>
      </c>
      <c r="O7" s="14" t="s">
        <v>35</v>
      </c>
      <c r="P7" s="14" t="s">
        <v>35</v>
      </c>
      <c r="Q7" s="16" t="s">
        <v>25</v>
      </c>
      <c r="R7" s="14" t="s">
        <v>35</v>
      </c>
      <c r="S7" s="14" t="s">
        <v>35</v>
      </c>
      <c r="T7" s="14" t="s">
        <v>35</v>
      </c>
    </row>
    <row r="8" spans="1:20" ht="13.5">
      <c r="A8" s="13" t="s">
        <v>21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</row>
    <row r="9" spans="1:20" ht="13.5">
      <c r="A9" s="13" t="s">
        <v>22</v>
      </c>
      <c r="B9" s="1" t="s">
        <v>182</v>
      </c>
      <c r="C9" s="1" t="s">
        <v>184</v>
      </c>
      <c r="D9" s="1" t="s">
        <v>186</v>
      </c>
      <c r="E9" s="17" t="s">
        <v>26</v>
      </c>
      <c r="F9" s="1" t="s">
        <v>188</v>
      </c>
      <c r="G9" s="1" t="s">
        <v>190</v>
      </c>
      <c r="H9" s="1" t="s">
        <v>192</v>
      </c>
      <c r="I9" s="17" t="s">
        <v>27</v>
      </c>
      <c r="J9" s="1" t="s">
        <v>194</v>
      </c>
      <c r="K9" s="1" t="s">
        <v>196</v>
      </c>
      <c r="L9" s="1" t="s">
        <v>198</v>
      </c>
      <c r="M9" s="17" t="s">
        <v>29</v>
      </c>
      <c r="N9" s="1" t="s">
        <v>200</v>
      </c>
      <c r="O9" s="1" t="s">
        <v>202</v>
      </c>
      <c r="P9" s="1" t="s">
        <v>204</v>
      </c>
      <c r="Q9" s="17" t="s">
        <v>31</v>
      </c>
      <c r="R9" s="1" t="s">
        <v>205</v>
      </c>
      <c r="S9" s="1" t="s">
        <v>206</v>
      </c>
      <c r="T9" s="1" t="s">
        <v>207</v>
      </c>
    </row>
    <row r="10" spans="1:20" ht="14.25" thickBot="1">
      <c r="A10" s="13" t="s">
        <v>23</v>
      </c>
      <c r="B10" s="1" t="s">
        <v>44</v>
      </c>
      <c r="C10" s="1" t="s">
        <v>44</v>
      </c>
      <c r="D10" s="1" t="s">
        <v>44</v>
      </c>
      <c r="E10" s="17" t="s">
        <v>44</v>
      </c>
      <c r="F10" s="1" t="s">
        <v>44</v>
      </c>
      <c r="G10" s="1" t="s">
        <v>44</v>
      </c>
      <c r="H10" s="1" t="s">
        <v>44</v>
      </c>
      <c r="I10" s="17" t="s">
        <v>44</v>
      </c>
      <c r="J10" s="1" t="s">
        <v>44</v>
      </c>
      <c r="K10" s="1" t="s">
        <v>44</v>
      </c>
      <c r="L10" s="1" t="s">
        <v>44</v>
      </c>
      <c r="M10" s="17" t="s">
        <v>44</v>
      </c>
      <c r="N10" s="1" t="s">
        <v>44</v>
      </c>
      <c r="O10" s="1" t="s">
        <v>44</v>
      </c>
      <c r="P10" s="1" t="s">
        <v>44</v>
      </c>
      <c r="Q10" s="17" t="s">
        <v>44</v>
      </c>
      <c r="R10" s="1" t="s">
        <v>44</v>
      </c>
      <c r="S10" s="1" t="s">
        <v>44</v>
      </c>
      <c r="T10" s="1" t="s">
        <v>44</v>
      </c>
    </row>
    <row r="11" spans="1:20" ht="14.25" thickTop="1">
      <c r="A11" s="9" t="s">
        <v>43</v>
      </c>
      <c r="B11" s="22">
        <v>56140</v>
      </c>
      <c r="C11" s="22">
        <v>351247</v>
      </c>
      <c r="D11" s="22">
        <v>159463</v>
      </c>
      <c r="E11" s="21">
        <v>350515</v>
      </c>
      <c r="F11" s="22">
        <v>159117</v>
      </c>
      <c r="G11" s="22">
        <v>326342</v>
      </c>
      <c r="H11" s="22">
        <v>618666</v>
      </c>
      <c r="I11" s="21">
        <v>411825</v>
      </c>
      <c r="J11" s="22">
        <v>439038</v>
      </c>
      <c r="K11" s="22">
        <v>463329</v>
      </c>
      <c r="L11" s="22">
        <v>437377</v>
      </c>
      <c r="M11" s="21">
        <v>456481</v>
      </c>
      <c r="N11" s="22">
        <v>492258</v>
      </c>
      <c r="O11" s="22">
        <v>506485</v>
      </c>
      <c r="P11" s="22">
        <v>469551</v>
      </c>
      <c r="Q11" s="21">
        <v>386016</v>
      </c>
      <c r="R11" s="22">
        <v>245291</v>
      </c>
      <c r="S11" s="22">
        <v>301281</v>
      </c>
      <c r="T11" s="22">
        <v>454671</v>
      </c>
    </row>
    <row r="12" spans="1:20" ht="13.5">
      <c r="A12" s="2" t="s">
        <v>208</v>
      </c>
      <c r="B12" s="24">
        <v>141530</v>
      </c>
      <c r="C12" s="24">
        <v>223717</v>
      </c>
      <c r="D12" s="24">
        <v>200357</v>
      </c>
      <c r="E12" s="23">
        <v>274963</v>
      </c>
      <c r="F12" s="24">
        <v>178554</v>
      </c>
      <c r="G12" s="24">
        <v>229915</v>
      </c>
      <c r="H12" s="24">
        <v>375151</v>
      </c>
      <c r="I12" s="23">
        <v>588225</v>
      </c>
      <c r="J12" s="24">
        <v>618673</v>
      </c>
      <c r="K12" s="24">
        <v>597622</v>
      </c>
      <c r="L12" s="24">
        <v>578066</v>
      </c>
      <c r="M12" s="23">
        <v>574260</v>
      </c>
      <c r="N12" s="24">
        <v>605879</v>
      </c>
      <c r="O12" s="24">
        <v>629704</v>
      </c>
      <c r="P12" s="24"/>
      <c r="Q12" s="23">
        <v>563675</v>
      </c>
      <c r="R12" s="24">
        <v>559966</v>
      </c>
      <c r="S12" s="24"/>
      <c r="T12" s="24"/>
    </row>
    <row r="13" spans="1:20" ht="13.5">
      <c r="A13" s="2" t="s">
        <v>209</v>
      </c>
      <c r="B13" s="24">
        <v>12265</v>
      </c>
      <c r="C13" s="24">
        <v>12579</v>
      </c>
      <c r="D13" s="24">
        <v>12590</v>
      </c>
      <c r="E13" s="23">
        <v>13112</v>
      </c>
      <c r="F13" s="24">
        <v>15340</v>
      </c>
      <c r="G13" s="24"/>
      <c r="H13" s="24"/>
      <c r="I13" s="23">
        <v>15234</v>
      </c>
      <c r="J13" s="24"/>
      <c r="K13" s="24"/>
      <c r="L13" s="24"/>
      <c r="M13" s="23"/>
      <c r="N13" s="24"/>
      <c r="O13" s="24"/>
      <c r="P13" s="24"/>
      <c r="Q13" s="23"/>
      <c r="R13" s="24"/>
      <c r="S13" s="24"/>
      <c r="T13" s="24"/>
    </row>
    <row r="14" spans="1:20" ht="13.5">
      <c r="A14" s="2" t="s">
        <v>48</v>
      </c>
      <c r="B14" s="24">
        <v>91084</v>
      </c>
      <c r="C14" s="24">
        <v>71731</v>
      </c>
      <c r="D14" s="24">
        <v>83925</v>
      </c>
      <c r="E14" s="23">
        <v>25545</v>
      </c>
      <c r="F14" s="24">
        <v>136294</v>
      </c>
      <c r="G14" s="24">
        <v>59945</v>
      </c>
      <c r="H14" s="24">
        <v>75977</v>
      </c>
      <c r="I14" s="23">
        <v>44887</v>
      </c>
      <c r="J14" s="24">
        <v>48708</v>
      </c>
      <c r="K14" s="24">
        <v>19690</v>
      </c>
      <c r="L14" s="24">
        <v>59467</v>
      </c>
      <c r="M14" s="23">
        <v>45000</v>
      </c>
      <c r="N14" s="24">
        <v>50579</v>
      </c>
      <c r="O14" s="24">
        <v>44187</v>
      </c>
      <c r="P14" s="24">
        <v>87458</v>
      </c>
      <c r="Q14" s="23">
        <v>61800</v>
      </c>
      <c r="R14" s="24">
        <v>56300</v>
      </c>
      <c r="S14" s="24">
        <v>42456</v>
      </c>
      <c r="T14" s="24">
        <v>51989</v>
      </c>
    </row>
    <row r="15" spans="1:20" ht="13.5">
      <c r="A15" s="2" t="s">
        <v>49</v>
      </c>
      <c r="B15" s="24">
        <v>14426</v>
      </c>
      <c r="C15" s="24">
        <v>14426</v>
      </c>
      <c r="D15" s="24">
        <v>14426</v>
      </c>
      <c r="E15" s="23">
        <v>14475</v>
      </c>
      <c r="F15" s="24">
        <v>1128</v>
      </c>
      <c r="G15" s="24">
        <v>1128</v>
      </c>
      <c r="H15" s="24">
        <v>1128</v>
      </c>
      <c r="I15" s="23">
        <v>1128</v>
      </c>
      <c r="J15" s="24">
        <v>1595</v>
      </c>
      <c r="K15" s="24">
        <v>1128</v>
      </c>
      <c r="L15" s="24">
        <v>1272</v>
      </c>
      <c r="M15" s="23">
        <v>1364</v>
      </c>
      <c r="N15" s="24"/>
      <c r="O15" s="24"/>
      <c r="P15" s="24"/>
      <c r="Q15" s="23">
        <v>392</v>
      </c>
      <c r="R15" s="24"/>
      <c r="S15" s="24"/>
      <c r="T15" s="24"/>
    </row>
    <row r="16" spans="1:20" ht="13.5">
      <c r="A16" s="2" t="s">
        <v>50</v>
      </c>
      <c r="B16" s="24">
        <v>22013</v>
      </c>
      <c r="C16" s="24"/>
      <c r="D16" s="24"/>
      <c r="E16" s="23">
        <v>44749</v>
      </c>
      <c r="F16" s="24"/>
      <c r="G16" s="24"/>
      <c r="H16" s="24"/>
      <c r="I16" s="23">
        <v>32794</v>
      </c>
      <c r="J16" s="24"/>
      <c r="K16" s="24"/>
      <c r="L16" s="24"/>
      <c r="M16" s="23">
        <v>35209</v>
      </c>
      <c r="N16" s="24"/>
      <c r="O16" s="24"/>
      <c r="P16" s="24"/>
      <c r="Q16" s="23">
        <v>37620</v>
      </c>
      <c r="R16" s="24"/>
      <c r="S16" s="24"/>
      <c r="T16" s="24"/>
    </row>
    <row r="17" spans="1:20" ht="13.5">
      <c r="A17" s="2" t="s">
        <v>210</v>
      </c>
      <c r="B17" s="24">
        <v>1066714</v>
      </c>
      <c r="C17" s="24">
        <v>761025</v>
      </c>
      <c r="D17" s="24">
        <v>146209</v>
      </c>
      <c r="E17" s="23">
        <v>115514</v>
      </c>
      <c r="F17" s="24"/>
      <c r="G17" s="24"/>
      <c r="H17" s="24"/>
      <c r="I17" s="23"/>
      <c r="J17" s="24"/>
      <c r="K17" s="24"/>
      <c r="L17" s="24"/>
      <c r="M17" s="23"/>
      <c r="N17" s="24"/>
      <c r="O17" s="24"/>
      <c r="P17" s="24"/>
      <c r="Q17" s="23"/>
      <c r="R17" s="24"/>
      <c r="S17" s="24"/>
      <c r="T17" s="24"/>
    </row>
    <row r="18" spans="1:20" ht="13.5">
      <c r="A18" s="2" t="s">
        <v>56</v>
      </c>
      <c r="B18" s="24">
        <v>61618</v>
      </c>
      <c r="C18" s="24">
        <v>129144</v>
      </c>
      <c r="D18" s="24">
        <v>202588</v>
      </c>
      <c r="E18" s="23">
        <v>70325</v>
      </c>
      <c r="F18" s="24">
        <v>248841</v>
      </c>
      <c r="G18" s="24">
        <v>247448</v>
      </c>
      <c r="H18" s="24">
        <v>116872</v>
      </c>
      <c r="I18" s="23">
        <v>784</v>
      </c>
      <c r="J18" s="24">
        <v>40002</v>
      </c>
      <c r="K18" s="24">
        <v>57535</v>
      </c>
      <c r="L18" s="24">
        <v>48602</v>
      </c>
      <c r="M18" s="23">
        <v>2753</v>
      </c>
      <c r="N18" s="24">
        <v>48984</v>
      </c>
      <c r="O18" s="24">
        <v>64643</v>
      </c>
      <c r="P18" s="24">
        <v>90657</v>
      </c>
      <c r="Q18" s="23">
        <v>83034</v>
      </c>
      <c r="R18" s="24">
        <v>92364</v>
      </c>
      <c r="S18" s="24">
        <v>101503</v>
      </c>
      <c r="T18" s="24">
        <v>122714</v>
      </c>
    </row>
    <row r="19" spans="1:20" ht="13.5">
      <c r="A19" s="2" t="s">
        <v>57</v>
      </c>
      <c r="B19" s="24">
        <v>1465792</v>
      </c>
      <c r="C19" s="24">
        <v>1563872</v>
      </c>
      <c r="D19" s="24">
        <v>819560</v>
      </c>
      <c r="E19" s="23">
        <v>909202</v>
      </c>
      <c r="F19" s="24">
        <v>739276</v>
      </c>
      <c r="G19" s="24">
        <v>880015</v>
      </c>
      <c r="H19" s="24">
        <v>1203030</v>
      </c>
      <c r="I19" s="23">
        <v>1104504</v>
      </c>
      <c r="J19" s="24">
        <v>1148300</v>
      </c>
      <c r="K19" s="24">
        <v>1139588</v>
      </c>
      <c r="L19" s="24">
        <v>1125069</v>
      </c>
      <c r="M19" s="23">
        <v>1127427</v>
      </c>
      <c r="N19" s="24">
        <v>1199518</v>
      </c>
      <c r="O19" s="24">
        <v>1245246</v>
      </c>
      <c r="P19" s="24">
        <v>1242198</v>
      </c>
      <c r="Q19" s="23">
        <v>1169898</v>
      </c>
      <c r="R19" s="24">
        <v>1255128</v>
      </c>
      <c r="S19" s="24">
        <v>1315520</v>
      </c>
      <c r="T19" s="24">
        <v>1261422</v>
      </c>
    </row>
    <row r="20" spans="1:20" ht="13.5">
      <c r="A20" s="2" t="s">
        <v>63</v>
      </c>
      <c r="B20" s="24">
        <v>54528</v>
      </c>
      <c r="C20" s="24">
        <v>65660</v>
      </c>
      <c r="D20" s="24">
        <v>39742</v>
      </c>
      <c r="E20" s="23">
        <v>40533</v>
      </c>
      <c r="F20" s="24">
        <v>25933</v>
      </c>
      <c r="G20" s="24">
        <v>21379</v>
      </c>
      <c r="H20" s="24">
        <v>16503</v>
      </c>
      <c r="I20" s="23">
        <v>18406</v>
      </c>
      <c r="J20" s="24">
        <v>127589</v>
      </c>
      <c r="K20" s="24">
        <v>142374</v>
      </c>
      <c r="L20" s="24">
        <v>152099</v>
      </c>
      <c r="M20" s="23">
        <v>150288</v>
      </c>
      <c r="N20" s="24">
        <v>147445</v>
      </c>
      <c r="O20" s="24">
        <v>169648</v>
      </c>
      <c r="P20" s="24">
        <v>177667</v>
      </c>
      <c r="Q20" s="23">
        <v>189565</v>
      </c>
      <c r="R20" s="24">
        <v>170777</v>
      </c>
      <c r="S20" s="24">
        <v>192693</v>
      </c>
      <c r="T20" s="24">
        <v>212795</v>
      </c>
    </row>
    <row r="21" spans="1:20" ht="13.5">
      <c r="A21" s="3" t="s">
        <v>211</v>
      </c>
      <c r="B21" s="24">
        <v>591398</v>
      </c>
      <c r="C21" s="24">
        <v>657549</v>
      </c>
      <c r="D21" s="24">
        <v>24031</v>
      </c>
      <c r="E21" s="23">
        <v>39314</v>
      </c>
      <c r="F21" s="24">
        <v>25518</v>
      </c>
      <c r="G21" s="24"/>
      <c r="H21" s="24"/>
      <c r="I21" s="23"/>
      <c r="J21" s="24">
        <v>61135</v>
      </c>
      <c r="K21" s="24">
        <v>67928</v>
      </c>
      <c r="L21" s="24">
        <v>74720</v>
      </c>
      <c r="M21" s="23">
        <v>81513</v>
      </c>
      <c r="N21" s="24">
        <v>110429</v>
      </c>
      <c r="O21" s="24">
        <v>118923</v>
      </c>
      <c r="P21" s="24">
        <v>127418</v>
      </c>
      <c r="Q21" s="23">
        <v>135912</v>
      </c>
      <c r="R21" s="24">
        <v>144407</v>
      </c>
      <c r="S21" s="24">
        <v>152902</v>
      </c>
      <c r="T21" s="24">
        <v>161396</v>
      </c>
    </row>
    <row r="22" spans="1:20" ht="13.5">
      <c r="A22" s="3" t="s">
        <v>212</v>
      </c>
      <c r="B22" s="24">
        <v>138333</v>
      </c>
      <c r="C22" s="24">
        <v>145833</v>
      </c>
      <c r="D22" s="24">
        <v>139118</v>
      </c>
      <c r="E22" s="23">
        <v>27480</v>
      </c>
      <c r="F22" s="24"/>
      <c r="G22" s="24"/>
      <c r="H22" s="24"/>
      <c r="I22" s="23"/>
      <c r="J22" s="24"/>
      <c r="K22" s="24"/>
      <c r="L22" s="24"/>
      <c r="M22" s="23"/>
      <c r="N22" s="24"/>
      <c r="O22" s="24"/>
      <c r="P22" s="24"/>
      <c r="Q22" s="23"/>
      <c r="R22" s="24"/>
      <c r="S22" s="24"/>
      <c r="T22" s="24"/>
    </row>
    <row r="23" spans="1:20" ht="13.5">
      <c r="A23" s="3" t="s">
        <v>56</v>
      </c>
      <c r="B23" s="24">
        <v>11052</v>
      </c>
      <c r="C23" s="24">
        <v>13707</v>
      </c>
      <c r="D23" s="24">
        <v>15524</v>
      </c>
      <c r="E23" s="23">
        <v>16839</v>
      </c>
      <c r="F23" s="24">
        <v>45684</v>
      </c>
      <c r="G23" s="24"/>
      <c r="H23" s="24"/>
      <c r="I23" s="23">
        <v>1623</v>
      </c>
      <c r="J23" s="24">
        <v>76254</v>
      </c>
      <c r="K23" s="24">
        <v>78266</v>
      </c>
      <c r="L23" s="24">
        <v>71888</v>
      </c>
      <c r="M23" s="23">
        <v>2222</v>
      </c>
      <c r="N23" s="24">
        <v>68162</v>
      </c>
      <c r="O23" s="24">
        <v>77512</v>
      </c>
      <c r="P23" s="24">
        <v>83211</v>
      </c>
      <c r="Q23" s="23">
        <v>2352</v>
      </c>
      <c r="R23" s="24">
        <v>94133</v>
      </c>
      <c r="S23" s="24">
        <v>102560</v>
      </c>
      <c r="T23" s="24">
        <v>111195</v>
      </c>
    </row>
    <row r="24" spans="1:20" ht="13.5">
      <c r="A24" s="3" t="s">
        <v>66</v>
      </c>
      <c r="B24" s="24">
        <v>740783</v>
      </c>
      <c r="C24" s="24">
        <v>817090</v>
      </c>
      <c r="D24" s="24">
        <v>178673</v>
      </c>
      <c r="E24" s="23">
        <v>83633</v>
      </c>
      <c r="F24" s="24">
        <v>71203</v>
      </c>
      <c r="G24" s="24">
        <v>53248</v>
      </c>
      <c r="H24" s="24">
        <v>27173</v>
      </c>
      <c r="I24" s="23">
        <v>28572</v>
      </c>
      <c r="J24" s="24">
        <v>137389</v>
      </c>
      <c r="K24" s="24">
        <v>146194</v>
      </c>
      <c r="L24" s="24">
        <v>146609</v>
      </c>
      <c r="M24" s="23">
        <v>145819</v>
      </c>
      <c r="N24" s="24">
        <v>178592</v>
      </c>
      <c r="O24" s="24">
        <v>196436</v>
      </c>
      <c r="P24" s="24">
        <v>210630</v>
      </c>
      <c r="Q24" s="23">
        <v>222842</v>
      </c>
      <c r="R24" s="24">
        <v>238541</v>
      </c>
      <c r="S24" s="24">
        <v>255462</v>
      </c>
      <c r="T24" s="24">
        <v>272591</v>
      </c>
    </row>
    <row r="25" spans="1:20" ht="13.5">
      <c r="A25" s="3" t="s">
        <v>67</v>
      </c>
      <c r="B25" s="24">
        <v>121335</v>
      </c>
      <c r="C25" s="24">
        <v>170503</v>
      </c>
      <c r="D25" s="24">
        <v>189154</v>
      </c>
      <c r="E25" s="23">
        <v>206625</v>
      </c>
      <c r="F25" s="24">
        <v>216791</v>
      </c>
      <c r="G25" s="24"/>
      <c r="H25" s="24"/>
      <c r="I25" s="23"/>
      <c r="J25" s="24"/>
      <c r="K25" s="24"/>
      <c r="L25" s="24"/>
      <c r="M25" s="23"/>
      <c r="N25" s="24"/>
      <c r="O25" s="24"/>
      <c r="P25" s="24"/>
      <c r="Q25" s="23"/>
      <c r="R25" s="24"/>
      <c r="S25" s="24"/>
      <c r="T25" s="24"/>
    </row>
    <row r="26" spans="1:20" ht="13.5">
      <c r="A26" s="3" t="s">
        <v>56</v>
      </c>
      <c r="B26" s="24">
        <v>55927</v>
      </c>
      <c r="C26" s="24">
        <v>73440</v>
      </c>
      <c r="D26" s="24">
        <v>139175</v>
      </c>
      <c r="E26" s="23">
        <v>131601</v>
      </c>
      <c r="F26" s="24">
        <v>140727</v>
      </c>
      <c r="G26" s="24"/>
      <c r="H26" s="24"/>
      <c r="I26" s="23"/>
      <c r="J26" s="24"/>
      <c r="K26" s="24"/>
      <c r="L26" s="24"/>
      <c r="M26" s="23"/>
      <c r="N26" s="24"/>
      <c r="O26" s="24"/>
      <c r="P26" s="24"/>
      <c r="Q26" s="23"/>
      <c r="R26" s="24"/>
      <c r="S26" s="24"/>
      <c r="T26" s="24"/>
    </row>
    <row r="27" spans="1:20" ht="13.5">
      <c r="A27" s="3" t="s">
        <v>72</v>
      </c>
      <c r="B27" s="24">
        <v>177262</v>
      </c>
      <c r="C27" s="24"/>
      <c r="D27" s="24">
        <v>328329</v>
      </c>
      <c r="E27" s="23">
        <v>338227</v>
      </c>
      <c r="F27" s="24">
        <v>357518</v>
      </c>
      <c r="G27" s="24">
        <v>222962</v>
      </c>
      <c r="H27" s="24">
        <v>49092</v>
      </c>
      <c r="I27" s="23">
        <v>69263</v>
      </c>
      <c r="J27" s="24">
        <v>60891</v>
      </c>
      <c r="K27" s="24">
        <v>61009</v>
      </c>
      <c r="L27" s="24">
        <v>71829</v>
      </c>
      <c r="M27" s="23">
        <v>76949</v>
      </c>
      <c r="N27" s="24">
        <v>74353</v>
      </c>
      <c r="O27" s="24">
        <v>75108</v>
      </c>
      <c r="P27" s="24">
        <v>75450</v>
      </c>
      <c r="Q27" s="23">
        <v>77055</v>
      </c>
      <c r="R27" s="24">
        <v>108400</v>
      </c>
      <c r="S27" s="24">
        <v>146893</v>
      </c>
      <c r="T27" s="24">
        <v>192209</v>
      </c>
    </row>
    <row r="28" spans="1:20" ht="13.5">
      <c r="A28" s="2" t="s">
        <v>73</v>
      </c>
      <c r="B28" s="24">
        <v>972574</v>
      </c>
      <c r="C28" s="24">
        <v>1126694</v>
      </c>
      <c r="D28" s="24">
        <v>546745</v>
      </c>
      <c r="E28" s="23">
        <v>462394</v>
      </c>
      <c r="F28" s="24">
        <v>454655</v>
      </c>
      <c r="G28" s="24">
        <v>297590</v>
      </c>
      <c r="H28" s="24">
        <v>92769</v>
      </c>
      <c r="I28" s="23">
        <v>116242</v>
      </c>
      <c r="J28" s="24">
        <v>325870</v>
      </c>
      <c r="K28" s="24">
        <v>349578</v>
      </c>
      <c r="L28" s="24">
        <v>370538</v>
      </c>
      <c r="M28" s="23">
        <v>373057</v>
      </c>
      <c r="N28" s="24">
        <v>400390</v>
      </c>
      <c r="O28" s="24">
        <v>441193</v>
      </c>
      <c r="P28" s="24">
        <v>463747</v>
      </c>
      <c r="Q28" s="23">
        <v>489463</v>
      </c>
      <c r="R28" s="24">
        <v>517719</v>
      </c>
      <c r="S28" s="24">
        <v>595048</v>
      </c>
      <c r="T28" s="24">
        <v>677596</v>
      </c>
    </row>
    <row r="29" spans="1:20" ht="14.25" thickBot="1">
      <c r="A29" s="5" t="s">
        <v>74</v>
      </c>
      <c r="B29" s="26">
        <v>2438367</v>
      </c>
      <c r="C29" s="26">
        <v>2690566</v>
      </c>
      <c r="D29" s="26">
        <v>1366306</v>
      </c>
      <c r="E29" s="25">
        <v>1371596</v>
      </c>
      <c r="F29" s="26">
        <v>1193932</v>
      </c>
      <c r="G29" s="26">
        <v>1177606</v>
      </c>
      <c r="H29" s="26">
        <v>1295800</v>
      </c>
      <c r="I29" s="25">
        <v>1220747</v>
      </c>
      <c r="J29" s="26">
        <v>1474170</v>
      </c>
      <c r="K29" s="26">
        <v>1489167</v>
      </c>
      <c r="L29" s="26">
        <v>1495607</v>
      </c>
      <c r="M29" s="25">
        <v>1500485</v>
      </c>
      <c r="N29" s="26">
        <v>1599909</v>
      </c>
      <c r="O29" s="26">
        <v>1686439</v>
      </c>
      <c r="P29" s="26">
        <v>1705946</v>
      </c>
      <c r="Q29" s="25">
        <v>1659361</v>
      </c>
      <c r="R29" s="26">
        <v>1772848</v>
      </c>
      <c r="S29" s="26">
        <v>1910569</v>
      </c>
      <c r="T29" s="26">
        <v>1939018</v>
      </c>
    </row>
    <row r="30" spans="1:20" ht="14.25" thickTop="1">
      <c r="A30" s="2" t="s">
        <v>77</v>
      </c>
      <c r="B30" s="24">
        <v>7672</v>
      </c>
      <c r="C30" s="24">
        <v>3288</v>
      </c>
      <c r="D30" s="24">
        <v>15977</v>
      </c>
      <c r="E30" s="23">
        <v>26957</v>
      </c>
      <c r="F30" s="24">
        <v>21465</v>
      </c>
      <c r="G30" s="24">
        <v>18934</v>
      </c>
      <c r="H30" s="24">
        <v>17615</v>
      </c>
      <c r="I30" s="23">
        <v>28450</v>
      </c>
      <c r="J30" s="24">
        <v>29702</v>
      </c>
      <c r="K30" s="24">
        <v>11214</v>
      </c>
      <c r="L30" s="24">
        <v>10643</v>
      </c>
      <c r="M30" s="23">
        <v>19624</v>
      </c>
      <c r="N30" s="24">
        <v>4501</v>
      </c>
      <c r="O30" s="24">
        <v>16266</v>
      </c>
      <c r="P30" s="24">
        <v>2849</v>
      </c>
      <c r="Q30" s="23">
        <v>15080</v>
      </c>
      <c r="R30" s="24">
        <v>5511</v>
      </c>
      <c r="S30" s="24">
        <v>12335</v>
      </c>
      <c r="T30" s="24">
        <v>2602</v>
      </c>
    </row>
    <row r="31" spans="1:20" ht="13.5">
      <c r="A31" s="2" t="s">
        <v>213</v>
      </c>
      <c r="B31" s="24">
        <v>220000</v>
      </c>
      <c r="C31" s="24">
        <v>383000</v>
      </c>
      <c r="D31" s="24">
        <v>498000</v>
      </c>
      <c r="E31" s="23">
        <v>503000</v>
      </c>
      <c r="F31" s="24">
        <v>150000</v>
      </c>
      <c r="G31" s="24">
        <v>145000</v>
      </c>
      <c r="H31" s="24">
        <v>190000</v>
      </c>
      <c r="I31" s="23"/>
      <c r="J31" s="24">
        <v>50000</v>
      </c>
      <c r="K31" s="24">
        <v>50000</v>
      </c>
      <c r="L31" s="24">
        <v>50000</v>
      </c>
      <c r="M31" s="23"/>
      <c r="N31" s="24">
        <v>100000</v>
      </c>
      <c r="O31" s="24">
        <v>100000</v>
      </c>
      <c r="P31" s="24">
        <v>100000</v>
      </c>
      <c r="Q31" s="23"/>
      <c r="R31" s="24">
        <v>50000</v>
      </c>
      <c r="S31" s="24">
        <v>50000</v>
      </c>
      <c r="T31" s="24"/>
    </row>
    <row r="32" spans="1:20" ht="13.5">
      <c r="A32" s="2" t="s">
        <v>78</v>
      </c>
      <c r="B32" s="24">
        <v>85519</v>
      </c>
      <c r="C32" s="24"/>
      <c r="D32" s="24"/>
      <c r="E32" s="23">
        <v>110473</v>
      </c>
      <c r="F32" s="24"/>
      <c r="G32" s="24"/>
      <c r="H32" s="24"/>
      <c r="I32" s="23">
        <v>60160</v>
      </c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24"/>
    </row>
    <row r="33" spans="1:20" ht="13.5">
      <c r="A33" s="2" t="s">
        <v>80</v>
      </c>
      <c r="B33" s="24">
        <v>9260</v>
      </c>
      <c r="C33" s="24">
        <v>3693</v>
      </c>
      <c r="D33" s="24">
        <v>4245</v>
      </c>
      <c r="E33" s="23">
        <v>5423</v>
      </c>
      <c r="F33" s="24">
        <v>5309</v>
      </c>
      <c r="G33" s="24">
        <v>5893</v>
      </c>
      <c r="H33" s="24">
        <v>1219</v>
      </c>
      <c r="I33" s="23">
        <v>3903</v>
      </c>
      <c r="J33" s="24">
        <v>3775</v>
      </c>
      <c r="K33" s="24">
        <v>6821</v>
      </c>
      <c r="L33" s="24">
        <v>1734</v>
      </c>
      <c r="M33" s="23">
        <v>5128</v>
      </c>
      <c r="N33" s="24">
        <v>2432</v>
      </c>
      <c r="O33" s="24">
        <v>3412</v>
      </c>
      <c r="P33" s="24">
        <v>2118</v>
      </c>
      <c r="Q33" s="23">
        <v>3058</v>
      </c>
      <c r="R33" s="24">
        <v>1145</v>
      </c>
      <c r="S33" s="24">
        <v>2654</v>
      </c>
      <c r="T33" s="24">
        <v>999</v>
      </c>
    </row>
    <row r="34" spans="1:20" ht="13.5">
      <c r="A34" s="2" t="s">
        <v>82</v>
      </c>
      <c r="B34" s="24">
        <v>956</v>
      </c>
      <c r="C34" s="24">
        <v>5625</v>
      </c>
      <c r="D34" s="24">
        <v>28140</v>
      </c>
      <c r="E34" s="23">
        <v>17354</v>
      </c>
      <c r="F34" s="24">
        <v>7607</v>
      </c>
      <c r="G34" s="24">
        <v>4514</v>
      </c>
      <c r="H34" s="24">
        <v>5647</v>
      </c>
      <c r="I34" s="23">
        <v>2337</v>
      </c>
      <c r="J34" s="24">
        <v>5477</v>
      </c>
      <c r="K34" s="24">
        <v>8038</v>
      </c>
      <c r="L34" s="24">
        <v>31271</v>
      </c>
      <c r="M34" s="23">
        <v>3407</v>
      </c>
      <c r="N34" s="24">
        <v>7520</v>
      </c>
      <c r="O34" s="24">
        <v>9171</v>
      </c>
      <c r="P34" s="24">
        <v>7407</v>
      </c>
      <c r="Q34" s="23">
        <v>1615</v>
      </c>
      <c r="R34" s="24">
        <v>6918</v>
      </c>
      <c r="S34" s="24">
        <v>4662</v>
      </c>
      <c r="T34" s="24">
        <v>13324</v>
      </c>
    </row>
    <row r="35" spans="1:20" ht="13.5">
      <c r="A35" s="2" t="s">
        <v>214</v>
      </c>
      <c r="B35" s="24">
        <v>28193</v>
      </c>
      <c r="C35" s="24">
        <v>29661</v>
      </c>
      <c r="D35" s="24">
        <v>29517</v>
      </c>
      <c r="E35" s="23"/>
      <c r="F35" s="24">
        <v>2337</v>
      </c>
      <c r="G35" s="24">
        <v>22638</v>
      </c>
      <c r="H35" s="24"/>
      <c r="I35" s="23"/>
      <c r="J35" s="24"/>
      <c r="K35" s="24">
        <v>5220</v>
      </c>
      <c r="L35" s="24"/>
      <c r="M35" s="23"/>
      <c r="N35" s="24"/>
      <c r="O35" s="24">
        <v>6794</v>
      </c>
      <c r="P35" s="24">
        <v>2820</v>
      </c>
      <c r="Q35" s="23"/>
      <c r="R35" s="24"/>
      <c r="S35" s="24"/>
      <c r="T35" s="24"/>
    </row>
    <row r="36" spans="1:20" ht="13.5">
      <c r="A36" s="2" t="s">
        <v>56</v>
      </c>
      <c r="B36" s="24">
        <v>41687</v>
      </c>
      <c r="C36" s="24">
        <v>207554</v>
      </c>
      <c r="D36" s="24">
        <v>170289</v>
      </c>
      <c r="E36" s="23">
        <v>39237</v>
      </c>
      <c r="F36" s="24">
        <v>134286</v>
      </c>
      <c r="G36" s="24">
        <v>105882</v>
      </c>
      <c r="H36" s="24">
        <v>90566</v>
      </c>
      <c r="I36" s="23">
        <v>25001</v>
      </c>
      <c r="J36" s="24">
        <v>71268</v>
      </c>
      <c r="K36" s="24">
        <v>59709</v>
      </c>
      <c r="L36" s="24">
        <v>75531</v>
      </c>
      <c r="M36" s="23">
        <v>57577</v>
      </c>
      <c r="N36" s="24">
        <v>73604</v>
      </c>
      <c r="O36" s="24">
        <v>80401</v>
      </c>
      <c r="P36" s="24">
        <v>75507</v>
      </c>
      <c r="Q36" s="23">
        <v>84953</v>
      </c>
      <c r="R36" s="24">
        <v>59227</v>
      </c>
      <c r="S36" s="24">
        <v>45908</v>
      </c>
      <c r="T36" s="24">
        <v>93487</v>
      </c>
    </row>
    <row r="37" spans="1:20" ht="13.5">
      <c r="A37" s="2" t="s">
        <v>83</v>
      </c>
      <c r="B37" s="24">
        <v>393290</v>
      </c>
      <c r="C37" s="24">
        <v>632823</v>
      </c>
      <c r="D37" s="24">
        <v>746171</v>
      </c>
      <c r="E37" s="23">
        <v>702446</v>
      </c>
      <c r="F37" s="24">
        <v>321006</v>
      </c>
      <c r="G37" s="24">
        <v>302863</v>
      </c>
      <c r="H37" s="24">
        <v>305048</v>
      </c>
      <c r="I37" s="23">
        <v>119852</v>
      </c>
      <c r="J37" s="24">
        <v>160224</v>
      </c>
      <c r="K37" s="24">
        <v>141004</v>
      </c>
      <c r="L37" s="24">
        <v>173539</v>
      </c>
      <c r="M37" s="23">
        <v>87770</v>
      </c>
      <c r="N37" s="24">
        <v>188059</v>
      </c>
      <c r="O37" s="24">
        <v>216045</v>
      </c>
      <c r="P37" s="24">
        <v>190702</v>
      </c>
      <c r="Q37" s="23">
        <v>104707</v>
      </c>
      <c r="R37" s="24">
        <v>122802</v>
      </c>
      <c r="S37" s="24">
        <v>115561</v>
      </c>
      <c r="T37" s="24">
        <v>110413</v>
      </c>
    </row>
    <row r="38" spans="1:20" ht="13.5">
      <c r="A38" s="2" t="s">
        <v>215</v>
      </c>
      <c r="B38" s="24">
        <v>7241</v>
      </c>
      <c r="C38" s="24">
        <v>10269</v>
      </c>
      <c r="D38" s="24">
        <v>4803</v>
      </c>
      <c r="E38" s="23">
        <v>4779</v>
      </c>
      <c r="F38" s="24">
        <v>3018</v>
      </c>
      <c r="G38" s="24">
        <v>1728</v>
      </c>
      <c r="H38" s="24">
        <v>1719</v>
      </c>
      <c r="I38" s="23">
        <v>1710</v>
      </c>
      <c r="J38" s="24">
        <v>9498</v>
      </c>
      <c r="K38" s="24">
        <v>9452</v>
      </c>
      <c r="L38" s="24">
        <v>9406</v>
      </c>
      <c r="M38" s="23">
        <v>10300</v>
      </c>
      <c r="N38" s="24">
        <v>11259</v>
      </c>
      <c r="O38" s="24">
        <v>11203</v>
      </c>
      <c r="P38" s="24">
        <v>11147</v>
      </c>
      <c r="Q38" s="23"/>
      <c r="R38" s="24"/>
      <c r="S38" s="24"/>
      <c r="T38" s="24"/>
    </row>
    <row r="39" spans="1:20" ht="13.5">
      <c r="A39" s="2" t="s">
        <v>85</v>
      </c>
      <c r="B39" s="24">
        <v>2351</v>
      </c>
      <c r="C39" s="24"/>
      <c r="D39" s="24"/>
      <c r="E39" s="23">
        <v>2361</v>
      </c>
      <c r="F39" s="24"/>
      <c r="G39" s="24"/>
      <c r="H39" s="24"/>
      <c r="I39" s="23"/>
      <c r="J39" s="24"/>
      <c r="K39" s="24"/>
      <c r="L39" s="24"/>
      <c r="M39" s="23">
        <v>1372</v>
      </c>
      <c r="N39" s="24"/>
      <c r="O39" s="24"/>
      <c r="P39" s="24"/>
      <c r="Q39" s="23"/>
      <c r="R39" s="24"/>
      <c r="S39" s="24"/>
      <c r="T39" s="24"/>
    </row>
    <row r="40" spans="1:20" ht="13.5">
      <c r="A40" s="2" t="s">
        <v>56</v>
      </c>
      <c r="B40" s="24">
        <v>15025</v>
      </c>
      <c r="C40" s="24">
        <v>19145</v>
      </c>
      <c r="D40" s="24">
        <v>1499</v>
      </c>
      <c r="E40" s="23"/>
      <c r="F40" s="24">
        <v>1738</v>
      </c>
      <c r="G40" s="24">
        <v>573</v>
      </c>
      <c r="H40" s="24"/>
      <c r="I40" s="23"/>
      <c r="J40" s="24">
        <v>1417</v>
      </c>
      <c r="K40" s="24">
        <v>1457</v>
      </c>
      <c r="L40" s="24">
        <v>1502</v>
      </c>
      <c r="M40" s="23"/>
      <c r="N40" s="24">
        <v>1806</v>
      </c>
      <c r="O40" s="24">
        <v>1468</v>
      </c>
      <c r="P40" s="24">
        <v>1397</v>
      </c>
      <c r="Q40" s="23"/>
      <c r="R40" s="24"/>
      <c r="S40" s="24"/>
      <c r="T40" s="24"/>
    </row>
    <row r="41" spans="1:20" ht="13.5">
      <c r="A41" s="2" t="s">
        <v>86</v>
      </c>
      <c r="B41" s="24">
        <v>24618</v>
      </c>
      <c r="C41" s="24">
        <v>29414</v>
      </c>
      <c r="D41" s="24">
        <v>6303</v>
      </c>
      <c r="E41" s="23">
        <v>7140</v>
      </c>
      <c r="F41" s="24">
        <v>4756</v>
      </c>
      <c r="G41" s="24">
        <v>2301</v>
      </c>
      <c r="H41" s="24">
        <v>7019</v>
      </c>
      <c r="I41" s="23">
        <v>7010</v>
      </c>
      <c r="J41" s="24">
        <v>18215</v>
      </c>
      <c r="K41" s="24">
        <v>18209</v>
      </c>
      <c r="L41" s="24">
        <v>18208</v>
      </c>
      <c r="M41" s="23">
        <v>23172</v>
      </c>
      <c r="N41" s="24">
        <v>24565</v>
      </c>
      <c r="O41" s="24">
        <v>24171</v>
      </c>
      <c r="P41" s="24">
        <v>24044</v>
      </c>
      <c r="Q41" s="23">
        <v>11500</v>
      </c>
      <c r="R41" s="24">
        <v>15300</v>
      </c>
      <c r="S41" s="24">
        <v>15300</v>
      </c>
      <c r="T41" s="24">
        <v>15300</v>
      </c>
    </row>
    <row r="42" spans="1:20" ht="14.25" thickBot="1">
      <c r="A42" s="5" t="s">
        <v>87</v>
      </c>
      <c r="B42" s="26">
        <v>417908</v>
      </c>
      <c r="C42" s="26">
        <v>662238</v>
      </c>
      <c r="D42" s="26">
        <v>752474</v>
      </c>
      <c r="E42" s="25">
        <v>709587</v>
      </c>
      <c r="F42" s="26">
        <v>325763</v>
      </c>
      <c r="G42" s="26">
        <v>305165</v>
      </c>
      <c r="H42" s="26">
        <v>312068</v>
      </c>
      <c r="I42" s="25">
        <v>126863</v>
      </c>
      <c r="J42" s="26">
        <v>178439</v>
      </c>
      <c r="K42" s="26">
        <v>159214</v>
      </c>
      <c r="L42" s="26">
        <v>191747</v>
      </c>
      <c r="M42" s="25">
        <v>110943</v>
      </c>
      <c r="N42" s="26">
        <v>212625</v>
      </c>
      <c r="O42" s="26">
        <v>240217</v>
      </c>
      <c r="P42" s="26">
        <v>214747</v>
      </c>
      <c r="Q42" s="25">
        <v>116207</v>
      </c>
      <c r="R42" s="26">
        <v>138102</v>
      </c>
      <c r="S42" s="26">
        <v>130861</v>
      </c>
      <c r="T42" s="26">
        <v>125713</v>
      </c>
    </row>
    <row r="43" spans="1:20" ht="14.25" thickTop="1">
      <c r="A43" s="2" t="s">
        <v>88</v>
      </c>
      <c r="B43" s="24">
        <v>1337277</v>
      </c>
      <c r="C43" s="24">
        <v>1337277</v>
      </c>
      <c r="D43" s="24">
        <v>505755</v>
      </c>
      <c r="E43" s="23">
        <v>435676</v>
      </c>
      <c r="F43" s="24">
        <v>435676</v>
      </c>
      <c r="G43" s="24">
        <v>389776</v>
      </c>
      <c r="H43" s="24">
        <v>389776</v>
      </c>
      <c r="I43" s="23">
        <v>389776</v>
      </c>
      <c r="J43" s="24">
        <v>389776</v>
      </c>
      <c r="K43" s="24">
        <v>389776</v>
      </c>
      <c r="L43" s="24">
        <v>389776</v>
      </c>
      <c r="M43" s="23">
        <v>389776</v>
      </c>
      <c r="N43" s="24">
        <v>389776</v>
      </c>
      <c r="O43" s="24">
        <v>389776</v>
      </c>
      <c r="P43" s="24">
        <v>389776</v>
      </c>
      <c r="Q43" s="23">
        <v>389776</v>
      </c>
      <c r="R43" s="24">
        <v>389776</v>
      </c>
      <c r="S43" s="24">
        <v>389776</v>
      </c>
      <c r="T43" s="24">
        <v>389776</v>
      </c>
    </row>
    <row r="44" spans="1:20" ht="13.5">
      <c r="A44" s="2" t="s">
        <v>90</v>
      </c>
      <c r="B44" s="24">
        <v>1287163</v>
      </c>
      <c r="C44" s="24">
        <v>1287163</v>
      </c>
      <c r="D44" s="24">
        <v>455641</v>
      </c>
      <c r="E44" s="23">
        <v>385562</v>
      </c>
      <c r="F44" s="24">
        <v>385562</v>
      </c>
      <c r="G44" s="24">
        <v>339662</v>
      </c>
      <c r="H44" s="24">
        <v>339662</v>
      </c>
      <c r="I44" s="23">
        <v>339662</v>
      </c>
      <c r="J44" s="24">
        <v>339662</v>
      </c>
      <c r="K44" s="24">
        <v>339662</v>
      </c>
      <c r="L44" s="24">
        <v>339662</v>
      </c>
      <c r="M44" s="23">
        <v>339662</v>
      </c>
      <c r="N44" s="24">
        <v>339662</v>
      </c>
      <c r="O44" s="24">
        <v>339662</v>
      </c>
      <c r="P44" s="24">
        <v>339662</v>
      </c>
      <c r="Q44" s="23">
        <v>339662</v>
      </c>
      <c r="R44" s="24">
        <v>339662</v>
      </c>
      <c r="S44" s="24">
        <v>339662</v>
      </c>
      <c r="T44" s="24">
        <v>339662</v>
      </c>
    </row>
    <row r="45" spans="1:20" ht="13.5">
      <c r="A45" s="2" t="s">
        <v>94</v>
      </c>
      <c r="B45" s="24">
        <v>-526598</v>
      </c>
      <c r="C45" s="24">
        <v>-517694</v>
      </c>
      <c r="D45" s="24">
        <v>-266562</v>
      </c>
      <c r="E45" s="23">
        <v>-78595</v>
      </c>
      <c r="F45" s="24">
        <v>128021</v>
      </c>
      <c r="G45" s="24">
        <v>225983</v>
      </c>
      <c r="H45" s="24">
        <v>337274</v>
      </c>
      <c r="I45" s="23">
        <v>447426</v>
      </c>
      <c r="J45" s="24">
        <v>649273</v>
      </c>
      <c r="K45" s="24">
        <v>683495</v>
      </c>
      <c r="L45" s="24">
        <v>657402</v>
      </c>
      <c r="M45" s="23">
        <v>743084</v>
      </c>
      <c r="N45" s="24">
        <v>740826</v>
      </c>
      <c r="O45" s="24">
        <v>799764</v>
      </c>
      <c r="P45" s="24">
        <v>844741</v>
      </c>
      <c r="Q45" s="23">
        <v>896696</v>
      </c>
      <c r="R45" s="24">
        <v>988287</v>
      </c>
      <c r="S45" s="24">
        <v>1133250</v>
      </c>
      <c r="T45" s="24">
        <v>1166848</v>
      </c>
    </row>
    <row r="46" spans="1:20" ht="13.5">
      <c r="A46" s="2" t="s">
        <v>95</v>
      </c>
      <c r="B46" s="24">
        <v>-82980</v>
      </c>
      <c r="C46" s="24">
        <v>-82980</v>
      </c>
      <c r="D46" s="24">
        <v>-82980</v>
      </c>
      <c r="E46" s="23">
        <v>-82980</v>
      </c>
      <c r="F46" s="24">
        <v>-82980</v>
      </c>
      <c r="G46" s="24">
        <v>-82980</v>
      </c>
      <c r="H46" s="24">
        <v>-82980</v>
      </c>
      <c r="I46" s="23">
        <v>-82980</v>
      </c>
      <c r="J46" s="24">
        <v>-82980</v>
      </c>
      <c r="K46" s="24">
        <v>-82980</v>
      </c>
      <c r="L46" s="24">
        <v>-82980</v>
      </c>
      <c r="M46" s="23">
        <v>-82980</v>
      </c>
      <c r="N46" s="24">
        <v>-82980</v>
      </c>
      <c r="O46" s="24">
        <v>-82980</v>
      </c>
      <c r="P46" s="24">
        <v>-82980</v>
      </c>
      <c r="Q46" s="23">
        <v>-82980</v>
      </c>
      <c r="R46" s="24">
        <v>-82980</v>
      </c>
      <c r="S46" s="24">
        <v>-82980</v>
      </c>
      <c r="T46" s="24">
        <v>-82980</v>
      </c>
    </row>
    <row r="47" spans="1:20" ht="13.5">
      <c r="A47" s="2" t="s">
        <v>96</v>
      </c>
      <c r="B47" s="24">
        <v>2014862</v>
      </c>
      <c r="C47" s="24">
        <v>2023766</v>
      </c>
      <c r="D47" s="24">
        <v>611853</v>
      </c>
      <c r="E47" s="23">
        <v>659662</v>
      </c>
      <c r="F47" s="24">
        <v>866279</v>
      </c>
      <c r="G47" s="24">
        <v>872440</v>
      </c>
      <c r="H47" s="24">
        <v>983732</v>
      </c>
      <c r="I47" s="23">
        <v>1093883</v>
      </c>
      <c r="J47" s="24">
        <v>1295730</v>
      </c>
      <c r="K47" s="24">
        <v>1329952</v>
      </c>
      <c r="L47" s="24">
        <v>1303859</v>
      </c>
      <c r="M47" s="23">
        <v>1389542</v>
      </c>
      <c r="N47" s="24">
        <v>1387283</v>
      </c>
      <c r="O47" s="24">
        <v>1446221</v>
      </c>
      <c r="P47" s="24">
        <v>1491199</v>
      </c>
      <c r="Q47" s="23">
        <v>1543154</v>
      </c>
      <c r="R47" s="24">
        <v>1634745</v>
      </c>
      <c r="S47" s="24">
        <v>1779707</v>
      </c>
      <c r="T47" s="24">
        <v>1813305</v>
      </c>
    </row>
    <row r="48" spans="1:20" ht="13.5">
      <c r="A48" s="2" t="s">
        <v>216</v>
      </c>
      <c r="B48" s="24">
        <v>3479</v>
      </c>
      <c r="C48" s="24">
        <v>2383</v>
      </c>
      <c r="D48" s="24">
        <v>2283</v>
      </c>
      <c r="E48" s="23">
        <v>1588</v>
      </c>
      <c r="F48" s="24">
        <v>794</v>
      </c>
      <c r="G48" s="24"/>
      <c r="H48" s="24"/>
      <c r="I48" s="23"/>
      <c r="J48" s="24"/>
      <c r="K48" s="24"/>
      <c r="L48" s="24"/>
      <c r="M48" s="23"/>
      <c r="N48" s="24"/>
      <c r="O48" s="24"/>
      <c r="P48" s="24"/>
      <c r="Q48" s="23"/>
      <c r="R48" s="24"/>
      <c r="S48" s="24"/>
      <c r="T48" s="24"/>
    </row>
    <row r="49" spans="1:20" ht="13.5">
      <c r="A49" s="2" t="s">
        <v>217</v>
      </c>
      <c r="B49" s="24">
        <v>1668</v>
      </c>
      <c r="C49" s="24">
        <v>2178</v>
      </c>
      <c r="D49" s="24">
        <v>-305</v>
      </c>
      <c r="E49" s="23"/>
      <c r="F49" s="24">
        <v>336</v>
      </c>
      <c r="G49" s="24"/>
      <c r="H49" s="24"/>
      <c r="I49" s="23"/>
      <c r="J49" s="24"/>
      <c r="K49" s="24"/>
      <c r="L49" s="24"/>
      <c r="M49" s="23"/>
      <c r="N49" s="24"/>
      <c r="O49" s="24"/>
      <c r="P49" s="24"/>
      <c r="Q49" s="23"/>
      <c r="R49" s="24"/>
      <c r="S49" s="24"/>
      <c r="T49" s="24"/>
    </row>
    <row r="50" spans="1:20" ht="13.5">
      <c r="A50" s="2" t="s">
        <v>218</v>
      </c>
      <c r="B50" s="24">
        <v>5147</v>
      </c>
      <c r="C50" s="24">
        <v>4561</v>
      </c>
      <c r="D50" s="24">
        <v>1977</v>
      </c>
      <c r="E50" s="23">
        <v>1588</v>
      </c>
      <c r="F50" s="24">
        <v>1131</v>
      </c>
      <c r="G50" s="24"/>
      <c r="H50" s="24"/>
      <c r="I50" s="23"/>
      <c r="J50" s="24"/>
      <c r="K50" s="24"/>
      <c r="L50" s="24"/>
      <c r="M50" s="23"/>
      <c r="N50" s="24"/>
      <c r="O50" s="24"/>
      <c r="P50" s="24"/>
      <c r="Q50" s="23"/>
      <c r="R50" s="24"/>
      <c r="S50" s="24"/>
      <c r="T50" s="24"/>
    </row>
    <row r="51" spans="1:20" ht="13.5">
      <c r="A51" s="6" t="s">
        <v>97</v>
      </c>
      <c r="B51" s="24"/>
      <c r="C51" s="24"/>
      <c r="D51" s="24"/>
      <c r="E51" s="23">
        <v>758</v>
      </c>
      <c r="F51" s="24">
        <v>758</v>
      </c>
      <c r="G51" s="24"/>
      <c r="H51" s="24"/>
      <c r="I51" s="23"/>
      <c r="J51" s="24"/>
      <c r="K51" s="24"/>
      <c r="L51" s="24"/>
      <c r="M51" s="23"/>
      <c r="N51" s="24"/>
      <c r="O51" s="24"/>
      <c r="P51" s="24"/>
      <c r="Q51" s="23"/>
      <c r="R51" s="24"/>
      <c r="S51" s="24"/>
      <c r="T51" s="24"/>
    </row>
    <row r="52" spans="1:20" ht="13.5">
      <c r="A52" s="6" t="s">
        <v>219</v>
      </c>
      <c r="B52" s="24">
        <v>447</v>
      </c>
      <c r="C52" s="24"/>
      <c r="D52" s="24"/>
      <c r="E52" s="23"/>
      <c r="F52" s="24"/>
      <c r="G52" s="24"/>
      <c r="H52" s="24"/>
      <c r="I52" s="23"/>
      <c r="J52" s="24"/>
      <c r="K52" s="24"/>
      <c r="L52" s="24"/>
      <c r="M52" s="23"/>
      <c r="N52" s="24"/>
      <c r="O52" s="24"/>
      <c r="P52" s="24"/>
      <c r="Q52" s="23"/>
      <c r="R52" s="24"/>
      <c r="S52" s="24"/>
      <c r="T52" s="24"/>
    </row>
    <row r="53" spans="1:20" ht="13.5">
      <c r="A53" s="6" t="s">
        <v>98</v>
      </c>
      <c r="B53" s="24">
        <v>2020458</v>
      </c>
      <c r="C53" s="24">
        <v>2028328</v>
      </c>
      <c r="D53" s="24">
        <v>613831</v>
      </c>
      <c r="E53" s="23">
        <v>662009</v>
      </c>
      <c r="F53" s="24">
        <v>868169</v>
      </c>
      <c r="G53" s="24">
        <v>872440</v>
      </c>
      <c r="H53" s="24">
        <v>983732</v>
      </c>
      <c r="I53" s="23">
        <v>1093883</v>
      </c>
      <c r="J53" s="24">
        <v>1295730</v>
      </c>
      <c r="K53" s="24">
        <v>1329952</v>
      </c>
      <c r="L53" s="24">
        <v>1303859</v>
      </c>
      <c r="M53" s="23">
        <v>1389542</v>
      </c>
      <c r="N53" s="24">
        <v>1387283</v>
      </c>
      <c r="O53" s="24">
        <v>1446221</v>
      </c>
      <c r="P53" s="24">
        <v>1491199</v>
      </c>
      <c r="Q53" s="23">
        <v>1543154</v>
      </c>
      <c r="R53" s="24">
        <v>1634745</v>
      </c>
      <c r="S53" s="24">
        <v>1779707</v>
      </c>
      <c r="T53" s="24">
        <v>1813305</v>
      </c>
    </row>
    <row r="54" spans="1:20" ht="14.25" thickBot="1">
      <c r="A54" s="7" t="s">
        <v>99</v>
      </c>
      <c r="B54" s="24">
        <v>2438367</v>
      </c>
      <c r="C54" s="24">
        <v>2690566</v>
      </c>
      <c r="D54" s="24">
        <v>1366306</v>
      </c>
      <c r="E54" s="23">
        <v>1371596</v>
      </c>
      <c r="F54" s="24">
        <v>1193932</v>
      </c>
      <c r="G54" s="24">
        <v>1177606</v>
      </c>
      <c r="H54" s="24">
        <v>1295800</v>
      </c>
      <c r="I54" s="23">
        <v>1220747</v>
      </c>
      <c r="J54" s="24">
        <v>1474170</v>
      </c>
      <c r="K54" s="24">
        <v>1489167</v>
      </c>
      <c r="L54" s="24">
        <v>1495607</v>
      </c>
      <c r="M54" s="23">
        <v>1500485</v>
      </c>
      <c r="N54" s="24">
        <v>1599909</v>
      </c>
      <c r="O54" s="24">
        <v>1686439</v>
      </c>
      <c r="P54" s="24">
        <v>1705946</v>
      </c>
      <c r="Q54" s="23">
        <v>1659361</v>
      </c>
      <c r="R54" s="24">
        <v>1772848</v>
      </c>
      <c r="S54" s="24">
        <v>1910569</v>
      </c>
      <c r="T54" s="24">
        <v>1939018</v>
      </c>
    </row>
    <row r="55" spans="1:20" ht="14.25" thickTop="1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7" ht="13.5">
      <c r="A57" s="20" t="s">
        <v>104</v>
      </c>
    </row>
    <row r="58" ht="13.5">
      <c r="A58" s="20" t="s">
        <v>105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J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100</v>
      </c>
      <c r="B2" s="14">
        <v>6636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17</v>
      </c>
      <c r="B4" s="15" t="str">
        <f>HYPERLINK("http://www.kabupro.jp/mark/20130628/S000DW7K.htm","有価証券報告書")</f>
        <v>有価証券報告書</v>
      </c>
      <c r="C4" s="15" t="str">
        <f>HYPERLINK("http://www.kabupro.jp/mark/20130628/S000DW7K.htm","有価証券報告書")</f>
        <v>有価証券報告書</v>
      </c>
      <c r="D4" s="15" t="str">
        <f>HYPERLINK("http://www.kabupro.jp/mark/20120629/S000BDEW.htm","有価証券報告書")</f>
        <v>有価証券報告書</v>
      </c>
      <c r="E4" s="15" t="str">
        <f>HYPERLINK("http://www.kabupro.jp/mark/20110627/S0008LHZ.htm","有価証券報告書")</f>
        <v>有価証券報告書</v>
      </c>
      <c r="F4" s="15" t="str">
        <f>HYPERLINK("http://www.kabupro.jp/mark/20100625/S00063FY.htm","有価証券報告書")</f>
        <v>有価証券報告書</v>
      </c>
      <c r="G4" s="15" t="str">
        <f>HYPERLINK("http://www.kabupro.jp/mark/20100209/S00053JE.htm","四半期報告書")</f>
        <v>四半期報告書</v>
      </c>
      <c r="H4" s="15" t="str">
        <f>HYPERLINK("http://www.kabupro.jp/mark/20091111/S0004ICG.htm","四半期報告書")</f>
        <v>四半期報告書</v>
      </c>
      <c r="I4" s="15" t="str">
        <f>HYPERLINK("http://www.kabupro.jp/mark/20090811/S0003SN0.htm","四半期報告書")</f>
        <v>四半期報告書</v>
      </c>
      <c r="J4" s="15" t="str">
        <f>HYPERLINK("http://www.kabupro.jp/mark/20090619/S00039CJ.htm","有価証券報告書")</f>
        <v>有価証券報告書</v>
      </c>
    </row>
    <row r="5" spans="1:10" ht="14.25" thickBot="1">
      <c r="A5" s="11" t="s">
        <v>18</v>
      </c>
      <c r="B5" s="1" t="s">
        <v>24</v>
      </c>
      <c r="C5" s="1" t="s">
        <v>24</v>
      </c>
      <c r="D5" s="1" t="s">
        <v>28</v>
      </c>
      <c r="E5" s="1" t="s">
        <v>30</v>
      </c>
      <c r="F5" s="1" t="s">
        <v>32</v>
      </c>
      <c r="G5" s="1" t="s">
        <v>107</v>
      </c>
      <c r="H5" s="1" t="s">
        <v>109</v>
      </c>
      <c r="I5" s="1" t="s">
        <v>110</v>
      </c>
      <c r="J5" s="1" t="s">
        <v>41</v>
      </c>
    </row>
    <row r="6" spans="1:10" ht="15" thickBot="1" thickTop="1">
      <c r="A6" s="10" t="s">
        <v>19</v>
      </c>
      <c r="B6" s="18" t="s">
        <v>180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20</v>
      </c>
      <c r="B7" s="16" t="s">
        <v>25</v>
      </c>
      <c r="C7" s="16" t="s">
        <v>25</v>
      </c>
      <c r="D7" s="16" t="s">
        <v>25</v>
      </c>
      <c r="E7" s="16" t="s">
        <v>25</v>
      </c>
      <c r="F7" s="16" t="s">
        <v>25</v>
      </c>
      <c r="G7" s="14" t="s">
        <v>108</v>
      </c>
      <c r="H7" s="14" t="s">
        <v>108</v>
      </c>
      <c r="I7" s="14" t="s">
        <v>108</v>
      </c>
      <c r="J7" s="16" t="s">
        <v>25</v>
      </c>
    </row>
    <row r="8" spans="1:10" ht="13.5">
      <c r="A8" s="13" t="s">
        <v>21</v>
      </c>
      <c r="B8" s="17" t="s">
        <v>143</v>
      </c>
      <c r="C8" s="17" t="s">
        <v>144</v>
      </c>
      <c r="D8" s="17" t="s">
        <v>145</v>
      </c>
      <c r="E8" s="17" t="s">
        <v>146</v>
      </c>
      <c r="F8" s="17" t="s">
        <v>106</v>
      </c>
      <c r="G8" s="1" t="s">
        <v>106</v>
      </c>
      <c r="H8" s="1" t="s">
        <v>106</v>
      </c>
      <c r="I8" s="1" t="s">
        <v>106</v>
      </c>
      <c r="J8" s="17" t="s">
        <v>111</v>
      </c>
    </row>
    <row r="9" spans="1:10" ht="13.5">
      <c r="A9" s="13" t="s">
        <v>22</v>
      </c>
      <c r="B9" s="17" t="s">
        <v>26</v>
      </c>
      <c r="C9" s="17" t="s">
        <v>27</v>
      </c>
      <c r="D9" s="17" t="s">
        <v>29</v>
      </c>
      <c r="E9" s="17" t="s">
        <v>31</v>
      </c>
      <c r="F9" s="17" t="s">
        <v>33</v>
      </c>
      <c r="G9" s="1" t="s">
        <v>36</v>
      </c>
      <c r="H9" s="1" t="s">
        <v>38</v>
      </c>
      <c r="I9" s="1" t="s">
        <v>40</v>
      </c>
      <c r="J9" s="17" t="s">
        <v>42</v>
      </c>
    </row>
    <row r="10" spans="1:10" ht="14.25" thickBot="1">
      <c r="A10" s="13" t="s">
        <v>23</v>
      </c>
      <c r="B10" s="17" t="s">
        <v>44</v>
      </c>
      <c r="C10" s="17" t="s">
        <v>44</v>
      </c>
      <c r="D10" s="17" t="s">
        <v>44</v>
      </c>
      <c r="E10" s="17" t="s">
        <v>44</v>
      </c>
      <c r="F10" s="17" t="s">
        <v>44</v>
      </c>
      <c r="G10" s="1" t="s">
        <v>44</v>
      </c>
      <c r="H10" s="1" t="s">
        <v>44</v>
      </c>
      <c r="I10" s="1" t="s">
        <v>44</v>
      </c>
      <c r="J10" s="17" t="s">
        <v>44</v>
      </c>
    </row>
    <row r="11" spans="1:10" ht="14.25" thickTop="1">
      <c r="A11" s="30" t="s">
        <v>147</v>
      </c>
      <c r="B11" s="21"/>
      <c r="C11" s="21">
        <v>1302800</v>
      </c>
      <c r="D11" s="21">
        <v>1500251</v>
      </c>
      <c r="E11" s="21">
        <v>1469469</v>
      </c>
      <c r="F11" s="21">
        <v>2540427</v>
      </c>
      <c r="G11" s="22">
        <v>1877242</v>
      </c>
      <c r="H11" s="22">
        <v>1260709</v>
      </c>
      <c r="I11" s="22">
        <v>528028</v>
      </c>
      <c r="J11" s="21">
        <v>2268017</v>
      </c>
    </row>
    <row r="12" spans="1:10" ht="13.5">
      <c r="A12" s="7" t="s">
        <v>148</v>
      </c>
      <c r="B12" s="23">
        <v>117314</v>
      </c>
      <c r="C12" s="23"/>
      <c r="D12" s="23"/>
      <c r="E12" s="23"/>
      <c r="F12" s="23"/>
      <c r="G12" s="24"/>
      <c r="H12" s="24"/>
      <c r="I12" s="24"/>
      <c r="J12" s="23"/>
    </row>
    <row r="13" spans="1:10" ht="13.5">
      <c r="A13" s="7" t="s">
        <v>149</v>
      </c>
      <c r="B13" s="23">
        <v>117314</v>
      </c>
      <c r="C13" s="23">
        <v>1302800</v>
      </c>
      <c r="D13" s="23"/>
      <c r="E13" s="23"/>
      <c r="F13" s="23"/>
      <c r="G13" s="24"/>
      <c r="H13" s="24"/>
      <c r="I13" s="24"/>
      <c r="J13" s="23"/>
    </row>
    <row r="14" spans="1:10" ht="13.5">
      <c r="A14" s="7" t="s">
        <v>150</v>
      </c>
      <c r="B14" s="23"/>
      <c r="C14" s="23">
        <v>982715</v>
      </c>
      <c r="D14" s="23">
        <v>1123620</v>
      </c>
      <c r="E14" s="23">
        <v>1046393</v>
      </c>
      <c r="F14" s="23">
        <v>1690580</v>
      </c>
      <c r="G14" s="24">
        <v>1258653</v>
      </c>
      <c r="H14" s="24">
        <v>841002</v>
      </c>
      <c r="I14" s="24">
        <v>377298</v>
      </c>
      <c r="J14" s="23">
        <v>1553832</v>
      </c>
    </row>
    <row r="15" spans="1:10" ht="13.5">
      <c r="A15" s="7" t="s">
        <v>151</v>
      </c>
      <c r="B15" s="23">
        <v>117314</v>
      </c>
      <c r="C15" s="23">
        <v>320085</v>
      </c>
      <c r="D15" s="23">
        <v>376631</v>
      </c>
      <c r="E15" s="23">
        <v>423075</v>
      </c>
      <c r="F15" s="23">
        <v>849847</v>
      </c>
      <c r="G15" s="24">
        <v>618588</v>
      </c>
      <c r="H15" s="24">
        <v>419706</v>
      </c>
      <c r="I15" s="24">
        <v>150729</v>
      </c>
      <c r="J15" s="23">
        <v>714184</v>
      </c>
    </row>
    <row r="16" spans="1:10" ht="13.5">
      <c r="A16" s="6" t="s">
        <v>152</v>
      </c>
      <c r="B16" s="23"/>
      <c r="C16" s="23">
        <v>13784</v>
      </c>
      <c r="D16" s="23">
        <v>50943</v>
      </c>
      <c r="E16" s="23">
        <v>7977</v>
      </c>
      <c r="F16" s="23">
        <v>11897</v>
      </c>
      <c r="G16" s="24">
        <v>9120</v>
      </c>
      <c r="H16" s="24">
        <v>6287</v>
      </c>
      <c r="I16" s="24">
        <v>3449</v>
      </c>
      <c r="J16" s="23">
        <v>68795</v>
      </c>
    </row>
    <row r="17" spans="1:10" ht="13.5">
      <c r="A17" s="6" t="s">
        <v>153</v>
      </c>
      <c r="B17" s="23"/>
      <c r="C17" s="23">
        <v>46860</v>
      </c>
      <c r="D17" s="23">
        <v>63868</v>
      </c>
      <c r="E17" s="23">
        <v>70092</v>
      </c>
      <c r="F17" s="23">
        <v>135492</v>
      </c>
      <c r="G17" s="24">
        <v>98868</v>
      </c>
      <c r="H17" s="24">
        <v>62244</v>
      </c>
      <c r="I17" s="24">
        <v>25620</v>
      </c>
      <c r="J17" s="23">
        <v>108090</v>
      </c>
    </row>
    <row r="18" spans="1:10" ht="13.5">
      <c r="A18" s="6" t="s">
        <v>154</v>
      </c>
      <c r="B18" s="23"/>
      <c r="C18" s="23">
        <v>166178</v>
      </c>
      <c r="D18" s="23">
        <v>119588</v>
      </c>
      <c r="E18" s="23">
        <v>289004</v>
      </c>
      <c r="F18" s="23">
        <v>194075</v>
      </c>
      <c r="G18" s="24">
        <v>146332</v>
      </c>
      <c r="H18" s="24">
        <v>88248</v>
      </c>
      <c r="I18" s="24">
        <v>43926</v>
      </c>
      <c r="J18" s="23">
        <v>133024</v>
      </c>
    </row>
    <row r="19" spans="1:10" ht="13.5">
      <c r="A19" s="6" t="s">
        <v>155</v>
      </c>
      <c r="B19" s="23"/>
      <c r="C19" s="23">
        <v>21600</v>
      </c>
      <c r="D19" s="23">
        <v>17684</v>
      </c>
      <c r="E19" s="23">
        <v>46735</v>
      </c>
      <c r="F19" s="23">
        <v>31558</v>
      </c>
      <c r="G19" s="24">
        <v>23569</v>
      </c>
      <c r="H19" s="24">
        <v>15424</v>
      </c>
      <c r="I19" s="24">
        <v>7826</v>
      </c>
      <c r="J19" s="23">
        <v>25541</v>
      </c>
    </row>
    <row r="20" spans="1:10" ht="13.5">
      <c r="A20" s="6" t="s">
        <v>156</v>
      </c>
      <c r="B20" s="23"/>
      <c r="C20" s="23">
        <v>60284</v>
      </c>
      <c r="D20" s="23">
        <v>49612</v>
      </c>
      <c r="E20" s="23">
        <v>64620</v>
      </c>
      <c r="F20" s="23">
        <v>93413</v>
      </c>
      <c r="G20" s="24">
        <v>68059</v>
      </c>
      <c r="H20" s="24">
        <v>48373</v>
      </c>
      <c r="I20" s="24">
        <v>15417</v>
      </c>
      <c r="J20" s="23">
        <v>87147</v>
      </c>
    </row>
    <row r="21" spans="1:10" ht="13.5">
      <c r="A21" s="6" t="s">
        <v>157</v>
      </c>
      <c r="B21" s="23"/>
      <c r="C21" s="23">
        <v>11702</v>
      </c>
      <c r="D21" s="23">
        <v>12988</v>
      </c>
      <c r="E21" s="23">
        <v>33625</v>
      </c>
      <c r="F21" s="23">
        <v>23508</v>
      </c>
      <c r="G21" s="24">
        <v>17892</v>
      </c>
      <c r="H21" s="24">
        <v>11855</v>
      </c>
      <c r="I21" s="24">
        <v>5695</v>
      </c>
      <c r="J21" s="23">
        <v>18610</v>
      </c>
    </row>
    <row r="22" spans="1:10" ht="13.5">
      <c r="A22" s="6" t="s">
        <v>113</v>
      </c>
      <c r="B22" s="23"/>
      <c r="C22" s="23">
        <v>42726</v>
      </c>
      <c r="D22" s="23">
        <v>54806</v>
      </c>
      <c r="E22" s="23">
        <v>52956</v>
      </c>
      <c r="F22" s="23">
        <v>52866</v>
      </c>
      <c r="G22" s="24">
        <v>39338</v>
      </c>
      <c r="H22" s="24">
        <v>25807</v>
      </c>
      <c r="I22" s="24">
        <v>12625</v>
      </c>
      <c r="J22" s="23">
        <v>43438</v>
      </c>
    </row>
    <row r="23" spans="1:10" ht="13.5">
      <c r="A23" s="6" t="s">
        <v>158</v>
      </c>
      <c r="B23" s="23"/>
      <c r="C23" s="23">
        <v>4468</v>
      </c>
      <c r="D23" s="23">
        <v>2577</v>
      </c>
      <c r="E23" s="23"/>
      <c r="F23" s="23">
        <v>10184</v>
      </c>
      <c r="G23" s="24">
        <v>4618</v>
      </c>
      <c r="H23" s="24"/>
      <c r="I23" s="24"/>
      <c r="J23" s="23">
        <v>6357</v>
      </c>
    </row>
    <row r="24" spans="1:10" ht="13.5">
      <c r="A24" s="6" t="s">
        <v>159</v>
      </c>
      <c r="B24" s="23"/>
      <c r="C24" s="23">
        <v>2959</v>
      </c>
      <c r="D24" s="23"/>
      <c r="E24" s="23"/>
      <c r="F24" s="23"/>
      <c r="G24" s="24"/>
      <c r="H24" s="24"/>
      <c r="I24" s="24"/>
      <c r="J24" s="23"/>
    </row>
    <row r="25" spans="1:10" ht="13.5">
      <c r="A25" s="6" t="s">
        <v>160</v>
      </c>
      <c r="B25" s="23"/>
      <c r="C25" s="23">
        <v>57908</v>
      </c>
      <c r="D25" s="23"/>
      <c r="E25" s="23"/>
      <c r="F25" s="23"/>
      <c r="G25" s="24"/>
      <c r="H25" s="24"/>
      <c r="I25" s="24"/>
      <c r="J25" s="23"/>
    </row>
    <row r="26" spans="1:10" ht="13.5">
      <c r="A26" s="6" t="s">
        <v>161</v>
      </c>
      <c r="B26" s="23"/>
      <c r="C26" s="23">
        <v>428475</v>
      </c>
      <c r="D26" s="23">
        <v>466529</v>
      </c>
      <c r="E26" s="23">
        <v>662375</v>
      </c>
      <c r="F26" s="23">
        <v>695940</v>
      </c>
      <c r="G26" s="24">
        <v>524259</v>
      </c>
      <c r="H26" s="24">
        <v>356203</v>
      </c>
      <c r="I26" s="24">
        <v>177423</v>
      </c>
      <c r="J26" s="23">
        <v>601435</v>
      </c>
    </row>
    <row r="27" spans="1:10" ht="13.5">
      <c r="A27" s="6" t="s">
        <v>153</v>
      </c>
      <c r="B27" s="23">
        <v>63800</v>
      </c>
      <c r="C27" s="23"/>
      <c r="D27" s="23"/>
      <c r="E27" s="23"/>
      <c r="F27" s="23"/>
      <c r="G27" s="24"/>
      <c r="H27" s="24"/>
      <c r="I27" s="24"/>
      <c r="J27" s="23"/>
    </row>
    <row r="28" spans="1:10" ht="13.5">
      <c r="A28" s="6" t="s">
        <v>154</v>
      </c>
      <c r="B28" s="23">
        <v>51620</v>
      </c>
      <c r="C28" s="23"/>
      <c r="D28" s="23"/>
      <c r="E28" s="23"/>
      <c r="F28" s="23"/>
      <c r="G28" s="24"/>
      <c r="H28" s="24"/>
      <c r="I28" s="24"/>
      <c r="J28" s="23"/>
    </row>
    <row r="29" spans="1:10" ht="13.5">
      <c r="A29" s="6" t="s">
        <v>155</v>
      </c>
      <c r="B29" s="23">
        <v>10435</v>
      </c>
      <c r="C29" s="23"/>
      <c r="D29" s="23"/>
      <c r="E29" s="23"/>
      <c r="F29" s="23"/>
      <c r="G29" s="24"/>
      <c r="H29" s="24"/>
      <c r="I29" s="24"/>
      <c r="J29" s="23"/>
    </row>
    <row r="30" spans="1:10" ht="13.5">
      <c r="A30" s="6" t="s">
        <v>156</v>
      </c>
      <c r="B30" s="23">
        <v>113348</v>
      </c>
      <c r="C30" s="23"/>
      <c r="D30" s="23"/>
      <c r="E30" s="23"/>
      <c r="F30" s="23"/>
      <c r="G30" s="24"/>
      <c r="H30" s="24"/>
      <c r="I30" s="24"/>
      <c r="J30" s="23"/>
    </row>
    <row r="31" spans="1:10" ht="13.5">
      <c r="A31" s="6" t="s">
        <v>157</v>
      </c>
      <c r="B31" s="23">
        <v>4300</v>
      </c>
      <c r="C31" s="23"/>
      <c r="D31" s="23"/>
      <c r="E31" s="23"/>
      <c r="F31" s="23"/>
      <c r="G31" s="24"/>
      <c r="H31" s="24"/>
      <c r="I31" s="24"/>
      <c r="J31" s="23"/>
    </row>
    <row r="32" spans="1:10" ht="13.5">
      <c r="A32" s="6" t="s">
        <v>113</v>
      </c>
      <c r="B32" s="23">
        <v>4019</v>
      </c>
      <c r="C32" s="23"/>
      <c r="D32" s="23"/>
      <c r="E32" s="23"/>
      <c r="F32" s="23"/>
      <c r="G32" s="24"/>
      <c r="H32" s="24"/>
      <c r="I32" s="24"/>
      <c r="J32" s="23"/>
    </row>
    <row r="33" spans="1:10" ht="13.5">
      <c r="A33" s="6" t="s">
        <v>56</v>
      </c>
      <c r="B33" s="23">
        <v>61843</v>
      </c>
      <c r="C33" s="23"/>
      <c r="D33" s="23"/>
      <c r="E33" s="23"/>
      <c r="F33" s="23"/>
      <c r="G33" s="24"/>
      <c r="H33" s="24"/>
      <c r="I33" s="24"/>
      <c r="J33" s="23"/>
    </row>
    <row r="34" spans="1:10" ht="13.5">
      <c r="A34" s="6" t="s">
        <v>162</v>
      </c>
      <c r="B34" s="23">
        <v>309366</v>
      </c>
      <c r="C34" s="23"/>
      <c r="D34" s="23"/>
      <c r="E34" s="23"/>
      <c r="F34" s="23"/>
      <c r="G34" s="24"/>
      <c r="H34" s="24"/>
      <c r="I34" s="24"/>
      <c r="J34" s="23"/>
    </row>
    <row r="35" spans="1:10" ht="13.5">
      <c r="A35" s="7" t="s">
        <v>163</v>
      </c>
      <c r="B35" s="23">
        <v>309366</v>
      </c>
      <c r="C35" s="23">
        <v>428475</v>
      </c>
      <c r="D35" s="23"/>
      <c r="E35" s="23"/>
      <c r="F35" s="23"/>
      <c r="G35" s="24"/>
      <c r="H35" s="24"/>
      <c r="I35" s="24"/>
      <c r="J35" s="23"/>
    </row>
    <row r="36" spans="1:10" ht="14.25" thickBot="1">
      <c r="A36" s="29" t="s">
        <v>164</v>
      </c>
      <c r="B36" s="25">
        <v>-192052</v>
      </c>
      <c r="C36" s="25">
        <v>-108389</v>
      </c>
      <c r="D36" s="25">
        <v>-89898</v>
      </c>
      <c r="E36" s="25">
        <v>-239299</v>
      </c>
      <c r="F36" s="25">
        <v>153906</v>
      </c>
      <c r="G36" s="26">
        <v>94328</v>
      </c>
      <c r="H36" s="26">
        <v>63502</v>
      </c>
      <c r="I36" s="26">
        <v>-26693</v>
      </c>
      <c r="J36" s="25">
        <v>112748</v>
      </c>
    </row>
    <row r="37" spans="1:10" ht="14.25" thickTop="1">
      <c r="A37" s="6" t="s">
        <v>117</v>
      </c>
      <c r="B37" s="23">
        <v>4578</v>
      </c>
      <c r="C37" s="23">
        <v>3323</v>
      </c>
      <c r="D37" s="23">
        <v>5192</v>
      </c>
      <c r="E37" s="23">
        <v>5398</v>
      </c>
      <c r="F37" s="23">
        <v>976</v>
      </c>
      <c r="G37" s="24">
        <v>1934</v>
      </c>
      <c r="H37" s="24">
        <v>1312</v>
      </c>
      <c r="I37" s="24">
        <v>639</v>
      </c>
      <c r="J37" s="23">
        <v>1492</v>
      </c>
    </row>
    <row r="38" spans="1:10" ht="13.5">
      <c r="A38" s="6" t="s">
        <v>165</v>
      </c>
      <c r="B38" s="23"/>
      <c r="C38" s="23">
        <v>4004</v>
      </c>
      <c r="D38" s="23">
        <v>21031</v>
      </c>
      <c r="E38" s="23">
        <v>19036</v>
      </c>
      <c r="F38" s="23"/>
      <c r="G38" s="24"/>
      <c r="H38" s="24"/>
      <c r="I38" s="24"/>
      <c r="J38" s="23"/>
    </row>
    <row r="39" spans="1:10" ht="13.5">
      <c r="A39" s="6" t="s">
        <v>166</v>
      </c>
      <c r="B39" s="23">
        <v>7216</v>
      </c>
      <c r="C39" s="23">
        <v>5617</v>
      </c>
      <c r="D39" s="23">
        <v>9632</v>
      </c>
      <c r="E39" s="23">
        <v>2466</v>
      </c>
      <c r="F39" s="23">
        <v>799</v>
      </c>
      <c r="G39" s="24"/>
      <c r="H39" s="24"/>
      <c r="I39" s="24"/>
      <c r="J39" s="23">
        <v>798</v>
      </c>
    </row>
    <row r="40" spans="1:10" ht="13.5">
      <c r="A40" s="6" t="s">
        <v>56</v>
      </c>
      <c r="B40" s="23">
        <v>245</v>
      </c>
      <c r="C40" s="23">
        <v>292</v>
      </c>
      <c r="D40" s="23">
        <v>1410</v>
      </c>
      <c r="E40" s="23">
        <v>6358</v>
      </c>
      <c r="F40" s="23">
        <v>1922</v>
      </c>
      <c r="G40" s="24">
        <v>2302</v>
      </c>
      <c r="H40" s="24">
        <v>1730</v>
      </c>
      <c r="I40" s="24">
        <v>1070</v>
      </c>
      <c r="J40" s="23"/>
    </row>
    <row r="41" spans="1:10" ht="13.5">
      <c r="A41" s="6" t="s">
        <v>167</v>
      </c>
      <c r="B41" s="23">
        <v>12040</v>
      </c>
      <c r="C41" s="23">
        <v>13238</v>
      </c>
      <c r="D41" s="23">
        <v>37267</v>
      </c>
      <c r="E41" s="23">
        <v>48645</v>
      </c>
      <c r="F41" s="23">
        <v>21732</v>
      </c>
      <c r="G41" s="24">
        <v>18256</v>
      </c>
      <c r="H41" s="24">
        <v>17061</v>
      </c>
      <c r="I41" s="24">
        <v>1709</v>
      </c>
      <c r="J41" s="23">
        <v>5844</v>
      </c>
    </row>
    <row r="42" spans="1:10" ht="13.5">
      <c r="A42" s="6" t="s">
        <v>168</v>
      </c>
      <c r="B42" s="23">
        <v>3556</v>
      </c>
      <c r="C42" s="23">
        <v>498</v>
      </c>
      <c r="D42" s="23">
        <v>997</v>
      </c>
      <c r="E42" s="23">
        <v>344</v>
      </c>
      <c r="F42" s="23"/>
      <c r="G42" s="24"/>
      <c r="H42" s="24"/>
      <c r="I42" s="24"/>
      <c r="J42" s="23"/>
    </row>
    <row r="43" spans="1:10" ht="13.5">
      <c r="A43" s="6" t="s">
        <v>56</v>
      </c>
      <c r="B43" s="23">
        <v>9</v>
      </c>
      <c r="C43" s="23"/>
      <c r="D43" s="23">
        <v>389</v>
      </c>
      <c r="E43" s="23">
        <v>3</v>
      </c>
      <c r="F43" s="23">
        <v>398</v>
      </c>
      <c r="G43" s="24"/>
      <c r="H43" s="24"/>
      <c r="I43" s="24"/>
      <c r="J43" s="23"/>
    </row>
    <row r="44" spans="1:10" ht="13.5">
      <c r="A44" s="6" t="s">
        <v>169</v>
      </c>
      <c r="B44" s="23">
        <v>3565</v>
      </c>
      <c r="C44" s="23">
        <v>498</v>
      </c>
      <c r="D44" s="23">
        <v>1387</v>
      </c>
      <c r="E44" s="23">
        <v>348</v>
      </c>
      <c r="F44" s="23">
        <v>398</v>
      </c>
      <c r="G44" s="24">
        <v>257</v>
      </c>
      <c r="H44" s="24">
        <v>83</v>
      </c>
      <c r="I44" s="24">
        <v>53</v>
      </c>
      <c r="J44" s="23">
        <v>1200</v>
      </c>
    </row>
    <row r="45" spans="1:10" ht="14.25" thickBot="1">
      <c r="A45" s="29" t="s">
        <v>170</v>
      </c>
      <c r="B45" s="25">
        <v>-183577</v>
      </c>
      <c r="C45" s="25">
        <v>-95649</v>
      </c>
      <c r="D45" s="25">
        <v>-54017</v>
      </c>
      <c r="E45" s="25">
        <v>-191001</v>
      </c>
      <c r="F45" s="25">
        <v>175240</v>
      </c>
      <c r="G45" s="26">
        <v>112327</v>
      </c>
      <c r="H45" s="26">
        <v>80480</v>
      </c>
      <c r="I45" s="26">
        <v>-25038</v>
      </c>
      <c r="J45" s="25">
        <v>117392</v>
      </c>
    </row>
    <row r="46" spans="1:10" ht="14.25" thickTop="1">
      <c r="A46" s="6" t="s">
        <v>171</v>
      </c>
      <c r="B46" s="23">
        <v>128160</v>
      </c>
      <c r="C46" s="23"/>
      <c r="D46" s="23"/>
      <c r="E46" s="23"/>
      <c r="F46" s="23"/>
      <c r="G46" s="24"/>
      <c r="H46" s="24"/>
      <c r="I46" s="24"/>
      <c r="J46" s="23"/>
    </row>
    <row r="47" spans="1:10" ht="13.5">
      <c r="A47" s="6" t="s">
        <v>172</v>
      </c>
      <c r="B47" s="23">
        <v>128160</v>
      </c>
      <c r="C47" s="23"/>
      <c r="D47" s="23"/>
      <c r="E47" s="23">
        <v>13438</v>
      </c>
      <c r="F47" s="23"/>
      <c r="G47" s="24"/>
      <c r="H47" s="24"/>
      <c r="I47" s="24"/>
      <c r="J47" s="23"/>
    </row>
    <row r="48" spans="1:10" ht="13.5">
      <c r="A48" s="6" t="s">
        <v>119</v>
      </c>
      <c r="B48" s="23">
        <v>9</v>
      </c>
      <c r="C48" s="23">
        <v>21559</v>
      </c>
      <c r="D48" s="23">
        <v>2440</v>
      </c>
      <c r="E48" s="23">
        <v>5480</v>
      </c>
      <c r="F48" s="23">
        <v>2254</v>
      </c>
      <c r="G48" s="24">
        <v>750</v>
      </c>
      <c r="H48" s="24">
        <v>750</v>
      </c>
      <c r="I48" s="24">
        <v>233</v>
      </c>
      <c r="J48" s="23">
        <v>22512</v>
      </c>
    </row>
    <row r="49" spans="1:10" ht="13.5">
      <c r="A49" s="6" t="s">
        <v>120</v>
      </c>
      <c r="B49" s="23"/>
      <c r="C49" s="23">
        <v>126816</v>
      </c>
      <c r="D49" s="23">
        <v>3252</v>
      </c>
      <c r="E49" s="23"/>
      <c r="F49" s="23">
        <v>34947</v>
      </c>
      <c r="G49" s="24"/>
      <c r="H49" s="24"/>
      <c r="I49" s="24"/>
      <c r="J49" s="23"/>
    </row>
    <row r="50" spans="1:10" ht="13.5">
      <c r="A50" s="6" t="s">
        <v>173</v>
      </c>
      <c r="B50" s="23"/>
      <c r="C50" s="23">
        <v>3106</v>
      </c>
      <c r="D50" s="23"/>
      <c r="E50" s="23"/>
      <c r="F50" s="23"/>
      <c r="G50" s="24"/>
      <c r="H50" s="24"/>
      <c r="I50" s="24"/>
      <c r="J50" s="23"/>
    </row>
    <row r="51" spans="1:10" ht="13.5">
      <c r="A51" s="6" t="s">
        <v>174</v>
      </c>
      <c r="B51" s="23"/>
      <c r="C51" s="23">
        <v>16000</v>
      </c>
      <c r="D51" s="23"/>
      <c r="E51" s="23"/>
      <c r="F51" s="23"/>
      <c r="G51" s="24"/>
      <c r="H51" s="24"/>
      <c r="I51" s="24"/>
      <c r="J51" s="23"/>
    </row>
    <row r="52" spans="1:10" ht="13.5">
      <c r="A52" s="6" t="s">
        <v>56</v>
      </c>
      <c r="B52" s="23"/>
      <c r="C52" s="23">
        <v>2445</v>
      </c>
      <c r="D52" s="23"/>
      <c r="E52" s="23"/>
      <c r="F52" s="23"/>
      <c r="G52" s="24"/>
      <c r="H52" s="24"/>
      <c r="I52" s="24"/>
      <c r="J52" s="23"/>
    </row>
    <row r="53" spans="1:10" ht="13.5">
      <c r="A53" s="6" t="s">
        <v>175</v>
      </c>
      <c r="B53" s="23">
        <v>9</v>
      </c>
      <c r="C53" s="23">
        <v>169927</v>
      </c>
      <c r="D53" s="23">
        <v>86923</v>
      </c>
      <c r="E53" s="23">
        <v>48952</v>
      </c>
      <c r="F53" s="23">
        <v>86785</v>
      </c>
      <c r="G53" s="24">
        <v>750</v>
      </c>
      <c r="H53" s="24">
        <v>750</v>
      </c>
      <c r="I53" s="24">
        <v>233</v>
      </c>
      <c r="J53" s="23">
        <v>22512</v>
      </c>
    </row>
    <row r="54" spans="1:10" ht="13.5">
      <c r="A54" s="7" t="s">
        <v>112</v>
      </c>
      <c r="B54" s="23">
        <v>-55426</v>
      </c>
      <c r="C54" s="23">
        <v>-265577</v>
      </c>
      <c r="D54" s="23">
        <v>-140941</v>
      </c>
      <c r="E54" s="23">
        <v>-226516</v>
      </c>
      <c r="F54" s="23">
        <v>88455</v>
      </c>
      <c r="G54" s="24">
        <v>111576</v>
      </c>
      <c r="H54" s="24">
        <v>79729</v>
      </c>
      <c r="I54" s="24">
        <v>-25271</v>
      </c>
      <c r="J54" s="23">
        <v>94879</v>
      </c>
    </row>
    <row r="55" spans="1:10" ht="13.5">
      <c r="A55" s="7" t="s">
        <v>176</v>
      </c>
      <c r="B55" s="23">
        <v>290</v>
      </c>
      <c r="C55" s="23">
        <v>530</v>
      </c>
      <c r="D55" s="23">
        <v>554</v>
      </c>
      <c r="E55" s="23">
        <v>826</v>
      </c>
      <c r="F55" s="23">
        <v>51108</v>
      </c>
      <c r="G55" s="24">
        <v>28833</v>
      </c>
      <c r="H55" s="24">
        <v>24710</v>
      </c>
      <c r="I55" s="24">
        <v>206</v>
      </c>
      <c r="J55" s="23">
        <v>47373</v>
      </c>
    </row>
    <row r="56" spans="1:10" ht="13.5">
      <c r="A56" s="7" t="s">
        <v>177</v>
      </c>
      <c r="B56" s="23">
        <v>824</v>
      </c>
      <c r="C56" s="23">
        <v>-1129</v>
      </c>
      <c r="D56" s="23">
        <v>25069</v>
      </c>
      <c r="E56" s="23">
        <v>51256</v>
      </c>
      <c r="F56" s="23">
        <v>-11554</v>
      </c>
      <c r="G56" s="24">
        <v>20351</v>
      </c>
      <c r="H56" s="24">
        <v>10235</v>
      </c>
      <c r="I56" s="24">
        <v>-11271</v>
      </c>
      <c r="J56" s="23">
        <v>-4015</v>
      </c>
    </row>
    <row r="57" spans="1:10" ht="13.5">
      <c r="A57" s="7" t="s">
        <v>178</v>
      </c>
      <c r="B57" s="23">
        <v>1114</v>
      </c>
      <c r="C57" s="23">
        <v>-599</v>
      </c>
      <c r="D57" s="23">
        <v>25623</v>
      </c>
      <c r="E57" s="23">
        <v>52083</v>
      </c>
      <c r="F57" s="23">
        <v>39554</v>
      </c>
      <c r="G57" s="24">
        <v>49185</v>
      </c>
      <c r="H57" s="24">
        <v>34945</v>
      </c>
      <c r="I57" s="24">
        <v>-11064</v>
      </c>
      <c r="J57" s="23">
        <v>43358</v>
      </c>
    </row>
    <row r="58" spans="1:10" ht="14.25" thickBot="1">
      <c r="A58" s="7" t="s">
        <v>179</v>
      </c>
      <c r="B58" s="23">
        <v>-56541</v>
      </c>
      <c r="C58" s="23">
        <v>-264978</v>
      </c>
      <c r="D58" s="23">
        <v>-166564</v>
      </c>
      <c r="E58" s="23">
        <v>-278599</v>
      </c>
      <c r="F58" s="23">
        <v>48901</v>
      </c>
      <c r="G58" s="24">
        <v>62391</v>
      </c>
      <c r="H58" s="24">
        <v>44783</v>
      </c>
      <c r="I58" s="24">
        <v>-14207</v>
      </c>
      <c r="J58" s="23">
        <v>51521</v>
      </c>
    </row>
    <row r="59" spans="1:10" ht="14.25" thickTop="1">
      <c r="A59" s="8"/>
      <c r="B59" s="27"/>
      <c r="C59" s="27"/>
      <c r="D59" s="27"/>
      <c r="E59" s="27"/>
      <c r="F59" s="27"/>
      <c r="G59" s="27"/>
      <c r="H59" s="27"/>
      <c r="I59" s="27"/>
      <c r="J59" s="27"/>
    </row>
    <row r="61" ht="13.5">
      <c r="A61" s="20" t="s">
        <v>104</v>
      </c>
    </row>
    <row r="62" ht="13.5">
      <c r="A62" s="20" t="s">
        <v>105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F4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100</v>
      </c>
      <c r="B2" s="14">
        <v>6636</v>
      </c>
      <c r="C2" s="14"/>
      <c r="D2" s="14"/>
      <c r="E2" s="14"/>
      <c r="F2" s="14"/>
    </row>
    <row r="3" spans="1:6" ht="14.25" thickBot="1">
      <c r="A3" s="11" t="s">
        <v>101</v>
      </c>
      <c r="B3" s="1" t="s">
        <v>102</v>
      </c>
      <c r="C3" s="1"/>
      <c r="D3" s="1"/>
      <c r="E3" s="1"/>
      <c r="F3" s="1"/>
    </row>
    <row r="4" spans="1:6" ht="14.25" thickTop="1">
      <c r="A4" s="10" t="s">
        <v>17</v>
      </c>
      <c r="B4" s="15" t="str">
        <f>HYPERLINK("http://www.kabupro.jp/mark/20100625/S00063FY.htm","有価証券報告書")</f>
        <v>有価証券報告書</v>
      </c>
      <c r="C4" s="15" t="str">
        <f>HYPERLINK("http://www.kabupro.jp/mark/20100209/S00053JE.htm","四半期報告書")</f>
        <v>四半期報告書</v>
      </c>
      <c r="D4" s="15" t="str">
        <f>HYPERLINK("http://www.kabupro.jp/mark/20091111/S0004ICG.htm","四半期報告書")</f>
        <v>四半期報告書</v>
      </c>
      <c r="E4" s="15" t="str">
        <f>HYPERLINK("http://www.kabupro.jp/mark/20090811/S0003SN0.htm","四半期報告書")</f>
        <v>四半期報告書</v>
      </c>
      <c r="F4" s="15" t="str">
        <f>HYPERLINK("http://www.kabupro.jp/mark/20090619/S00039CJ.htm","有価証券報告書")</f>
        <v>有価証券報告書</v>
      </c>
    </row>
    <row r="5" spans="1:6" ht="14.25" thickBot="1">
      <c r="A5" s="11" t="s">
        <v>18</v>
      </c>
      <c r="B5" s="1" t="s">
        <v>32</v>
      </c>
      <c r="C5" s="1" t="s">
        <v>107</v>
      </c>
      <c r="D5" s="1" t="s">
        <v>109</v>
      </c>
      <c r="E5" s="1" t="s">
        <v>110</v>
      </c>
      <c r="F5" s="1" t="s">
        <v>41</v>
      </c>
    </row>
    <row r="6" spans="1:6" ht="15" thickBot="1" thickTop="1">
      <c r="A6" s="10" t="s">
        <v>19</v>
      </c>
      <c r="B6" s="18" t="s">
        <v>142</v>
      </c>
      <c r="C6" s="19"/>
      <c r="D6" s="19"/>
      <c r="E6" s="19"/>
      <c r="F6" s="19"/>
    </row>
    <row r="7" spans="1:6" ht="14.25" thickTop="1">
      <c r="A7" s="12" t="s">
        <v>20</v>
      </c>
      <c r="B7" s="16" t="s">
        <v>25</v>
      </c>
      <c r="C7" s="14" t="s">
        <v>108</v>
      </c>
      <c r="D7" s="14" t="s">
        <v>108</v>
      </c>
      <c r="E7" s="14" t="s">
        <v>108</v>
      </c>
      <c r="F7" s="16" t="s">
        <v>25</v>
      </c>
    </row>
    <row r="8" spans="1:6" ht="13.5">
      <c r="A8" s="13" t="s">
        <v>21</v>
      </c>
      <c r="B8" s="17" t="s">
        <v>106</v>
      </c>
      <c r="C8" s="1" t="s">
        <v>106</v>
      </c>
      <c r="D8" s="1" t="s">
        <v>106</v>
      </c>
      <c r="E8" s="1" t="s">
        <v>106</v>
      </c>
      <c r="F8" s="17" t="s">
        <v>111</v>
      </c>
    </row>
    <row r="9" spans="1:6" ht="13.5">
      <c r="A9" s="13" t="s">
        <v>22</v>
      </c>
      <c r="B9" s="17" t="s">
        <v>33</v>
      </c>
      <c r="C9" s="1" t="s">
        <v>36</v>
      </c>
      <c r="D9" s="1" t="s">
        <v>38</v>
      </c>
      <c r="E9" s="1" t="s">
        <v>40</v>
      </c>
      <c r="F9" s="17" t="s">
        <v>42</v>
      </c>
    </row>
    <row r="10" spans="1:6" ht="14.25" thickBot="1">
      <c r="A10" s="13" t="s">
        <v>23</v>
      </c>
      <c r="B10" s="17" t="s">
        <v>44</v>
      </c>
      <c r="C10" s="1" t="s">
        <v>44</v>
      </c>
      <c r="D10" s="1" t="s">
        <v>44</v>
      </c>
      <c r="E10" s="1" t="s">
        <v>44</v>
      </c>
      <c r="F10" s="17" t="s">
        <v>44</v>
      </c>
    </row>
    <row r="11" spans="1:6" ht="14.25" thickTop="1">
      <c r="A11" s="28" t="s">
        <v>112</v>
      </c>
      <c r="B11" s="21">
        <v>88455</v>
      </c>
      <c r="C11" s="22">
        <v>111576</v>
      </c>
      <c r="D11" s="22">
        <v>79729</v>
      </c>
      <c r="E11" s="22">
        <v>-25271</v>
      </c>
      <c r="F11" s="21">
        <v>94879</v>
      </c>
    </row>
    <row r="12" spans="1:6" ht="13.5">
      <c r="A12" s="6" t="s">
        <v>113</v>
      </c>
      <c r="B12" s="23">
        <v>186561</v>
      </c>
      <c r="C12" s="24">
        <v>137288</v>
      </c>
      <c r="D12" s="24">
        <v>88312</v>
      </c>
      <c r="E12" s="24">
        <v>43112</v>
      </c>
      <c r="F12" s="23">
        <v>104581</v>
      </c>
    </row>
    <row r="13" spans="1:6" ht="13.5">
      <c r="A13" s="6" t="s">
        <v>114</v>
      </c>
      <c r="B13" s="23">
        <v>4132</v>
      </c>
      <c r="C13" s="24">
        <v>-39881</v>
      </c>
      <c r="D13" s="24">
        <v>-17470</v>
      </c>
      <c r="E13" s="24">
        <v>-65852</v>
      </c>
      <c r="F13" s="23">
        <v>8856</v>
      </c>
    </row>
    <row r="14" spans="1:6" ht="13.5">
      <c r="A14" s="6" t="s">
        <v>115</v>
      </c>
      <c r="B14" s="23">
        <v>2475</v>
      </c>
      <c r="C14" s="24">
        <v>6756</v>
      </c>
      <c r="D14" s="24">
        <v>5355</v>
      </c>
      <c r="E14" s="24">
        <v>7740</v>
      </c>
      <c r="F14" s="23"/>
    </row>
    <row r="15" spans="1:6" ht="13.5">
      <c r="A15" s="6" t="s">
        <v>116</v>
      </c>
      <c r="B15" s="23">
        <v>7011</v>
      </c>
      <c r="C15" s="24">
        <v>8696</v>
      </c>
      <c r="D15" s="24">
        <v>5932</v>
      </c>
      <c r="E15" s="24">
        <v>1787</v>
      </c>
      <c r="F15" s="23">
        <v>10288</v>
      </c>
    </row>
    <row r="16" spans="1:6" ht="13.5">
      <c r="A16" s="6" t="s">
        <v>117</v>
      </c>
      <c r="B16" s="23">
        <v>-976</v>
      </c>
      <c r="C16" s="24">
        <v>-673</v>
      </c>
      <c r="D16" s="24">
        <v>-464</v>
      </c>
      <c r="E16" s="24">
        <v>-217</v>
      </c>
      <c r="F16" s="23">
        <v>-1492</v>
      </c>
    </row>
    <row r="17" spans="1:6" ht="13.5">
      <c r="A17" s="6" t="s">
        <v>118</v>
      </c>
      <c r="B17" s="23">
        <v>-1572</v>
      </c>
      <c r="C17" s="24">
        <v>-1260</v>
      </c>
      <c r="D17" s="24">
        <v>-847</v>
      </c>
      <c r="E17" s="24">
        <v>-421</v>
      </c>
      <c r="F17" s="23">
        <v>-1906</v>
      </c>
    </row>
    <row r="18" spans="1:6" ht="13.5">
      <c r="A18" s="6" t="s">
        <v>119</v>
      </c>
      <c r="B18" s="23">
        <v>2254</v>
      </c>
      <c r="C18" s="24">
        <v>750</v>
      </c>
      <c r="D18" s="24">
        <v>750</v>
      </c>
      <c r="E18" s="24">
        <v>233</v>
      </c>
      <c r="F18" s="23">
        <v>22512</v>
      </c>
    </row>
    <row r="19" spans="1:6" ht="13.5">
      <c r="A19" s="6" t="s">
        <v>120</v>
      </c>
      <c r="B19" s="23">
        <v>34947</v>
      </c>
      <c r="C19" s="24"/>
      <c r="D19" s="24"/>
      <c r="E19" s="24"/>
      <c r="F19" s="23"/>
    </row>
    <row r="20" spans="1:6" ht="13.5">
      <c r="A20" s="6" t="s">
        <v>121</v>
      </c>
      <c r="B20" s="23">
        <v>57313</v>
      </c>
      <c r="C20" s="24">
        <v>29678</v>
      </c>
      <c r="D20" s="24">
        <v>-65005</v>
      </c>
      <c r="E20" s="24">
        <v>93728</v>
      </c>
      <c r="F20" s="23">
        <v>82515</v>
      </c>
    </row>
    <row r="21" spans="1:6" ht="13.5">
      <c r="A21" s="6" t="s">
        <v>122</v>
      </c>
      <c r="B21" s="23">
        <v>-17089</v>
      </c>
      <c r="C21" s="24">
        <v>-33543</v>
      </c>
      <c r="D21" s="24">
        <v>-5698</v>
      </c>
      <c r="E21" s="24">
        <v>-37893</v>
      </c>
      <c r="F21" s="23">
        <v>-5816</v>
      </c>
    </row>
    <row r="22" spans="1:6" ht="13.5">
      <c r="A22" s="6" t="s">
        <v>123</v>
      </c>
      <c r="B22" s="23">
        <v>-16574</v>
      </c>
      <c r="C22" s="24">
        <v>-23752</v>
      </c>
      <c r="D22" s="24">
        <v>-14817</v>
      </c>
      <c r="E22" s="24">
        <v>-16893</v>
      </c>
      <c r="F22" s="23">
        <v>11546</v>
      </c>
    </row>
    <row r="23" spans="1:6" ht="13.5">
      <c r="A23" s="6" t="s">
        <v>124</v>
      </c>
      <c r="B23" s="23"/>
      <c r="C23" s="24"/>
      <c r="D23" s="24"/>
      <c r="E23" s="24"/>
      <c r="F23" s="23">
        <v>-23400</v>
      </c>
    </row>
    <row r="24" spans="1:6" ht="13.5">
      <c r="A24" s="6" t="s">
        <v>56</v>
      </c>
      <c r="B24" s="23">
        <v>110810</v>
      </c>
      <c r="C24" s="24">
        <v>60388</v>
      </c>
      <c r="D24" s="24">
        <v>27436</v>
      </c>
      <c r="E24" s="24">
        <v>25151</v>
      </c>
      <c r="F24" s="23">
        <v>-80583</v>
      </c>
    </row>
    <row r="25" spans="1:6" ht="13.5">
      <c r="A25" s="6" t="s">
        <v>125</v>
      </c>
      <c r="B25" s="23">
        <v>457748</v>
      </c>
      <c r="C25" s="24">
        <v>256024</v>
      </c>
      <c r="D25" s="24">
        <v>103214</v>
      </c>
      <c r="E25" s="24">
        <v>25203</v>
      </c>
      <c r="F25" s="23">
        <v>221981</v>
      </c>
    </row>
    <row r="26" spans="1:6" ht="13.5">
      <c r="A26" s="6" t="s">
        <v>126</v>
      </c>
      <c r="B26" s="23">
        <v>1402</v>
      </c>
      <c r="C26" s="24">
        <v>756</v>
      </c>
      <c r="D26" s="24">
        <v>470</v>
      </c>
      <c r="E26" s="24">
        <v>223</v>
      </c>
      <c r="F26" s="23">
        <v>1473</v>
      </c>
    </row>
    <row r="27" spans="1:6" ht="13.5">
      <c r="A27" s="6" t="s">
        <v>127</v>
      </c>
      <c r="B27" s="23">
        <v>-23742</v>
      </c>
      <c r="C27" s="24"/>
      <c r="D27" s="24"/>
      <c r="E27" s="24"/>
      <c r="F27" s="23">
        <v>-167989</v>
      </c>
    </row>
    <row r="28" spans="1:6" ht="13.5">
      <c r="A28" s="6" t="s">
        <v>128</v>
      </c>
      <c r="B28" s="23">
        <v>34596</v>
      </c>
      <c r="C28" s="24">
        <v>10970</v>
      </c>
      <c r="D28" s="24">
        <v>34596</v>
      </c>
      <c r="E28" s="24">
        <v>31636</v>
      </c>
      <c r="F28" s="23"/>
    </row>
    <row r="29" spans="1:6" ht="14.25" thickBot="1">
      <c r="A29" s="5" t="s">
        <v>129</v>
      </c>
      <c r="B29" s="25">
        <v>470004</v>
      </c>
      <c r="C29" s="26">
        <v>267751</v>
      </c>
      <c r="D29" s="26">
        <v>138280</v>
      </c>
      <c r="E29" s="26">
        <v>57062</v>
      </c>
      <c r="F29" s="25">
        <v>55465</v>
      </c>
    </row>
    <row r="30" spans="1:6" ht="14.25" thickTop="1">
      <c r="A30" s="6" t="s">
        <v>130</v>
      </c>
      <c r="B30" s="23">
        <v>-310123</v>
      </c>
      <c r="C30" s="24">
        <v>-140123</v>
      </c>
      <c r="D30" s="24">
        <v>-140123</v>
      </c>
      <c r="E30" s="24">
        <v>-120123</v>
      </c>
      <c r="F30" s="23">
        <v>-440437</v>
      </c>
    </row>
    <row r="31" spans="1:6" ht="13.5">
      <c r="A31" s="6" t="s">
        <v>131</v>
      </c>
      <c r="B31" s="23">
        <v>480059</v>
      </c>
      <c r="C31" s="24">
        <v>290059</v>
      </c>
      <c r="D31" s="24">
        <v>190059</v>
      </c>
      <c r="E31" s="24">
        <v>170059</v>
      </c>
      <c r="F31" s="23">
        <v>385470</v>
      </c>
    </row>
    <row r="32" spans="1:6" ht="13.5">
      <c r="A32" s="6" t="s">
        <v>132</v>
      </c>
      <c r="B32" s="23">
        <v>-599217</v>
      </c>
      <c r="C32" s="24">
        <v>-599217</v>
      </c>
      <c r="D32" s="24">
        <v>-599217</v>
      </c>
      <c r="E32" s="24">
        <v>-299613</v>
      </c>
      <c r="F32" s="23">
        <v>-299596</v>
      </c>
    </row>
    <row r="33" spans="1:6" ht="13.5">
      <c r="A33" s="6" t="s">
        <v>133</v>
      </c>
      <c r="B33" s="23">
        <v>900000</v>
      </c>
      <c r="C33" s="24">
        <v>900000</v>
      </c>
      <c r="D33" s="24">
        <v>600000</v>
      </c>
      <c r="E33" s="24">
        <v>300000</v>
      </c>
      <c r="F33" s="23">
        <v>300000</v>
      </c>
    </row>
    <row r="34" spans="1:6" ht="13.5">
      <c r="A34" s="6" t="s">
        <v>134</v>
      </c>
      <c r="B34" s="23">
        <v>-154211</v>
      </c>
      <c r="C34" s="24">
        <v>-152528</v>
      </c>
      <c r="D34" s="24">
        <v>-123409</v>
      </c>
      <c r="E34" s="24">
        <v>-117329</v>
      </c>
      <c r="F34" s="23">
        <v>-273002</v>
      </c>
    </row>
    <row r="35" spans="1:6" ht="13.5">
      <c r="A35" s="6" t="s">
        <v>135</v>
      </c>
      <c r="B35" s="23">
        <v>-5199</v>
      </c>
      <c r="C35" s="24">
        <v>-4739</v>
      </c>
      <c r="D35" s="24">
        <v>-4739</v>
      </c>
      <c r="E35" s="24">
        <v>-2099</v>
      </c>
      <c r="F35" s="23">
        <v>-132905</v>
      </c>
    </row>
    <row r="36" spans="1:6" ht="13.5">
      <c r="A36" s="6" t="s">
        <v>56</v>
      </c>
      <c r="B36" s="23">
        <v>17147</v>
      </c>
      <c r="C36" s="24">
        <v>14520</v>
      </c>
      <c r="D36" s="24">
        <v>13876</v>
      </c>
      <c r="E36" s="24">
        <v>-316</v>
      </c>
      <c r="F36" s="23">
        <v>-36539</v>
      </c>
    </row>
    <row r="37" spans="1:6" ht="14.25" thickBot="1">
      <c r="A37" s="5" t="s">
        <v>136</v>
      </c>
      <c r="B37" s="25">
        <v>328455</v>
      </c>
      <c r="C37" s="26">
        <v>307971</v>
      </c>
      <c r="D37" s="26">
        <v>-63553</v>
      </c>
      <c r="E37" s="26">
        <v>-69422</v>
      </c>
      <c r="F37" s="25">
        <v>-497010</v>
      </c>
    </row>
    <row r="38" spans="1:6" ht="14.25" thickTop="1">
      <c r="A38" s="6" t="s">
        <v>137</v>
      </c>
      <c r="B38" s="23">
        <v>-23456</v>
      </c>
      <c r="C38" s="24">
        <v>-23398</v>
      </c>
      <c r="D38" s="24">
        <v>-23328</v>
      </c>
      <c r="E38" s="24">
        <v>-19453</v>
      </c>
      <c r="F38" s="23">
        <v>-24089</v>
      </c>
    </row>
    <row r="39" spans="1:6" ht="13.5">
      <c r="A39" s="6" t="s">
        <v>138</v>
      </c>
      <c r="B39" s="23">
        <v>-30520</v>
      </c>
      <c r="C39" s="24">
        <v>-18938</v>
      </c>
      <c r="D39" s="24">
        <v>-4339</v>
      </c>
      <c r="E39" s="24">
        <v>-3304</v>
      </c>
      <c r="F39" s="23">
        <v>-52459</v>
      </c>
    </row>
    <row r="40" spans="1:6" ht="14.25" thickBot="1">
      <c r="A40" s="5" t="s">
        <v>139</v>
      </c>
      <c r="B40" s="25">
        <v>-53977</v>
      </c>
      <c r="C40" s="26">
        <v>-42336</v>
      </c>
      <c r="D40" s="26">
        <v>-27667</v>
      </c>
      <c r="E40" s="26">
        <v>-22757</v>
      </c>
      <c r="F40" s="25">
        <v>-76549</v>
      </c>
    </row>
    <row r="41" spans="1:6" ht="14.25" thickTop="1">
      <c r="A41" s="7" t="s">
        <v>140</v>
      </c>
      <c r="B41" s="23">
        <v>744481</v>
      </c>
      <c r="C41" s="24">
        <v>533386</v>
      </c>
      <c r="D41" s="24">
        <v>47059</v>
      </c>
      <c r="E41" s="24">
        <v>-35117</v>
      </c>
      <c r="F41" s="23">
        <v>-518094</v>
      </c>
    </row>
    <row r="42" spans="1:6" ht="13.5">
      <c r="A42" s="7" t="s">
        <v>141</v>
      </c>
      <c r="B42" s="23">
        <v>327762</v>
      </c>
      <c r="C42" s="24">
        <v>327762</v>
      </c>
      <c r="D42" s="24">
        <v>327762</v>
      </c>
      <c r="E42" s="24">
        <v>327762</v>
      </c>
      <c r="F42" s="23">
        <v>845856</v>
      </c>
    </row>
    <row r="43" spans="1:6" ht="14.25" thickBot="1">
      <c r="A43" s="7" t="s">
        <v>141</v>
      </c>
      <c r="B43" s="23">
        <v>1072244</v>
      </c>
      <c r="C43" s="24">
        <v>861148</v>
      </c>
      <c r="D43" s="24">
        <v>374821</v>
      </c>
      <c r="E43" s="24">
        <v>292644</v>
      </c>
      <c r="F43" s="23">
        <v>327762</v>
      </c>
    </row>
    <row r="44" spans="1:6" ht="14.25" thickTop="1">
      <c r="A44" s="8"/>
      <c r="B44" s="27"/>
      <c r="C44" s="27"/>
      <c r="D44" s="27"/>
      <c r="E44" s="27"/>
      <c r="F44" s="27"/>
    </row>
    <row r="46" ht="13.5">
      <c r="A46" s="20" t="s">
        <v>104</v>
      </c>
    </row>
    <row r="47" ht="13.5">
      <c r="A47" s="20" t="s">
        <v>105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J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100</v>
      </c>
      <c r="B2" s="14">
        <v>6636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101</v>
      </c>
      <c r="B3" s="1" t="s">
        <v>102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17</v>
      </c>
      <c r="B4" s="15" t="str">
        <f>HYPERLINK("http://www.kabupro.jp/mark/20130628/S000DW7K.htm","有価証券報告書")</f>
        <v>有価証券報告書</v>
      </c>
      <c r="C4" s="15" t="str">
        <f>HYPERLINK("http://www.kabupro.jp/mark/20130628/S000DW7K.htm","有価証券報告書")</f>
        <v>有価証券報告書</v>
      </c>
      <c r="D4" s="15" t="str">
        <f>HYPERLINK("http://www.kabupro.jp/mark/20120629/S000BDEW.htm","有価証券報告書")</f>
        <v>有価証券報告書</v>
      </c>
      <c r="E4" s="15" t="str">
        <f>HYPERLINK("http://www.kabupro.jp/mark/20110627/S0008LHZ.htm","有価証券報告書")</f>
        <v>有価証券報告書</v>
      </c>
      <c r="F4" s="15" t="str">
        <f>HYPERLINK("http://www.kabupro.jp/mark/20100625/S00063FY.htm","有価証券報告書")</f>
        <v>有価証券報告書</v>
      </c>
      <c r="G4" s="15" t="str">
        <f>HYPERLINK("http://www.kabupro.jp/mark/20090210/S0002E1H.htm","四半期報告書")</f>
        <v>四半期報告書</v>
      </c>
      <c r="H4" s="15" t="str">
        <f>HYPERLINK("http://www.kabupro.jp/mark/20081111/S0001PAZ.htm","四半期報告書")</f>
        <v>四半期報告書</v>
      </c>
      <c r="I4" s="15" t="str">
        <f>HYPERLINK("http://www.kabupro.jp/mark/20080812/S00010T6.htm","四半期報告書")</f>
        <v>四半期報告書</v>
      </c>
      <c r="J4" s="15" t="str">
        <f>HYPERLINK("http://www.kabupro.jp/mark/20090619/S00039CJ.htm","有価証券報告書")</f>
        <v>有価証券報告書</v>
      </c>
    </row>
    <row r="5" spans="1:10" ht="14.25" thickBot="1">
      <c r="A5" s="11" t="s">
        <v>18</v>
      </c>
      <c r="B5" s="1" t="s">
        <v>24</v>
      </c>
      <c r="C5" s="1" t="s">
        <v>24</v>
      </c>
      <c r="D5" s="1" t="s">
        <v>28</v>
      </c>
      <c r="E5" s="1" t="s">
        <v>30</v>
      </c>
      <c r="F5" s="1" t="s">
        <v>32</v>
      </c>
      <c r="G5" s="1" t="s">
        <v>34</v>
      </c>
      <c r="H5" s="1" t="s">
        <v>37</v>
      </c>
      <c r="I5" s="1" t="s">
        <v>39</v>
      </c>
      <c r="J5" s="1" t="s">
        <v>41</v>
      </c>
    </row>
    <row r="6" spans="1:10" ht="15" thickBot="1" thickTop="1">
      <c r="A6" s="10" t="s">
        <v>19</v>
      </c>
      <c r="B6" s="18" t="s">
        <v>103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20</v>
      </c>
      <c r="B7" s="16" t="s">
        <v>25</v>
      </c>
      <c r="C7" s="16" t="s">
        <v>25</v>
      </c>
      <c r="D7" s="16" t="s">
        <v>25</v>
      </c>
      <c r="E7" s="16" t="s">
        <v>25</v>
      </c>
      <c r="F7" s="16" t="s">
        <v>25</v>
      </c>
      <c r="G7" s="14" t="s">
        <v>35</v>
      </c>
      <c r="H7" s="14" t="s">
        <v>35</v>
      </c>
      <c r="I7" s="14" t="s">
        <v>35</v>
      </c>
      <c r="J7" s="16" t="s">
        <v>25</v>
      </c>
    </row>
    <row r="8" spans="1:10" ht="13.5">
      <c r="A8" s="13" t="s">
        <v>21</v>
      </c>
      <c r="B8" s="17"/>
      <c r="C8" s="17"/>
      <c r="D8" s="17"/>
      <c r="E8" s="17"/>
      <c r="F8" s="17"/>
      <c r="G8" s="1"/>
      <c r="H8" s="1"/>
      <c r="I8" s="1"/>
      <c r="J8" s="17"/>
    </row>
    <row r="9" spans="1:10" ht="13.5">
      <c r="A9" s="13" t="s">
        <v>22</v>
      </c>
      <c r="B9" s="17" t="s">
        <v>26</v>
      </c>
      <c r="C9" s="17" t="s">
        <v>27</v>
      </c>
      <c r="D9" s="17" t="s">
        <v>29</v>
      </c>
      <c r="E9" s="17" t="s">
        <v>31</v>
      </c>
      <c r="F9" s="17" t="s">
        <v>33</v>
      </c>
      <c r="G9" s="1" t="s">
        <v>36</v>
      </c>
      <c r="H9" s="1" t="s">
        <v>38</v>
      </c>
      <c r="I9" s="1" t="s">
        <v>40</v>
      </c>
      <c r="J9" s="17" t="s">
        <v>42</v>
      </c>
    </row>
    <row r="10" spans="1:10" ht="14.25" thickBot="1">
      <c r="A10" s="13" t="s">
        <v>23</v>
      </c>
      <c r="B10" s="17" t="s">
        <v>44</v>
      </c>
      <c r="C10" s="17" t="s">
        <v>44</v>
      </c>
      <c r="D10" s="17" t="s">
        <v>44</v>
      </c>
      <c r="E10" s="17" t="s">
        <v>44</v>
      </c>
      <c r="F10" s="17" t="s">
        <v>44</v>
      </c>
      <c r="G10" s="1" t="s">
        <v>44</v>
      </c>
      <c r="H10" s="1" t="s">
        <v>44</v>
      </c>
      <c r="I10" s="1" t="s">
        <v>44</v>
      </c>
      <c r="J10" s="17" t="s">
        <v>44</v>
      </c>
    </row>
    <row r="11" spans="1:10" ht="14.25" thickTop="1">
      <c r="A11" s="9" t="s">
        <v>43</v>
      </c>
      <c r="B11" s="21">
        <v>306938</v>
      </c>
      <c r="C11" s="21">
        <v>363503</v>
      </c>
      <c r="D11" s="21">
        <v>383368</v>
      </c>
      <c r="E11" s="21">
        <v>322316</v>
      </c>
      <c r="F11" s="21">
        <v>792018</v>
      </c>
      <c r="G11" s="22">
        <v>601171</v>
      </c>
      <c r="H11" s="22">
        <v>514945</v>
      </c>
      <c r="I11" s="22">
        <v>432768</v>
      </c>
      <c r="J11" s="21">
        <v>517821</v>
      </c>
    </row>
    <row r="12" spans="1:10" ht="13.5">
      <c r="A12" s="2" t="s">
        <v>45</v>
      </c>
      <c r="B12" s="23"/>
      <c r="C12" s="23">
        <v>5612</v>
      </c>
      <c r="D12" s="23">
        <v>13680</v>
      </c>
      <c r="E12" s="23">
        <v>1715</v>
      </c>
      <c r="F12" s="23"/>
      <c r="G12" s="24"/>
      <c r="H12" s="24"/>
      <c r="I12" s="24"/>
      <c r="J12" s="23">
        <v>2772</v>
      </c>
    </row>
    <row r="13" spans="1:10" ht="13.5">
      <c r="A13" s="2" t="s">
        <v>46</v>
      </c>
      <c r="B13" s="23"/>
      <c r="C13" s="23">
        <v>519186</v>
      </c>
      <c r="D13" s="23">
        <v>516360</v>
      </c>
      <c r="E13" s="23">
        <v>506512</v>
      </c>
      <c r="F13" s="23">
        <v>503352</v>
      </c>
      <c r="G13" s="24"/>
      <c r="H13" s="24"/>
      <c r="I13" s="24"/>
      <c r="J13" s="23">
        <v>557893</v>
      </c>
    </row>
    <row r="14" spans="1:10" ht="13.5">
      <c r="A14" s="2" t="s">
        <v>47</v>
      </c>
      <c r="B14" s="23"/>
      <c r="C14" s="23">
        <v>15234</v>
      </c>
      <c r="D14" s="23">
        <v>1008</v>
      </c>
      <c r="E14" s="23"/>
      <c r="F14" s="23"/>
      <c r="G14" s="24"/>
      <c r="H14" s="24"/>
      <c r="I14" s="24"/>
      <c r="J14" s="23"/>
    </row>
    <row r="15" spans="1:10" ht="13.5">
      <c r="A15" s="2" t="s">
        <v>48</v>
      </c>
      <c r="B15" s="23"/>
      <c r="C15" s="23">
        <v>42709</v>
      </c>
      <c r="D15" s="23">
        <v>39965</v>
      </c>
      <c r="E15" s="23">
        <v>55629</v>
      </c>
      <c r="F15" s="23">
        <v>36664</v>
      </c>
      <c r="G15" s="24">
        <v>53112</v>
      </c>
      <c r="H15" s="24">
        <v>25532</v>
      </c>
      <c r="I15" s="24">
        <v>57722</v>
      </c>
      <c r="J15" s="23">
        <v>19793</v>
      </c>
    </row>
    <row r="16" spans="1:10" ht="13.5">
      <c r="A16" s="2" t="s">
        <v>49</v>
      </c>
      <c r="B16" s="23"/>
      <c r="C16" s="23">
        <v>1128</v>
      </c>
      <c r="D16" s="23">
        <v>1364</v>
      </c>
      <c r="E16" s="23">
        <v>392</v>
      </c>
      <c r="F16" s="23">
        <v>309</v>
      </c>
      <c r="G16" s="24">
        <v>315</v>
      </c>
      <c r="H16" s="24">
        <v>50</v>
      </c>
      <c r="I16" s="24">
        <v>54</v>
      </c>
      <c r="J16" s="23">
        <v>90</v>
      </c>
    </row>
    <row r="17" spans="1:10" ht="13.5">
      <c r="A17" s="2" t="s">
        <v>50</v>
      </c>
      <c r="B17" s="23">
        <v>13315</v>
      </c>
      <c r="C17" s="23">
        <v>24316</v>
      </c>
      <c r="D17" s="23">
        <v>27641</v>
      </c>
      <c r="E17" s="23">
        <v>31839</v>
      </c>
      <c r="F17" s="23">
        <v>43194</v>
      </c>
      <c r="G17" s="24"/>
      <c r="H17" s="24"/>
      <c r="I17" s="24"/>
      <c r="J17" s="23">
        <v>43079</v>
      </c>
    </row>
    <row r="18" spans="1:10" ht="13.5">
      <c r="A18" s="2" t="s">
        <v>51</v>
      </c>
      <c r="B18" s="23">
        <v>26500</v>
      </c>
      <c r="C18" s="23"/>
      <c r="D18" s="23"/>
      <c r="E18" s="23"/>
      <c r="F18" s="23"/>
      <c r="G18" s="24"/>
      <c r="H18" s="24"/>
      <c r="I18" s="24"/>
      <c r="J18" s="23"/>
    </row>
    <row r="19" spans="1:10" ht="13.5">
      <c r="A19" s="2" t="s">
        <v>52</v>
      </c>
      <c r="B19" s="23">
        <v>406000</v>
      </c>
      <c r="C19" s="23">
        <v>80000</v>
      </c>
      <c r="D19" s="23">
        <v>100000</v>
      </c>
      <c r="E19" s="23">
        <v>50000</v>
      </c>
      <c r="F19" s="23"/>
      <c r="G19" s="24"/>
      <c r="H19" s="24"/>
      <c r="I19" s="24"/>
      <c r="J19" s="23"/>
    </row>
    <row r="20" spans="1:10" ht="13.5">
      <c r="A20" s="2" t="s">
        <v>53</v>
      </c>
      <c r="B20" s="23"/>
      <c r="C20" s="23">
        <v>48000</v>
      </c>
      <c r="D20" s="23"/>
      <c r="E20" s="23"/>
      <c r="F20" s="23"/>
      <c r="G20" s="24"/>
      <c r="H20" s="24"/>
      <c r="I20" s="24"/>
      <c r="J20" s="23"/>
    </row>
    <row r="21" spans="1:10" ht="13.5">
      <c r="A21" s="2" t="s">
        <v>54</v>
      </c>
      <c r="B21" s="23">
        <v>43417</v>
      </c>
      <c r="C21" s="23">
        <v>2463</v>
      </c>
      <c r="D21" s="23"/>
      <c r="E21" s="23">
        <v>45946</v>
      </c>
      <c r="F21" s="23"/>
      <c r="G21" s="24"/>
      <c r="H21" s="24"/>
      <c r="I21" s="24"/>
      <c r="J21" s="23"/>
    </row>
    <row r="22" spans="1:10" ht="13.5">
      <c r="A22" s="2" t="s">
        <v>55</v>
      </c>
      <c r="B22" s="23">
        <v>31280</v>
      </c>
      <c r="C22" s="23"/>
      <c r="D22" s="23"/>
      <c r="E22" s="23">
        <v>29815</v>
      </c>
      <c r="F22" s="23"/>
      <c r="G22" s="24"/>
      <c r="H22" s="24"/>
      <c r="I22" s="24"/>
      <c r="J22" s="23"/>
    </row>
    <row r="23" spans="1:10" ht="13.5">
      <c r="A23" s="2" t="s">
        <v>56</v>
      </c>
      <c r="B23" s="23">
        <v>2455</v>
      </c>
      <c r="C23" s="23">
        <v>401</v>
      </c>
      <c r="D23" s="23">
        <v>1948</v>
      </c>
      <c r="E23" s="23">
        <v>2457</v>
      </c>
      <c r="F23" s="23">
        <v>4469</v>
      </c>
      <c r="G23" s="24">
        <v>106545</v>
      </c>
      <c r="H23" s="24">
        <v>121897</v>
      </c>
      <c r="I23" s="24">
        <v>133940</v>
      </c>
      <c r="J23" s="23">
        <v>11221</v>
      </c>
    </row>
    <row r="24" spans="1:10" ht="13.5">
      <c r="A24" s="2" t="s">
        <v>57</v>
      </c>
      <c r="B24" s="23">
        <v>829906</v>
      </c>
      <c r="C24" s="23">
        <v>1102558</v>
      </c>
      <c r="D24" s="23">
        <v>1135613</v>
      </c>
      <c r="E24" s="23">
        <v>1117679</v>
      </c>
      <c r="F24" s="23">
        <v>1746599</v>
      </c>
      <c r="G24" s="24">
        <v>1592232</v>
      </c>
      <c r="H24" s="24">
        <v>1587808</v>
      </c>
      <c r="I24" s="24">
        <v>1391105</v>
      </c>
      <c r="J24" s="23">
        <v>1547016</v>
      </c>
    </row>
    <row r="25" spans="1:10" ht="13.5">
      <c r="A25" s="3" t="s">
        <v>58</v>
      </c>
      <c r="B25" s="23">
        <v>33908</v>
      </c>
      <c r="C25" s="23">
        <v>52317</v>
      </c>
      <c r="D25" s="23">
        <v>132254</v>
      </c>
      <c r="E25" s="23">
        <v>127716</v>
      </c>
      <c r="F25" s="23">
        <v>109695</v>
      </c>
      <c r="G25" s="24"/>
      <c r="H25" s="24"/>
      <c r="I25" s="24"/>
      <c r="J25" s="23">
        <v>110885</v>
      </c>
    </row>
    <row r="26" spans="1:10" ht="13.5">
      <c r="A26" s="4" t="s">
        <v>59</v>
      </c>
      <c r="B26" s="23">
        <v>-30926</v>
      </c>
      <c r="C26" s="23">
        <v>-51128</v>
      </c>
      <c r="D26" s="23">
        <v>-65573</v>
      </c>
      <c r="E26" s="23">
        <v>-48579</v>
      </c>
      <c r="F26" s="23">
        <v>-38818</v>
      </c>
      <c r="G26" s="24"/>
      <c r="H26" s="24"/>
      <c r="I26" s="24"/>
      <c r="J26" s="23">
        <v>-24432</v>
      </c>
    </row>
    <row r="27" spans="1:10" ht="13.5">
      <c r="A27" s="4" t="s">
        <v>60</v>
      </c>
      <c r="B27" s="23">
        <v>2981</v>
      </c>
      <c r="C27" s="23">
        <v>1189</v>
      </c>
      <c r="D27" s="23">
        <v>66681</v>
      </c>
      <c r="E27" s="23">
        <v>79137</v>
      </c>
      <c r="F27" s="23">
        <v>70877</v>
      </c>
      <c r="G27" s="24">
        <v>76269</v>
      </c>
      <c r="H27" s="24">
        <v>80234</v>
      </c>
      <c r="I27" s="24">
        <v>83390</v>
      </c>
      <c r="J27" s="23">
        <v>86452</v>
      </c>
    </row>
    <row r="28" spans="1:10" ht="13.5">
      <c r="A28" s="3" t="s">
        <v>61</v>
      </c>
      <c r="B28" s="23">
        <v>44323</v>
      </c>
      <c r="C28" s="23">
        <v>346527</v>
      </c>
      <c r="D28" s="23">
        <v>354066</v>
      </c>
      <c r="E28" s="23">
        <v>360646</v>
      </c>
      <c r="F28" s="23">
        <v>361004</v>
      </c>
      <c r="G28" s="24"/>
      <c r="H28" s="24"/>
      <c r="I28" s="24"/>
      <c r="J28" s="23">
        <v>283822</v>
      </c>
    </row>
    <row r="29" spans="1:10" ht="13.5">
      <c r="A29" s="4" t="s">
        <v>59</v>
      </c>
      <c r="B29" s="23">
        <v>-43578</v>
      </c>
      <c r="C29" s="23">
        <v>-333087</v>
      </c>
      <c r="D29" s="23">
        <v>-293734</v>
      </c>
      <c r="E29" s="23">
        <v>-250372</v>
      </c>
      <c r="F29" s="23">
        <v>-212756</v>
      </c>
      <c r="G29" s="24"/>
      <c r="H29" s="24"/>
      <c r="I29" s="24"/>
      <c r="J29" s="23">
        <v>-118440</v>
      </c>
    </row>
    <row r="30" spans="1:10" ht="13.5">
      <c r="A30" s="4" t="s">
        <v>62</v>
      </c>
      <c r="B30" s="23">
        <v>744</v>
      </c>
      <c r="C30" s="23">
        <v>13440</v>
      </c>
      <c r="D30" s="23">
        <v>60332</v>
      </c>
      <c r="E30" s="23">
        <v>110274</v>
      </c>
      <c r="F30" s="23">
        <v>148248</v>
      </c>
      <c r="G30" s="24">
        <v>205509</v>
      </c>
      <c r="H30" s="24">
        <v>213307</v>
      </c>
      <c r="I30" s="24">
        <v>239908</v>
      </c>
      <c r="J30" s="23">
        <v>165382</v>
      </c>
    </row>
    <row r="31" spans="1:10" ht="13.5">
      <c r="A31" s="3" t="s">
        <v>63</v>
      </c>
      <c r="B31" s="23">
        <v>3725</v>
      </c>
      <c r="C31" s="23">
        <v>14629</v>
      </c>
      <c r="D31" s="23">
        <v>153788</v>
      </c>
      <c r="E31" s="23">
        <v>189411</v>
      </c>
      <c r="F31" s="23">
        <v>219125</v>
      </c>
      <c r="G31" s="24">
        <v>281779</v>
      </c>
      <c r="H31" s="24">
        <v>293541</v>
      </c>
      <c r="I31" s="24">
        <v>323299</v>
      </c>
      <c r="J31" s="23">
        <v>285285</v>
      </c>
    </row>
    <row r="32" spans="1:10" ht="13.5">
      <c r="A32" s="3" t="s">
        <v>64</v>
      </c>
      <c r="B32" s="23">
        <v>2370</v>
      </c>
      <c r="C32" s="23">
        <v>18869</v>
      </c>
      <c r="D32" s="23">
        <v>56113</v>
      </c>
      <c r="E32" s="23">
        <v>84642</v>
      </c>
      <c r="F32" s="23">
        <v>117225</v>
      </c>
      <c r="G32" s="24"/>
      <c r="H32" s="24"/>
      <c r="I32" s="24"/>
      <c r="J32" s="23">
        <v>147343</v>
      </c>
    </row>
    <row r="33" spans="1:10" ht="13.5">
      <c r="A33" s="3" t="s">
        <v>65</v>
      </c>
      <c r="B33" s="23">
        <v>729</v>
      </c>
      <c r="C33" s="23">
        <v>729</v>
      </c>
      <c r="D33" s="23">
        <v>729</v>
      </c>
      <c r="E33" s="23">
        <v>729</v>
      </c>
      <c r="F33" s="23">
        <v>729</v>
      </c>
      <c r="G33" s="24"/>
      <c r="H33" s="24"/>
      <c r="I33" s="24"/>
      <c r="J33" s="23">
        <v>729</v>
      </c>
    </row>
    <row r="34" spans="1:10" ht="13.5">
      <c r="A34" s="3" t="s">
        <v>66</v>
      </c>
      <c r="B34" s="23">
        <v>3100</v>
      </c>
      <c r="C34" s="23">
        <v>19598</v>
      </c>
      <c r="D34" s="23">
        <v>57442</v>
      </c>
      <c r="E34" s="23">
        <v>86100</v>
      </c>
      <c r="F34" s="23">
        <v>118813</v>
      </c>
      <c r="G34" s="24">
        <v>124811</v>
      </c>
      <c r="H34" s="24">
        <v>133669</v>
      </c>
      <c r="I34" s="24">
        <v>140145</v>
      </c>
      <c r="J34" s="23">
        <v>149060</v>
      </c>
    </row>
    <row r="35" spans="1:10" ht="13.5">
      <c r="A35" s="3" t="s">
        <v>67</v>
      </c>
      <c r="B35" s="23">
        <v>1206017</v>
      </c>
      <c r="C35" s="23">
        <v>18000</v>
      </c>
      <c r="D35" s="23">
        <v>81000</v>
      </c>
      <c r="E35" s="23">
        <v>72000</v>
      </c>
      <c r="F35" s="23"/>
      <c r="G35" s="24"/>
      <c r="H35" s="24"/>
      <c r="I35" s="24"/>
      <c r="J35" s="23"/>
    </row>
    <row r="36" spans="1:10" ht="13.5">
      <c r="A36" s="3" t="s">
        <v>68</v>
      </c>
      <c r="B36" s="23"/>
      <c r="C36" s="23">
        <v>52000</v>
      </c>
      <c r="D36" s="23">
        <v>100000</v>
      </c>
      <c r="E36" s="23">
        <v>148000</v>
      </c>
      <c r="F36" s="23"/>
      <c r="G36" s="24"/>
      <c r="H36" s="24"/>
      <c r="I36" s="24"/>
      <c r="J36" s="23"/>
    </row>
    <row r="37" spans="1:10" ht="13.5">
      <c r="A37" s="3" t="s">
        <v>69</v>
      </c>
      <c r="B37" s="23">
        <v>110834</v>
      </c>
      <c r="C37" s="23">
        <v>57018</v>
      </c>
      <c r="D37" s="23">
        <v>58152</v>
      </c>
      <c r="E37" s="23">
        <v>65266</v>
      </c>
      <c r="F37" s="23">
        <v>111797</v>
      </c>
      <c r="G37" s="24"/>
      <c r="H37" s="24"/>
      <c r="I37" s="24"/>
      <c r="J37" s="23">
        <v>112837</v>
      </c>
    </row>
    <row r="38" spans="1:10" ht="13.5">
      <c r="A38" s="3" t="s">
        <v>70</v>
      </c>
      <c r="B38" s="23"/>
      <c r="C38" s="23">
        <v>2959</v>
      </c>
      <c r="D38" s="23"/>
      <c r="E38" s="23"/>
      <c r="F38" s="23"/>
      <c r="G38" s="24"/>
      <c r="H38" s="24"/>
      <c r="I38" s="24"/>
      <c r="J38" s="23"/>
    </row>
    <row r="39" spans="1:10" ht="13.5">
      <c r="A39" s="3" t="s">
        <v>71</v>
      </c>
      <c r="B39" s="23"/>
      <c r="C39" s="23">
        <v>-2959</v>
      </c>
      <c r="D39" s="23"/>
      <c r="E39" s="23"/>
      <c r="F39" s="23"/>
      <c r="G39" s="24"/>
      <c r="H39" s="24"/>
      <c r="I39" s="24"/>
      <c r="J39" s="23"/>
    </row>
    <row r="40" spans="1:10" ht="13.5">
      <c r="A40" s="3" t="s">
        <v>72</v>
      </c>
      <c r="B40" s="23">
        <v>1316852</v>
      </c>
      <c r="C40" s="23">
        <v>127018</v>
      </c>
      <c r="D40" s="23">
        <v>183152</v>
      </c>
      <c r="E40" s="23">
        <v>286154</v>
      </c>
      <c r="F40" s="23">
        <v>140854</v>
      </c>
      <c r="G40" s="24">
        <v>135491</v>
      </c>
      <c r="H40" s="24">
        <v>135660</v>
      </c>
      <c r="I40" s="24">
        <v>150172</v>
      </c>
      <c r="J40" s="23">
        <v>149716</v>
      </c>
    </row>
    <row r="41" spans="1:10" ht="13.5">
      <c r="A41" s="2" t="s">
        <v>73</v>
      </c>
      <c r="B41" s="23">
        <v>1323678</v>
      </c>
      <c r="C41" s="23">
        <v>161246</v>
      </c>
      <c r="D41" s="23">
        <v>394383</v>
      </c>
      <c r="E41" s="23">
        <v>561666</v>
      </c>
      <c r="F41" s="23">
        <v>478793</v>
      </c>
      <c r="G41" s="24">
        <v>542081</v>
      </c>
      <c r="H41" s="24">
        <v>562871</v>
      </c>
      <c r="I41" s="24">
        <v>613617</v>
      </c>
      <c r="J41" s="23">
        <v>584062</v>
      </c>
    </row>
    <row r="42" spans="1:10" ht="14.25" thickBot="1">
      <c r="A42" s="5" t="s">
        <v>74</v>
      </c>
      <c r="B42" s="25">
        <v>2153584</v>
      </c>
      <c r="C42" s="25">
        <v>1263804</v>
      </c>
      <c r="D42" s="25">
        <v>1529996</v>
      </c>
      <c r="E42" s="25">
        <v>1679345</v>
      </c>
      <c r="F42" s="25">
        <v>2225393</v>
      </c>
      <c r="G42" s="26">
        <v>2134314</v>
      </c>
      <c r="H42" s="26">
        <v>2150680</v>
      </c>
      <c r="I42" s="26">
        <v>2004723</v>
      </c>
      <c r="J42" s="25">
        <v>2131078</v>
      </c>
    </row>
    <row r="43" spans="1:10" ht="14.25" thickTop="1">
      <c r="A43" s="2" t="s">
        <v>75</v>
      </c>
      <c r="B43" s="23">
        <v>803000</v>
      </c>
      <c r="C43" s="23"/>
      <c r="D43" s="23"/>
      <c r="E43" s="23"/>
      <c r="F43" s="23"/>
      <c r="G43" s="24"/>
      <c r="H43" s="24"/>
      <c r="I43" s="24"/>
      <c r="J43" s="23"/>
    </row>
    <row r="44" spans="1:10" ht="13.5">
      <c r="A44" s="2" t="s">
        <v>76</v>
      </c>
      <c r="B44" s="23">
        <v>50000</v>
      </c>
      <c r="C44" s="23"/>
      <c r="D44" s="23"/>
      <c r="E44" s="23"/>
      <c r="F44" s="23"/>
      <c r="G44" s="24"/>
      <c r="H44" s="24"/>
      <c r="I44" s="24"/>
      <c r="J44" s="23"/>
    </row>
    <row r="45" spans="1:10" ht="13.5">
      <c r="A45" s="2" t="s">
        <v>77</v>
      </c>
      <c r="B45" s="23"/>
      <c r="C45" s="23">
        <v>52469</v>
      </c>
      <c r="D45" s="23">
        <v>61370</v>
      </c>
      <c r="E45" s="23">
        <v>21695</v>
      </c>
      <c r="F45" s="23">
        <v>7758</v>
      </c>
      <c r="G45" s="24">
        <v>580</v>
      </c>
      <c r="H45" s="24">
        <v>9515</v>
      </c>
      <c r="I45" s="24">
        <v>7439</v>
      </c>
      <c r="J45" s="23">
        <v>24333</v>
      </c>
    </row>
    <row r="46" spans="1:10" ht="13.5">
      <c r="A46" s="2" t="s">
        <v>78</v>
      </c>
      <c r="B46" s="23">
        <v>97505</v>
      </c>
      <c r="C46" s="23">
        <v>52701</v>
      </c>
      <c r="D46" s="23">
        <v>36518</v>
      </c>
      <c r="E46" s="23">
        <v>63810</v>
      </c>
      <c r="F46" s="23">
        <v>99711</v>
      </c>
      <c r="G46" s="24"/>
      <c r="H46" s="24"/>
      <c r="I46" s="24"/>
      <c r="J46" s="23">
        <v>83605</v>
      </c>
    </row>
    <row r="47" spans="1:10" ht="13.5">
      <c r="A47" s="2" t="s">
        <v>79</v>
      </c>
      <c r="B47" s="23">
        <v>15962</v>
      </c>
      <c r="C47" s="23">
        <v>4497</v>
      </c>
      <c r="D47" s="23">
        <v>2737</v>
      </c>
      <c r="E47" s="23">
        <v>8838</v>
      </c>
      <c r="F47" s="23">
        <v>21356</v>
      </c>
      <c r="G47" s="24"/>
      <c r="H47" s="24"/>
      <c r="I47" s="24"/>
      <c r="J47" s="23">
        <v>22644</v>
      </c>
    </row>
    <row r="48" spans="1:10" ht="13.5">
      <c r="A48" s="2" t="s">
        <v>80</v>
      </c>
      <c r="B48" s="23">
        <v>899</v>
      </c>
      <c r="C48" s="23">
        <v>2817</v>
      </c>
      <c r="D48" s="23">
        <v>3607</v>
      </c>
      <c r="E48" s="23">
        <v>2977</v>
      </c>
      <c r="F48" s="23">
        <v>32066</v>
      </c>
      <c r="G48" s="24">
        <v>7816</v>
      </c>
      <c r="H48" s="24">
        <v>28937</v>
      </c>
      <c r="I48" s="24"/>
      <c r="J48" s="23"/>
    </row>
    <row r="49" spans="1:10" ht="13.5">
      <c r="A49" s="2" t="s">
        <v>81</v>
      </c>
      <c r="B49" s="23">
        <v>19402</v>
      </c>
      <c r="C49" s="23">
        <v>12644</v>
      </c>
      <c r="D49" s="23">
        <v>4365</v>
      </c>
      <c r="E49" s="23">
        <v>8108</v>
      </c>
      <c r="F49" s="23">
        <v>11726</v>
      </c>
      <c r="G49" s="24"/>
      <c r="H49" s="24"/>
      <c r="I49" s="24"/>
      <c r="J49" s="23">
        <v>7360</v>
      </c>
    </row>
    <row r="50" spans="1:10" ht="13.5">
      <c r="A50" s="2" t="s">
        <v>82</v>
      </c>
      <c r="B50" s="23"/>
      <c r="C50" s="23">
        <v>2337</v>
      </c>
      <c r="D50" s="23">
        <v>3407</v>
      </c>
      <c r="E50" s="23">
        <v>1615</v>
      </c>
      <c r="F50" s="23">
        <v>2475</v>
      </c>
      <c r="G50" s="24">
        <v>6756</v>
      </c>
      <c r="H50" s="24">
        <v>5355</v>
      </c>
      <c r="I50" s="24">
        <v>7740</v>
      </c>
      <c r="J50" s="23"/>
    </row>
    <row r="51" spans="1:10" ht="13.5">
      <c r="A51" s="2" t="s">
        <v>56</v>
      </c>
      <c r="B51" s="23">
        <v>714</v>
      </c>
      <c r="C51" s="23">
        <v>1778</v>
      </c>
      <c r="D51" s="23">
        <v>3438</v>
      </c>
      <c r="E51" s="23"/>
      <c r="F51" s="23"/>
      <c r="G51" s="24">
        <v>137519</v>
      </c>
      <c r="H51" s="24">
        <v>108591</v>
      </c>
      <c r="I51" s="24">
        <v>101747</v>
      </c>
      <c r="J51" s="23"/>
    </row>
    <row r="52" spans="1:10" ht="13.5">
      <c r="A52" s="2" t="s">
        <v>83</v>
      </c>
      <c r="B52" s="23">
        <v>987485</v>
      </c>
      <c r="C52" s="23">
        <v>129247</v>
      </c>
      <c r="D52" s="23">
        <v>115445</v>
      </c>
      <c r="E52" s="23">
        <v>107045</v>
      </c>
      <c r="F52" s="23">
        <v>345711</v>
      </c>
      <c r="G52" s="24">
        <v>227874</v>
      </c>
      <c r="H52" s="24">
        <v>250012</v>
      </c>
      <c r="I52" s="24">
        <v>166156</v>
      </c>
      <c r="J52" s="23">
        <v>253026</v>
      </c>
    </row>
    <row r="53" spans="1:10" ht="13.5">
      <c r="A53" s="2" t="s">
        <v>84</v>
      </c>
      <c r="B53" s="23"/>
      <c r="C53" s="23">
        <v>5300</v>
      </c>
      <c r="D53" s="23">
        <v>11500</v>
      </c>
      <c r="E53" s="23">
        <v>11500</v>
      </c>
      <c r="F53" s="23"/>
      <c r="G53" s="24"/>
      <c r="H53" s="24"/>
      <c r="I53" s="24"/>
      <c r="J53" s="23"/>
    </row>
    <row r="54" spans="1:10" ht="13.5">
      <c r="A54" s="2" t="s">
        <v>85</v>
      </c>
      <c r="B54" s="23">
        <v>824</v>
      </c>
      <c r="C54" s="23"/>
      <c r="D54" s="23">
        <v>1129</v>
      </c>
      <c r="E54" s="23"/>
      <c r="F54" s="23"/>
      <c r="G54" s="24"/>
      <c r="H54" s="24"/>
      <c r="I54" s="24"/>
      <c r="J54" s="23"/>
    </row>
    <row r="55" spans="1:10" ht="13.5">
      <c r="A55" s="2" t="s">
        <v>86</v>
      </c>
      <c r="B55" s="23">
        <v>824</v>
      </c>
      <c r="C55" s="23">
        <v>5300</v>
      </c>
      <c r="D55" s="23">
        <v>20315</v>
      </c>
      <c r="E55" s="23">
        <v>11500</v>
      </c>
      <c r="F55" s="23">
        <v>17300</v>
      </c>
      <c r="G55" s="24">
        <v>18985</v>
      </c>
      <c r="H55" s="24">
        <v>16221</v>
      </c>
      <c r="I55" s="24">
        <v>12076</v>
      </c>
      <c r="J55" s="23">
        <v>10288</v>
      </c>
    </row>
    <row r="56" spans="1:10" ht="14.25" thickBot="1">
      <c r="A56" s="5" t="s">
        <v>87</v>
      </c>
      <c r="B56" s="25">
        <v>988310</v>
      </c>
      <c r="C56" s="25">
        <v>134547</v>
      </c>
      <c r="D56" s="25">
        <v>135761</v>
      </c>
      <c r="E56" s="25">
        <v>118545</v>
      </c>
      <c r="F56" s="25">
        <v>363011</v>
      </c>
      <c r="G56" s="26">
        <v>246859</v>
      </c>
      <c r="H56" s="26">
        <v>266234</v>
      </c>
      <c r="I56" s="26">
        <v>178232</v>
      </c>
      <c r="J56" s="25">
        <v>263315</v>
      </c>
    </row>
    <row r="57" spans="1:10" ht="14.25" thickTop="1">
      <c r="A57" s="2" t="s">
        <v>88</v>
      </c>
      <c r="B57" s="23">
        <v>435676</v>
      </c>
      <c r="C57" s="23">
        <v>389776</v>
      </c>
      <c r="D57" s="23">
        <v>389776</v>
      </c>
      <c r="E57" s="23">
        <v>389776</v>
      </c>
      <c r="F57" s="23">
        <v>389776</v>
      </c>
      <c r="G57" s="24">
        <v>389776</v>
      </c>
      <c r="H57" s="24">
        <v>389776</v>
      </c>
      <c r="I57" s="24">
        <v>389776</v>
      </c>
      <c r="J57" s="23">
        <v>389776</v>
      </c>
    </row>
    <row r="58" spans="1:10" ht="13.5">
      <c r="A58" s="3" t="s">
        <v>89</v>
      </c>
      <c r="B58" s="23">
        <v>385562</v>
      </c>
      <c r="C58" s="23">
        <v>339662</v>
      </c>
      <c r="D58" s="23">
        <v>339662</v>
      </c>
      <c r="E58" s="23">
        <v>339662</v>
      </c>
      <c r="F58" s="23">
        <v>339662</v>
      </c>
      <c r="G58" s="24"/>
      <c r="H58" s="24"/>
      <c r="I58" s="24"/>
      <c r="J58" s="23">
        <v>339662</v>
      </c>
    </row>
    <row r="59" spans="1:10" ht="13.5">
      <c r="A59" s="3" t="s">
        <v>90</v>
      </c>
      <c r="B59" s="23">
        <v>385562</v>
      </c>
      <c r="C59" s="23">
        <v>339662</v>
      </c>
      <c r="D59" s="23">
        <v>339662</v>
      </c>
      <c r="E59" s="23">
        <v>339662</v>
      </c>
      <c r="F59" s="23">
        <v>339662</v>
      </c>
      <c r="G59" s="24">
        <v>339662</v>
      </c>
      <c r="H59" s="24">
        <v>339662</v>
      </c>
      <c r="I59" s="24">
        <v>339662</v>
      </c>
      <c r="J59" s="23">
        <v>339662</v>
      </c>
    </row>
    <row r="60" spans="1:10" ht="13.5">
      <c r="A60" s="3" t="s">
        <v>91</v>
      </c>
      <c r="B60" s="23">
        <v>11300</v>
      </c>
      <c r="C60" s="23">
        <v>11300</v>
      </c>
      <c r="D60" s="23">
        <v>11300</v>
      </c>
      <c r="E60" s="23">
        <v>11300</v>
      </c>
      <c r="F60" s="23">
        <v>11300</v>
      </c>
      <c r="G60" s="24"/>
      <c r="H60" s="24"/>
      <c r="I60" s="24"/>
      <c r="J60" s="23">
        <v>11300</v>
      </c>
    </row>
    <row r="61" spans="1:10" ht="13.5">
      <c r="A61" s="4" t="s">
        <v>92</v>
      </c>
      <c r="B61" s="23">
        <v>703000</v>
      </c>
      <c r="C61" s="23">
        <v>703000</v>
      </c>
      <c r="D61" s="23">
        <v>703000</v>
      </c>
      <c r="E61" s="23">
        <v>703000</v>
      </c>
      <c r="F61" s="23">
        <v>703000</v>
      </c>
      <c r="G61" s="24"/>
      <c r="H61" s="24"/>
      <c r="I61" s="24"/>
      <c r="J61" s="23">
        <v>703000</v>
      </c>
    </row>
    <row r="62" spans="1:10" ht="13.5">
      <c r="A62" s="4" t="s">
        <v>93</v>
      </c>
      <c r="B62" s="23">
        <v>-288041</v>
      </c>
      <c r="C62" s="23">
        <v>-231500</v>
      </c>
      <c r="D62" s="23">
        <v>33478</v>
      </c>
      <c r="E62" s="23">
        <v>200042</v>
      </c>
      <c r="F62" s="23">
        <v>501624</v>
      </c>
      <c r="G62" s="24"/>
      <c r="H62" s="24"/>
      <c r="I62" s="24"/>
      <c r="J62" s="23">
        <v>476485</v>
      </c>
    </row>
    <row r="63" spans="1:10" ht="13.5">
      <c r="A63" s="3" t="s">
        <v>94</v>
      </c>
      <c r="B63" s="23">
        <v>426258</v>
      </c>
      <c r="C63" s="23">
        <v>482799</v>
      </c>
      <c r="D63" s="23">
        <v>747778</v>
      </c>
      <c r="E63" s="23">
        <v>914342</v>
      </c>
      <c r="F63" s="23">
        <v>1215924</v>
      </c>
      <c r="G63" s="24">
        <v>1229414</v>
      </c>
      <c r="H63" s="24">
        <v>1211807</v>
      </c>
      <c r="I63" s="24">
        <v>1152816</v>
      </c>
      <c r="J63" s="23">
        <v>1190785</v>
      </c>
    </row>
    <row r="64" spans="1:10" ht="13.5">
      <c r="A64" s="2" t="s">
        <v>95</v>
      </c>
      <c r="B64" s="23">
        <v>-82980</v>
      </c>
      <c r="C64" s="23">
        <v>-82980</v>
      </c>
      <c r="D64" s="23">
        <v>-82980</v>
      </c>
      <c r="E64" s="23">
        <v>-82980</v>
      </c>
      <c r="F64" s="23">
        <v>-82980</v>
      </c>
      <c r="G64" s="24">
        <v>-71397</v>
      </c>
      <c r="H64" s="24">
        <v>-56798</v>
      </c>
      <c r="I64" s="24">
        <v>-55763</v>
      </c>
      <c r="J64" s="23">
        <v>-52459</v>
      </c>
    </row>
    <row r="65" spans="1:10" ht="13.5">
      <c r="A65" s="2" t="s">
        <v>96</v>
      </c>
      <c r="B65" s="23">
        <v>1164515</v>
      </c>
      <c r="C65" s="23">
        <v>1129257</v>
      </c>
      <c r="D65" s="23">
        <v>1394235</v>
      </c>
      <c r="E65" s="23">
        <v>1560800</v>
      </c>
      <c r="F65" s="23">
        <v>1862382</v>
      </c>
      <c r="G65" s="24">
        <v>1887455</v>
      </c>
      <c r="H65" s="24">
        <v>1884446</v>
      </c>
      <c r="I65" s="24">
        <v>1826490</v>
      </c>
      <c r="J65" s="23">
        <v>1867763</v>
      </c>
    </row>
    <row r="66" spans="1:10" ht="13.5">
      <c r="A66" s="6" t="s">
        <v>97</v>
      </c>
      <c r="B66" s="23">
        <v>758</v>
      </c>
      <c r="C66" s="23"/>
      <c r="D66" s="23"/>
      <c r="E66" s="23"/>
      <c r="F66" s="23"/>
      <c r="G66" s="24"/>
      <c r="H66" s="24"/>
      <c r="I66" s="24"/>
      <c r="J66" s="23"/>
    </row>
    <row r="67" spans="1:10" ht="13.5">
      <c r="A67" s="6" t="s">
        <v>98</v>
      </c>
      <c r="B67" s="23">
        <v>1165274</v>
      </c>
      <c r="C67" s="23">
        <v>1129257</v>
      </c>
      <c r="D67" s="23">
        <v>1394235</v>
      </c>
      <c r="E67" s="23">
        <v>1560800</v>
      </c>
      <c r="F67" s="23">
        <v>1862382</v>
      </c>
      <c r="G67" s="24">
        <v>1887455</v>
      </c>
      <c r="H67" s="24">
        <v>1884446</v>
      </c>
      <c r="I67" s="24">
        <v>1826490</v>
      </c>
      <c r="J67" s="23">
        <v>1867763</v>
      </c>
    </row>
    <row r="68" spans="1:10" ht="14.25" thickBot="1">
      <c r="A68" s="7" t="s">
        <v>99</v>
      </c>
      <c r="B68" s="23">
        <v>2153584</v>
      </c>
      <c r="C68" s="23">
        <v>1263804</v>
      </c>
      <c r="D68" s="23">
        <v>1529996</v>
      </c>
      <c r="E68" s="23">
        <v>1679345</v>
      </c>
      <c r="F68" s="23">
        <v>2225393</v>
      </c>
      <c r="G68" s="24">
        <v>2134314</v>
      </c>
      <c r="H68" s="24">
        <v>2150680</v>
      </c>
      <c r="I68" s="24">
        <v>2004723</v>
      </c>
      <c r="J68" s="23">
        <v>2131078</v>
      </c>
    </row>
    <row r="69" spans="1:10" ht="14.25" thickTop="1">
      <c r="A69" s="8"/>
      <c r="B69" s="27"/>
      <c r="C69" s="27"/>
      <c r="D69" s="27"/>
      <c r="E69" s="27"/>
      <c r="F69" s="27"/>
      <c r="G69" s="27"/>
      <c r="H69" s="27"/>
      <c r="I69" s="27"/>
      <c r="J69" s="27"/>
    </row>
    <row r="71" ht="13.5">
      <c r="A71" s="20" t="s">
        <v>104</v>
      </c>
    </row>
    <row r="72" ht="13.5">
      <c r="A72" s="20" t="s">
        <v>105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2014-02-14T02:14:00Z</dcterms:created>
  <dcterms:modified xsi:type="dcterms:W3CDTF">2014-02-14T02:14:11Z</dcterms:modified>
  <cp:category/>
  <cp:version/>
  <cp:contentType/>
  <cp:contentStatus/>
</cp:coreProperties>
</file>