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<sst xmlns="http://schemas.openxmlformats.org/spreadsheetml/2006/main" count="727" uniqueCount="258">
  <si>
    <t>持分法による投資利益</t>
  </si>
  <si>
    <t>補助金収入</t>
  </si>
  <si>
    <t>固定資産除売却損</t>
  </si>
  <si>
    <t>事業構造改善費用</t>
  </si>
  <si>
    <t>少数株主損益調整前四半期純利益</t>
  </si>
  <si>
    <t>賃貸事業等売上高</t>
  </si>
  <si>
    <t>連結・損益計算書</t>
  </si>
  <si>
    <t>その他の引当金</t>
  </si>
  <si>
    <t>為替換算調整勘定</t>
  </si>
  <si>
    <t>在外子会社年金調整額</t>
  </si>
  <si>
    <t>少数株主持分</t>
  </si>
  <si>
    <t>連結・貸借対照表</t>
  </si>
  <si>
    <t>累積四半期</t>
  </si>
  <si>
    <t>2013/04/01</t>
  </si>
  <si>
    <t>減価償却費</t>
  </si>
  <si>
    <t>貸倒引当金の増減額（△は減少）</t>
  </si>
  <si>
    <t>製品保証引当金の増減額（△は減少）</t>
  </si>
  <si>
    <t>退職給付引当金の増減額（△は減少）</t>
  </si>
  <si>
    <t>関係会社事業損失引当金の増減額（△は減少）</t>
  </si>
  <si>
    <t>受取利息及び受取配当金</t>
  </si>
  <si>
    <t>持分法による投資損益（△は益）</t>
  </si>
  <si>
    <t>有形固定資産除売却損益（△は益）</t>
  </si>
  <si>
    <t>関係会社株式売却損益（△は益）</t>
  </si>
  <si>
    <t>売上債権の増減額（△は増加）</t>
  </si>
  <si>
    <t>たな卸資産の増減額（△は増加）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</si>
  <si>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</si>
  <si>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</si>
  <si>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</si>
  <si>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</si>
  <si>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</si>
  <si>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</si>
  <si>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</si>
  <si>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</si>
  <si>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</si>
  <si>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投資有価証券の取得による支出</t>
  </si>
  <si>
    <t>投資有価証券の売却及び償還による収入</t>
  </si>
  <si>
    <t>有形固定資産の取得による支出</t>
  </si>
  <si>
    <t>有形固定資産の売却による収入</t>
  </si>
  <si>
    <t>国庫補助金による収入</t>
  </si>
  <si>
    <t>無形固定資産の取得による支出</t>
  </si>
  <si>
    <t>短期貸付金の増減額（△は増加）</t>
  </si>
  <si>
    <t>長期貸付けによる支出</t>
  </si>
  <si>
    <t>長期貸付金の回収による収入</t>
  </si>
  <si>
    <t>連結の範囲の変更を伴う子会社株式の売却による収入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</si>
  <si>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</si>
  <si>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</si>
  <si>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</si>
  <si>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</si>
  <si>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</si>
  <si>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リース債務の返済による支出</t>
  </si>
  <si>
    <t>少数株主からの払込みによる収入</t>
  </si>
  <si>
    <t>少数株主への配当金の支払額</t>
  </si>
  <si>
    <t>自己株式の増減額（△は増加）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</si>
  <si>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</si>
  <si>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</si>
  <si>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</si>
  <si>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</si>
  <si>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</si>
  <si>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</si>
  <si>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売上原価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</si>
  <si>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</si>
  <si>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</si>
  <si>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</si>
  <si>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</si>
  <si>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</si>
  <si>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</si>
  <si>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</si>
  <si>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</si>
  <si>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</si>
  <si>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</si>
  <si>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</si>
  <si>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2012/06/28</t>
  </si>
  <si>
    <t>2011/03/31</t>
  </si>
  <si>
    <t>2011/06/27</t>
  </si>
  <si>
    <t>2010/03/31</t>
  </si>
  <si>
    <t>2010/06/25</t>
  </si>
  <si>
    <t>2009/03/31</t>
  </si>
  <si>
    <t>2009/06/26</t>
  </si>
  <si>
    <t>2008/03/31</t>
  </si>
  <si>
    <t>現金及び預金</t>
  </si>
  <si>
    <t>百万円</t>
  </si>
  <si>
    <t>売掛金</t>
  </si>
  <si>
    <t>有価証券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</si>
  <si>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</si>
  <si>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</si>
  <si>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</si>
  <si>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</si>
  <si>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</si>
  <si>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</si>
  <si>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短期貸付金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</si>
  <si>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</si>
  <si>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</si>
  <si>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</si>
  <si>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</si>
  <si>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</si>
  <si>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</si>
  <si>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</si>
  <si>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</si>
  <si>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</si>
  <si>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</si>
  <si>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</si>
  <si>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</si>
  <si>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</si>
  <si>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</si>
  <si>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</si>
  <si>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</si>
  <si>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</si>
  <si>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</si>
  <si>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</si>
  <si>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</si>
  <si>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</si>
  <si>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</si>
  <si>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</si>
  <si>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投資損失引当金</t>
  </si>
  <si>
    <t>投資その他の資産</t>
  </si>
  <si>
    <t>固定資産</t>
  </si>
  <si>
    <t>資産</t>
  </si>
  <si>
    <t>支払手形</t>
  </si>
  <si>
    <t>買掛金</t>
  </si>
  <si>
    <t>1年内償還予定の社債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</si>
  <si>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</si>
  <si>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</si>
  <si>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</si>
  <si>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</si>
  <si>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</si>
  <si>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</si>
  <si>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前受収益</t>
  </si>
  <si>
    <t>預り金</t>
  </si>
  <si>
    <t>製品保証引当金</t>
  </si>
  <si>
    <t>為替予約</t>
  </si>
  <si>
    <t>流動負債</t>
  </si>
  <si>
    <t>社債</t>
  </si>
  <si>
    <t>長期借入金</t>
  </si>
  <si>
    <t>再評価に係る繰延税金負債</t>
  </si>
  <si>
    <t>退職給付引当金</t>
  </si>
  <si>
    <t>関係会社事業損失引当金</t>
  </si>
  <si>
    <t>環境対策引当金</t>
  </si>
  <si>
    <t>長期預り保証金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</si>
  <si>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</si>
  <si>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</si>
  <si>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</si>
  <si>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</si>
  <si>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</si>
  <si>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</si>
  <si>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</si>
  <si>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</si>
  <si>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</si>
  <si>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</si>
  <si>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</si>
  <si>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</si>
  <si>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</si>
  <si>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</si>
  <si>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</si>
  <si>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</si>
  <si>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</si>
  <si>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</si>
  <si>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</si>
  <si>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</si>
  <si>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マツダ株式会社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</si>
  <si>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</si>
  <si>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</si>
  <si>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</si>
  <si>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</si>
  <si>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</si>
  <si>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</si>
  <si>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</si>
  <si>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</si>
  <si>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</si>
  <si>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</si>
  <si>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</si>
  <si>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</si>
  <si>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当期製品仕入高</t>
  </si>
  <si>
    <t>合計</t>
  </si>
  <si>
    <t>製品期末たな卸高</t>
  </si>
  <si>
    <t>他勘定振替高</t>
  </si>
  <si>
    <t>製品売上原価</t>
  </si>
  <si>
    <t>売上総利益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</si>
  <si>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</si>
  <si>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</si>
  <si>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</si>
  <si>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</si>
  <si>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</si>
  <si>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</si>
  <si>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為替差益</t>
  </si>
  <si>
    <t>営業外収益</t>
  </si>
  <si>
    <t>支払利息</t>
  </si>
  <si>
    <t>社債利息</t>
  </si>
  <si>
    <t>為替差損</t>
  </si>
  <si>
    <t>株式交付費</t>
  </si>
  <si>
    <t>営業外費用</t>
  </si>
  <si>
    <t>経常利益</t>
  </si>
  <si>
    <t>固定資産売却益</t>
  </si>
  <si>
    <t>関係会社株式売却益</t>
  </si>
  <si>
    <t>関係会社出資金売却益</t>
  </si>
  <si>
    <t>新株予約権戻入益</t>
  </si>
  <si>
    <t>国庫補助金</t>
  </si>
  <si>
    <t>収用補償金</t>
  </si>
  <si>
    <t>特別利益</t>
  </si>
  <si>
    <t>固定資産売却損</t>
  </si>
  <si>
    <t>固定資産除却損</t>
  </si>
  <si>
    <t>減損損失</t>
  </si>
  <si>
    <t>投資有価証券売却損</t>
  </si>
  <si>
    <t>出資金評価損</t>
  </si>
  <si>
    <t>関係会社事業損失引当金繰入額</t>
  </si>
  <si>
    <t>環境対策引当金繰入額</t>
  </si>
  <si>
    <t>災害による損失</t>
  </si>
  <si>
    <t>特別損失</t>
  </si>
  <si>
    <t>税引前四半期純利益</t>
  </si>
  <si>
    <t>法人税、住民税及び事業税</t>
  </si>
  <si>
    <t>過年度法人税等戻入額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</si>
  <si>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</si>
  <si>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</si>
  <si>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</si>
  <si>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</si>
  <si>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</si>
  <si>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</si>
  <si>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</si>
  <si>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</si>
  <si>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</si>
  <si>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2013/08/08</t>
  </si>
  <si>
    <t>2013/06/30</t>
  </si>
  <si>
    <t>2013/02/14</t>
  </si>
  <si>
    <t>2012/12/31</t>
  </si>
  <si>
    <t>2012/11/14</t>
  </si>
  <si>
    <t>2012/09/30</t>
  </si>
  <si>
    <t>2012/08/08</t>
  </si>
  <si>
    <t>2012/06/30</t>
  </si>
  <si>
    <t>2012/02/14</t>
  </si>
  <si>
    <t>2011/12/31</t>
  </si>
  <si>
    <t>2011/11/11</t>
  </si>
  <si>
    <t>2011/09/30</t>
  </si>
  <si>
    <t>2011/08/08</t>
  </si>
  <si>
    <t>2011/06/30</t>
  </si>
  <si>
    <t>2011/02/14</t>
  </si>
  <si>
    <t>2010/12/31</t>
  </si>
  <si>
    <t>2010/11/12</t>
  </si>
  <si>
    <t>2010/09/30</t>
  </si>
  <si>
    <t>2010/08/06</t>
  </si>
  <si>
    <t>2010/06/30</t>
  </si>
  <si>
    <t>2010/02/12</t>
  </si>
  <si>
    <t>2009/12/31</t>
  </si>
  <si>
    <t>2009/11/12</t>
  </si>
  <si>
    <t>2009/09/30</t>
  </si>
  <si>
    <t>2009/08/07</t>
  </si>
  <si>
    <t>2009/06/30</t>
  </si>
  <si>
    <t>2009/02/10</t>
  </si>
  <si>
    <t>2008/12/31</t>
  </si>
  <si>
    <t>2008/11/12</t>
  </si>
  <si>
    <t>2008/09/30</t>
  </si>
  <si>
    <t>2008/08/08</t>
  </si>
  <si>
    <t>2008/06/30</t>
  </si>
  <si>
    <t>受取手形及び営業未収入金</t>
  </si>
  <si>
    <t>たな卸資産</t>
  </si>
  <si>
    <t>建物及び構築物（純額）</t>
  </si>
  <si>
    <t>機械装置及び運搬具（純額）</t>
  </si>
  <si>
    <t>その他（純額）</t>
  </si>
  <si>
    <t>支払手形及び買掛金</t>
  </si>
  <si>
    <t>短期借入金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</si>
</sst>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HYPERLINK("http://www.kabupro.jp/mark/20140213/S10012JU.htm","四半期報告書")</f>
        <v>四半期報告書</v>
      </c>
      <c r="C4" s="15" t="str">
        <f>HYPERLINK("http://www.kabupro.jp/mark/20131113/S1000BC1.htm","四半期報告書")</f>
        <v>四半期報告書</v>
      </c>
      <c r="D4" s="15" t="str">
        <f>HYPERLINK("http://www.kabupro.jp/mark/20130808/S000E53S.htm","四半期報告書")</f>
        <v>四半期報告書</v>
      </c>
      <c r="E4" s="15" t="str">
        <f>HYPERLINK("http://www.kabupro.jp/mark/20130626/S000DOS1.htm","有価証券報告書")</f>
        <v>有価証券報告書</v>
      </c>
      <c r="F4" s="15" t="str">
        <f>HYPERLINK("http://www.kabupro.jp/mark/20140213/S10012JU.htm","四半期報告書")</f>
        <v>四半期報告書</v>
      </c>
      <c r="G4" s="15" t="str">
        <f>HYPERLINK("http://www.kabupro.jp/mark/20131113/S1000BC1.htm","四半期報告書")</f>
        <v>四半期報告書</v>
      </c>
      <c r="H4" s="15" t="str">
        <f>HYPERLINK("http://www.kabupro.jp/mark/20130808/S000E53S.htm","四半期報告書")</f>
        <v>四半期報告書</v>
      </c>
      <c r="I4" s="15" t="str">
        <f>HYPERLINK("http://www.kabupro.jp/mark/20130626/S000DOS1.htm","有価証券報告書")</f>
        <v>有価証券報告書</v>
      </c>
      <c r="J4" s="15" t="str">
        <f>HYPERLINK("http://www.kabupro.jp/mark/20130214/S000CVMM.htm","四半期報告書")</f>
        <v>四半期報告書</v>
      </c>
      <c r="K4" s="15" t="str">
        <f>HYPERLINK("http://www.kabupro.jp/mark/20121114/S000CAGK.htm","四半期報告書")</f>
        <v>四半期報告書</v>
      </c>
      <c r="L4" s="15" t="str">
        <f>HYPERLINK("http://www.kabupro.jp/mark/20120808/S000BLU5.htm","四半期報告書")</f>
        <v>四半期報告書</v>
      </c>
      <c r="M4" s="15" t="str">
        <f>HYPERLINK("http://www.kabupro.jp/mark/20120628/S000B7DT.htm","有価証券報告書")</f>
        <v>有価証券報告書</v>
      </c>
      <c r="N4" s="15" t="str">
        <f>HYPERLINK("http://www.kabupro.jp/mark/20120214/S000AC0Y.htm","四半期報告書")</f>
        <v>四半期報告書</v>
      </c>
      <c r="O4" s="15" t="str">
        <f>HYPERLINK("http://www.kabupro.jp/mark/20111111/S0009OGL.htm","四半期報告書")</f>
        <v>四半期報告書</v>
      </c>
      <c r="P4" s="15" t="str">
        <f>HYPERLINK("http://www.kabupro.jp/mark/20110808/S00091UX.htm","四半期報告書")</f>
        <v>四半期報告書</v>
      </c>
      <c r="Q4" s="15" t="str">
        <f>HYPERLINK("http://www.kabupro.jp/mark/20110627/S0008MS5.htm","有価証券報告書")</f>
        <v>有価証券報告書</v>
      </c>
      <c r="R4" s="15" t="str">
        <f>HYPERLINK("http://www.kabupro.jp/mark/20110214/S0007S9N.htm","四半期報告書")</f>
        <v>四半期報告書</v>
      </c>
      <c r="S4" s="15" t="str">
        <f>HYPERLINK("http://www.kabupro.jp/mark/20101112/S0007310.htm","四半期報告書")</f>
        <v>四半期報告書</v>
      </c>
      <c r="T4" s="15" t="str">
        <f>HYPERLINK("http://www.kabupro.jp/mark/20100806/S0006GVC.htm","四半期報告書")</f>
        <v>四半期報告書</v>
      </c>
      <c r="U4" s="15" t="str">
        <f>HYPERLINK("http://www.kabupro.jp/mark/20100625/S000617U.htm","有価証券報告書")</f>
        <v>有価証券報告書</v>
      </c>
      <c r="V4" s="15" t="str">
        <f>HYPERLINK("http://www.kabupro.jp/mark/20100212/S00054QY.htm","四半期報告書")</f>
        <v>四半期報告書</v>
      </c>
      <c r="W4" s="15" t="str">
        <f>HYPERLINK("http://www.kabupro.jp/mark/20091112/S0004J6E.htm","四半期報告書")</f>
        <v>四半期報告書</v>
      </c>
      <c r="X4" s="15" t="str">
        <f>HYPERLINK("http://www.kabupro.jp/mark/20090807/S0003SDA.htm","四半期報告書")</f>
        <v>四半期報告書</v>
      </c>
      <c r="Y4" s="15" t="str">
        <f>HYPERLINK("http://www.kabupro.jp/mark/20090626/S0003FGM.htm","有価証券報告書")</f>
        <v>有価証券報告書</v>
      </c>
    </row>
    <row r="5" spans="1:25" ht="14.25" thickBot="1">
      <c r="A5" s="11" t="s">
        <v>61</v>
      </c>
      <c r="B5" s="1" t="s">
        <v>214</v>
      </c>
      <c r="C5" s="1" t="s">
        <v>217</v>
      </c>
      <c r="D5" s="1" t="s">
        <v>219</v>
      </c>
      <c r="E5" s="1" t="s">
        <v>67</v>
      </c>
      <c r="F5" s="1" t="s">
        <v>214</v>
      </c>
      <c r="G5" s="1" t="s">
        <v>217</v>
      </c>
      <c r="H5" s="1" t="s">
        <v>219</v>
      </c>
      <c r="I5" s="1" t="s">
        <v>67</v>
      </c>
      <c r="J5" s="1" t="s">
        <v>221</v>
      </c>
      <c r="K5" s="1" t="s">
        <v>223</v>
      </c>
      <c r="L5" s="1" t="s">
        <v>225</v>
      </c>
      <c r="M5" s="1" t="s">
        <v>71</v>
      </c>
      <c r="N5" s="1" t="s">
        <v>227</v>
      </c>
      <c r="O5" s="1" t="s">
        <v>229</v>
      </c>
      <c r="P5" s="1" t="s">
        <v>231</v>
      </c>
      <c r="Q5" s="1" t="s">
        <v>73</v>
      </c>
      <c r="R5" s="1" t="s">
        <v>233</v>
      </c>
      <c r="S5" s="1" t="s">
        <v>235</v>
      </c>
      <c r="T5" s="1" t="s">
        <v>237</v>
      </c>
      <c r="U5" s="1" t="s">
        <v>75</v>
      </c>
      <c r="V5" s="1" t="s">
        <v>239</v>
      </c>
      <c r="W5" s="1" t="s">
        <v>241</v>
      </c>
      <c r="X5" s="1" t="s">
        <v>243</v>
      </c>
      <c r="Y5" s="1" t="s">
        <v>77</v>
      </c>
    </row>
    <row r="6" spans="1:25" ht="15" thickBot="1" thickTop="1">
      <c r="A6" s="10" t="s">
        <v>62</v>
      </c>
      <c r="B6" s="18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12</v>
      </c>
      <c r="C7" s="14" t="s">
        <v>12</v>
      </c>
      <c r="D7" s="14" t="s">
        <v>12</v>
      </c>
      <c r="E7" s="16" t="s">
        <v>68</v>
      </c>
      <c r="F7" s="14" t="s">
        <v>12</v>
      </c>
      <c r="G7" s="14" t="s">
        <v>12</v>
      </c>
      <c r="H7" s="14" t="s">
        <v>12</v>
      </c>
      <c r="I7" s="16" t="s">
        <v>68</v>
      </c>
      <c r="J7" s="14" t="s">
        <v>12</v>
      </c>
      <c r="K7" s="14" t="s">
        <v>12</v>
      </c>
      <c r="L7" s="14" t="s">
        <v>12</v>
      </c>
      <c r="M7" s="16" t="s">
        <v>68</v>
      </c>
      <c r="N7" s="14" t="s">
        <v>12</v>
      </c>
      <c r="O7" s="14" t="s">
        <v>12</v>
      </c>
      <c r="P7" s="14" t="s">
        <v>12</v>
      </c>
      <c r="Q7" s="16" t="s">
        <v>68</v>
      </c>
      <c r="R7" s="14" t="s">
        <v>12</v>
      </c>
      <c r="S7" s="14" t="s">
        <v>12</v>
      </c>
      <c r="T7" s="14" t="s">
        <v>12</v>
      </c>
      <c r="U7" s="16" t="s">
        <v>68</v>
      </c>
      <c r="V7" s="14" t="s">
        <v>12</v>
      </c>
      <c r="W7" s="14" t="s">
        <v>12</v>
      </c>
      <c r="X7" s="14" t="s">
        <v>12</v>
      </c>
      <c r="Y7" s="16" t="s">
        <v>68</v>
      </c>
    </row>
    <row r="8" spans="1:25" ht="13.5">
      <c r="A8" s="13" t="s">
        <v>64</v>
      </c>
      <c r="B8" s="1" t="s">
        <v>13</v>
      </c>
      <c r="C8" s="1" t="s">
        <v>13</v>
      </c>
      <c r="D8" s="1" t="s">
        <v>13</v>
      </c>
      <c r="E8" s="17" t="s">
        <v>162</v>
      </c>
      <c r="F8" s="1" t="s">
        <v>162</v>
      </c>
      <c r="G8" s="1" t="s">
        <v>162</v>
      </c>
      <c r="H8" s="1" t="s">
        <v>162</v>
      </c>
      <c r="I8" s="17" t="s">
        <v>163</v>
      </c>
      <c r="J8" s="1" t="s">
        <v>163</v>
      </c>
      <c r="K8" s="1" t="s">
        <v>163</v>
      </c>
      <c r="L8" s="1" t="s">
        <v>163</v>
      </c>
      <c r="M8" s="17" t="s">
        <v>164</v>
      </c>
      <c r="N8" s="1" t="s">
        <v>164</v>
      </c>
      <c r="O8" s="1" t="s">
        <v>164</v>
      </c>
      <c r="P8" s="1" t="s">
        <v>164</v>
      </c>
      <c r="Q8" s="17" t="s">
        <v>165</v>
      </c>
      <c r="R8" s="1" t="s">
        <v>165</v>
      </c>
      <c r="S8" s="1" t="s">
        <v>165</v>
      </c>
      <c r="T8" s="1" t="s">
        <v>165</v>
      </c>
      <c r="U8" s="17" t="s">
        <v>166</v>
      </c>
      <c r="V8" s="1" t="s">
        <v>166</v>
      </c>
      <c r="W8" s="1" t="s">
        <v>166</v>
      </c>
      <c r="X8" s="1" t="s">
        <v>166</v>
      </c>
      <c r="Y8" s="17" t="s">
        <v>167</v>
      </c>
    </row>
    <row r="9" spans="1:25" ht="13.5">
      <c r="A9" s="13" t="s">
        <v>65</v>
      </c>
      <c r="B9" s="1" t="s">
        <v>216</v>
      </c>
      <c r="C9" s="1" t="s">
        <v>218</v>
      </c>
      <c r="D9" s="1" t="s">
        <v>220</v>
      </c>
      <c r="E9" s="17" t="s">
        <v>69</v>
      </c>
      <c r="F9" s="1" t="s">
        <v>222</v>
      </c>
      <c r="G9" s="1" t="s">
        <v>224</v>
      </c>
      <c r="H9" s="1" t="s">
        <v>226</v>
      </c>
      <c r="I9" s="17" t="s">
        <v>70</v>
      </c>
      <c r="J9" s="1" t="s">
        <v>228</v>
      </c>
      <c r="K9" s="1" t="s">
        <v>230</v>
      </c>
      <c r="L9" s="1" t="s">
        <v>232</v>
      </c>
      <c r="M9" s="17" t="s">
        <v>72</v>
      </c>
      <c r="N9" s="1" t="s">
        <v>234</v>
      </c>
      <c r="O9" s="1" t="s">
        <v>236</v>
      </c>
      <c r="P9" s="1" t="s">
        <v>238</v>
      </c>
      <c r="Q9" s="17" t="s">
        <v>74</v>
      </c>
      <c r="R9" s="1" t="s">
        <v>240</v>
      </c>
      <c r="S9" s="1" t="s">
        <v>242</v>
      </c>
      <c r="T9" s="1" t="s">
        <v>244</v>
      </c>
      <c r="U9" s="17" t="s">
        <v>76</v>
      </c>
      <c r="V9" s="1" t="s">
        <v>246</v>
      </c>
      <c r="W9" s="1" t="s">
        <v>248</v>
      </c>
      <c r="X9" s="1" t="s">
        <v>250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26" t="s">
        <v>168</v>
      </c>
      <c r="B11" s="27">
        <v>1940249</v>
      </c>
      <c r="C11" s="27">
        <v>1254317</v>
      </c>
      <c r="D11" s="27">
        <v>615851</v>
      </c>
      <c r="E11" s="21">
        <v>2205270</v>
      </c>
      <c r="F11" s="27">
        <v>1535190</v>
      </c>
      <c r="G11" s="27">
        <v>1023503</v>
      </c>
      <c r="H11" s="27">
        <v>506615</v>
      </c>
      <c r="I11" s="21">
        <v>2033058</v>
      </c>
      <c r="J11" s="27">
        <v>1418302</v>
      </c>
      <c r="K11" s="27">
        <v>959162</v>
      </c>
      <c r="L11" s="27">
        <v>408132</v>
      </c>
      <c r="M11" s="21">
        <v>2325689</v>
      </c>
      <c r="N11" s="27">
        <v>1717935</v>
      </c>
      <c r="O11" s="27">
        <v>1157698</v>
      </c>
      <c r="P11" s="27">
        <v>578037</v>
      </c>
      <c r="Q11" s="21">
        <v>2163949</v>
      </c>
      <c r="R11" s="27">
        <v>1547881</v>
      </c>
      <c r="S11" s="27">
        <v>990332</v>
      </c>
      <c r="T11" s="27">
        <v>428226</v>
      </c>
      <c r="U11" s="21">
        <v>2535902</v>
      </c>
      <c r="V11" s="27">
        <v>2087875</v>
      </c>
      <c r="W11" s="27">
        <v>1575542</v>
      </c>
      <c r="X11" s="27">
        <v>771825</v>
      </c>
      <c r="Y11" s="21">
        <v>3475789</v>
      </c>
    </row>
    <row r="12" spans="1:25" ht="13.5">
      <c r="A12" s="7" t="s">
        <v>59</v>
      </c>
      <c r="B12" s="28">
        <v>1444843</v>
      </c>
      <c r="C12" s="28">
        <v>936518</v>
      </c>
      <c r="D12" s="28">
        <v>460093</v>
      </c>
      <c r="E12" s="22">
        <v>1729296</v>
      </c>
      <c r="F12" s="28">
        <v>1210569</v>
      </c>
      <c r="G12" s="28">
        <v>807771</v>
      </c>
      <c r="H12" s="28">
        <v>401511</v>
      </c>
      <c r="I12" s="22">
        <v>1662592</v>
      </c>
      <c r="J12" s="28">
        <v>1165003</v>
      </c>
      <c r="K12" s="28">
        <v>777726</v>
      </c>
      <c r="L12" s="28">
        <v>331776</v>
      </c>
      <c r="M12" s="22">
        <v>1863678</v>
      </c>
      <c r="N12" s="28">
        <v>1374427</v>
      </c>
      <c r="O12" s="28">
        <v>923398</v>
      </c>
      <c r="P12" s="28">
        <v>458639</v>
      </c>
      <c r="Q12" s="22">
        <v>1710699</v>
      </c>
      <c r="R12" s="28">
        <v>1225717</v>
      </c>
      <c r="S12" s="28">
        <v>791839</v>
      </c>
      <c r="T12" s="28">
        <v>344919</v>
      </c>
      <c r="U12" s="22">
        <v>2021851</v>
      </c>
      <c r="V12" s="28">
        <v>1594060</v>
      </c>
      <c r="W12" s="28">
        <v>1183302</v>
      </c>
      <c r="X12" s="28">
        <v>581956</v>
      </c>
      <c r="Y12" s="22">
        <v>2485905</v>
      </c>
    </row>
    <row r="13" spans="1:25" ht="13.5">
      <c r="A13" s="7" t="s">
        <v>176</v>
      </c>
      <c r="B13" s="28">
        <v>495406</v>
      </c>
      <c r="C13" s="28">
        <v>317799</v>
      </c>
      <c r="D13" s="28">
        <v>155758</v>
      </c>
      <c r="E13" s="22">
        <v>475974</v>
      </c>
      <c r="F13" s="28">
        <v>324621</v>
      </c>
      <c r="G13" s="28">
        <v>215732</v>
      </c>
      <c r="H13" s="28">
        <v>105104</v>
      </c>
      <c r="I13" s="22">
        <v>370466</v>
      </c>
      <c r="J13" s="28">
        <v>253299</v>
      </c>
      <c r="K13" s="28">
        <v>181436</v>
      </c>
      <c r="L13" s="28">
        <v>76356</v>
      </c>
      <c r="M13" s="22">
        <v>462011</v>
      </c>
      <c r="N13" s="28">
        <v>343508</v>
      </c>
      <c r="O13" s="28">
        <v>234300</v>
      </c>
      <c r="P13" s="28">
        <v>119398</v>
      </c>
      <c r="Q13" s="22">
        <v>453250</v>
      </c>
      <c r="R13" s="28">
        <v>322164</v>
      </c>
      <c r="S13" s="28">
        <v>198493</v>
      </c>
      <c r="T13" s="28">
        <v>83307</v>
      </c>
      <c r="U13" s="22">
        <v>514051</v>
      </c>
      <c r="V13" s="28">
        <v>493815</v>
      </c>
      <c r="W13" s="28">
        <v>392240</v>
      </c>
      <c r="X13" s="28">
        <v>189869</v>
      </c>
      <c r="Y13" s="22">
        <v>989884</v>
      </c>
    </row>
    <row r="14" spans="1:25" ht="13.5">
      <c r="A14" s="7" t="s">
        <v>177</v>
      </c>
      <c r="B14" s="28">
        <v>370808</v>
      </c>
      <c r="C14" s="28">
        <v>243837</v>
      </c>
      <c r="D14" s="28">
        <v>119243</v>
      </c>
      <c r="E14" s="22">
        <v>422038</v>
      </c>
      <c r="F14" s="28">
        <v>304980</v>
      </c>
      <c r="G14" s="28">
        <v>204257</v>
      </c>
      <c r="H14" s="28">
        <v>103304</v>
      </c>
      <c r="I14" s="22">
        <v>409184</v>
      </c>
      <c r="J14" s="28">
        <v>307578</v>
      </c>
      <c r="K14" s="28">
        <v>203072</v>
      </c>
      <c r="L14" s="28">
        <v>99442</v>
      </c>
      <c r="M14" s="22">
        <v>438176</v>
      </c>
      <c r="N14" s="28">
        <v>330276</v>
      </c>
      <c r="O14" s="28">
        <v>222122</v>
      </c>
      <c r="P14" s="28">
        <v>113032</v>
      </c>
      <c r="Q14" s="22">
        <v>443792</v>
      </c>
      <c r="R14" s="28">
        <v>333133</v>
      </c>
      <c r="S14" s="28">
        <v>220551</v>
      </c>
      <c r="T14" s="28">
        <v>111291</v>
      </c>
      <c r="U14" s="22">
        <v>542432</v>
      </c>
      <c r="V14" s="28">
        <v>457295</v>
      </c>
      <c r="W14" s="28">
        <v>331509</v>
      </c>
      <c r="X14" s="28">
        <v>161614</v>
      </c>
      <c r="Y14" s="22">
        <v>827737</v>
      </c>
    </row>
    <row r="15" spans="1:25" ht="14.25" thickBot="1">
      <c r="A15" s="25" t="s">
        <v>178</v>
      </c>
      <c r="B15" s="29">
        <v>124598</v>
      </c>
      <c r="C15" s="29">
        <v>73962</v>
      </c>
      <c r="D15" s="29">
        <v>36515</v>
      </c>
      <c r="E15" s="23">
        <v>53936</v>
      </c>
      <c r="F15" s="29">
        <v>19641</v>
      </c>
      <c r="G15" s="29">
        <v>11475</v>
      </c>
      <c r="H15" s="29">
        <v>1800</v>
      </c>
      <c r="I15" s="23">
        <v>-38718</v>
      </c>
      <c r="J15" s="29">
        <v>-54279</v>
      </c>
      <c r="K15" s="29">
        <v>-21636</v>
      </c>
      <c r="L15" s="29">
        <v>-23086</v>
      </c>
      <c r="M15" s="23">
        <v>23835</v>
      </c>
      <c r="N15" s="29">
        <v>13232</v>
      </c>
      <c r="O15" s="29">
        <v>12178</v>
      </c>
      <c r="P15" s="29">
        <v>6366</v>
      </c>
      <c r="Q15" s="23">
        <v>9458</v>
      </c>
      <c r="R15" s="29">
        <v>-10969</v>
      </c>
      <c r="S15" s="29">
        <v>-22058</v>
      </c>
      <c r="T15" s="29">
        <v>-27984</v>
      </c>
      <c r="U15" s="23">
        <v>-28381</v>
      </c>
      <c r="V15" s="29">
        <v>36520</v>
      </c>
      <c r="W15" s="29">
        <v>60731</v>
      </c>
      <c r="X15" s="29">
        <v>28255</v>
      </c>
      <c r="Y15" s="23">
        <v>162147</v>
      </c>
    </row>
    <row r="16" spans="1:25" ht="14.25" thickTop="1">
      <c r="A16" s="6" t="s">
        <v>179</v>
      </c>
      <c r="B16" s="28">
        <v>1771</v>
      </c>
      <c r="C16" s="28">
        <v>1164</v>
      </c>
      <c r="D16" s="28">
        <v>659</v>
      </c>
      <c r="E16" s="22">
        <v>2659</v>
      </c>
      <c r="F16" s="28">
        <v>1861</v>
      </c>
      <c r="G16" s="28">
        <v>1245</v>
      </c>
      <c r="H16" s="28">
        <v>604</v>
      </c>
      <c r="I16" s="22">
        <v>2244</v>
      </c>
      <c r="J16" s="28">
        <v>1652</v>
      </c>
      <c r="K16" s="28">
        <v>1143</v>
      </c>
      <c r="L16" s="28">
        <v>581</v>
      </c>
      <c r="M16" s="22">
        <v>1852</v>
      </c>
      <c r="N16" s="28">
        <v>1308</v>
      </c>
      <c r="O16" s="28">
        <v>813</v>
      </c>
      <c r="P16" s="28">
        <v>385</v>
      </c>
      <c r="Q16" s="22">
        <v>1936</v>
      </c>
      <c r="R16" s="28">
        <v>1419</v>
      </c>
      <c r="S16" s="28">
        <v>1044</v>
      </c>
      <c r="T16" s="28">
        <v>566</v>
      </c>
      <c r="U16" s="22">
        <v>3327</v>
      </c>
      <c r="V16" s="28">
        <v>2738</v>
      </c>
      <c r="W16" s="28">
        <v>2075</v>
      </c>
      <c r="X16" s="28">
        <v>1064</v>
      </c>
      <c r="Y16" s="22">
        <v>4590</v>
      </c>
    </row>
    <row r="17" spans="1:25" ht="13.5">
      <c r="A17" s="6" t="s">
        <v>0</v>
      </c>
      <c r="B17" s="28">
        <v>6039</v>
      </c>
      <c r="C17" s="28">
        <v>1454</v>
      </c>
      <c r="D17" s="28">
        <v>600</v>
      </c>
      <c r="E17" s="22">
        <v>10090</v>
      </c>
      <c r="F17" s="28">
        <v>6251</v>
      </c>
      <c r="G17" s="28">
        <v>2096</v>
      </c>
      <c r="H17" s="28">
        <v>1207</v>
      </c>
      <c r="I17" s="22">
        <v>9552</v>
      </c>
      <c r="J17" s="28">
        <v>8091</v>
      </c>
      <c r="K17" s="28">
        <v>7040</v>
      </c>
      <c r="L17" s="28">
        <v>3672</v>
      </c>
      <c r="M17" s="22">
        <v>14216</v>
      </c>
      <c r="N17" s="28">
        <v>10664</v>
      </c>
      <c r="O17" s="28">
        <v>7072</v>
      </c>
      <c r="P17" s="28">
        <v>3892</v>
      </c>
      <c r="Q17" s="22">
        <v>8667</v>
      </c>
      <c r="R17" s="28">
        <v>5206</v>
      </c>
      <c r="S17" s="28">
        <v>2718</v>
      </c>
      <c r="T17" s="28">
        <v>813</v>
      </c>
      <c r="U17" s="22"/>
      <c r="V17" s="28">
        <v>4816</v>
      </c>
      <c r="W17" s="28">
        <v>6288</v>
      </c>
      <c r="X17" s="28">
        <v>3439</v>
      </c>
      <c r="Y17" s="22">
        <v>8409</v>
      </c>
    </row>
    <row r="18" spans="1:25" ht="13.5">
      <c r="A18" s="6" t="s">
        <v>183</v>
      </c>
      <c r="B18" s="28"/>
      <c r="C18" s="28"/>
      <c r="D18" s="28"/>
      <c r="E18" s="22"/>
      <c r="F18" s="28">
        <v>4488</v>
      </c>
      <c r="G18" s="28"/>
      <c r="H18" s="28"/>
      <c r="I18" s="22">
        <v>2929</v>
      </c>
      <c r="J18" s="28"/>
      <c r="K18" s="28"/>
      <c r="L18" s="28"/>
      <c r="M18" s="22">
        <v>9230</v>
      </c>
      <c r="N18" s="28">
        <v>6226</v>
      </c>
      <c r="O18" s="28">
        <v>6368</v>
      </c>
      <c r="P18" s="28"/>
      <c r="Q18" s="22"/>
      <c r="R18" s="28"/>
      <c r="S18" s="28"/>
      <c r="T18" s="28"/>
      <c r="U18" s="22">
        <v>29057</v>
      </c>
      <c r="V18" s="28">
        <v>22709</v>
      </c>
      <c r="W18" s="28"/>
      <c r="X18" s="28"/>
      <c r="Y18" s="22"/>
    </row>
    <row r="19" spans="1:25" ht="13.5">
      <c r="A19" s="6" t="s">
        <v>90</v>
      </c>
      <c r="B19" s="28">
        <v>5379</v>
      </c>
      <c r="C19" s="28">
        <v>4195</v>
      </c>
      <c r="D19" s="28">
        <v>1854</v>
      </c>
      <c r="E19" s="22">
        <v>2880</v>
      </c>
      <c r="F19" s="28">
        <v>3841</v>
      </c>
      <c r="G19" s="28">
        <v>2669</v>
      </c>
      <c r="H19" s="28">
        <v>1605</v>
      </c>
      <c r="I19" s="22">
        <v>2593</v>
      </c>
      <c r="J19" s="28">
        <v>3770</v>
      </c>
      <c r="K19" s="28">
        <v>2430</v>
      </c>
      <c r="L19" s="28">
        <v>1367</v>
      </c>
      <c r="M19" s="22">
        <v>3043</v>
      </c>
      <c r="N19" s="28">
        <v>4282</v>
      </c>
      <c r="O19" s="28">
        <v>2656</v>
      </c>
      <c r="P19" s="28">
        <v>1425</v>
      </c>
      <c r="Q19" s="22">
        <v>3143</v>
      </c>
      <c r="R19" s="28">
        <v>3633</v>
      </c>
      <c r="S19" s="28">
        <v>2626</v>
      </c>
      <c r="T19" s="28">
        <v>1164</v>
      </c>
      <c r="U19" s="22">
        <v>2785</v>
      </c>
      <c r="V19" s="28">
        <v>3846</v>
      </c>
      <c r="W19" s="28">
        <v>2669</v>
      </c>
      <c r="X19" s="28">
        <v>1294</v>
      </c>
      <c r="Y19" s="22">
        <v>5857</v>
      </c>
    </row>
    <row r="20" spans="1:25" ht="13.5">
      <c r="A20" s="6" t="s">
        <v>184</v>
      </c>
      <c r="B20" s="28">
        <v>13189</v>
      </c>
      <c r="C20" s="28">
        <v>6813</v>
      </c>
      <c r="D20" s="28">
        <v>3113</v>
      </c>
      <c r="E20" s="22">
        <v>18006</v>
      </c>
      <c r="F20" s="28">
        <v>16441</v>
      </c>
      <c r="G20" s="28">
        <v>6010</v>
      </c>
      <c r="H20" s="28">
        <v>3416</v>
      </c>
      <c r="I20" s="22">
        <v>19487</v>
      </c>
      <c r="J20" s="28">
        <v>13513</v>
      </c>
      <c r="K20" s="28">
        <v>10613</v>
      </c>
      <c r="L20" s="28">
        <v>5620</v>
      </c>
      <c r="M20" s="22">
        <v>30583</v>
      </c>
      <c r="N20" s="28">
        <v>22480</v>
      </c>
      <c r="O20" s="28">
        <v>16909</v>
      </c>
      <c r="P20" s="28">
        <v>5702</v>
      </c>
      <c r="Q20" s="22">
        <v>15921</v>
      </c>
      <c r="R20" s="28">
        <v>10258</v>
      </c>
      <c r="S20" s="28">
        <v>6388</v>
      </c>
      <c r="T20" s="28">
        <v>2543</v>
      </c>
      <c r="U20" s="22">
        <v>37573</v>
      </c>
      <c r="V20" s="28">
        <v>34109</v>
      </c>
      <c r="W20" s="28">
        <v>11032</v>
      </c>
      <c r="X20" s="28">
        <v>5797</v>
      </c>
      <c r="Y20" s="22">
        <v>20995</v>
      </c>
    </row>
    <row r="21" spans="1:25" ht="13.5">
      <c r="A21" s="6" t="s">
        <v>185</v>
      </c>
      <c r="B21" s="28">
        <v>9500</v>
      </c>
      <c r="C21" s="28">
        <v>6267</v>
      </c>
      <c r="D21" s="28">
        <v>3227</v>
      </c>
      <c r="E21" s="22">
        <v>14062</v>
      </c>
      <c r="F21" s="28">
        <v>10576</v>
      </c>
      <c r="G21" s="28">
        <v>7089</v>
      </c>
      <c r="H21" s="28">
        <v>3507</v>
      </c>
      <c r="I21" s="22">
        <v>11451</v>
      </c>
      <c r="J21" s="28">
        <v>8574</v>
      </c>
      <c r="K21" s="28">
        <v>5688</v>
      </c>
      <c r="L21" s="28">
        <v>2665</v>
      </c>
      <c r="M21" s="22">
        <v>11840</v>
      </c>
      <c r="N21" s="28">
        <v>8905</v>
      </c>
      <c r="O21" s="28">
        <v>6026</v>
      </c>
      <c r="P21" s="28">
        <v>3049</v>
      </c>
      <c r="Q21" s="22">
        <v>13947</v>
      </c>
      <c r="R21" s="28">
        <v>10772</v>
      </c>
      <c r="S21" s="28">
        <v>7435</v>
      </c>
      <c r="T21" s="28">
        <v>3555</v>
      </c>
      <c r="U21" s="22">
        <v>14224</v>
      </c>
      <c r="V21" s="28">
        <v>11181</v>
      </c>
      <c r="W21" s="28">
        <v>7467</v>
      </c>
      <c r="X21" s="28">
        <v>3723</v>
      </c>
      <c r="Y21" s="22">
        <v>19020</v>
      </c>
    </row>
    <row r="22" spans="1:25" ht="13.5">
      <c r="A22" s="6" t="s">
        <v>187</v>
      </c>
      <c r="B22" s="28">
        <v>32370</v>
      </c>
      <c r="C22" s="28">
        <v>35444</v>
      </c>
      <c r="D22" s="28">
        <v>27157</v>
      </c>
      <c r="E22" s="22">
        <v>19538</v>
      </c>
      <c r="F22" s="28"/>
      <c r="G22" s="28">
        <v>7578</v>
      </c>
      <c r="H22" s="28">
        <v>9445</v>
      </c>
      <c r="I22" s="22"/>
      <c r="J22" s="28">
        <v>5738</v>
      </c>
      <c r="K22" s="28">
        <v>11672</v>
      </c>
      <c r="L22" s="28">
        <v>4643</v>
      </c>
      <c r="M22" s="22"/>
      <c r="N22" s="28"/>
      <c r="O22" s="28"/>
      <c r="P22" s="28">
        <v>3820</v>
      </c>
      <c r="Q22" s="22">
        <v>807</v>
      </c>
      <c r="R22" s="28">
        <v>2190</v>
      </c>
      <c r="S22" s="28">
        <v>3274</v>
      </c>
      <c r="T22" s="28">
        <v>1945</v>
      </c>
      <c r="U22" s="22"/>
      <c r="V22" s="28"/>
      <c r="W22" s="28">
        <v>10606</v>
      </c>
      <c r="X22" s="28">
        <v>4904</v>
      </c>
      <c r="Y22" s="22">
        <v>7544</v>
      </c>
    </row>
    <row r="23" spans="1:25" ht="13.5">
      <c r="A23" s="6" t="s">
        <v>90</v>
      </c>
      <c r="B23" s="28">
        <v>2796</v>
      </c>
      <c r="C23" s="28">
        <v>2769</v>
      </c>
      <c r="D23" s="28">
        <v>848</v>
      </c>
      <c r="E23" s="22">
        <v>4442</v>
      </c>
      <c r="F23" s="28">
        <v>4112</v>
      </c>
      <c r="G23" s="28">
        <v>2377</v>
      </c>
      <c r="H23" s="28">
        <v>1143</v>
      </c>
      <c r="I23" s="22">
        <v>5152</v>
      </c>
      <c r="J23" s="28">
        <v>3028</v>
      </c>
      <c r="K23" s="28">
        <v>2227</v>
      </c>
      <c r="L23" s="28">
        <v>1067</v>
      </c>
      <c r="M23" s="22">
        <v>4482</v>
      </c>
      <c r="N23" s="28">
        <v>3722</v>
      </c>
      <c r="O23" s="28">
        <v>2252</v>
      </c>
      <c r="P23" s="28">
        <v>1056</v>
      </c>
      <c r="Q23" s="22">
        <v>4584</v>
      </c>
      <c r="R23" s="28">
        <v>5182</v>
      </c>
      <c r="S23" s="28">
        <v>3211</v>
      </c>
      <c r="T23" s="28">
        <v>1712</v>
      </c>
      <c r="U23" s="22">
        <v>5607</v>
      </c>
      <c r="V23" s="28">
        <v>7311</v>
      </c>
      <c r="W23" s="28">
        <v>5147</v>
      </c>
      <c r="X23" s="28">
        <v>2540</v>
      </c>
      <c r="Y23" s="22">
        <v>5075</v>
      </c>
    </row>
    <row r="24" spans="1:25" ht="13.5">
      <c r="A24" s="6" t="s">
        <v>189</v>
      </c>
      <c r="B24" s="28">
        <v>44666</v>
      </c>
      <c r="C24" s="28">
        <v>44480</v>
      </c>
      <c r="D24" s="28">
        <v>31232</v>
      </c>
      <c r="E24" s="22">
        <v>38855</v>
      </c>
      <c r="F24" s="28">
        <v>14688</v>
      </c>
      <c r="G24" s="28">
        <v>17044</v>
      </c>
      <c r="H24" s="28">
        <v>14095</v>
      </c>
      <c r="I24" s="22">
        <v>17586</v>
      </c>
      <c r="J24" s="28">
        <v>17340</v>
      </c>
      <c r="K24" s="28">
        <v>19587</v>
      </c>
      <c r="L24" s="28">
        <v>8375</v>
      </c>
      <c r="M24" s="22">
        <v>17556</v>
      </c>
      <c r="N24" s="28">
        <v>12627</v>
      </c>
      <c r="O24" s="28">
        <v>8278</v>
      </c>
      <c r="P24" s="28">
        <v>7925</v>
      </c>
      <c r="Q24" s="22">
        <v>20735</v>
      </c>
      <c r="R24" s="28">
        <v>18144</v>
      </c>
      <c r="S24" s="28">
        <v>13920</v>
      </c>
      <c r="T24" s="28">
        <v>7212</v>
      </c>
      <c r="U24" s="22">
        <v>27872</v>
      </c>
      <c r="V24" s="28">
        <v>18492</v>
      </c>
      <c r="W24" s="28">
        <v>23220</v>
      </c>
      <c r="X24" s="28">
        <v>11167</v>
      </c>
      <c r="Y24" s="22">
        <v>34681</v>
      </c>
    </row>
    <row r="25" spans="1:25" ht="14.25" thickBot="1">
      <c r="A25" s="25" t="s">
        <v>190</v>
      </c>
      <c r="B25" s="29">
        <v>93121</v>
      </c>
      <c r="C25" s="29">
        <v>36295</v>
      </c>
      <c r="D25" s="29">
        <v>8396</v>
      </c>
      <c r="E25" s="23">
        <v>33087</v>
      </c>
      <c r="F25" s="29">
        <v>21394</v>
      </c>
      <c r="G25" s="29">
        <v>441</v>
      </c>
      <c r="H25" s="29">
        <v>-8879</v>
      </c>
      <c r="I25" s="23">
        <v>-36817</v>
      </c>
      <c r="J25" s="29">
        <v>-58106</v>
      </c>
      <c r="K25" s="29">
        <v>-30610</v>
      </c>
      <c r="L25" s="29">
        <v>-25841</v>
      </c>
      <c r="M25" s="23">
        <v>36862</v>
      </c>
      <c r="N25" s="29">
        <v>23085</v>
      </c>
      <c r="O25" s="29">
        <v>20809</v>
      </c>
      <c r="P25" s="29">
        <v>4143</v>
      </c>
      <c r="Q25" s="23">
        <v>4644</v>
      </c>
      <c r="R25" s="29">
        <v>-18855</v>
      </c>
      <c r="S25" s="29">
        <v>-29590</v>
      </c>
      <c r="T25" s="29">
        <v>-32653</v>
      </c>
      <c r="U25" s="23">
        <v>-18680</v>
      </c>
      <c r="V25" s="29">
        <v>52137</v>
      </c>
      <c r="W25" s="29">
        <v>48543</v>
      </c>
      <c r="X25" s="29">
        <v>22885</v>
      </c>
      <c r="Y25" s="23">
        <v>148461</v>
      </c>
    </row>
    <row r="26" spans="1:25" ht="14.25" thickTop="1">
      <c r="A26" s="6" t="s">
        <v>191</v>
      </c>
      <c r="B26" s="28">
        <v>140</v>
      </c>
      <c r="C26" s="28">
        <v>44</v>
      </c>
      <c r="D26" s="28">
        <v>24</v>
      </c>
      <c r="E26" s="22">
        <v>508</v>
      </c>
      <c r="F26" s="28">
        <v>294</v>
      </c>
      <c r="G26" s="28">
        <v>288</v>
      </c>
      <c r="H26" s="28">
        <v>213</v>
      </c>
      <c r="I26" s="22">
        <v>185</v>
      </c>
      <c r="J26" s="28">
        <v>173</v>
      </c>
      <c r="K26" s="28">
        <v>123</v>
      </c>
      <c r="L26" s="28">
        <v>17</v>
      </c>
      <c r="M26" s="22">
        <v>729</v>
      </c>
      <c r="N26" s="28">
        <v>517</v>
      </c>
      <c r="O26" s="28">
        <v>517</v>
      </c>
      <c r="P26" s="28">
        <v>72</v>
      </c>
      <c r="Q26" s="22">
        <v>204</v>
      </c>
      <c r="R26" s="28">
        <v>227</v>
      </c>
      <c r="S26" s="28">
        <v>199</v>
      </c>
      <c r="T26" s="28">
        <v>34</v>
      </c>
      <c r="U26" s="22">
        <v>562</v>
      </c>
      <c r="V26" s="28">
        <v>266</v>
      </c>
      <c r="W26" s="28">
        <v>114</v>
      </c>
      <c r="X26" s="28">
        <v>109</v>
      </c>
      <c r="Y26" s="22">
        <v>1122</v>
      </c>
    </row>
    <row r="27" spans="1:25" ht="13.5">
      <c r="A27" s="6" t="s">
        <v>192</v>
      </c>
      <c r="B27" s="28"/>
      <c r="C27" s="28"/>
      <c r="D27" s="28"/>
      <c r="E27" s="22">
        <v>9574</v>
      </c>
      <c r="F27" s="28">
        <v>9574</v>
      </c>
      <c r="G27" s="28">
        <v>9574</v>
      </c>
      <c r="H27" s="28"/>
      <c r="I27" s="22"/>
      <c r="J27" s="28"/>
      <c r="K27" s="28"/>
      <c r="L27" s="28"/>
      <c r="M27" s="22">
        <v>702</v>
      </c>
      <c r="N27" s="28">
        <v>702</v>
      </c>
      <c r="O27" s="28"/>
      <c r="P27" s="28"/>
      <c r="Q27" s="22">
        <v>440</v>
      </c>
      <c r="R27" s="28">
        <v>513</v>
      </c>
      <c r="S27" s="28">
        <v>513</v>
      </c>
      <c r="T27" s="28"/>
      <c r="U27" s="22"/>
      <c r="V27" s="28"/>
      <c r="W27" s="28"/>
      <c r="X27" s="28"/>
      <c r="Y27" s="22"/>
    </row>
    <row r="28" spans="1:25" ht="13.5">
      <c r="A28" s="6" t="s">
        <v>195</v>
      </c>
      <c r="B28" s="28"/>
      <c r="C28" s="28"/>
      <c r="D28" s="28"/>
      <c r="E28" s="22">
        <v>2746</v>
      </c>
      <c r="F28" s="28">
        <v>2704</v>
      </c>
      <c r="G28" s="28"/>
      <c r="H28" s="28">
        <v>325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194</v>
      </c>
      <c r="B29" s="28">
        <v>6</v>
      </c>
      <c r="C29" s="28">
        <v>6</v>
      </c>
      <c r="D29" s="28">
        <v>6</v>
      </c>
      <c r="E29" s="22"/>
      <c r="F29" s="28">
        <v>253</v>
      </c>
      <c r="G29" s="28">
        <v>253</v>
      </c>
      <c r="H29" s="28">
        <v>253</v>
      </c>
      <c r="I29" s="22"/>
      <c r="J29" s="28"/>
      <c r="K29" s="28"/>
      <c r="L29" s="28"/>
      <c r="M29" s="22">
        <v>8</v>
      </c>
      <c r="N29" s="28">
        <v>6</v>
      </c>
      <c r="O29" s="28">
        <v>5</v>
      </c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1</v>
      </c>
      <c r="B30" s="28">
        <v>224</v>
      </c>
      <c r="C30" s="28">
        <v>224</v>
      </c>
      <c r="D30" s="28">
        <v>224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90</v>
      </c>
      <c r="B31" s="28"/>
      <c r="C31" s="28"/>
      <c r="D31" s="28"/>
      <c r="E31" s="22">
        <v>921</v>
      </c>
      <c r="F31" s="28">
        <v>622</v>
      </c>
      <c r="G31" s="28">
        <v>513</v>
      </c>
      <c r="H31" s="28">
        <v>188</v>
      </c>
      <c r="I31" s="22">
        <v>458</v>
      </c>
      <c r="J31" s="28">
        <v>199</v>
      </c>
      <c r="K31" s="28">
        <v>198</v>
      </c>
      <c r="L31" s="28">
        <v>4</v>
      </c>
      <c r="M31" s="22">
        <v>3</v>
      </c>
      <c r="N31" s="28">
        <v>3</v>
      </c>
      <c r="O31" s="28"/>
      <c r="P31" s="28">
        <v>2</v>
      </c>
      <c r="Q31" s="22">
        <v>5</v>
      </c>
      <c r="R31" s="28">
        <v>11</v>
      </c>
      <c r="S31" s="28">
        <v>13</v>
      </c>
      <c r="T31" s="28">
        <v>3</v>
      </c>
      <c r="U31" s="22">
        <v>16</v>
      </c>
      <c r="V31" s="28">
        <v>16</v>
      </c>
      <c r="W31" s="28">
        <v>18</v>
      </c>
      <c r="X31" s="28"/>
      <c r="Y31" s="22"/>
    </row>
    <row r="32" spans="1:25" ht="13.5">
      <c r="A32" s="6" t="s">
        <v>197</v>
      </c>
      <c r="B32" s="28">
        <v>370</v>
      </c>
      <c r="C32" s="28">
        <v>274</v>
      </c>
      <c r="D32" s="28">
        <v>254</v>
      </c>
      <c r="E32" s="22">
        <v>13749</v>
      </c>
      <c r="F32" s="28">
        <v>13447</v>
      </c>
      <c r="G32" s="28">
        <v>10628</v>
      </c>
      <c r="H32" s="28">
        <v>979</v>
      </c>
      <c r="I32" s="22">
        <v>1138</v>
      </c>
      <c r="J32" s="28">
        <v>372</v>
      </c>
      <c r="K32" s="28">
        <v>321</v>
      </c>
      <c r="L32" s="28">
        <v>21</v>
      </c>
      <c r="M32" s="22">
        <v>1744</v>
      </c>
      <c r="N32" s="28">
        <v>1243</v>
      </c>
      <c r="O32" s="28">
        <v>522</v>
      </c>
      <c r="P32" s="28">
        <v>74</v>
      </c>
      <c r="Q32" s="22">
        <v>1197</v>
      </c>
      <c r="R32" s="28">
        <v>985</v>
      </c>
      <c r="S32" s="28">
        <v>849</v>
      </c>
      <c r="T32" s="28">
        <v>161</v>
      </c>
      <c r="U32" s="22">
        <v>906</v>
      </c>
      <c r="V32" s="28">
        <v>610</v>
      </c>
      <c r="W32" s="28">
        <v>389</v>
      </c>
      <c r="X32" s="28">
        <v>287</v>
      </c>
      <c r="Y32" s="22">
        <v>2601</v>
      </c>
    </row>
    <row r="33" spans="1:25" ht="13.5">
      <c r="A33" s="6" t="s">
        <v>2</v>
      </c>
      <c r="B33" s="28">
        <v>2830</v>
      </c>
      <c r="C33" s="28">
        <v>1995</v>
      </c>
      <c r="D33" s="28">
        <v>467</v>
      </c>
      <c r="E33" s="22">
        <v>3333</v>
      </c>
      <c r="F33" s="28">
        <v>2136</v>
      </c>
      <c r="G33" s="28">
        <v>1276</v>
      </c>
      <c r="H33" s="28">
        <v>472</v>
      </c>
      <c r="I33" s="22">
        <v>3455</v>
      </c>
      <c r="J33" s="28">
        <v>2104</v>
      </c>
      <c r="K33" s="28">
        <v>1341</v>
      </c>
      <c r="L33" s="28">
        <v>783</v>
      </c>
      <c r="M33" s="22">
        <v>2637</v>
      </c>
      <c r="N33" s="28">
        <v>1326</v>
      </c>
      <c r="O33" s="28">
        <v>1035</v>
      </c>
      <c r="P33" s="28">
        <v>383</v>
      </c>
      <c r="Q33" s="22">
        <v>3216</v>
      </c>
      <c r="R33" s="28">
        <v>1630</v>
      </c>
      <c r="S33" s="28">
        <v>1021</v>
      </c>
      <c r="T33" s="28">
        <v>300</v>
      </c>
      <c r="U33" s="22">
        <v>3269</v>
      </c>
      <c r="V33" s="28">
        <v>1663</v>
      </c>
      <c r="W33" s="28">
        <v>1121</v>
      </c>
      <c r="X33" s="28">
        <v>321</v>
      </c>
      <c r="Y33" s="22">
        <v>4152</v>
      </c>
    </row>
    <row r="34" spans="1:25" ht="13.5">
      <c r="A34" s="6" t="s">
        <v>200</v>
      </c>
      <c r="B34" s="28">
        <v>673</v>
      </c>
      <c r="C34" s="28">
        <v>651</v>
      </c>
      <c r="D34" s="28">
        <v>29</v>
      </c>
      <c r="E34" s="22">
        <v>2795</v>
      </c>
      <c r="F34" s="28">
        <v>1010</v>
      </c>
      <c r="G34" s="28">
        <v>328</v>
      </c>
      <c r="H34" s="28">
        <v>17</v>
      </c>
      <c r="I34" s="22">
        <v>7171</v>
      </c>
      <c r="J34" s="28">
        <v>687</v>
      </c>
      <c r="K34" s="28">
        <v>665</v>
      </c>
      <c r="L34" s="28">
        <v>385</v>
      </c>
      <c r="M34" s="22">
        <v>3416</v>
      </c>
      <c r="N34" s="28">
        <v>1533</v>
      </c>
      <c r="O34" s="28">
        <v>634</v>
      </c>
      <c r="P34" s="28">
        <v>335</v>
      </c>
      <c r="Q34" s="22">
        <v>2495</v>
      </c>
      <c r="R34" s="28">
        <v>1870</v>
      </c>
      <c r="S34" s="28">
        <v>1866</v>
      </c>
      <c r="T34" s="28">
        <v>723</v>
      </c>
      <c r="U34" s="22">
        <v>28262</v>
      </c>
      <c r="V34" s="28">
        <v>1160</v>
      </c>
      <c r="W34" s="28">
        <v>1008</v>
      </c>
      <c r="X34" s="28">
        <v>236</v>
      </c>
      <c r="Y34" s="22">
        <v>2196</v>
      </c>
    </row>
    <row r="35" spans="1:25" ht="13.5">
      <c r="A35" s="6" t="s">
        <v>3</v>
      </c>
      <c r="B35" s="28"/>
      <c r="C35" s="28"/>
      <c r="D35" s="28"/>
      <c r="E35" s="22">
        <v>1212</v>
      </c>
      <c r="F35" s="28">
        <v>1227</v>
      </c>
      <c r="G35" s="28">
        <v>1132</v>
      </c>
      <c r="H35" s="28">
        <v>962</v>
      </c>
      <c r="I35" s="22">
        <v>4079</v>
      </c>
      <c r="J35" s="28">
        <v>1294</v>
      </c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90</v>
      </c>
      <c r="B36" s="28">
        <v>5</v>
      </c>
      <c r="C36" s="28">
        <v>5</v>
      </c>
      <c r="D36" s="28"/>
      <c r="E36" s="22">
        <v>335</v>
      </c>
      <c r="F36" s="28">
        <v>356</v>
      </c>
      <c r="G36" s="28">
        <v>1053</v>
      </c>
      <c r="H36" s="28"/>
      <c r="I36" s="22">
        <v>84</v>
      </c>
      <c r="J36" s="28">
        <v>1063</v>
      </c>
      <c r="K36" s="28">
        <v>721</v>
      </c>
      <c r="L36" s="28"/>
      <c r="M36" s="22">
        <v>33</v>
      </c>
      <c r="N36" s="28">
        <v>40</v>
      </c>
      <c r="O36" s="28">
        <v>36</v>
      </c>
      <c r="P36" s="28">
        <v>23</v>
      </c>
      <c r="Q36" s="22">
        <v>69</v>
      </c>
      <c r="R36" s="28">
        <v>60</v>
      </c>
      <c r="S36" s="28">
        <v>9</v>
      </c>
      <c r="T36" s="28">
        <v>4</v>
      </c>
      <c r="U36" s="22">
        <v>2034</v>
      </c>
      <c r="V36" s="28">
        <v>10</v>
      </c>
      <c r="W36" s="28"/>
      <c r="X36" s="28"/>
      <c r="Y36" s="22">
        <v>453</v>
      </c>
    </row>
    <row r="37" spans="1:25" ht="13.5">
      <c r="A37" s="6" t="s">
        <v>206</v>
      </c>
      <c r="B37" s="28">
        <v>3508</v>
      </c>
      <c r="C37" s="28">
        <v>2651</v>
      </c>
      <c r="D37" s="28">
        <v>496</v>
      </c>
      <c r="E37" s="22">
        <v>7735</v>
      </c>
      <c r="F37" s="28">
        <v>4729</v>
      </c>
      <c r="G37" s="28">
        <v>3789</v>
      </c>
      <c r="H37" s="28">
        <v>1761</v>
      </c>
      <c r="I37" s="22">
        <v>19583</v>
      </c>
      <c r="J37" s="28">
        <v>8801</v>
      </c>
      <c r="K37" s="28">
        <v>6380</v>
      </c>
      <c r="L37" s="28">
        <v>4821</v>
      </c>
      <c r="M37" s="22">
        <v>22525</v>
      </c>
      <c r="N37" s="28">
        <v>5583</v>
      </c>
      <c r="O37" s="28">
        <v>4389</v>
      </c>
      <c r="P37" s="28">
        <v>3425</v>
      </c>
      <c r="Q37" s="22">
        <v>13106</v>
      </c>
      <c r="R37" s="28">
        <v>3560</v>
      </c>
      <c r="S37" s="28">
        <v>2896</v>
      </c>
      <c r="T37" s="28">
        <v>1027</v>
      </c>
      <c r="U37" s="22">
        <v>33565</v>
      </c>
      <c r="V37" s="28">
        <v>2833</v>
      </c>
      <c r="W37" s="28">
        <v>2129</v>
      </c>
      <c r="X37" s="28">
        <v>557</v>
      </c>
      <c r="Y37" s="22">
        <v>7945</v>
      </c>
    </row>
    <row r="38" spans="1:25" ht="13.5">
      <c r="A38" s="7" t="s">
        <v>207</v>
      </c>
      <c r="B38" s="28">
        <v>89983</v>
      </c>
      <c r="C38" s="28">
        <v>33918</v>
      </c>
      <c r="D38" s="28">
        <v>8154</v>
      </c>
      <c r="E38" s="22">
        <v>39101</v>
      </c>
      <c r="F38" s="28">
        <v>30112</v>
      </c>
      <c r="G38" s="28">
        <v>7280</v>
      </c>
      <c r="H38" s="28">
        <v>-9661</v>
      </c>
      <c r="I38" s="22">
        <v>-55262</v>
      </c>
      <c r="J38" s="28">
        <v>-66535</v>
      </c>
      <c r="K38" s="28">
        <v>-36669</v>
      </c>
      <c r="L38" s="28">
        <v>-30641</v>
      </c>
      <c r="M38" s="22">
        <v>16081</v>
      </c>
      <c r="N38" s="28">
        <v>18745</v>
      </c>
      <c r="O38" s="28">
        <v>16942</v>
      </c>
      <c r="P38" s="28">
        <v>792</v>
      </c>
      <c r="Q38" s="22">
        <v>-7265</v>
      </c>
      <c r="R38" s="28">
        <v>-21430</v>
      </c>
      <c r="S38" s="28">
        <v>-31637</v>
      </c>
      <c r="T38" s="28">
        <v>-33519</v>
      </c>
      <c r="U38" s="22">
        <v>-51339</v>
      </c>
      <c r="V38" s="28">
        <v>49914</v>
      </c>
      <c r="W38" s="28">
        <v>46803</v>
      </c>
      <c r="X38" s="28">
        <v>22615</v>
      </c>
      <c r="Y38" s="22">
        <v>143117</v>
      </c>
    </row>
    <row r="39" spans="1:25" ht="13.5">
      <c r="A39" s="7" t="s">
        <v>208</v>
      </c>
      <c r="B39" s="28">
        <v>8688</v>
      </c>
      <c r="C39" s="28">
        <v>5987</v>
      </c>
      <c r="D39" s="28">
        <v>3312</v>
      </c>
      <c r="E39" s="22">
        <v>16231</v>
      </c>
      <c r="F39" s="28">
        <v>12655</v>
      </c>
      <c r="G39" s="28">
        <v>8567</v>
      </c>
      <c r="H39" s="28">
        <v>3531</v>
      </c>
      <c r="I39" s="22">
        <v>15755</v>
      </c>
      <c r="J39" s="28">
        <v>8442</v>
      </c>
      <c r="K39" s="28">
        <v>6632</v>
      </c>
      <c r="L39" s="28">
        <v>3445</v>
      </c>
      <c r="M39" s="22">
        <v>16664</v>
      </c>
      <c r="N39" s="28">
        <v>10483</v>
      </c>
      <c r="O39" s="28">
        <v>9044</v>
      </c>
      <c r="P39" s="28">
        <v>5095</v>
      </c>
      <c r="Q39" s="22">
        <v>13381</v>
      </c>
      <c r="R39" s="28">
        <v>7220</v>
      </c>
      <c r="S39" s="28">
        <v>5422</v>
      </c>
      <c r="T39" s="28">
        <v>2307</v>
      </c>
      <c r="U39" s="22">
        <v>16332</v>
      </c>
      <c r="V39" s="28">
        <v>7312</v>
      </c>
      <c r="W39" s="28">
        <v>11325</v>
      </c>
      <c r="X39" s="28">
        <v>8638</v>
      </c>
      <c r="Y39" s="22">
        <v>43710</v>
      </c>
    </row>
    <row r="40" spans="1:25" ht="13.5">
      <c r="A40" s="7" t="s">
        <v>210</v>
      </c>
      <c r="B40" s="28">
        <v>5040</v>
      </c>
      <c r="C40" s="28">
        <v>3522</v>
      </c>
      <c r="D40" s="28">
        <v>-396</v>
      </c>
      <c r="E40" s="22">
        <v>-11606</v>
      </c>
      <c r="F40" s="28">
        <v>-8146</v>
      </c>
      <c r="G40" s="28">
        <v>-7110</v>
      </c>
      <c r="H40" s="28">
        <v>-6735</v>
      </c>
      <c r="I40" s="22">
        <v>38759</v>
      </c>
      <c r="J40" s="28">
        <v>39973</v>
      </c>
      <c r="K40" s="28">
        <v>-1290</v>
      </c>
      <c r="L40" s="28">
        <v>-6414</v>
      </c>
      <c r="M40" s="22">
        <v>59181</v>
      </c>
      <c r="N40" s="28">
        <v>5246</v>
      </c>
      <c r="O40" s="28">
        <v>2305</v>
      </c>
      <c r="P40" s="28">
        <v>-2254</v>
      </c>
      <c r="Q40" s="22">
        <v>-8192</v>
      </c>
      <c r="R40" s="28">
        <v>-6040</v>
      </c>
      <c r="S40" s="28">
        <v>-9822</v>
      </c>
      <c r="T40" s="28">
        <v>-14201</v>
      </c>
      <c r="U40" s="22">
        <v>4271</v>
      </c>
      <c r="V40" s="28">
        <v>13737</v>
      </c>
      <c r="W40" s="28">
        <v>5888</v>
      </c>
      <c r="X40" s="28">
        <v>-1052</v>
      </c>
      <c r="Y40" s="22">
        <v>555</v>
      </c>
    </row>
    <row r="41" spans="1:25" ht="13.5">
      <c r="A41" s="7" t="s">
        <v>211</v>
      </c>
      <c r="B41" s="28">
        <v>13728</v>
      </c>
      <c r="C41" s="28">
        <v>9509</v>
      </c>
      <c r="D41" s="28">
        <v>2916</v>
      </c>
      <c r="E41" s="22">
        <v>4625</v>
      </c>
      <c r="F41" s="28">
        <v>4509</v>
      </c>
      <c r="G41" s="28">
        <v>1457</v>
      </c>
      <c r="H41" s="28">
        <v>-3204</v>
      </c>
      <c r="I41" s="22">
        <v>52356</v>
      </c>
      <c r="J41" s="28">
        <v>46257</v>
      </c>
      <c r="K41" s="28">
        <v>3184</v>
      </c>
      <c r="L41" s="28">
        <v>-5127</v>
      </c>
      <c r="M41" s="22">
        <v>75845</v>
      </c>
      <c r="N41" s="28">
        <v>15729</v>
      </c>
      <c r="O41" s="28">
        <v>11349</v>
      </c>
      <c r="P41" s="28">
        <v>2841</v>
      </c>
      <c r="Q41" s="22">
        <v>-980</v>
      </c>
      <c r="R41" s="28">
        <v>-5036</v>
      </c>
      <c r="S41" s="28">
        <v>-10744</v>
      </c>
      <c r="T41" s="28">
        <v>-11894</v>
      </c>
      <c r="U41" s="22">
        <v>20603</v>
      </c>
      <c r="V41" s="28">
        <v>21049</v>
      </c>
      <c r="W41" s="28">
        <v>17213</v>
      </c>
      <c r="X41" s="28">
        <v>7586</v>
      </c>
      <c r="Y41" s="22">
        <v>50555</v>
      </c>
    </row>
    <row r="42" spans="1:25" ht="13.5">
      <c r="A42" s="7" t="s">
        <v>4</v>
      </c>
      <c r="B42" s="28">
        <v>76255</v>
      </c>
      <c r="C42" s="28">
        <v>24409</v>
      </c>
      <c r="D42" s="28">
        <v>5238</v>
      </c>
      <c r="E42" s="22">
        <v>34476</v>
      </c>
      <c r="F42" s="28">
        <v>25603</v>
      </c>
      <c r="G42" s="28">
        <v>5823</v>
      </c>
      <c r="H42" s="28">
        <v>-6457</v>
      </c>
      <c r="I42" s="22">
        <v>-107618</v>
      </c>
      <c r="J42" s="28">
        <v>-112792</v>
      </c>
      <c r="K42" s="28">
        <v>-39853</v>
      </c>
      <c r="L42" s="28">
        <v>-25514</v>
      </c>
      <c r="M42" s="22">
        <v>-59764</v>
      </c>
      <c r="N42" s="28">
        <v>3016</v>
      </c>
      <c r="O42" s="28">
        <v>5593</v>
      </c>
      <c r="P42" s="28">
        <v>-2049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7" t="s">
        <v>5</v>
      </c>
      <c r="B43" s="28">
        <v>-1161</v>
      </c>
      <c r="C43" s="28">
        <v>-577</v>
      </c>
      <c r="D43" s="28">
        <v>-220</v>
      </c>
      <c r="E43" s="22">
        <v>172</v>
      </c>
      <c r="F43" s="28">
        <v>35</v>
      </c>
      <c r="G43" s="28">
        <v>79</v>
      </c>
      <c r="H43" s="28">
        <v>2</v>
      </c>
      <c r="I43" s="22">
        <v>115</v>
      </c>
      <c r="J43" s="28">
        <v>52</v>
      </c>
      <c r="K43" s="28">
        <v>26</v>
      </c>
      <c r="L43" s="28">
        <v>29</v>
      </c>
      <c r="M43" s="22">
        <v>278</v>
      </c>
      <c r="N43" s="28">
        <v>170</v>
      </c>
      <c r="O43" s="28">
        <v>77</v>
      </c>
      <c r="P43" s="28">
        <v>52</v>
      </c>
      <c r="Q43" s="22">
        <v>193</v>
      </c>
      <c r="R43" s="28">
        <v>-7</v>
      </c>
      <c r="S43" s="28">
        <v>-84</v>
      </c>
      <c r="T43" s="28">
        <v>-109</v>
      </c>
      <c r="U43" s="22">
        <v>-453</v>
      </c>
      <c r="V43" s="28">
        <v>8</v>
      </c>
      <c r="W43" s="28">
        <v>57</v>
      </c>
      <c r="X43" s="28">
        <v>45</v>
      </c>
      <c r="Y43" s="22">
        <v>727</v>
      </c>
    </row>
    <row r="44" spans="1:25" ht="14.25" thickBot="1">
      <c r="A44" s="7" t="s">
        <v>212</v>
      </c>
      <c r="B44" s="28">
        <v>77416</v>
      </c>
      <c r="C44" s="28">
        <v>24986</v>
      </c>
      <c r="D44" s="28">
        <v>5458</v>
      </c>
      <c r="E44" s="22">
        <v>34304</v>
      </c>
      <c r="F44" s="28">
        <v>25568</v>
      </c>
      <c r="G44" s="28">
        <v>5744</v>
      </c>
      <c r="H44" s="28">
        <v>-6459</v>
      </c>
      <c r="I44" s="22">
        <v>-107733</v>
      </c>
      <c r="J44" s="28">
        <v>-112844</v>
      </c>
      <c r="K44" s="28">
        <v>-39879</v>
      </c>
      <c r="L44" s="28">
        <v>-25543</v>
      </c>
      <c r="M44" s="22">
        <v>-60042</v>
      </c>
      <c r="N44" s="28">
        <v>2846</v>
      </c>
      <c r="O44" s="28">
        <v>5516</v>
      </c>
      <c r="P44" s="28">
        <v>-2101</v>
      </c>
      <c r="Q44" s="22">
        <v>-6478</v>
      </c>
      <c r="R44" s="28">
        <v>-16387</v>
      </c>
      <c r="S44" s="28">
        <v>-20809</v>
      </c>
      <c r="T44" s="28">
        <v>-21516</v>
      </c>
      <c r="U44" s="22">
        <v>-71489</v>
      </c>
      <c r="V44" s="28">
        <v>28857</v>
      </c>
      <c r="W44" s="28">
        <v>29533</v>
      </c>
      <c r="X44" s="28">
        <v>14984</v>
      </c>
      <c r="Y44" s="22">
        <v>91835</v>
      </c>
    </row>
    <row r="45" spans="1:25" ht="14.25" thickTop="1">
      <c r="A45" s="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7" ht="13.5">
      <c r="A47" s="20" t="s">
        <v>160</v>
      </c>
    </row>
    <row r="48" ht="13.5">
      <c r="A48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HYPERLINK("http://www.kabupro.jp/mark/20140213/S10012JU.htm","四半期報告書")</f>
        <v>四半期報告書</v>
      </c>
      <c r="C4" s="15" t="str">
        <f>HYPERLINK("http://www.kabupro.jp/mark/20131113/S1000BC1.htm","四半期報告書")</f>
        <v>四半期報告書</v>
      </c>
      <c r="D4" s="15" t="str">
        <f>HYPERLINK("http://www.kabupro.jp/mark/20130808/S000E53S.htm","四半期報告書")</f>
        <v>四半期報告書</v>
      </c>
      <c r="E4" s="15" t="str">
        <f>HYPERLINK("http://www.kabupro.jp/mark/20130626/S000DOS1.htm","有価証券報告書")</f>
        <v>有価証券報告書</v>
      </c>
      <c r="F4" s="15" t="str">
        <f>HYPERLINK("http://www.kabupro.jp/mark/20140213/S10012JU.htm","四半期報告書")</f>
        <v>四半期報告書</v>
      </c>
      <c r="G4" s="15" t="str">
        <f>HYPERLINK("http://www.kabupro.jp/mark/20131113/S1000BC1.htm","四半期報告書")</f>
        <v>四半期報告書</v>
      </c>
      <c r="H4" s="15" t="str">
        <f>HYPERLINK("http://www.kabupro.jp/mark/20130808/S000E53S.htm","四半期報告書")</f>
        <v>四半期報告書</v>
      </c>
      <c r="I4" s="15" t="str">
        <f>HYPERLINK("http://www.kabupro.jp/mark/20130626/S000DOS1.htm","有価証券報告書")</f>
        <v>有価証券報告書</v>
      </c>
      <c r="J4" s="15" t="str">
        <f>HYPERLINK("http://www.kabupro.jp/mark/20130214/S000CVMM.htm","四半期報告書")</f>
        <v>四半期報告書</v>
      </c>
      <c r="K4" s="15" t="str">
        <f>HYPERLINK("http://www.kabupro.jp/mark/20121114/S000CAGK.htm","四半期報告書")</f>
        <v>四半期報告書</v>
      </c>
      <c r="L4" s="15" t="str">
        <f>HYPERLINK("http://www.kabupro.jp/mark/20120808/S000BLU5.htm","四半期報告書")</f>
        <v>四半期報告書</v>
      </c>
      <c r="M4" s="15" t="str">
        <f>HYPERLINK("http://www.kabupro.jp/mark/20120628/S000B7DT.htm","有価証券報告書")</f>
        <v>有価証券報告書</v>
      </c>
      <c r="N4" s="15" t="str">
        <f>HYPERLINK("http://www.kabupro.jp/mark/20120214/S000AC0Y.htm","四半期報告書")</f>
        <v>四半期報告書</v>
      </c>
      <c r="O4" s="15" t="str">
        <f>HYPERLINK("http://www.kabupro.jp/mark/20111111/S0009OGL.htm","四半期報告書")</f>
        <v>四半期報告書</v>
      </c>
      <c r="P4" s="15" t="str">
        <f>HYPERLINK("http://www.kabupro.jp/mark/20110808/S00091UX.htm","四半期報告書")</f>
        <v>四半期報告書</v>
      </c>
      <c r="Q4" s="15" t="str">
        <f>HYPERLINK("http://www.kabupro.jp/mark/20110627/S0008MS5.htm","有価証券報告書")</f>
        <v>有価証券報告書</v>
      </c>
      <c r="R4" s="15" t="str">
        <f>HYPERLINK("http://www.kabupro.jp/mark/20110214/S0007S9N.htm","四半期報告書")</f>
        <v>四半期報告書</v>
      </c>
      <c r="S4" s="15" t="str">
        <f>HYPERLINK("http://www.kabupro.jp/mark/20101112/S0007310.htm","四半期報告書")</f>
        <v>四半期報告書</v>
      </c>
      <c r="T4" s="15" t="str">
        <f>HYPERLINK("http://www.kabupro.jp/mark/20100806/S0006GVC.htm","四半期報告書")</f>
        <v>四半期報告書</v>
      </c>
      <c r="U4" s="15" t="str">
        <f>HYPERLINK("http://www.kabupro.jp/mark/20100625/S000617U.htm","有価証券報告書")</f>
        <v>有価証券報告書</v>
      </c>
      <c r="V4" s="15" t="str">
        <f>HYPERLINK("http://www.kabupro.jp/mark/20100212/S00054QY.htm","四半期報告書")</f>
        <v>四半期報告書</v>
      </c>
      <c r="W4" s="15" t="str">
        <f>HYPERLINK("http://www.kabupro.jp/mark/20091112/S0004J6E.htm","四半期報告書")</f>
        <v>四半期報告書</v>
      </c>
      <c r="X4" s="15" t="str">
        <f>HYPERLINK("http://www.kabupro.jp/mark/20090807/S0003SDA.htm","四半期報告書")</f>
        <v>四半期報告書</v>
      </c>
      <c r="Y4" s="15" t="str">
        <f>HYPERLINK("http://www.kabupro.jp/mark/20090626/S0003FGM.htm","有価証券報告書")</f>
        <v>有価証券報告書</v>
      </c>
    </row>
    <row r="5" spans="1:25" ht="14.25" thickBot="1">
      <c r="A5" s="11" t="s">
        <v>61</v>
      </c>
      <c r="B5" s="1" t="s">
        <v>214</v>
      </c>
      <c r="C5" s="1" t="s">
        <v>217</v>
      </c>
      <c r="D5" s="1" t="s">
        <v>219</v>
      </c>
      <c r="E5" s="1" t="s">
        <v>67</v>
      </c>
      <c r="F5" s="1" t="s">
        <v>214</v>
      </c>
      <c r="G5" s="1" t="s">
        <v>217</v>
      </c>
      <c r="H5" s="1" t="s">
        <v>219</v>
      </c>
      <c r="I5" s="1" t="s">
        <v>67</v>
      </c>
      <c r="J5" s="1" t="s">
        <v>221</v>
      </c>
      <c r="K5" s="1" t="s">
        <v>223</v>
      </c>
      <c r="L5" s="1" t="s">
        <v>225</v>
      </c>
      <c r="M5" s="1" t="s">
        <v>71</v>
      </c>
      <c r="N5" s="1" t="s">
        <v>227</v>
      </c>
      <c r="O5" s="1" t="s">
        <v>229</v>
      </c>
      <c r="P5" s="1" t="s">
        <v>231</v>
      </c>
      <c r="Q5" s="1" t="s">
        <v>73</v>
      </c>
      <c r="R5" s="1" t="s">
        <v>233</v>
      </c>
      <c r="S5" s="1" t="s">
        <v>235</v>
      </c>
      <c r="T5" s="1" t="s">
        <v>237</v>
      </c>
      <c r="U5" s="1" t="s">
        <v>75</v>
      </c>
      <c r="V5" s="1" t="s">
        <v>239</v>
      </c>
      <c r="W5" s="1" t="s">
        <v>241</v>
      </c>
      <c r="X5" s="1" t="s">
        <v>243</v>
      </c>
      <c r="Y5" s="1" t="s">
        <v>77</v>
      </c>
    </row>
    <row r="6" spans="1:25" ht="15" thickBot="1" thickTop="1">
      <c r="A6" s="10" t="s">
        <v>62</v>
      </c>
      <c r="B6" s="18" t="s">
        <v>58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12</v>
      </c>
      <c r="C7" s="14" t="s">
        <v>12</v>
      </c>
      <c r="D7" s="14" t="s">
        <v>12</v>
      </c>
      <c r="E7" s="16" t="s">
        <v>68</v>
      </c>
      <c r="F7" s="14" t="s">
        <v>12</v>
      </c>
      <c r="G7" s="14" t="s">
        <v>12</v>
      </c>
      <c r="H7" s="14" t="s">
        <v>12</v>
      </c>
      <c r="I7" s="16" t="s">
        <v>68</v>
      </c>
      <c r="J7" s="14" t="s">
        <v>12</v>
      </c>
      <c r="K7" s="14" t="s">
        <v>12</v>
      </c>
      <c r="L7" s="14" t="s">
        <v>12</v>
      </c>
      <c r="M7" s="16" t="s">
        <v>68</v>
      </c>
      <c r="N7" s="14" t="s">
        <v>12</v>
      </c>
      <c r="O7" s="14" t="s">
        <v>12</v>
      </c>
      <c r="P7" s="14" t="s">
        <v>12</v>
      </c>
      <c r="Q7" s="16" t="s">
        <v>68</v>
      </c>
      <c r="R7" s="14" t="s">
        <v>12</v>
      </c>
      <c r="S7" s="14" t="s">
        <v>12</v>
      </c>
      <c r="T7" s="14" t="s">
        <v>12</v>
      </c>
      <c r="U7" s="16" t="s">
        <v>68</v>
      </c>
      <c r="V7" s="14" t="s">
        <v>12</v>
      </c>
      <c r="W7" s="14" t="s">
        <v>12</v>
      </c>
      <c r="X7" s="14" t="s">
        <v>12</v>
      </c>
      <c r="Y7" s="16" t="s">
        <v>68</v>
      </c>
    </row>
    <row r="8" spans="1:25" ht="13.5">
      <c r="A8" s="13" t="s">
        <v>64</v>
      </c>
      <c r="B8" s="1" t="s">
        <v>13</v>
      </c>
      <c r="C8" s="1" t="s">
        <v>13</v>
      </c>
      <c r="D8" s="1" t="s">
        <v>13</v>
      </c>
      <c r="E8" s="17" t="s">
        <v>162</v>
      </c>
      <c r="F8" s="1" t="s">
        <v>162</v>
      </c>
      <c r="G8" s="1" t="s">
        <v>162</v>
      </c>
      <c r="H8" s="1" t="s">
        <v>162</v>
      </c>
      <c r="I8" s="17" t="s">
        <v>163</v>
      </c>
      <c r="J8" s="1" t="s">
        <v>163</v>
      </c>
      <c r="K8" s="1" t="s">
        <v>163</v>
      </c>
      <c r="L8" s="1" t="s">
        <v>163</v>
      </c>
      <c r="M8" s="17" t="s">
        <v>164</v>
      </c>
      <c r="N8" s="1" t="s">
        <v>164</v>
      </c>
      <c r="O8" s="1" t="s">
        <v>164</v>
      </c>
      <c r="P8" s="1" t="s">
        <v>164</v>
      </c>
      <c r="Q8" s="17" t="s">
        <v>165</v>
      </c>
      <c r="R8" s="1" t="s">
        <v>165</v>
      </c>
      <c r="S8" s="1" t="s">
        <v>165</v>
      </c>
      <c r="T8" s="1" t="s">
        <v>165</v>
      </c>
      <c r="U8" s="17" t="s">
        <v>166</v>
      </c>
      <c r="V8" s="1" t="s">
        <v>166</v>
      </c>
      <c r="W8" s="1" t="s">
        <v>166</v>
      </c>
      <c r="X8" s="1" t="s">
        <v>166</v>
      </c>
      <c r="Y8" s="17" t="s">
        <v>167</v>
      </c>
    </row>
    <row r="9" spans="1:25" ht="13.5">
      <c r="A9" s="13" t="s">
        <v>65</v>
      </c>
      <c r="B9" s="1" t="s">
        <v>216</v>
      </c>
      <c r="C9" s="1" t="s">
        <v>218</v>
      </c>
      <c r="D9" s="1" t="s">
        <v>220</v>
      </c>
      <c r="E9" s="17" t="s">
        <v>69</v>
      </c>
      <c r="F9" s="1" t="s">
        <v>222</v>
      </c>
      <c r="G9" s="1" t="s">
        <v>224</v>
      </c>
      <c r="H9" s="1" t="s">
        <v>226</v>
      </c>
      <c r="I9" s="17" t="s">
        <v>70</v>
      </c>
      <c r="J9" s="1" t="s">
        <v>228</v>
      </c>
      <c r="K9" s="1" t="s">
        <v>230</v>
      </c>
      <c r="L9" s="1" t="s">
        <v>232</v>
      </c>
      <c r="M9" s="17" t="s">
        <v>72</v>
      </c>
      <c r="N9" s="1" t="s">
        <v>234</v>
      </c>
      <c r="O9" s="1" t="s">
        <v>236</v>
      </c>
      <c r="P9" s="1" t="s">
        <v>238</v>
      </c>
      <c r="Q9" s="17" t="s">
        <v>74</v>
      </c>
      <c r="R9" s="1" t="s">
        <v>240</v>
      </c>
      <c r="S9" s="1" t="s">
        <v>242</v>
      </c>
      <c r="T9" s="1" t="s">
        <v>244</v>
      </c>
      <c r="U9" s="17" t="s">
        <v>76</v>
      </c>
      <c r="V9" s="1" t="s">
        <v>246</v>
      </c>
      <c r="W9" s="1" t="s">
        <v>248</v>
      </c>
      <c r="X9" s="1" t="s">
        <v>250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30" t="s">
        <v>207</v>
      </c>
      <c r="B11" s="27">
        <v>89983</v>
      </c>
      <c r="C11" s="27">
        <v>33918</v>
      </c>
      <c r="D11" s="27">
        <v>8154</v>
      </c>
      <c r="E11" s="21">
        <v>39101</v>
      </c>
      <c r="F11" s="27">
        <v>30112</v>
      </c>
      <c r="G11" s="27">
        <v>7280</v>
      </c>
      <c r="H11" s="27">
        <v>-9661</v>
      </c>
      <c r="I11" s="21">
        <v>-55262</v>
      </c>
      <c r="J11" s="27">
        <v>-66535</v>
      </c>
      <c r="K11" s="27">
        <v>-36669</v>
      </c>
      <c r="L11" s="27">
        <v>-30641</v>
      </c>
      <c r="M11" s="21">
        <v>16081</v>
      </c>
      <c r="N11" s="27">
        <v>18745</v>
      </c>
      <c r="O11" s="27">
        <v>16942</v>
      </c>
      <c r="P11" s="27">
        <v>792</v>
      </c>
      <c r="Q11" s="21">
        <v>-7265</v>
      </c>
      <c r="R11" s="27">
        <v>-21430</v>
      </c>
      <c r="S11" s="27">
        <v>-31637</v>
      </c>
      <c r="T11" s="27">
        <v>-33519</v>
      </c>
      <c r="U11" s="21">
        <v>-51339</v>
      </c>
      <c r="V11" s="27">
        <v>49914</v>
      </c>
      <c r="W11" s="27">
        <v>46803</v>
      </c>
      <c r="X11" s="27">
        <v>22615</v>
      </c>
      <c r="Y11" s="21">
        <v>143117</v>
      </c>
    </row>
    <row r="12" spans="1:25" ht="13.5">
      <c r="A12" s="6" t="s">
        <v>14</v>
      </c>
      <c r="B12" s="28">
        <v>40825</v>
      </c>
      <c r="C12" s="28">
        <v>26813</v>
      </c>
      <c r="D12" s="28">
        <v>13198</v>
      </c>
      <c r="E12" s="22">
        <v>59954</v>
      </c>
      <c r="F12" s="28">
        <v>44926</v>
      </c>
      <c r="G12" s="28">
        <v>29829</v>
      </c>
      <c r="H12" s="28">
        <v>15185</v>
      </c>
      <c r="I12" s="22">
        <v>68791</v>
      </c>
      <c r="J12" s="28">
        <v>51579</v>
      </c>
      <c r="K12" s="28">
        <v>34779</v>
      </c>
      <c r="L12" s="28">
        <v>17446</v>
      </c>
      <c r="M12" s="22">
        <v>71576</v>
      </c>
      <c r="N12" s="28">
        <v>53933</v>
      </c>
      <c r="O12" s="28">
        <v>36160</v>
      </c>
      <c r="P12" s="28">
        <v>18216</v>
      </c>
      <c r="Q12" s="22">
        <v>76428</v>
      </c>
      <c r="R12" s="28">
        <v>57434</v>
      </c>
      <c r="S12" s="28">
        <v>38436</v>
      </c>
      <c r="T12" s="28">
        <v>19191</v>
      </c>
      <c r="U12" s="22">
        <v>75221</v>
      </c>
      <c r="V12" s="28">
        <v>57354</v>
      </c>
      <c r="W12" s="28">
        <v>37933</v>
      </c>
      <c r="X12" s="28">
        <v>18542</v>
      </c>
      <c r="Y12" s="22">
        <v>66460</v>
      </c>
    </row>
    <row r="13" spans="1:25" ht="13.5">
      <c r="A13" s="6" t="s">
        <v>200</v>
      </c>
      <c r="B13" s="28">
        <v>673</v>
      </c>
      <c r="C13" s="28">
        <v>651</v>
      </c>
      <c r="D13" s="28">
        <v>29</v>
      </c>
      <c r="E13" s="22">
        <v>2795</v>
      </c>
      <c r="F13" s="28">
        <v>1010</v>
      </c>
      <c r="G13" s="28">
        <v>328</v>
      </c>
      <c r="H13" s="28">
        <v>17</v>
      </c>
      <c r="I13" s="22">
        <v>7171</v>
      </c>
      <c r="J13" s="28">
        <v>687</v>
      </c>
      <c r="K13" s="28">
        <v>665</v>
      </c>
      <c r="L13" s="28">
        <v>385</v>
      </c>
      <c r="M13" s="22">
        <v>3416</v>
      </c>
      <c r="N13" s="28">
        <v>1533</v>
      </c>
      <c r="O13" s="28">
        <v>634</v>
      </c>
      <c r="P13" s="28">
        <v>335</v>
      </c>
      <c r="Q13" s="22">
        <v>2495</v>
      </c>
      <c r="R13" s="28">
        <v>1870</v>
      </c>
      <c r="S13" s="28">
        <v>1866</v>
      </c>
      <c r="T13" s="28">
        <v>723</v>
      </c>
      <c r="U13" s="22">
        <v>28262</v>
      </c>
      <c r="V13" s="28">
        <v>1160</v>
      </c>
      <c r="W13" s="28">
        <v>1008</v>
      </c>
      <c r="X13" s="28">
        <v>236</v>
      </c>
      <c r="Y13" s="22">
        <v>2196</v>
      </c>
    </row>
    <row r="14" spans="1:25" ht="13.5">
      <c r="A14" s="6" t="s">
        <v>15</v>
      </c>
      <c r="B14" s="28">
        <v>-291</v>
      </c>
      <c r="C14" s="28">
        <v>-401</v>
      </c>
      <c r="D14" s="28">
        <v>-55</v>
      </c>
      <c r="E14" s="22">
        <v>113</v>
      </c>
      <c r="F14" s="28">
        <v>100</v>
      </c>
      <c r="G14" s="28">
        <v>222</v>
      </c>
      <c r="H14" s="28">
        <v>-68</v>
      </c>
      <c r="I14" s="22">
        <v>-245</v>
      </c>
      <c r="J14" s="28">
        <v>-118</v>
      </c>
      <c r="K14" s="28">
        <v>-30</v>
      </c>
      <c r="L14" s="28">
        <v>-60</v>
      </c>
      <c r="M14" s="22">
        <v>-469</v>
      </c>
      <c r="N14" s="28">
        <v>-503</v>
      </c>
      <c r="O14" s="28">
        <v>-318</v>
      </c>
      <c r="P14" s="28">
        <v>-74</v>
      </c>
      <c r="Q14" s="22">
        <v>-457</v>
      </c>
      <c r="R14" s="28">
        <v>-378</v>
      </c>
      <c r="S14" s="28">
        <v>194</v>
      </c>
      <c r="T14" s="28">
        <v>34</v>
      </c>
      <c r="U14" s="22">
        <v>882</v>
      </c>
      <c r="V14" s="28">
        <v>-95</v>
      </c>
      <c r="W14" s="28">
        <v>7</v>
      </c>
      <c r="X14" s="28">
        <v>-101</v>
      </c>
      <c r="Y14" s="22">
        <v>253</v>
      </c>
    </row>
    <row r="15" spans="1:25" ht="13.5">
      <c r="A15" s="6" t="s">
        <v>16</v>
      </c>
      <c r="B15" s="28">
        <v>1347</v>
      </c>
      <c r="C15" s="28">
        <v>-399</v>
      </c>
      <c r="D15" s="28">
        <v>-1166</v>
      </c>
      <c r="E15" s="22">
        <v>-4552</v>
      </c>
      <c r="F15" s="28">
        <v>-1466</v>
      </c>
      <c r="G15" s="28">
        <v>-542</v>
      </c>
      <c r="H15" s="28">
        <v>325</v>
      </c>
      <c r="I15" s="22">
        <v>-9378</v>
      </c>
      <c r="J15" s="28">
        <v>-6131</v>
      </c>
      <c r="K15" s="28">
        <v>-4233</v>
      </c>
      <c r="L15" s="28">
        <v>-3658</v>
      </c>
      <c r="M15" s="22">
        <v>5627</v>
      </c>
      <c r="N15" s="28">
        <v>2897</v>
      </c>
      <c r="O15" s="28">
        <v>3168</v>
      </c>
      <c r="P15" s="28">
        <v>1045</v>
      </c>
      <c r="Q15" s="22">
        <v>-1060</v>
      </c>
      <c r="R15" s="28">
        <v>-3256</v>
      </c>
      <c r="S15" s="28">
        <v>-4363</v>
      </c>
      <c r="T15" s="28">
        <v>-568</v>
      </c>
      <c r="U15" s="22">
        <v>-13546</v>
      </c>
      <c r="V15" s="28">
        <v>3126</v>
      </c>
      <c r="W15" s="28">
        <v>8064</v>
      </c>
      <c r="X15" s="28">
        <v>3541</v>
      </c>
      <c r="Y15" s="22">
        <v>10772</v>
      </c>
    </row>
    <row r="16" spans="1:25" ht="13.5">
      <c r="A16" s="6" t="s">
        <v>17</v>
      </c>
      <c r="B16" s="28">
        <v>-3233</v>
      </c>
      <c r="C16" s="28">
        <v>-2032</v>
      </c>
      <c r="D16" s="28">
        <v>-358</v>
      </c>
      <c r="E16" s="22">
        <v>-5739</v>
      </c>
      <c r="F16" s="28">
        <v>-3824</v>
      </c>
      <c r="G16" s="28">
        <v>-2453</v>
      </c>
      <c r="H16" s="28">
        <v>-2369</v>
      </c>
      <c r="I16" s="22">
        <v>-2134</v>
      </c>
      <c r="J16" s="28">
        <v>-3108</v>
      </c>
      <c r="K16" s="28">
        <v>-2817</v>
      </c>
      <c r="L16" s="28">
        <v>-1340</v>
      </c>
      <c r="M16" s="22">
        <v>-6074</v>
      </c>
      <c r="N16" s="28">
        <v>-4298</v>
      </c>
      <c r="O16" s="28">
        <v>-2901</v>
      </c>
      <c r="P16" s="28">
        <v>-1297</v>
      </c>
      <c r="Q16" s="22">
        <v>-5815</v>
      </c>
      <c r="R16" s="28">
        <v>-4295</v>
      </c>
      <c r="S16" s="28">
        <v>-2743</v>
      </c>
      <c r="T16" s="28">
        <v>-1168</v>
      </c>
      <c r="U16" s="22">
        <v>-10367</v>
      </c>
      <c r="V16" s="28">
        <v>-6798</v>
      </c>
      <c r="W16" s="28">
        <v>-3984</v>
      </c>
      <c r="X16" s="28">
        <v>-2190</v>
      </c>
      <c r="Y16" s="22">
        <v>-11721</v>
      </c>
    </row>
    <row r="17" spans="1:25" ht="13.5">
      <c r="A17" s="6" t="s">
        <v>18</v>
      </c>
      <c r="B17" s="28">
        <v>861</v>
      </c>
      <c r="C17" s="28">
        <v>291</v>
      </c>
      <c r="D17" s="28">
        <v>338</v>
      </c>
      <c r="E17" s="22">
        <v>-714</v>
      </c>
      <c r="F17" s="28">
        <v>-945</v>
      </c>
      <c r="G17" s="28">
        <v>-1644</v>
      </c>
      <c r="H17" s="28">
        <v>-1011</v>
      </c>
      <c r="I17" s="22">
        <v>-2327</v>
      </c>
      <c r="J17" s="28">
        <v>-1465</v>
      </c>
      <c r="K17" s="28">
        <v>-1465</v>
      </c>
      <c r="L17" s="28">
        <v>-1465</v>
      </c>
      <c r="M17" s="22">
        <v>4136</v>
      </c>
      <c r="N17" s="28">
        <v>-2931</v>
      </c>
      <c r="O17" s="28">
        <v>-1465</v>
      </c>
      <c r="P17" s="28"/>
      <c r="Q17" s="22">
        <v>5862</v>
      </c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19</v>
      </c>
      <c r="B18" s="28">
        <v>-2037</v>
      </c>
      <c r="C18" s="28">
        <v>-1389</v>
      </c>
      <c r="D18" s="28">
        <v>-869</v>
      </c>
      <c r="E18" s="22">
        <v>-2948</v>
      </c>
      <c r="F18" s="28">
        <v>-2112</v>
      </c>
      <c r="G18" s="28">
        <v>-1366</v>
      </c>
      <c r="H18" s="28">
        <v>-711</v>
      </c>
      <c r="I18" s="22">
        <v>-2528</v>
      </c>
      <c r="J18" s="28">
        <v>-1798</v>
      </c>
      <c r="K18" s="28">
        <v>-1255</v>
      </c>
      <c r="L18" s="28">
        <v>-679</v>
      </c>
      <c r="M18" s="22">
        <v>-2071</v>
      </c>
      <c r="N18" s="28">
        <v>-1437</v>
      </c>
      <c r="O18" s="28">
        <v>-901</v>
      </c>
      <c r="P18" s="28">
        <v>-465</v>
      </c>
      <c r="Q18" s="22">
        <v>-2076</v>
      </c>
      <c r="R18" s="28">
        <v>-1525</v>
      </c>
      <c r="S18" s="28">
        <v>-1106</v>
      </c>
      <c r="T18" s="28">
        <v>-602</v>
      </c>
      <c r="U18" s="22">
        <v>-3552</v>
      </c>
      <c r="V18" s="28">
        <v>-2902</v>
      </c>
      <c r="W18" s="28">
        <v>-2229</v>
      </c>
      <c r="X18" s="28">
        <v>-1192</v>
      </c>
      <c r="Y18" s="22">
        <v>-4740</v>
      </c>
    </row>
    <row r="19" spans="1:25" ht="13.5">
      <c r="A19" s="6" t="s">
        <v>185</v>
      </c>
      <c r="B19" s="28">
        <v>9500</v>
      </c>
      <c r="C19" s="28">
        <v>6267</v>
      </c>
      <c r="D19" s="28">
        <v>3227</v>
      </c>
      <c r="E19" s="22">
        <v>14062</v>
      </c>
      <c r="F19" s="28">
        <v>10576</v>
      </c>
      <c r="G19" s="28">
        <v>7089</v>
      </c>
      <c r="H19" s="28">
        <v>3507</v>
      </c>
      <c r="I19" s="22">
        <v>11451</v>
      </c>
      <c r="J19" s="28">
        <v>8574</v>
      </c>
      <c r="K19" s="28">
        <v>5688</v>
      </c>
      <c r="L19" s="28">
        <v>2665</v>
      </c>
      <c r="M19" s="22">
        <v>11840</v>
      </c>
      <c r="N19" s="28">
        <v>8905</v>
      </c>
      <c r="O19" s="28">
        <v>6026</v>
      </c>
      <c r="P19" s="28">
        <v>3049</v>
      </c>
      <c r="Q19" s="22">
        <v>13947</v>
      </c>
      <c r="R19" s="28">
        <v>10772</v>
      </c>
      <c r="S19" s="28">
        <v>7435</v>
      </c>
      <c r="T19" s="28">
        <v>3555</v>
      </c>
      <c r="U19" s="22">
        <v>14224</v>
      </c>
      <c r="V19" s="28">
        <v>11181</v>
      </c>
      <c r="W19" s="28">
        <v>7467</v>
      </c>
      <c r="X19" s="28">
        <v>3723</v>
      </c>
      <c r="Y19" s="22">
        <v>19020</v>
      </c>
    </row>
    <row r="20" spans="1:25" ht="13.5">
      <c r="A20" s="6" t="s">
        <v>20</v>
      </c>
      <c r="B20" s="28">
        <v>-6039</v>
      </c>
      <c r="C20" s="28">
        <v>-1454</v>
      </c>
      <c r="D20" s="28">
        <v>-600</v>
      </c>
      <c r="E20" s="22">
        <v>-10090</v>
      </c>
      <c r="F20" s="28">
        <v>-6251</v>
      </c>
      <c r="G20" s="28">
        <v>-2096</v>
      </c>
      <c r="H20" s="28">
        <v>-1207</v>
      </c>
      <c r="I20" s="22">
        <v>-9552</v>
      </c>
      <c r="J20" s="28">
        <v>-8091</v>
      </c>
      <c r="K20" s="28">
        <v>-7040</v>
      </c>
      <c r="L20" s="28">
        <v>-3672</v>
      </c>
      <c r="M20" s="22">
        <v>-14216</v>
      </c>
      <c r="N20" s="28">
        <v>-10664</v>
      </c>
      <c r="O20" s="28">
        <v>-7072</v>
      </c>
      <c r="P20" s="28">
        <v>-3892</v>
      </c>
      <c r="Q20" s="22">
        <v>-8667</v>
      </c>
      <c r="R20" s="28">
        <v>-5206</v>
      </c>
      <c r="S20" s="28">
        <v>-2718</v>
      </c>
      <c r="T20" s="28">
        <v>-813</v>
      </c>
      <c r="U20" s="22">
        <v>2665</v>
      </c>
      <c r="V20" s="28">
        <v>-4816</v>
      </c>
      <c r="W20" s="28">
        <v>-6288</v>
      </c>
      <c r="X20" s="28">
        <v>-3439</v>
      </c>
      <c r="Y20" s="22">
        <v>-8409</v>
      </c>
    </row>
    <row r="21" spans="1:25" ht="13.5">
      <c r="A21" s="6" t="s">
        <v>21</v>
      </c>
      <c r="B21" s="28">
        <v>2690</v>
      </c>
      <c r="C21" s="28">
        <v>1951</v>
      </c>
      <c r="D21" s="28">
        <v>443</v>
      </c>
      <c r="E21" s="22">
        <v>2721</v>
      </c>
      <c r="F21" s="28">
        <v>1842</v>
      </c>
      <c r="G21" s="28">
        <v>988</v>
      </c>
      <c r="H21" s="28">
        <v>259</v>
      </c>
      <c r="I21" s="22">
        <v>3270</v>
      </c>
      <c r="J21" s="28">
        <v>1931</v>
      </c>
      <c r="K21" s="28">
        <v>1218</v>
      </c>
      <c r="L21" s="28">
        <v>766</v>
      </c>
      <c r="M21" s="22">
        <v>1908</v>
      </c>
      <c r="N21" s="28">
        <v>809</v>
      </c>
      <c r="O21" s="28">
        <v>518</v>
      </c>
      <c r="P21" s="28">
        <v>311</v>
      </c>
      <c r="Q21" s="22">
        <v>3012</v>
      </c>
      <c r="R21" s="28">
        <v>1303</v>
      </c>
      <c r="S21" s="28">
        <v>822</v>
      </c>
      <c r="T21" s="28">
        <v>266</v>
      </c>
      <c r="U21" s="22">
        <v>2456</v>
      </c>
      <c r="V21" s="28">
        <v>1146</v>
      </c>
      <c r="W21" s="28">
        <v>750</v>
      </c>
      <c r="X21" s="28">
        <v>212</v>
      </c>
      <c r="Y21" s="22">
        <v>3030</v>
      </c>
    </row>
    <row r="22" spans="1:25" ht="13.5">
      <c r="A22" s="6" t="s">
        <v>22</v>
      </c>
      <c r="B22" s="28"/>
      <c r="C22" s="28"/>
      <c r="D22" s="28"/>
      <c r="E22" s="22">
        <v>-9574</v>
      </c>
      <c r="F22" s="28">
        <v>-9574</v>
      </c>
      <c r="G22" s="28">
        <v>-9574</v>
      </c>
      <c r="H22" s="28"/>
      <c r="I22" s="22"/>
      <c r="J22" s="28"/>
      <c r="K22" s="28"/>
      <c r="L22" s="28"/>
      <c r="M22" s="22">
        <v>-702</v>
      </c>
      <c r="N22" s="28">
        <v>-702</v>
      </c>
      <c r="O22" s="28"/>
      <c r="P22" s="28"/>
      <c r="Q22" s="22">
        <v>-440</v>
      </c>
      <c r="R22" s="28">
        <v>-513</v>
      </c>
      <c r="S22" s="28">
        <v>-513</v>
      </c>
      <c r="T22" s="28"/>
      <c r="U22" s="22"/>
      <c r="V22" s="28"/>
      <c r="W22" s="28"/>
      <c r="X22" s="28"/>
      <c r="Y22" s="22"/>
    </row>
    <row r="23" spans="1:25" ht="13.5">
      <c r="A23" s="6" t="s">
        <v>195</v>
      </c>
      <c r="B23" s="28"/>
      <c r="C23" s="28"/>
      <c r="D23" s="28"/>
      <c r="E23" s="22">
        <v>-2746</v>
      </c>
      <c r="F23" s="28">
        <v>-2704</v>
      </c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23</v>
      </c>
      <c r="B24" s="28">
        <v>37091</v>
      </c>
      <c r="C24" s="28">
        <v>17083</v>
      </c>
      <c r="D24" s="28">
        <v>16888</v>
      </c>
      <c r="E24" s="22">
        <v>-4532</v>
      </c>
      <c r="F24" s="28">
        <v>28175</v>
      </c>
      <c r="G24" s="28">
        <v>23054</v>
      </c>
      <c r="H24" s="28">
        <v>14838</v>
      </c>
      <c r="I24" s="22">
        <v>-15709</v>
      </c>
      <c r="J24" s="28">
        <v>34682</v>
      </c>
      <c r="K24" s="28">
        <v>-6250</v>
      </c>
      <c r="L24" s="28">
        <v>17728</v>
      </c>
      <c r="M24" s="22">
        <v>20679</v>
      </c>
      <c r="N24" s="28">
        <v>12812</v>
      </c>
      <c r="O24" s="28">
        <v>8352</v>
      </c>
      <c r="P24" s="28">
        <v>-1040</v>
      </c>
      <c r="Q24" s="22">
        <v>-35431</v>
      </c>
      <c r="R24" s="28">
        <v>8266</v>
      </c>
      <c r="S24" s="28">
        <v>-19227</v>
      </c>
      <c r="T24" s="28">
        <v>5434</v>
      </c>
      <c r="U24" s="22">
        <v>51972</v>
      </c>
      <c r="V24" s="28">
        <v>49574</v>
      </c>
      <c r="W24" s="28">
        <v>-4525</v>
      </c>
      <c r="X24" s="28">
        <v>11263</v>
      </c>
      <c r="Y24" s="22">
        <v>-14595</v>
      </c>
    </row>
    <row r="25" spans="1:25" ht="13.5">
      <c r="A25" s="6" t="s">
        <v>24</v>
      </c>
      <c r="B25" s="28">
        <v>-58633</v>
      </c>
      <c r="C25" s="28">
        <v>-27676</v>
      </c>
      <c r="D25" s="28">
        <v>-11576</v>
      </c>
      <c r="E25" s="22">
        <v>-37187</v>
      </c>
      <c r="F25" s="28">
        <v>-77052</v>
      </c>
      <c r="G25" s="28">
        <v>-25125</v>
      </c>
      <c r="H25" s="28">
        <v>-23595</v>
      </c>
      <c r="I25" s="22">
        <v>-28185</v>
      </c>
      <c r="J25" s="28">
        <v>-96296</v>
      </c>
      <c r="K25" s="28">
        <v>-41879</v>
      </c>
      <c r="L25" s="28">
        <v>-37574</v>
      </c>
      <c r="M25" s="22">
        <v>4763</v>
      </c>
      <c r="N25" s="28">
        <v>-55976</v>
      </c>
      <c r="O25" s="28">
        <v>-17791</v>
      </c>
      <c r="P25" s="28">
        <v>-9866</v>
      </c>
      <c r="Q25" s="22">
        <v>16230</v>
      </c>
      <c r="R25" s="28">
        <v>-10257</v>
      </c>
      <c r="S25" s="28">
        <v>17</v>
      </c>
      <c r="T25" s="28">
        <v>-5370</v>
      </c>
      <c r="U25" s="22">
        <v>54309</v>
      </c>
      <c r="V25" s="28">
        <v>-91302</v>
      </c>
      <c r="W25" s="28">
        <v>-6218</v>
      </c>
      <c r="X25" s="28">
        <v>8392</v>
      </c>
      <c r="Y25" s="22">
        <v>-17472</v>
      </c>
    </row>
    <row r="26" spans="1:25" ht="13.5">
      <c r="A26" s="6" t="s">
        <v>25</v>
      </c>
      <c r="B26" s="28">
        <v>6415</v>
      </c>
      <c r="C26" s="28">
        <v>-1619</v>
      </c>
      <c r="D26" s="28">
        <v>-17373</v>
      </c>
      <c r="E26" s="22">
        <v>33994</v>
      </c>
      <c r="F26" s="28">
        <v>606</v>
      </c>
      <c r="G26" s="28">
        <v>-33953</v>
      </c>
      <c r="H26" s="28">
        <v>-7351</v>
      </c>
      <c r="I26" s="22">
        <v>37551</v>
      </c>
      <c r="J26" s="28">
        <v>30216</v>
      </c>
      <c r="K26" s="28">
        <v>55455</v>
      </c>
      <c r="L26" s="28">
        <v>27496</v>
      </c>
      <c r="M26" s="22">
        <v>-61124</v>
      </c>
      <c r="N26" s="28">
        <v>-6823</v>
      </c>
      <c r="O26" s="28">
        <v>3239</v>
      </c>
      <c r="P26" s="28">
        <v>-1272</v>
      </c>
      <c r="Q26" s="22">
        <v>94467</v>
      </c>
      <c r="R26" s="28">
        <v>59853</v>
      </c>
      <c r="S26" s="28">
        <v>81283</v>
      </c>
      <c r="T26" s="28">
        <v>34030</v>
      </c>
      <c r="U26" s="22">
        <v>-158708</v>
      </c>
      <c r="V26" s="28">
        <v>-110456</v>
      </c>
      <c r="W26" s="28">
        <v>-2138</v>
      </c>
      <c r="X26" s="28">
        <v>-21787</v>
      </c>
      <c r="Y26" s="22">
        <v>39204</v>
      </c>
    </row>
    <row r="27" spans="1:25" ht="13.5">
      <c r="A27" s="6" t="s">
        <v>26</v>
      </c>
      <c r="B27" s="28">
        <v>-12447</v>
      </c>
      <c r="C27" s="28">
        <v>-8160</v>
      </c>
      <c r="D27" s="28">
        <v>6622</v>
      </c>
      <c r="E27" s="22">
        <v>21716</v>
      </c>
      <c r="F27" s="28">
        <v>-10247</v>
      </c>
      <c r="G27" s="28">
        <v>-8868</v>
      </c>
      <c r="H27" s="28">
        <v>2136</v>
      </c>
      <c r="I27" s="22">
        <v>2142</v>
      </c>
      <c r="J27" s="28">
        <v>-4897</v>
      </c>
      <c r="K27" s="28">
        <v>439</v>
      </c>
      <c r="L27" s="28">
        <v>-3738</v>
      </c>
      <c r="M27" s="22">
        <v>-10262</v>
      </c>
      <c r="N27" s="28">
        <v>-24483</v>
      </c>
      <c r="O27" s="28">
        <v>-13161</v>
      </c>
      <c r="P27" s="28">
        <v>8767</v>
      </c>
      <c r="Q27" s="22">
        <v>-4857</v>
      </c>
      <c r="R27" s="28">
        <v>-26085</v>
      </c>
      <c r="S27" s="28">
        <v>-16665</v>
      </c>
      <c r="T27" s="28">
        <v>-14758</v>
      </c>
      <c r="U27" s="22">
        <v>-42046</v>
      </c>
      <c r="V27" s="28">
        <v>-55743</v>
      </c>
      <c r="W27" s="28">
        <v>-31402</v>
      </c>
      <c r="X27" s="28">
        <v>-7642</v>
      </c>
      <c r="Y27" s="22">
        <v>-31356</v>
      </c>
    </row>
    <row r="28" spans="1:25" ht="13.5">
      <c r="A28" s="6" t="s">
        <v>90</v>
      </c>
      <c r="B28" s="28">
        <v>-44697</v>
      </c>
      <c r="C28" s="28">
        <v>-22904</v>
      </c>
      <c r="D28" s="28">
        <v>-18039</v>
      </c>
      <c r="E28" s="22">
        <v>-20686</v>
      </c>
      <c r="F28" s="28">
        <v>-8635</v>
      </c>
      <c r="G28" s="28">
        <v>17351</v>
      </c>
      <c r="H28" s="28">
        <v>3796</v>
      </c>
      <c r="I28" s="22">
        <v>7581</v>
      </c>
      <c r="J28" s="28">
        <v>-3915</v>
      </c>
      <c r="K28" s="28">
        <v>-6094</v>
      </c>
      <c r="L28" s="28">
        <v>-4114</v>
      </c>
      <c r="M28" s="22">
        <v>-8947</v>
      </c>
      <c r="N28" s="28">
        <v>-13441</v>
      </c>
      <c r="O28" s="28">
        <v>-5984</v>
      </c>
      <c r="P28" s="28">
        <v>3266</v>
      </c>
      <c r="Q28" s="22">
        <v>-22077</v>
      </c>
      <c r="R28" s="28">
        <v>-9495</v>
      </c>
      <c r="S28" s="28">
        <v>-19605</v>
      </c>
      <c r="T28" s="28">
        <v>-1998</v>
      </c>
      <c r="U28" s="22">
        <v>8576</v>
      </c>
      <c r="V28" s="28">
        <v>-24473</v>
      </c>
      <c r="W28" s="28">
        <v>-5790</v>
      </c>
      <c r="X28" s="28">
        <v>-7545</v>
      </c>
      <c r="Y28" s="22">
        <v>-24365</v>
      </c>
    </row>
    <row r="29" spans="1:25" ht="13.5">
      <c r="A29" s="6" t="s">
        <v>27</v>
      </c>
      <c r="B29" s="28">
        <v>62008</v>
      </c>
      <c r="C29" s="28">
        <v>20940</v>
      </c>
      <c r="D29" s="28">
        <v>-1137</v>
      </c>
      <c r="E29" s="22">
        <v>75419</v>
      </c>
      <c r="F29" s="28">
        <v>-5463</v>
      </c>
      <c r="G29" s="28">
        <v>1217</v>
      </c>
      <c r="H29" s="28">
        <v>-5910</v>
      </c>
      <c r="I29" s="22">
        <v>12197</v>
      </c>
      <c r="J29" s="28">
        <v>-64681</v>
      </c>
      <c r="K29" s="28">
        <v>-9488</v>
      </c>
      <c r="L29" s="28">
        <v>-20455</v>
      </c>
      <c r="M29" s="22">
        <v>38582</v>
      </c>
      <c r="N29" s="28">
        <v>-18942</v>
      </c>
      <c r="O29" s="28">
        <v>28157</v>
      </c>
      <c r="P29" s="28">
        <v>20559</v>
      </c>
      <c r="Q29" s="22">
        <v>125532</v>
      </c>
      <c r="R29" s="28">
        <v>57049</v>
      </c>
      <c r="S29" s="28">
        <v>31466</v>
      </c>
      <c r="T29" s="28">
        <v>4437</v>
      </c>
      <c r="U29" s="22">
        <v>-31281</v>
      </c>
      <c r="V29" s="28">
        <v>-116778</v>
      </c>
      <c r="W29" s="28">
        <v>39441</v>
      </c>
      <c r="X29" s="28">
        <v>24628</v>
      </c>
      <c r="Y29" s="22">
        <v>172511</v>
      </c>
    </row>
    <row r="30" spans="1:25" ht="13.5">
      <c r="A30" s="6" t="s">
        <v>28</v>
      </c>
      <c r="B30" s="28">
        <v>2794</v>
      </c>
      <c r="C30" s="28">
        <v>1804</v>
      </c>
      <c r="D30" s="28">
        <v>1246</v>
      </c>
      <c r="E30" s="22">
        <v>3075</v>
      </c>
      <c r="F30" s="28">
        <v>2288</v>
      </c>
      <c r="G30" s="28">
        <v>1474</v>
      </c>
      <c r="H30" s="28">
        <v>841</v>
      </c>
      <c r="I30" s="22">
        <v>3112</v>
      </c>
      <c r="J30" s="28">
        <v>2313</v>
      </c>
      <c r="K30" s="28">
        <v>1849</v>
      </c>
      <c r="L30" s="28">
        <v>1058</v>
      </c>
      <c r="M30" s="22">
        <v>5351</v>
      </c>
      <c r="N30" s="28">
        <v>4695</v>
      </c>
      <c r="O30" s="28">
        <v>4226</v>
      </c>
      <c r="P30" s="28">
        <v>334</v>
      </c>
      <c r="Q30" s="22">
        <v>4334</v>
      </c>
      <c r="R30" s="28">
        <v>3408</v>
      </c>
      <c r="S30" s="28">
        <v>3362</v>
      </c>
      <c r="T30" s="28">
        <v>2880</v>
      </c>
      <c r="U30" s="22">
        <v>7974</v>
      </c>
      <c r="V30" s="28">
        <v>7400</v>
      </c>
      <c r="W30" s="28">
        <v>6389</v>
      </c>
      <c r="X30" s="28">
        <v>5366</v>
      </c>
      <c r="Y30" s="22">
        <v>7977</v>
      </c>
    </row>
    <row r="31" spans="1:25" ht="13.5">
      <c r="A31" s="6" t="s">
        <v>29</v>
      </c>
      <c r="B31" s="28">
        <v>-8857</v>
      </c>
      <c r="C31" s="28">
        <v>-6472</v>
      </c>
      <c r="D31" s="28">
        <v>-2435</v>
      </c>
      <c r="E31" s="22">
        <v>-13678</v>
      </c>
      <c r="F31" s="28">
        <v>-9142</v>
      </c>
      <c r="G31" s="28">
        <v>-6559</v>
      </c>
      <c r="H31" s="28">
        <v>-2602</v>
      </c>
      <c r="I31" s="22">
        <v>-11267</v>
      </c>
      <c r="J31" s="28">
        <v>-8229</v>
      </c>
      <c r="K31" s="28">
        <v>-5448</v>
      </c>
      <c r="L31" s="28">
        <v>-2568</v>
      </c>
      <c r="M31" s="22">
        <v>-11986</v>
      </c>
      <c r="N31" s="28">
        <v>-8939</v>
      </c>
      <c r="O31" s="28">
        <v>-6132</v>
      </c>
      <c r="P31" s="28">
        <v>-2845</v>
      </c>
      <c r="Q31" s="22">
        <v>-13834</v>
      </c>
      <c r="R31" s="28">
        <v>-10273</v>
      </c>
      <c r="S31" s="28">
        <v>-7232</v>
      </c>
      <c r="T31" s="28">
        <v>-3396</v>
      </c>
      <c r="U31" s="22">
        <v>-13800</v>
      </c>
      <c r="V31" s="28">
        <v>-10830</v>
      </c>
      <c r="W31" s="28">
        <v>-7531</v>
      </c>
      <c r="X31" s="28">
        <v>-3534</v>
      </c>
      <c r="Y31" s="22">
        <v>-19458</v>
      </c>
    </row>
    <row r="32" spans="1:25" ht="13.5">
      <c r="A32" s="6" t="s">
        <v>30</v>
      </c>
      <c r="B32" s="28">
        <v>-12880</v>
      </c>
      <c r="C32" s="28">
        <v>-8572</v>
      </c>
      <c r="D32" s="28">
        <v>-4749</v>
      </c>
      <c r="E32" s="22">
        <v>-15783</v>
      </c>
      <c r="F32" s="28">
        <v>-13442</v>
      </c>
      <c r="G32" s="28">
        <v>-7857</v>
      </c>
      <c r="H32" s="28">
        <v>-6649</v>
      </c>
      <c r="I32" s="22">
        <v>-13140</v>
      </c>
      <c r="J32" s="28">
        <v>-11020</v>
      </c>
      <c r="K32" s="28">
        <v>-7917</v>
      </c>
      <c r="L32" s="28">
        <v>-7490</v>
      </c>
      <c r="M32" s="22">
        <v>-16603</v>
      </c>
      <c r="N32" s="28">
        <v>-13229</v>
      </c>
      <c r="O32" s="28">
        <v>-7814</v>
      </c>
      <c r="P32" s="28">
        <v>-7048</v>
      </c>
      <c r="Q32" s="22">
        <v>-4386</v>
      </c>
      <c r="R32" s="28">
        <v>-3499</v>
      </c>
      <c r="S32" s="28">
        <v>-1501</v>
      </c>
      <c r="T32" s="28">
        <v>-2394</v>
      </c>
      <c r="U32" s="22">
        <v>-30311</v>
      </c>
      <c r="V32" s="28">
        <v>-28794</v>
      </c>
      <c r="W32" s="28">
        <v>-25315</v>
      </c>
      <c r="X32" s="28"/>
      <c r="Y32" s="22"/>
    </row>
    <row r="33" spans="1:25" ht="14.25" thickBot="1">
      <c r="A33" s="4" t="s">
        <v>31</v>
      </c>
      <c r="B33" s="29">
        <v>43065</v>
      </c>
      <c r="C33" s="29">
        <v>7700</v>
      </c>
      <c r="D33" s="29">
        <v>-7075</v>
      </c>
      <c r="E33" s="23">
        <v>49033</v>
      </c>
      <c r="F33" s="29">
        <v>-25759</v>
      </c>
      <c r="G33" s="29">
        <v>-11725</v>
      </c>
      <c r="H33" s="29">
        <v>-14320</v>
      </c>
      <c r="I33" s="23">
        <v>-9098</v>
      </c>
      <c r="J33" s="29">
        <v>-81617</v>
      </c>
      <c r="K33" s="29">
        <v>-21004</v>
      </c>
      <c r="L33" s="29">
        <v>-29455</v>
      </c>
      <c r="M33" s="23">
        <v>15344</v>
      </c>
      <c r="N33" s="29">
        <v>-36415</v>
      </c>
      <c r="O33" s="29">
        <v>18437</v>
      </c>
      <c r="P33" s="29">
        <v>11000</v>
      </c>
      <c r="Q33" s="23">
        <v>111646</v>
      </c>
      <c r="R33" s="29">
        <v>46685</v>
      </c>
      <c r="S33" s="29">
        <v>26095</v>
      </c>
      <c r="T33" s="29">
        <v>1527</v>
      </c>
      <c r="U33" s="23">
        <v>-67418</v>
      </c>
      <c r="V33" s="29">
        <v>-149002</v>
      </c>
      <c r="W33" s="29">
        <v>12984</v>
      </c>
      <c r="X33" s="29">
        <v>7920</v>
      </c>
      <c r="Y33" s="23">
        <v>102969</v>
      </c>
    </row>
    <row r="34" spans="1:25" ht="14.25" thickTop="1">
      <c r="A34" s="6" t="s">
        <v>32</v>
      </c>
      <c r="B34" s="28"/>
      <c r="C34" s="28"/>
      <c r="D34" s="28"/>
      <c r="E34" s="22">
        <v>-3644</v>
      </c>
      <c r="F34" s="28">
        <v>-2538</v>
      </c>
      <c r="G34" s="28">
        <v>-2538</v>
      </c>
      <c r="H34" s="28"/>
      <c r="I34" s="22">
        <v>-1000</v>
      </c>
      <c r="J34" s="28"/>
      <c r="K34" s="28"/>
      <c r="L34" s="28"/>
      <c r="M34" s="22">
        <v>-10001</v>
      </c>
      <c r="N34" s="28">
        <v>-10000</v>
      </c>
      <c r="O34" s="28">
        <v>-10000</v>
      </c>
      <c r="P34" s="28">
        <v>-10000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6" t="s">
        <v>33</v>
      </c>
      <c r="B35" s="28"/>
      <c r="C35" s="28"/>
      <c r="D35" s="28"/>
      <c r="E35" s="22">
        <v>3574</v>
      </c>
      <c r="F35" s="28">
        <v>2574</v>
      </c>
      <c r="G35" s="28"/>
      <c r="H35" s="28"/>
      <c r="I35" s="22"/>
      <c r="J35" s="28"/>
      <c r="K35" s="28"/>
      <c r="L35" s="28"/>
      <c r="M35" s="22">
        <v>10013</v>
      </c>
      <c r="N35" s="28">
        <v>10013</v>
      </c>
      <c r="O35" s="28">
        <v>10013</v>
      </c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34</v>
      </c>
      <c r="B36" s="28">
        <v>-1605</v>
      </c>
      <c r="C36" s="28">
        <v>-1508</v>
      </c>
      <c r="D36" s="28">
        <v>-248</v>
      </c>
      <c r="E36" s="22">
        <v>-5097</v>
      </c>
      <c r="F36" s="28">
        <v>-3930</v>
      </c>
      <c r="G36" s="28">
        <v>-2911</v>
      </c>
      <c r="H36" s="28">
        <v>-374</v>
      </c>
      <c r="I36" s="22">
        <v>-12</v>
      </c>
      <c r="J36" s="28">
        <v>-7</v>
      </c>
      <c r="K36" s="28">
        <v>-7</v>
      </c>
      <c r="L36" s="28">
        <v>-5</v>
      </c>
      <c r="M36" s="22">
        <v>-1229</v>
      </c>
      <c r="N36" s="28">
        <v>-1213</v>
      </c>
      <c r="O36" s="28">
        <v>-1189</v>
      </c>
      <c r="P36" s="28">
        <v>-51</v>
      </c>
      <c r="Q36" s="22">
        <v>-4731</v>
      </c>
      <c r="R36" s="28">
        <v>-4750</v>
      </c>
      <c r="S36" s="28">
        <v>-4696</v>
      </c>
      <c r="T36" s="28">
        <v>-4574</v>
      </c>
      <c r="U36" s="22">
        <v>-11044</v>
      </c>
      <c r="V36" s="28">
        <v>-7110</v>
      </c>
      <c r="W36" s="28">
        <v>-7105</v>
      </c>
      <c r="X36" s="28">
        <v>-5977</v>
      </c>
      <c r="Y36" s="22">
        <v>-2004</v>
      </c>
    </row>
    <row r="37" spans="1:25" ht="13.5">
      <c r="A37" s="6" t="s">
        <v>35</v>
      </c>
      <c r="B37" s="28">
        <v>94</v>
      </c>
      <c r="C37" s="28">
        <v>58</v>
      </c>
      <c r="D37" s="28">
        <v>1</v>
      </c>
      <c r="E37" s="22">
        <v>1166</v>
      </c>
      <c r="F37" s="28">
        <v>409</v>
      </c>
      <c r="G37" s="28">
        <v>396</v>
      </c>
      <c r="H37" s="28"/>
      <c r="I37" s="22">
        <v>600</v>
      </c>
      <c r="J37" s="28">
        <v>373</v>
      </c>
      <c r="K37" s="28">
        <v>173</v>
      </c>
      <c r="L37" s="28">
        <v>164</v>
      </c>
      <c r="M37" s="22">
        <v>191</v>
      </c>
      <c r="N37" s="28">
        <v>182</v>
      </c>
      <c r="O37" s="28">
        <v>166</v>
      </c>
      <c r="P37" s="28">
        <v>166</v>
      </c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36</v>
      </c>
      <c r="B38" s="28">
        <v>-67666</v>
      </c>
      <c r="C38" s="28">
        <v>-44306</v>
      </c>
      <c r="D38" s="28">
        <v>-22661</v>
      </c>
      <c r="E38" s="22">
        <v>-69899</v>
      </c>
      <c r="F38" s="28">
        <v>-52530</v>
      </c>
      <c r="G38" s="28">
        <v>-34298</v>
      </c>
      <c r="H38" s="28">
        <v>-18577</v>
      </c>
      <c r="I38" s="22">
        <v>-61724</v>
      </c>
      <c r="J38" s="28">
        <v>-42358</v>
      </c>
      <c r="K38" s="28">
        <v>-26166</v>
      </c>
      <c r="L38" s="28">
        <v>-13759</v>
      </c>
      <c r="M38" s="22">
        <v>-32249</v>
      </c>
      <c r="N38" s="28">
        <v>-22515</v>
      </c>
      <c r="O38" s="28">
        <v>-13163</v>
      </c>
      <c r="P38" s="28">
        <v>-5967</v>
      </c>
      <c r="Q38" s="22">
        <v>-20718</v>
      </c>
      <c r="R38" s="28">
        <v>-16413</v>
      </c>
      <c r="S38" s="28">
        <v>-12364</v>
      </c>
      <c r="T38" s="28">
        <v>-7725</v>
      </c>
      <c r="U38" s="22">
        <v>-49011</v>
      </c>
      <c r="V38" s="28">
        <v>-41106</v>
      </c>
      <c r="W38" s="28">
        <v>-29015</v>
      </c>
      <c r="X38" s="28">
        <v>-17599</v>
      </c>
      <c r="Y38" s="22">
        <v>-79597</v>
      </c>
    </row>
    <row r="39" spans="1:25" ht="13.5">
      <c r="A39" s="6" t="s">
        <v>37</v>
      </c>
      <c r="B39" s="28">
        <v>1116</v>
      </c>
      <c r="C39" s="28">
        <v>388</v>
      </c>
      <c r="D39" s="28">
        <v>205</v>
      </c>
      <c r="E39" s="22">
        <v>16065</v>
      </c>
      <c r="F39" s="28">
        <v>15108</v>
      </c>
      <c r="G39" s="28">
        <v>15059</v>
      </c>
      <c r="H39" s="28">
        <v>14811</v>
      </c>
      <c r="I39" s="22">
        <v>1412</v>
      </c>
      <c r="J39" s="28">
        <v>1151</v>
      </c>
      <c r="K39" s="28">
        <v>624</v>
      </c>
      <c r="L39" s="28">
        <v>101</v>
      </c>
      <c r="M39" s="22">
        <v>2758</v>
      </c>
      <c r="N39" s="28">
        <v>1959</v>
      </c>
      <c r="O39" s="28">
        <v>1825</v>
      </c>
      <c r="P39" s="28">
        <v>417</v>
      </c>
      <c r="Q39" s="22">
        <v>4229</v>
      </c>
      <c r="R39" s="28">
        <v>3739</v>
      </c>
      <c r="S39" s="28">
        <v>1697</v>
      </c>
      <c r="T39" s="28">
        <v>1450</v>
      </c>
      <c r="U39" s="22">
        <v>5424</v>
      </c>
      <c r="V39" s="28">
        <v>5347</v>
      </c>
      <c r="W39" s="28">
        <v>4239</v>
      </c>
      <c r="X39" s="28">
        <v>3632</v>
      </c>
      <c r="Y39" s="22">
        <v>3186</v>
      </c>
    </row>
    <row r="40" spans="1:25" ht="13.5">
      <c r="A40" s="6" t="s">
        <v>38</v>
      </c>
      <c r="B40" s="28"/>
      <c r="C40" s="28"/>
      <c r="D40" s="28"/>
      <c r="E40" s="22">
        <v>2746</v>
      </c>
      <c r="F40" s="28">
        <v>2704</v>
      </c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39</v>
      </c>
      <c r="B41" s="28">
        <v>-4836</v>
      </c>
      <c r="C41" s="28">
        <v>-3181</v>
      </c>
      <c r="D41" s="28">
        <v>-1428</v>
      </c>
      <c r="E41" s="22">
        <v>-6110</v>
      </c>
      <c r="F41" s="28">
        <v>-4540</v>
      </c>
      <c r="G41" s="28">
        <v>-2811</v>
      </c>
      <c r="H41" s="28">
        <v>-1648</v>
      </c>
      <c r="I41" s="22">
        <v>-8160</v>
      </c>
      <c r="J41" s="28">
        <v>-6084</v>
      </c>
      <c r="K41" s="28">
        <v>-4789</v>
      </c>
      <c r="L41" s="28">
        <v>-3168</v>
      </c>
      <c r="M41" s="22">
        <v>-4946</v>
      </c>
      <c r="N41" s="28">
        <v>-3598</v>
      </c>
      <c r="O41" s="28">
        <v>-2279</v>
      </c>
      <c r="P41" s="28">
        <v>-1003</v>
      </c>
      <c r="Q41" s="22">
        <v>-4314</v>
      </c>
      <c r="R41" s="28">
        <v>-2828</v>
      </c>
      <c r="S41" s="28">
        <v>-1743</v>
      </c>
      <c r="T41" s="28">
        <v>-923</v>
      </c>
      <c r="U41" s="22">
        <v>-6463</v>
      </c>
      <c r="V41" s="28">
        <v>-4869</v>
      </c>
      <c r="W41" s="28"/>
      <c r="X41" s="28"/>
      <c r="Y41" s="22"/>
    </row>
    <row r="42" spans="1:25" ht="13.5">
      <c r="A42" s="6" t="s">
        <v>40</v>
      </c>
      <c r="B42" s="28">
        <v>231</v>
      </c>
      <c r="C42" s="28">
        <v>-7</v>
      </c>
      <c r="D42" s="28">
        <v>-168</v>
      </c>
      <c r="E42" s="22"/>
      <c r="F42" s="28">
        <v>1318</v>
      </c>
      <c r="G42" s="28">
        <v>-354</v>
      </c>
      <c r="H42" s="28">
        <v>-4</v>
      </c>
      <c r="I42" s="22"/>
      <c r="J42" s="28">
        <v>-2</v>
      </c>
      <c r="K42" s="28">
        <v>-1</v>
      </c>
      <c r="L42" s="28"/>
      <c r="M42" s="22"/>
      <c r="N42" s="28">
        <v>-122</v>
      </c>
      <c r="O42" s="28">
        <v>-54</v>
      </c>
      <c r="P42" s="28">
        <v>2</v>
      </c>
      <c r="Q42" s="22"/>
      <c r="R42" s="28">
        <v>-1402</v>
      </c>
      <c r="S42" s="28">
        <v>952</v>
      </c>
      <c r="T42" s="28">
        <v>974</v>
      </c>
      <c r="U42" s="22"/>
      <c r="V42" s="28">
        <v>-2</v>
      </c>
      <c r="W42" s="28">
        <v>-3</v>
      </c>
      <c r="X42" s="28">
        <v>1</v>
      </c>
      <c r="Y42" s="22"/>
    </row>
    <row r="43" spans="1:25" ht="13.5">
      <c r="A43" s="6" t="s">
        <v>41</v>
      </c>
      <c r="B43" s="28">
        <v>-1102</v>
      </c>
      <c r="C43" s="28">
        <v>-537</v>
      </c>
      <c r="D43" s="28">
        <v>-94</v>
      </c>
      <c r="E43" s="22">
        <v>-467</v>
      </c>
      <c r="F43" s="28">
        <v>-406</v>
      </c>
      <c r="G43" s="28">
        <v>-365</v>
      </c>
      <c r="H43" s="28">
        <v>-255</v>
      </c>
      <c r="I43" s="22">
        <v>-319</v>
      </c>
      <c r="J43" s="28">
        <v>-293</v>
      </c>
      <c r="K43" s="28">
        <v>-286</v>
      </c>
      <c r="L43" s="28">
        <v>-41</v>
      </c>
      <c r="M43" s="22">
        <v>-330</v>
      </c>
      <c r="N43" s="28">
        <v>-313</v>
      </c>
      <c r="O43" s="28">
        <v>-70</v>
      </c>
      <c r="P43" s="28">
        <v>-38</v>
      </c>
      <c r="Q43" s="22">
        <v>-141</v>
      </c>
      <c r="R43" s="28">
        <v>-140</v>
      </c>
      <c r="S43" s="28">
        <v>-124</v>
      </c>
      <c r="T43" s="28">
        <v>-77</v>
      </c>
      <c r="U43" s="22">
        <v>-213</v>
      </c>
      <c r="V43" s="28">
        <v>-200</v>
      </c>
      <c r="W43" s="28">
        <v>-286</v>
      </c>
      <c r="X43" s="28">
        <v>-133</v>
      </c>
      <c r="Y43" s="22">
        <v>-459</v>
      </c>
    </row>
    <row r="44" spans="1:25" ht="13.5">
      <c r="A44" s="6" t="s">
        <v>42</v>
      </c>
      <c r="B44" s="28">
        <v>158</v>
      </c>
      <c r="C44" s="28">
        <v>111</v>
      </c>
      <c r="D44" s="28">
        <v>57</v>
      </c>
      <c r="E44" s="22">
        <v>345</v>
      </c>
      <c r="F44" s="28">
        <v>211</v>
      </c>
      <c r="G44" s="28">
        <v>174</v>
      </c>
      <c r="H44" s="28">
        <v>24</v>
      </c>
      <c r="I44" s="22">
        <v>219</v>
      </c>
      <c r="J44" s="28">
        <v>165</v>
      </c>
      <c r="K44" s="28">
        <v>43</v>
      </c>
      <c r="L44" s="28">
        <v>21</v>
      </c>
      <c r="M44" s="22">
        <v>406</v>
      </c>
      <c r="N44" s="28">
        <v>390</v>
      </c>
      <c r="O44" s="28">
        <v>76</v>
      </c>
      <c r="P44" s="28">
        <v>62</v>
      </c>
      <c r="Q44" s="22">
        <v>270</v>
      </c>
      <c r="R44" s="28">
        <v>229</v>
      </c>
      <c r="S44" s="28">
        <v>96</v>
      </c>
      <c r="T44" s="28">
        <v>41</v>
      </c>
      <c r="U44" s="22">
        <v>234</v>
      </c>
      <c r="V44" s="28">
        <v>67</v>
      </c>
      <c r="W44" s="28">
        <v>184</v>
      </c>
      <c r="X44" s="28">
        <v>17</v>
      </c>
      <c r="Y44" s="22">
        <v>153</v>
      </c>
    </row>
    <row r="45" spans="1:25" ht="13.5">
      <c r="A45" s="6" t="s">
        <v>43</v>
      </c>
      <c r="B45" s="28"/>
      <c r="C45" s="28"/>
      <c r="D45" s="28"/>
      <c r="E45" s="22">
        <v>19804</v>
      </c>
      <c r="F45" s="28">
        <v>19804</v>
      </c>
      <c r="G45" s="28">
        <v>19804</v>
      </c>
      <c r="H45" s="28"/>
      <c r="I45" s="22"/>
      <c r="J45" s="28"/>
      <c r="K45" s="28"/>
      <c r="L45" s="28"/>
      <c r="M45" s="22">
        <v>1691</v>
      </c>
      <c r="N45" s="28">
        <v>1691</v>
      </c>
      <c r="O45" s="28"/>
      <c r="P45" s="28"/>
      <c r="Q45" s="22">
        <v>204</v>
      </c>
      <c r="R45" s="28">
        <v>277</v>
      </c>
      <c r="S45" s="28">
        <v>277</v>
      </c>
      <c r="T45" s="28"/>
      <c r="U45" s="22"/>
      <c r="V45" s="28"/>
      <c r="W45" s="28"/>
      <c r="X45" s="28"/>
      <c r="Y45" s="22"/>
    </row>
    <row r="46" spans="1:25" ht="13.5">
      <c r="A46" s="6" t="s">
        <v>90</v>
      </c>
      <c r="B46" s="28">
        <v>-187</v>
      </c>
      <c r="C46" s="28">
        <v>-196</v>
      </c>
      <c r="D46" s="28">
        <v>-72</v>
      </c>
      <c r="E46" s="22">
        <v>-87</v>
      </c>
      <c r="F46" s="28">
        <v>-34</v>
      </c>
      <c r="G46" s="28">
        <v>-9</v>
      </c>
      <c r="H46" s="28">
        <v>-6</v>
      </c>
      <c r="I46" s="22">
        <v>-12</v>
      </c>
      <c r="J46" s="28">
        <v>14</v>
      </c>
      <c r="K46" s="28">
        <v>-7</v>
      </c>
      <c r="L46" s="28">
        <v>-5</v>
      </c>
      <c r="M46" s="22">
        <v>-25</v>
      </c>
      <c r="N46" s="28">
        <v>-9</v>
      </c>
      <c r="O46" s="28">
        <v>5</v>
      </c>
      <c r="P46" s="28">
        <v>1</v>
      </c>
      <c r="Q46" s="22">
        <v>-3</v>
      </c>
      <c r="R46" s="28">
        <v>-7</v>
      </c>
      <c r="S46" s="28">
        <v>-2</v>
      </c>
      <c r="T46" s="28">
        <v>-551</v>
      </c>
      <c r="U46" s="22">
        <v>108</v>
      </c>
      <c r="V46" s="28">
        <v>18</v>
      </c>
      <c r="W46" s="28">
        <v>-3284</v>
      </c>
      <c r="X46" s="28">
        <v>-1788</v>
      </c>
      <c r="Y46" s="22">
        <v>-4948</v>
      </c>
    </row>
    <row r="47" spans="1:25" ht="14.25" thickBot="1">
      <c r="A47" s="4" t="s">
        <v>44</v>
      </c>
      <c r="B47" s="29">
        <v>-73797</v>
      </c>
      <c r="C47" s="29">
        <v>-49178</v>
      </c>
      <c r="D47" s="29">
        <v>-24408</v>
      </c>
      <c r="E47" s="23">
        <v>-40287</v>
      </c>
      <c r="F47" s="29">
        <v>-21850</v>
      </c>
      <c r="G47" s="29">
        <v>-7853</v>
      </c>
      <c r="H47" s="29">
        <v>-6029</v>
      </c>
      <c r="I47" s="23">
        <v>-70317</v>
      </c>
      <c r="J47" s="29">
        <v>-47041</v>
      </c>
      <c r="K47" s="29">
        <v>-30416</v>
      </c>
      <c r="L47" s="29">
        <v>-16692</v>
      </c>
      <c r="M47" s="23">
        <v>-13717</v>
      </c>
      <c r="N47" s="29">
        <v>-3535</v>
      </c>
      <c r="O47" s="29">
        <v>5330</v>
      </c>
      <c r="P47" s="29">
        <v>3589</v>
      </c>
      <c r="Q47" s="23">
        <v>-44252</v>
      </c>
      <c r="R47" s="29">
        <v>-21263</v>
      </c>
      <c r="S47" s="29">
        <v>-15890</v>
      </c>
      <c r="T47" s="29">
        <v>-11365</v>
      </c>
      <c r="U47" s="23">
        <v>-61826</v>
      </c>
      <c r="V47" s="29">
        <v>-47731</v>
      </c>
      <c r="W47" s="29">
        <v>-35227</v>
      </c>
      <c r="X47" s="29">
        <v>-21842</v>
      </c>
      <c r="Y47" s="23">
        <v>-92760</v>
      </c>
    </row>
    <row r="48" spans="1:25" ht="14.25" thickTop="1">
      <c r="A48" s="6" t="s">
        <v>45</v>
      </c>
      <c r="B48" s="28">
        <v>9631</v>
      </c>
      <c r="C48" s="28">
        <v>-6572</v>
      </c>
      <c r="D48" s="28">
        <v>-8532</v>
      </c>
      <c r="E48" s="22">
        <v>25683</v>
      </c>
      <c r="F48" s="28">
        <v>43389</v>
      </c>
      <c r="G48" s="28">
        <v>14364</v>
      </c>
      <c r="H48" s="28">
        <v>4180</v>
      </c>
      <c r="I48" s="22">
        <v>-9983</v>
      </c>
      <c r="J48" s="28">
        <v>-5309</v>
      </c>
      <c r="K48" s="28">
        <v>-2853</v>
      </c>
      <c r="L48" s="28">
        <v>-1652</v>
      </c>
      <c r="M48" s="22">
        <v>1605</v>
      </c>
      <c r="N48" s="28">
        <v>8053</v>
      </c>
      <c r="O48" s="28">
        <v>-8071</v>
      </c>
      <c r="P48" s="28">
        <v>-4366</v>
      </c>
      <c r="Q48" s="22">
        <v>-47389</v>
      </c>
      <c r="R48" s="28">
        <v>-47739</v>
      </c>
      <c r="S48" s="28">
        <v>-45927</v>
      </c>
      <c r="T48" s="28">
        <v>-26784</v>
      </c>
      <c r="U48" s="22">
        <v>8492</v>
      </c>
      <c r="V48" s="28">
        <v>41195</v>
      </c>
      <c r="W48" s="28">
        <v>11334</v>
      </c>
      <c r="X48" s="28">
        <v>-5816</v>
      </c>
      <c r="Y48" s="22">
        <v>-574</v>
      </c>
    </row>
    <row r="49" spans="1:25" ht="13.5">
      <c r="A49" s="6" t="s">
        <v>46</v>
      </c>
      <c r="B49" s="28">
        <v>45082</v>
      </c>
      <c r="C49" s="28">
        <v>28581</v>
      </c>
      <c r="D49" s="28">
        <v>19758</v>
      </c>
      <c r="E49" s="22">
        <v>2680</v>
      </c>
      <c r="F49" s="28">
        <v>1600</v>
      </c>
      <c r="G49" s="28">
        <v>1500</v>
      </c>
      <c r="H49" s="28">
        <v>600</v>
      </c>
      <c r="I49" s="22">
        <v>227550</v>
      </c>
      <c r="J49" s="28">
        <v>156053</v>
      </c>
      <c r="K49" s="28">
        <v>152550</v>
      </c>
      <c r="L49" s="28">
        <v>56550</v>
      </c>
      <c r="M49" s="22">
        <v>91780</v>
      </c>
      <c r="N49" s="28">
        <v>66180</v>
      </c>
      <c r="O49" s="28">
        <v>65050</v>
      </c>
      <c r="P49" s="28">
        <v>50</v>
      </c>
      <c r="Q49" s="22">
        <v>78400</v>
      </c>
      <c r="R49" s="28">
        <v>57400</v>
      </c>
      <c r="S49" s="28">
        <v>57100</v>
      </c>
      <c r="T49" s="28">
        <v>22100</v>
      </c>
      <c r="U49" s="22">
        <v>211887</v>
      </c>
      <c r="V49" s="28">
        <v>138400</v>
      </c>
      <c r="W49" s="28">
        <v>29000</v>
      </c>
      <c r="X49" s="28">
        <v>5000</v>
      </c>
      <c r="Y49" s="22">
        <v>40300</v>
      </c>
    </row>
    <row r="50" spans="1:25" ht="13.5">
      <c r="A50" s="6" t="s">
        <v>47</v>
      </c>
      <c r="B50" s="28">
        <v>-44124</v>
      </c>
      <c r="C50" s="28">
        <v>-24470</v>
      </c>
      <c r="D50" s="28">
        <v>-18689</v>
      </c>
      <c r="E50" s="22">
        <v>-41647</v>
      </c>
      <c r="F50" s="28">
        <v>-29874</v>
      </c>
      <c r="G50" s="28">
        <v>-16704</v>
      </c>
      <c r="H50" s="28">
        <v>-13165</v>
      </c>
      <c r="I50" s="22">
        <v>-96492</v>
      </c>
      <c r="J50" s="28">
        <v>-71359</v>
      </c>
      <c r="K50" s="28">
        <v>-56194</v>
      </c>
      <c r="L50" s="28">
        <v>-14034</v>
      </c>
      <c r="M50" s="22">
        <v>-111089</v>
      </c>
      <c r="N50" s="28">
        <v>-100364</v>
      </c>
      <c r="O50" s="28">
        <v>-84259</v>
      </c>
      <c r="P50" s="28">
        <v>-17132</v>
      </c>
      <c r="Q50" s="22">
        <v>-49625</v>
      </c>
      <c r="R50" s="28">
        <v>-47225</v>
      </c>
      <c r="S50" s="28">
        <v>-28120</v>
      </c>
      <c r="T50" s="28">
        <v>-14580</v>
      </c>
      <c r="U50" s="22">
        <v>-33009</v>
      </c>
      <c r="V50" s="28">
        <v>-32383</v>
      </c>
      <c r="W50" s="28">
        <v>-29159</v>
      </c>
      <c r="X50" s="28">
        <v>-4192</v>
      </c>
      <c r="Y50" s="22">
        <v>-35884</v>
      </c>
    </row>
    <row r="51" spans="1:25" ht="13.5">
      <c r="A51" s="6" t="s">
        <v>48</v>
      </c>
      <c r="B51" s="28">
        <v>-10050</v>
      </c>
      <c r="C51" s="28">
        <v>-10050</v>
      </c>
      <c r="D51" s="28">
        <v>-10000</v>
      </c>
      <c r="E51" s="22">
        <v>-45100</v>
      </c>
      <c r="F51" s="28">
        <v>-25050</v>
      </c>
      <c r="G51" s="28">
        <v>-25050</v>
      </c>
      <c r="H51" s="28"/>
      <c r="I51" s="22">
        <v>-20100</v>
      </c>
      <c r="J51" s="28">
        <v>-20050</v>
      </c>
      <c r="K51" s="28">
        <v>-50</v>
      </c>
      <c r="L51" s="28"/>
      <c r="M51" s="22">
        <v>-100</v>
      </c>
      <c r="N51" s="28">
        <v>-50</v>
      </c>
      <c r="O51" s="28">
        <v>-50</v>
      </c>
      <c r="P51" s="28"/>
      <c r="Q51" s="22">
        <v>-50</v>
      </c>
      <c r="R51" s="28"/>
      <c r="S51" s="28"/>
      <c r="T51" s="28"/>
      <c r="U51" s="22">
        <v>-20000</v>
      </c>
      <c r="V51" s="28"/>
      <c r="W51" s="28"/>
      <c r="X51" s="28"/>
      <c r="Y51" s="22">
        <v>-20220</v>
      </c>
    </row>
    <row r="52" spans="1:25" ht="13.5">
      <c r="A52" s="6" t="s">
        <v>49</v>
      </c>
      <c r="B52" s="28">
        <v>-2197</v>
      </c>
      <c r="C52" s="28">
        <v>-1440</v>
      </c>
      <c r="D52" s="28">
        <v>-812</v>
      </c>
      <c r="E52" s="22">
        <v>-7980</v>
      </c>
      <c r="F52" s="28">
        <v>-6985</v>
      </c>
      <c r="G52" s="28">
        <v>-5716</v>
      </c>
      <c r="H52" s="28">
        <v>-3397</v>
      </c>
      <c r="I52" s="22">
        <v>-12858</v>
      </c>
      <c r="J52" s="28">
        <v>-9588</v>
      </c>
      <c r="K52" s="28">
        <v>-6240</v>
      </c>
      <c r="L52" s="28">
        <v>-3080</v>
      </c>
      <c r="M52" s="22">
        <v>-12637</v>
      </c>
      <c r="N52" s="28">
        <v>-11040</v>
      </c>
      <c r="O52" s="28">
        <v>-6869</v>
      </c>
      <c r="P52" s="28">
        <v>-3602</v>
      </c>
      <c r="Q52" s="22">
        <v>-16483</v>
      </c>
      <c r="R52" s="28">
        <v>-12900</v>
      </c>
      <c r="S52" s="28">
        <v>-8741</v>
      </c>
      <c r="T52" s="28">
        <v>-5267</v>
      </c>
      <c r="U52" s="22">
        <v>-19346</v>
      </c>
      <c r="V52" s="28">
        <v>-14804</v>
      </c>
      <c r="W52" s="28">
        <v>-9782</v>
      </c>
      <c r="X52" s="28">
        <v>-4727</v>
      </c>
      <c r="Y52" s="22">
        <v>-20810</v>
      </c>
    </row>
    <row r="53" spans="1:25" ht="13.5">
      <c r="A53" s="6" t="s">
        <v>50</v>
      </c>
      <c r="B53" s="28">
        <v>356</v>
      </c>
      <c r="C53" s="28">
        <v>356</v>
      </c>
      <c r="D53" s="28">
        <v>401</v>
      </c>
      <c r="E53" s="22">
        <v>9364</v>
      </c>
      <c r="F53" s="28">
        <v>3995</v>
      </c>
      <c r="G53" s="28">
        <v>1924</v>
      </c>
      <c r="H53" s="28">
        <v>1894</v>
      </c>
      <c r="I53" s="22">
        <v>3691</v>
      </c>
      <c r="J53" s="28">
        <v>2990</v>
      </c>
      <c r="K53" s="28">
        <v>2990</v>
      </c>
      <c r="L53" s="28"/>
      <c r="M53" s="22"/>
      <c r="N53" s="28"/>
      <c r="O53" s="28"/>
      <c r="P53" s="28"/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6" t="s">
        <v>51</v>
      </c>
      <c r="B54" s="28">
        <v>-24</v>
      </c>
      <c r="C54" s="28">
        <v>-24</v>
      </c>
      <c r="D54" s="28">
        <v>-22</v>
      </c>
      <c r="E54" s="22">
        <v>-15</v>
      </c>
      <c r="F54" s="28">
        <v>-15</v>
      </c>
      <c r="G54" s="28">
        <v>-15</v>
      </c>
      <c r="H54" s="28">
        <v>-13</v>
      </c>
      <c r="I54" s="22">
        <v>-1</v>
      </c>
      <c r="J54" s="28">
        <v>-1</v>
      </c>
      <c r="K54" s="28">
        <v>-1</v>
      </c>
      <c r="L54" s="28">
        <v>-1</v>
      </c>
      <c r="M54" s="22">
        <v>-458</v>
      </c>
      <c r="N54" s="28">
        <v>-12</v>
      </c>
      <c r="O54" s="28">
        <v>-12</v>
      </c>
      <c r="P54" s="28">
        <v>-12</v>
      </c>
      <c r="Q54" s="22">
        <v>-2</v>
      </c>
      <c r="R54" s="28">
        <v>-2</v>
      </c>
      <c r="S54" s="28">
        <v>-2</v>
      </c>
      <c r="T54" s="28">
        <v>-2</v>
      </c>
      <c r="U54" s="22">
        <v>-27</v>
      </c>
      <c r="V54" s="28">
        <v>-27</v>
      </c>
      <c r="W54" s="28">
        <v>-27</v>
      </c>
      <c r="X54" s="28">
        <v>-27</v>
      </c>
      <c r="Y54" s="22">
        <v>-644</v>
      </c>
    </row>
    <row r="55" spans="1:25" ht="13.5">
      <c r="A55" s="6" t="s">
        <v>52</v>
      </c>
      <c r="B55" s="28">
        <v>-9</v>
      </c>
      <c r="C55" s="28">
        <v>-6</v>
      </c>
      <c r="D55" s="28">
        <v>-3</v>
      </c>
      <c r="E55" s="22">
        <v>-2</v>
      </c>
      <c r="F55" s="28"/>
      <c r="G55" s="28"/>
      <c r="H55" s="28"/>
      <c r="I55" s="22">
        <v>-1</v>
      </c>
      <c r="J55" s="28">
        <v>-1</v>
      </c>
      <c r="K55" s="28"/>
      <c r="L55" s="28"/>
      <c r="M55" s="22">
        <v>-7</v>
      </c>
      <c r="N55" s="28">
        <v>-6</v>
      </c>
      <c r="O55" s="28"/>
      <c r="P55" s="28"/>
      <c r="Q55" s="22">
        <v>19765</v>
      </c>
      <c r="R55" s="28">
        <v>19766</v>
      </c>
      <c r="S55" s="28"/>
      <c r="T55" s="28"/>
      <c r="U55" s="22">
        <v>-18505</v>
      </c>
      <c r="V55" s="28">
        <v>-18505</v>
      </c>
      <c r="W55" s="28"/>
      <c r="X55" s="28"/>
      <c r="Y55" s="22"/>
    </row>
    <row r="56" spans="1:25" ht="13.5">
      <c r="A56" s="6" t="s">
        <v>90</v>
      </c>
      <c r="B56" s="28"/>
      <c r="C56" s="28"/>
      <c r="D56" s="28">
        <v>-45</v>
      </c>
      <c r="E56" s="22">
        <v>-164</v>
      </c>
      <c r="F56" s="28">
        <v>-164</v>
      </c>
      <c r="G56" s="28">
        <v>-164</v>
      </c>
      <c r="H56" s="28">
        <v>-164</v>
      </c>
      <c r="I56" s="22"/>
      <c r="J56" s="28"/>
      <c r="K56" s="28"/>
      <c r="L56" s="28"/>
      <c r="M56" s="22">
        <v>-532</v>
      </c>
      <c r="N56" s="28">
        <v>-355</v>
      </c>
      <c r="O56" s="28">
        <v>18</v>
      </c>
      <c r="P56" s="28">
        <v>76</v>
      </c>
      <c r="Q56" s="22">
        <v>315</v>
      </c>
      <c r="R56" s="28">
        <v>-64</v>
      </c>
      <c r="S56" s="28">
        <v>70</v>
      </c>
      <c r="T56" s="28">
        <v>503</v>
      </c>
      <c r="U56" s="22">
        <v>-960</v>
      </c>
      <c r="V56" s="28">
        <v>-985</v>
      </c>
      <c r="W56" s="28">
        <v>-978</v>
      </c>
      <c r="X56" s="28">
        <v>-137</v>
      </c>
      <c r="Y56" s="22">
        <v>-2387</v>
      </c>
    </row>
    <row r="57" spans="1:25" ht="14.25" thickBot="1">
      <c r="A57" s="4" t="s">
        <v>53</v>
      </c>
      <c r="B57" s="29">
        <v>-1335</v>
      </c>
      <c r="C57" s="29">
        <v>-13625</v>
      </c>
      <c r="D57" s="29">
        <v>-17944</v>
      </c>
      <c r="E57" s="23">
        <v>-57181</v>
      </c>
      <c r="F57" s="29">
        <v>-13104</v>
      </c>
      <c r="G57" s="29">
        <v>-29861</v>
      </c>
      <c r="H57" s="29">
        <v>-10065</v>
      </c>
      <c r="I57" s="23">
        <v>236462</v>
      </c>
      <c r="J57" s="29">
        <v>52735</v>
      </c>
      <c r="K57" s="29">
        <v>90202</v>
      </c>
      <c r="L57" s="29">
        <v>37783</v>
      </c>
      <c r="M57" s="23">
        <v>-14360</v>
      </c>
      <c r="N57" s="29">
        <v>-40710</v>
      </c>
      <c r="O57" s="29">
        <v>-37431</v>
      </c>
      <c r="P57" s="29">
        <v>-28553</v>
      </c>
      <c r="Q57" s="23">
        <v>60951</v>
      </c>
      <c r="R57" s="29">
        <v>45152</v>
      </c>
      <c r="S57" s="29">
        <v>-23497</v>
      </c>
      <c r="T57" s="29">
        <v>-23207</v>
      </c>
      <c r="U57" s="23">
        <v>137008</v>
      </c>
      <c r="V57" s="29">
        <v>120374</v>
      </c>
      <c r="W57" s="29">
        <v>9309</v>
      </c>
      <c r="X57" s="29">
        <v>-1436</v>
      </c>
      <c r="Y57" s="23">
        <v>-24095</v>
      </c>
    </row>
    <row r="58" spans="1:25" ht="14.25" thickTop="1">
      <c r="A58" s="7" t="s">
        <v>54</v>
      </c>
      <c r="B58" s="28">
        <v>13844</v>
      </c>
      <c r="C58" s="28">
        <v>4469</v>
      </c>
      <c r="D58" s="28">
        <v>4271</v>
      </c>
      <c r="E58" s="22">
        <v>15041</v>
      </c>
      <c r="F58" s="28">
        <v>3479</v>
      </c>
      <c r="G58" s="28">
        <v>-8428</v>
      </c>
      <c r="H58" s="28">
        <v>-8441</v>
      </c>
      <c r="I58" s="22">
        <v>-2589</v>
      </c>
      <c r="J58" s="28">
        <v>-10009</v>
      </c>
      <c r="K58" s="28">
        <v>-12187</v>
      </c>
      <c r="L58" s="28">
        <v>-241</v>
      </c>
      <c r="M58" s="22">
        <v>-10721</v>
      </c>
      <c r="N58" s="28">
        <v>-16349</v>
      </c>
      <c r="O58" s="28">
        <v>-13343</v>
      </c>
      <c r="P58" s="28">
        <v>-15542</v>
      </c>
      <c r="Q58" s="22">
        <v>-2766</v>
      </c>
      <c r="R58" s="28">
        <v>722</v>
      </c>
      <c r="S58" s="28">
        <v>2047</v>
      </c>
      <c r="T58" s="28">
        <v>2062</v>
      </c>
      <c r="U58" s="22">
        <v>-16372</v>
      </c>
      <c r="V58" s="28">
        <v>-8991</v>
      </c>
      <c r="W58" s="28">
        <v>-732</v>
      </c>
      <c r="X58" s="28">
        <v>2743</v>
      </c>
      <c r="Y58" s="22">
        <v>-4725</v>
      </c>
    </row>
    <row r="59" spans="1:25" ht="13.5">
      <c r="A59" s="7" t="s">
        <v>55</v>
      </c>
      <c r="B59" s="28">
        <v>-18223</v>
      </c>
      <c r="C59" s="28">
        <v>-50634</v>
      </c>
      <c r="D59" s="28">
        <v>-45156</v>
      </c>
      <c r="E59" s="22">
        <v>-33394</v>
      </c>
      <c r="F59" s="28">
        <v>-57234</v>
      </c>
      <c r="G59" s="28">
        <v>-57867</v>
      </c>
      <c r="H59" s="28">
        <v>-38855</v>
      </c>
      <c r="I59" s="22">
        <v>154458</v>
      </c>
      <c r="J59" s="28">
        <v>-85932</v>
      </c>
      <c r="K59" s="28">
        <v>26595</v>
      </c>
      <c r="L59" s="28">
        <v>-8605</v>
      </c>
      <c r="M59" s="22">
        <v>-23454</v>
      </c>
      <c r="N59" s="28">
        <v>-97009</v>
      </c>
      <c r="O59" s="28">
        <v>-27007</v>
      </c>
      <c r="P59" s="28">
        <v>-29506</v>
      </c>
      <c r="Q59" s="22">
        <v>125579</v>
      </c>
      <c r="R59" s="28">
        <v>71296</v>
      </c>
      <c r="S59" s="28">
        <v>-11245</v>
      </c>
      <c r="T59" s="28">
        <v>-30983</v>
      </c>
      <c r="U59" s="22">
        <v>-8608</v>
      </c>
      <c r="V59" s="28">
        <v>-85350</v>
      </c>
      <c r="W59" s="28">
        <v>-13666</v>
      </c>
      <c r="X59" s="28">
        <v>-12615</v>
      </c>
      <c r="Y59" s="22">
        <v>-18611</v>
      </c>
    </row>
    <row r="60" spans="1:25" ht="13.5">
      <c r="A60" s="7" t="s">
        <v>56</v>
      </c>
      <c r="B60" s="28">
        <v>444875</v>
      </c>
      <c r="C60" s="28">
        <v>444875</v>
      </c>
      <c r="D60" s="28">
        <v>444875</v>
      </c>
      <c r="E60" s="22">
        <v>477307</v>
      </c>
      <c r="F60" s="28">
        <v>477307</v>
      </c>
      <c r="G60" s="28">
        <v>477307</v>
      </c>
      <c r="H60" s="28">
        <v>477307</v>
      </c>
      <c r="I60" s="22">
        <v>322849</v>
      </c>
      <c r="J60" s="28">
        <v>322849</v>
      </c>
      <c r="K60" s="28">
        <v>322849</v>
      </c>
      <c r="L60" s="28">
        <v>322849</v>
      </c>
      <c r="M60" s="22">
        <v>346303</v>
      </c>
      <c r="N60" s="28">
        <v>346303</v>
      </c>
      <c r="O60" s="28">
        <v>346303</v>
      </c>
      <c r="P60" s="28">
        <v>346303</v>
      </c>
      <c r="Q60" s="22">
        <v>220724</v>
      </c>
      <c r="R60" s="28">
        <v>220724</v>
      </c>
      <c r="S60" s="28">
        <v>220724</v>
      </c>
      <c r="T60" s="28">
        <v>220724</v>
      </c>
      <c r="U60" s="22">
        <v>223894</v>
      </c>
      <c r="V60" s="28">
        <v>223894</v>
      </c>
      <c r="W60" s="28">
        <v>223894</v>
      </c>
      <c r="X60" s="28">
        <v>223894</v>
      </c>
      <c r="Y60" s="22">
        <v>242505</v>
      </c>
    </row>
    <row r="61" spans="1:25" ht="13.5">
      <c r="A61" s="7" t="s">
        <v>57</v>
      </c>
      <c r="B61" s="28"/>
      <c r="C61" s="28"/>
      <c r="D61" s="28"/>
      <c r="E61" s="22">
        <v>962</v>
      </c>
      <c r="F61" s="28">
        <v>962</v>
      </c>
      <c r="G61" s="28">
        <v>962</v>
      </c>
      <c r="H61" s="28">
        <v>962</v>
      </c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4.25" thickBot="1">
      <c r="A62" s="7" t="s">
        <v>56</v>
      </c>
      <c r="B62" s="28">
        <v>426652</v>
      </c>
      <c r="C62" s="28">
        <v>394241</v>
      </c>
      <c r="D62" s="28">
        <v>399719</v>
      </c>
      <c r="E62" s="22">
        <v>444875</v>
      </c>
      <c r="F62" s="28">
        <v>421035</v>
      </c>
      <c r="G62" s="28">
        <v>420402</v>
      </c>
      <c r="H62" s="28">
        <v>439414</v>
      </c>
      <c r="I62" s="22">
        <v>477307</v>
      </c>
      <c r="J62" s="28">
        <v>236917</v>
      </c>
      <c r="K62" s="28">
        <v>349444</v>
      </c>
      <c r="L62" s="28">
        <v>314244</v>
      </c>
      <c r="M62" s="22">
        <v>322849</v>
      </c>
      <c r="N62" s="28">
        <v>249294</v>
      </c>
      <c r="O62" s="28">
        <v>319296</v>
      </c>
      <c r="P62" s="28">
        <v>316797</v>
      </c>
      <c r="Q62" s="22">
        <v>346303</v>
      </c>
      <c r="R62" s="28">
        <v>292020</v>
      </c>
      <c r="S62" s="28">
        <v>209479</v>
      </c>
      <c r="T62" s="28">
        <v>189741</v>
      </c>
      <c r="U62" s="22">
        <v>220724</v>
      </c>
      <c r="V62" s="28">
        <v>143982</v>
      </c>
      <c r="W62" s="28">
        <v>215666</v>
      </c>
      <c r="X62" s="28">
        <v>216717</v>
      </c>
      <c r="Y62" s="22">
        <v>223894</v>
      </c>
    </row>
    <row r="63" spans="1:25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5" ht="13.5">
      <c r="A65" s="20" t="s">
        <v>160</v>
      </c>
    </row>
    <row r="66" ht="13.5">
      <c r="A66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156</v>
      </c>
      <c r="B2" s="14">
        <v>7261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157</v>
      </c>
      <c r="B3" s="1" t="s">
        <v>158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60</v>
      </c>
      <c r="B4" s="15" t="str">
        <f>HYPERLINK("http://www.kabupro.jp/mark/20140213/S10012JU.htm","四半期報告書")</f>
        <v>四半期報告書</v>
      </c>
      <c r="C4" s="15" t="str">
        <f>HYPERLINK("http://www.kabupro.jp/mark/20131113/S1000BC1.htm","四半期報告書")</f>
        <v>四半期報告書</v>
      </c>
      <c r="D4" s="15" t="str">
        <f>HYPERLINK("http://www.kabupro.jp/mark/20130808/S000E53S.htm","四半期報告書")</f>
        <v>四半期報告書</v>
      </c>
      <c r="E4" s="15" t="str">
        <f>HYPERLINK("http://www.kabupro.jp/mark/20140213/S10012JU.htm","四半期報告書")</f>
        <v>四半期報告書</v>
      </c>
      <c r="F4" s="15" t="str">
        <f>HYPERLINK("http://www.kabupro.jp/mark/20130214/S000CVMM.htm","四半期報告書")</f>
        <v>四半期報告書</v>
      </c>
      <c r="G4" s="15" t="str">
        <f>HYPERLINK("http://www.kabupro.jp/mark/20121114/S000CAGK.htm","四半期報告書")</f>
        <v>四半期報告書</v>
      </c>
      <c r="H4" s="15" t="str">
        <f>HYPERLINK("http://www.kabupro.jp/mark/20120808/S000BLU5.htm","四半期報告書")</f>
        <v>四半期報告書</v>
      </c>
      <c r="I4" s="15" t="str">
        <f>HYPERLINK("http://www.kabupro.jp/mark/20130626/S000DOS1.htm","有価証券報告書")</f>
        <v>有価証券報告書</v>
      </c>
      <c r="J4" s="15" t="str">
        <f>HYPERLINK("http://www.kabupro.jp/mark/20120214/S000AC0Y.htm","四半期報告書")</f>
        <v>四半期報告書</v>
      </c>
      <c r="K4" s="15" t="str">
        <f>HYPERLINK("http://www.kabupro.jp/mark/20111111/S0009OGL.htm","四半期報告書")</f>
        <v>四半期報告書</v>
      </c>
      <c r="L4" s="15" t="str">
        <f>HYPERLINK("http://www.kabupro.jp/mark/20110808/S00091UX.htm","四半期報告書")</f>
        <v>四半期報告書</v>
      </c>
      <c r="M4" s="15" t="str">
        <f>HYPERLINK("http://www.kabupro.jp/mark/20120628/S000B7DT.htm","有価証券報告書")</f>
        <v>有価証券報告書</v>
      </c>
      <c r="N4" s="15" t="str">
        <f>HYPERLINK("http://www.kabupro.jp/mark/20110214/S0007S9N.htm","四半期報告書")</f>
        <v>四半期報告書</v>
      </c>
      <c r="O4" s="15" t="str">
        <f>HYPERLINK("http://www.kabupro.jp/mark/20101112/S0007310.htm","四半期報告書")</f>
        <v>四半期報告書</v>
      </c>
      <c r="P4" s="15" t="str">
        <f>HYPERLINK("http://www.kabupro.jp/mark/20100806/S0006GVC.htm","四半期報告書")</f>
        <v>四半期報告書</v>
      </c>
      <c r="Q4" s="15" t="str">
        <f>HYPERLINK("http://www.kabupro.jp/mark/20110627/S0008MS5.htm","有価証券報告書")</f>
        <v>有価証券報告書</v>
      </c>
      <c r="R4" s="15" t="str">
        <f>HYPERLINK("http://www.kabupro.jp/mark/20100212/S00054QY.htm","四半期報告書")</f>
        <v>四半期報告書</v>
      </c>
      <c r="S4" s="15" t="str">
        <f>HYPERLINK("http://www.kabupro.jp/mark/20091112/S0004J6E.htm","四半期報告書")</f>
        <v>四半期報告書</v>
      </c>
      <c r="T4" s="15" t="str">
        <f>HYPERLINK("http://www.kabupro.jp/mark/20090807/S0003SDA.htm","四半期報告書")</f>
        <v>四半期報告書</v>
      </c>
      <c r="U4" s="15" t="str">
        <f>HYPERLINK("http://www.kabupro.jp/mark/20100625/S000617U.htm","有価証券報告書")</f>
        <v>有価証券報告書</v>
      </c>
      <c r="V4" s="15" t="str">
        <f>HYPERLINK("http://www.kabupro.jp/mark/20090210/S0002ELJ.htm","四半期報告書")</f>
        <v>四半期報告書</v>
      </c>
      <c r="W4" s="15" t="str">
        <f>HYPERLINK("http://www.kabupro.jp/mark/20081112/S0001PWM.htm","四半期報告書")</f>
        <v>四半期報告書</v>
      </c>
      <c r="X4" s="15" t="str">
        <f>HYPERLINK("http://www.kabupro.jp/mark/20080808/S00010JV.htm","四半期報告書")</f>
        <v>四半期報告書</v>
      </c>
      <c r="Y4" s="15" t="str">
        <f>HYPERLINK("http://www.kabupro.jp/mark/20090626/S0003FGM.htm","有価証券報告書")</f>
        <v>有価証券報告書</v>
      </c>
    </row>
    <row r="5" spans="1:25" ht="14.25" thickBot="1">
      <c r="A5" s="11" t="s">
        <v>61</v>
      </c>
      <c r="B5" s="1" t="s">
        <v>214</v>
      </c>
      <c r="C5" s="1" t="s">
        <v>217</v>
      </c>
      <c r="D5" s="1" t="s">
        <v>219</v>
      </c>
      <c r="E5" s="1" t="s">
        <v>214</v>
      </c>
      <c r="F5" s="1" t="s">
        <v>221</v>
      </c>
      <c r="G5" s="1" t="s">
        <v>223</v>
      </c>
      <c r="H5" s="1" t="s">
        <v>225</v>
      </c>
      <c r="I5" s="1" t="s">
        <v>67</v>
      </c>
      <c r="J5" s="1" t="s">
        <v>227</v>
      </c>
      <c r="K5" s="1" t="s">
        <v>229</v>
      </c>
      <c r="L5" s="1" t="s">
        <v>231</v>
      </c>
      <c r="M5" s="1" t="s">
        <v>71</v>
      </c>
      <c r="N5" s="1" t="s">
        <v>233</v>
      </c>
      <c r="O5" s="1" t="s">
        <v>235</v>
      </c>
      <c r="P5" s="1" t="s">
        <v>237</v>
      </c>
      <c r="Q5" s="1" t="s">
        <v>73</v>
      </c>
      <c r="R5" s="1" t="s">
        <v>239</v>
      </c>
      <c r="S5" s="1" t="s">
        <v>241</v>
      </c>
      <c r="T5" s="1" t="s">
        <v>243</v>
      </c>
      <c r="U5" s="1" t="s">
        <v>75</v>
      </c>
      <c r="V5" s="1" t="s">
        <v>245</v>
      </c>
      <c r="W5" s="1" t="s">
        <v>247</v>
      </c>
      <c r="X5" s="1" t="s">
        <v>249</v>
      </c>
      <c r="Y5" s="1" t="s">
        <v>77</v>
      </c>
    </row>
    <row r="6" spans="1:25" ht="15" thickBot="1" thickTop="1">
      <c r="A6" s="10" t="s">
        <v>62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63</v>
      </c>
      <c r="B7" s="14" t="s">
        <v>215</v>
      </c>
      <c r="C7" s="14" t="s">
        <v>215</v>
      </c>
      <c r="D7" s="14" t="s">
        <v>215</v>
      </c>
      <c r="E7" s="16" t="s">
        <v>68</v>
      </c>
      <c r="F7" s="14" t="s">
        <v>215</v>
      </c>
      <c r="G7" s="14" t="s">
        <v>215</v>
      </c>
      <c r="H7" s="14" t="s">
        <v>215</v>
      </c>
      <c r="I7" s="16" t="s">
        <v>68</v>
      </c>
      <c r="J7" s="14" t="s">
        <v>215</v>
      </c>
      <c r="K7" s="14" t="s">
        <v>215</v>
      </c>
      <c r="L7" s="14" t="s">
        <v>215</v>
      </c>
      <c r="M7" s="16" t="s">
        <v>68</v>
      </c>
      <c r="N7" s="14" t="s">
        <v>215</v>
      </c>
      <c r="O7" s="14" t="s">
        <v>215</v>
      </c>
      <c r="P7" s="14" t="s">
        <v>215</v>
      </c>
      <c r="Q7" s="16" t="s">
        <v>68</v>
      </c>
      <c r="R7" s="14" t="s">
        <v>215</v>
      </c>
      <c r="S7" s="14" t="s">
        <v>215</v>
      </c>
      <c r="T7" s="14" t="s">
        <v>215</v>
      </c>
      <c r="U7" s="16" t="s">
        <v>68</v>
      </c>
      <c r="V7" s="14" t="s">
        <v>215</v>
      </c>
      <c r="W7" s="14" t="s">
        <v>215</v>
      </c>
      <c r="X7" s="14" t="s">
        <v>215</v>
      </c>
      <c r="Y7" s="16" t="s">
        <v>68</v>
      </c>
    </row>
    <row r="8" spans="1:25" ht="13.5">
      <c r="A8" s="13" t="s">
        <v>64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65</v>
      </c>
      <c r="B9" s="1" t="s">
        <v>216</v>
      </c>
      <c r="C9" s="1" t="s">
        <v>218</v>
      </c>
      <c r="D9" s="1" t="s">
        <v>220</v>
      </c>
      <c r="E9" s="17" t="s">
        <v>69</v>
      </c>
      <c r="F9" s="1" t="s">
        <v>222</v>
      </c>
      <c r="G9" s="1" t="s">
        <v>224</v>
      </c>
      <c r="H9" s="1" t="s">
        <v>226</v>
      </c>
      <c r="I9" s="17" t="s">
        <v>70</v>
      </c>
      <c r="J9" s="1" t="s">
        <v>228</v>
      </c>
      <c r="K9" s="1" t="s">
        <v>230</v>
      </c>
      <c r="L9" s="1" t="s">
        <v>232</v>
      </c>
      <c r="M9" s="17" t="s">
        <v>72</v>
      </c>
      <c r="N9" s="1" t="s">
        <v>234</v>
      </c>
      <c r="O9" s="1" t="s">
        <v>236</v>
      </c>
      <c r="P9" s="1" t="s">
        <v>238</v>
      </c>
      <c r="Q9" s="17" t="s">
        <v>74</v>
      </c>
      <c r="R9" s="1" t="s">
        <v>240</v>
      </c>
      <c r="S9" s="1" t="s">
        <v>242</v>
      </c>
      <c r="T9" s="1" t="s">
        <v>244</v>
      </c>
      <c r="U9" s="17" t="s">
        <v>76</v>
      </c>
      <c r="V9" s="1" t="s">
        <v>246</v>
      </c>
      <c r="W9" s="1" t="s">
        <v>248</v>
      </c>
      <c r="X9" s="1" t="s">
        <v>250</v>
      </c>
      <c r="Y9" s="17" t="s">
        <v>78</v>
      </c>
    </row>
    <row r="10" spans="1:25" ht="14.25" thickBot="1">
      <c r="A10" s="13" t="s">
        <v>66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9" t="s">
        <v>79</v>
      </c>
      <c r="B11" s="27">
        <v>305041</v>
      </c>
      <c r="C11" s="27">
        <v>273594</v>
      </c>
      <c r="D11" s="27">
        <v>270593</v>
      </c>
      <c r="E11" s="21">
        <v>301133</v>
      </c>
      <c r="F11" s="27">
        <v>268044</v>
      </c>
      <c r="G11" s="27">
        <v>253204</v>
      </c>
      <c r="H11" s="27">
        <v>185536</v>
      </c>
      <c r="I11" s="21">
        <v>228442</v>
      </c>
      <c r="J11" s="27">
        <v>147098</v>
      </c>
      <c r="K11" s="27">
        <v>176941</v>
      </c>
      <c r="L11" s="27">
        <v>151250</v>
      </c>
      <c r="M11" s="21">
        <v>170228</v>
      </c>
      <c r="N11" s="27">
        <v>180596</v>
      </c>
      <c r="O11" s="27">
        <v>147725</v>
      </c>
      <c r="P11" s="27">
        <v>248520</v>
      </c>
      <c r="Q11" s="21">
        <v>271074</v>
      </c>
      <c r="R11" s="27">
        <v>185180</v>
      </c>
      <c r="S11" s="27">
        <v>172388</v>
      </c>
      <c r="T11" s="27">
        <v>158875</v>
      </c>
      <c r="U11" s="21">
        <v>181428</v>
      </c>
      <c r="V11" s="27">
        <v>94865</v>
      </c>
      <c r="W11" s="27">
        <v>112355</v>
      </c>
      <c r="X11" s="27">
        <v>111783</v>
      </c>
      <c r="Y11" s="21">
        <v>120961</v>
      </c>
    </row>
    <row r="12" spans="1:25" ht="13.5">
      <c r="A12" s="2" t="s">
        <v>251</v>
      </c>
      <c r="B12" s="28">
        <v>144114</v>
      </c>
      <c r="C12" s="28">
        <v>158813</v>
      </c>
      <c r="D12" s="28">
        <v>158097</v>
      </c>
      <c r="E12" s="22">
        <v>171770</v>
      </c>
      <c r="F12" s="28">
        <v>130747</v>
      </c>
      <c r="G12" s="28">
        <v>128654</v>
      </c>
      <c r="H12" s="28">
        <v>152166</v>
      </c>
      <c r="I12" s="22">
        <v>166008</v>
      </c>
      <c r="J12" s="28">
        <v>119526</v>
      </c>
      <c r="K12" s="28">
        <v>158786</v>
      </c>
      <c r="L12" s="28">
        <v>136426</v>
      </c>
      <c r="M12" s="22">
        <v>154498</v>
      </c>
      <c r="N12" s="28">
        <v>162794</v>
      </c>
      <c r="O12" s="28">
        <v>165383</v>
      </c>
      <c r="P12" s="28">
        <v>167918</v>
      </c>
      <c r="Q12" s="22">
        <v>172489</v>
      </c>
      <c r="R12" s="28">
        <v>133717</v>
      </c>
      <c r="S12" s="28">
        <v>159241</v>
      </c>
      <c r="T12" s="28">
        <v>140048</v>
      </c>
      <c r="U12" s="22">
        <v>132355</v>
      </c>
      <c r="V12" s="28">
        <v>149785</v>
      </c>
      <c r="W12" s="28">
        <v>200328</v>
      </c>
      <c r="X12" s="28">
        <v>214003</v>
      </c>
      <c r="Y12" s="22">
        <v>201259</v>
      </c>
    </row>
    <row r="13" spans="1:25" ht="13.5">
      <c r="A13" s="2" t="s">
        <v>82</v>
      </c>
      <c r="B13" s="28">
        <v>122752</v>
      </c>
      <c r="C13" s="28">
        <v>121782</v>
      </c>
      <c r="D13" s="28">
        <v>130325</v>
      </c>
      <c r="E13" s="22">
        <v>144871</v>
      </c>
      <c r="F13" s="28">
        <v>154000</v>
      </c>
      <c r="G13" s="28">
        <v>170717</v>
      </c>
      <c r="H13" s="28">
        <v>254887</v>
      </c>
      <c r="I13" s="22">
        <v>249874</v>
      </c>
      <c r="J13" s="28">
        <v>89828</v>
      </c>
      <c r="K13" s="28">
        <v>172512</v>
      </c>
      <c r="L13" s="28">
        <v>163003</v>
      </c>
      <c r="M13" s="22">
        <v>152630</v>
      </c>
      <c r="N13" s="28">
        <v>67795</v>
      </c>
      <c r="O13" s="28">
        <v>170850</v>
      </c>
      <c r="P13" s="28">
        <v>76972</v>
      </c>
      <c r="Q13" s="22">
        <v>94683</v>
      </c>
      <c r="R13" s="28">
        <v>106865</v>
      </c>
      <c r="S13" s="28">
        <v>37115</v>
      </c>
      <c r="T13" s="28">
        <v>31439</v>
      </c>
      <c r="U13" s="22">
        <v>39318</v>
      </c>
      <c r="V13" s="28">
        <v>49207</v>
      </c>
      <c r="W13" s="28">
        <v>103336</v>
      </c>
      <c r="X13" s="28">
        <v>105007</v>
      </c>
      <c r="Y13" s="22">
        <v>103003</v>
      </c>
    </row>
    <row r="14" spans="1:25" ht="13.5">
      <c r="A14" s="2" t="s">
        <v>252</v>
      </c>
      <c r="B14" s="28">
        <v>341916</v>
      </c>
      <c r="C14" s="28">
        <v>297407</v>
      </c>
      <c r="D14" s="28">
        <v>281447</v>
      </c>
      <c r="E14" s="22">
        <v>265687</v>
      </c>
      <c r="F14" s="28">
        <v>295881</v>
      </c>
      <c r="G14" s="28">
        <v>224753</v>
      </c>
      <c r="H14" s="28">
        <v>230674</v>
      </c>
      <c r="I14" s="22">
        <v>216190</v>
      </c>
      <c r="J14" s="28">
        <v>272632</v>
      </c>
      <c r="K14" s="28">
        <v>221514</v>
      </c>
      <c r="L14" s="28">
        <v>232544</v>
      </c>
      <c r="M14" s="22">
        <v>197011</v>
      </c>
      <c r="N14" s="28">
        <v>250730</v>
      </c>
      <c r="O14" s="28">
        <v>218933</v>
      </c>
      <c r="P14" s="28">
        <v>209709</v>
      </c>
      <c r="Q14" s="22">
        <v>210872</v>
      </c>
      <c r="R14" s="28">
        <v>238209</v>
      </c>
      <c r="S14" s="28">
        <v>225877</v>
      </c>
      <c r="T14" s="28">
        <v>235804</v>
      </c>
      <c r="U14" s="22">
        <v>214388</v>
      </c>
      <c r="V14" s="28">
        <v>337472</v>
      </c>
      <c r="W14" s="28">
        <v>293684</v>
      </c>
      <c r="X14" s="28"/>
      <c r="Y14" s="22">
        <v>287716</v>
      </c>
    </row>
    <row r="15" spans="1:25" ht="13.5">
      <c r="A15" s="2" t="s">
        <v>90</v>
      </c>
      <c r="B15" s="28">
        <v>139505</v>
      </c>
      <c r="C15" s="28">
        <v>137773</v>
      </c>
      <c r="D15" s="28">
        <v>150307</v>
      </c>
      <c r="E15" s="22">
        <v>145018</v>
      </c>
      <c r="F15" s="28">
        <v>137893</v>
      </c>
      <c r="G15" s="28">
        <v>125275</v>
      </c>
      <c r="H15" s="28">
        <v>133726</v>
      </c>
      <c r="I15" s="22">
        <v>84643</v>
      </c>
      <c r="J15" s="28">
        <v>139263</v>
      </c>
      <c r="K15" s="28">
        <v>155474</v>
      </c>
      <c r="L15" s="28">
        <v>157161</v>
      </c>
      <c r="M15" s="22">
        <v>89481</v>
      </c>
      <c r="N15" s="28">
        <v>151136</v>
      </c>
      <c r="O15" s="28">
        <v>145861</v>
      </c>
      <c r="P15" s="28">
        <v>153665</v>
      </c>
      <c r="Q15" s="22">
        <v>90071</v>
      </c>
      <c r="R15" s="28">
        <v>147751</v>
      </c>
      <c r="S15" s="28">
        <v>155271</v>
      </c>
      <c r="T15" s="28">
        <v>155004</v>
      </c>
      <c r="U15" s="22">
        <v>93939</v>
      </c>
      <c r="V15" s="28">
        <v>202268</v>
      </c>
      <c r="W15" s="28">
        <v>225646</v>
      </c>
      <c r="X15" s="28">
        <v>208383</v>
      </c>
      <c r="Y15" s="22">
        <v>91798</v>
      </c>
    </row>
    <row r="16" spans="1:25" ht="13.5">
      <c r="A16" s="2" t="s">
        <v>91</v>
      </c>
      <c r="B16" s="28">
        <v>-998</v>
      </c>
      <c r="C16" s="28">
        <v>-818</v>
      </c>
      <c r="D16" s="28">
        <v>-1017</v>
      </c>
      <c r="E16" s="22">
        <v>-1002</v>
      </c>
      <c r="F16" s="28">
        <v>-1045</v>
      </c>
      <c r="G16" s="28">
        <v>-1076</v>
      </c>
      <c r="H16" s="28">
        <v>-1420</v>
      </c>
      <c r="I16" s="22">
        <v>-1457</v>
      </c>
      <c r="J16" s="28">
        <v>-1536</v>
      </c>
      <c r="K16" s="28">
        <v>-1639</v>
      </c>
      <c r="L16" s="28">
        <v>-1678</v>
      </c>
      <c r="M16" s="22">
        <v>-1726</v>
      </c>
      <c r="N16" s="28">
        <v>-1641</v>
      </c>
      <c r="O16" s="28">
        <v>-1867</v>
      </c>
      <c r="P16" s="28">
        <v>-2078</v>
      </c>
      <c r="Q16" s="22">
        <v>-2263</v>
      </c>
      <c r="R16" s="28">
        <v>-2326</v>
      </c>
      <c r="S16" s="28">
        <v>-2906</v>
      </c>
      <c r="T16" s="28">
        <v>-2806</v>
      </c>
      <c r="U16" s="22">
        <v>-2736</v>
      </c>
      <c r="V16" s="28">
        <v>-1764</v>
      </c>
      <c r="W16" s="28">
        <v>-1998</v>
      </c>
      <c r="X16" s="28">
        <v>-1996</v>
      </c>
      <c r="Y16" s="22">
        <v>-2019</v>
      </c>
    </row>
    <row r="17" spans="1:25" ht="13.5">
      <c r="A17" s="2" t="s">
        <v>92</v>
      </c>
      <c r="B17" s="28">
        <v>1052330</v>
      </c>
      <c r="C17" s="28">
        <v>988551</v>
      </c>
      <c r="D17" s="28">
        <v>989752</v>
      </c>
      <c r="E17" s="22">
        <v>1027477</v>
      </c>
      <c r="F17" s="28">
        <v>985520</v>
      </c>
      <c r="G17" s="28">
        <v>901527</v>
      </c>
      <c r="H17" s="28">
        <v>955569</v>
      </c>
      <c r="I17" s="22">
        <v>989697</v>
      </c>
      <c r="J17" s="28">
        <v>766811</v>
      </c>
      <c r="K17" s="28">
        <v>883588</v>
      </c>
      <c r="L17" s="28">
        <v>838706</v>
      </c>
      <c r="M17" s="22">
        <v>820429</v>
      </c>
      <c r="N17" s="28">
        <v>811410</v>
      </c>
      <c r="O17" s="28">
        <v>846885</v>
      </c>
      <c r="P17" s="28">
        <v>854706</v>
      </c>
      <c r="Q17" s="22">
        <v>897237</v>
      </c>
      <c r="R17" s="28">
        <v>809396</v>
      </c>
      <c r="S17" s="28">
        <v>746986</v>
      </c>
      <c r="T17" s="28">
        <v>718364</v>
      </c>
      <c r="U17" s="22">
        <v>726677</v>
      </c>
      <c r="V17" s="28">
        <v>831833</v>
      </c>
      <c r="W17" s="28">
        <v>933351</v>
      </c>
      <c r="X17" s="28">
        <v>938301</v>
      </c>
      <c r="Y17" s="22">
        <v>895312</v>
      </c>
    </row>
    <row r="18" spans="1:25" ht="13.5">
      <c r="A18" s="3" t="s">
        <v>253</v>
      </c>
      <c r="B18" s="28">
        <v>140155</v>
      </c>
      <c r="C18" s="28">
        <v>139881</v>
      </c>
      <c r="D18" s="28">
        <v>138613</v>
      </c>
      <c r="E18" s="22">
        <v>139035</v>
      </c>
      <c r="F18" s="28">
        <v>139813</v>
      </c>
      <c r="G18" s="28">
        <v>140558</v>
      </c>
      <c r="H18" s="28">
        <v>143151</v>
      </c>
      <c r="I18" s="22">
        <v>142094</v>
      </c>
      <c r="J18" s="28">
        <v>137611</v>
      </c>
      <c r="K18" s="28">
        <v>138054</v>
      </c>
      <c r="L18" s="28">
        <v>138698</v>
      </c>
      <c r="M18" s="22">
        <v>139131</v>
      </c>
      <c r="N18" s="28">
        <v>139421</v>
      </c>
      <c r="O18" s="28">
        <v>142030</v>
      </c>
      <c r="P18" s="28">
        <v>143408</v>
      </c>
      <c r="Q18" s="22">
        <v>143217</v>
      </c>
      <c r="R18" s="28">
        <v>144931</v>
      </c>
      <c r="S18" s="28">
        <v>146940</v>
      </c>
      <c r="T18" s="28">
        <v>149906</v>
      </c>
      <c r="U18" s="22">
        <v>151975</v>
      </c>
      <c r="V18" s="28">
        <v>152962</v>
      </c>
      <c r="W18" s="28">
        <v>154557</v>
      </c>
      <c r="X18" s="28">
        <v>155550</v>
      </c>
      <c r="Y18" s="22">
        <v>155056</v>
      </c>
    </row>
    <row r="19" spans="1:25" ht="13.5">
      <c r="A19" s="3" t="s">
        <v>254</v>
      </c>
      <c r="B19" s="28">
        <v>169182</v>
      </c>
      <c r="C19" s="28">
        <v>160902</v>
      </c>
      <c r="D19" s="28">
        <v>159383</v>
      </c>
      <c r="E19" s="22">
        <v>156150</v>
      </c>
      <c r="F19" s="28">
        <v>153607</v>
      </c>
      <c r="G19" s="28">
        <v>150030</v>
      </c>
      <c r="H19" s="28">
        <v>154474</v>
      </c>
      <c r="I19" s="22">
        <v>157070</v>
      </c>
      <c r="J19" s="28">
        <v>151257</v>
      </c>
      <c r="K19" s="28">
        <v>152856</v>
      </c>
      <c r="L19" s="28">
        <v>157575</v>
      </c>
      <c r="M19" s="22">
        <v>155174</v>
      </c>
      <c r="N19" s="28">
        <v>159515</v>
      </c>
      <c r="O19" s="28">
        <v>166867</v>
      </c>
      <c r="P19" s="28">
        <v>173677</v>
      </c>
      <c r="Q19" s="22">
        <v>181520</v>
      </c>
      <c r="R19" s="28">
        <v>186029</v>
      </c>
      <c r="S19" s="28">
        <v>194737</v>
      </c>
      <c r="T19" s="28">
        <v>201323</v>
      </c>
      <c r="U19" s="22">
        <v>204680</v>
      </c>
      <c r="V19" s="28">
        <v>208921</v>
      </c>
      <c r="W19" s="28">
        <v>211432</v>
      </c>
      <c r="X19" s="28">
        <v>216416</v>
      </c>
      <c r="Y19" s="22">
        <v>215657</v>
      </c>
    </row>
    <row r="20" spans="1:25" ht="13.5">
      <c r="A20" s="3" t="s">
        <v>98</v>
      </c>
      <c r="B20" s="28">
        <v>410953</v>
      </c>
      <c r="C20" s="28">
        <v>410949</v>
      </c>
      <c r="D20" s="28">
        <v>410232</v>
      </c>
      <c r="E20" s="22">
        <v>409926</v>
      </c>
      <c r="F20" s="28">
        <v>410085</v>
      </c>
      <c r="G20" s="28">
        <v>409986</v>
      </c>
      <c r="H20" s="28">
        <v>412265</v>
      </c>
      <c r="I20" s="22">
        <v>426700</v>
      </c>
      <c r="J20" s="28">
        <v>432282</v>
      </c>
      <c r="K20" s="28">
        <v>429782</v>
      </c>
      <c r="L20" s="28">
        <v>430476</v>
      </c>
      <c r="M20" s="22">
        <v>430367</v>
      </c>
      <c r="N20" s="28">
        <v>431823</v>
      </c>
      <c r="O20" s="28">
        <v>432748</v>
      </c>
      <c r="P20" s="28">
        <v>433750</v>
      </c>
      <c r="Q20" s="22">
        <v>433827</v>
      </c>
      <c r="R20" s="28">
        <v>434847</v>
      </c>
      <c r="S20" s="28">
        <v>436847</v>
      </c>
      <c r="T20" s="28">
        <v>440422</v>
      </c>
      <c r="U20" s="22">
        <v>441265</v>
      </c>
      <c r="V20" s="28">
        <v>442677</v>
      </c>
      <c r="W20" s="28">
        <v>443381</v>
      </c>
      <c r="X20" s="28">
        <v>443779</v>
      </c>
      <c r="Y20" s="22">
        <v>442237</v>
      </c>
    </row>
    <row r="21" spans="1:25" ht="13.5">
      <c r="A21" s="3" t="s">
        <v>99</v>
      </c>
      <c r="B21" s="28">
        <v>4359</v>
      </c>
      <c r="C21" s="28">
        <v>4663</v>
      </c>
      <c r="D21" s="28">
        <v>4636</v>
      </c>
      <c r="E21" s="22">
        <v>5245</v>
      </c>
      <c r="F21" s="28">
        <v>5734</v>
      </c>
      <c r="G21" s="28">
        <v>6710</v>
      </c>
      <c r="H21" s="28">
        <v>7197</v>
      </c>
      <c r="I21" s="22">
        <v>8391</v>
      </c>
      <c r="J21" s="28">
        <v>9340</v>
      </c>
      <c r="K21" s="28">
        <v>10840</v>
      </c>
      <c r="L21" s="28">
        <v>12576</v>
      </c>
      <c r="M21" s="22">
        <v>14510</v>
      </c>
      <c r="N21" s="28">
        <v>23742</v>
      </c>
      <c r="O21" s="28">
        <v>26019</v>
      </c>
      <c r="P21" s="28">
        <v>27953</v>
      </c>
      <c r="Q21" s="22">
        <v>29283</v>
      </c>
      <c r="R21" s="28">
        <v>31855</v>
      </c>
      <c r="S21" s="28">
        <v>34278</v>
      </c>
      <c r="T21" s="28">
        <v>33696</v>
      </c>
      <c r="U21" s="22">
        <v>36536</v>
      </c>
      <c r="V21" s="28">
        <v>58500</v>
      </c>
      <c r="W21" s="28">
        <v>63868</v>
      </c>
      <c r="X21" s="28">
        <v>62597</v>
      </c>
      <c r="Y21" s="22">
        <v>35285</v>
      </c>
    </row>
    <row r="22" spans="1:25" ht="13.5">
      <c r="A22" s="3" t="s">
        <v>255</v>
      </c>
      <c r="B22" s="28">
        <v>101661</v>
      </c>
      <c r="C22" s="28">
        <v>90513</v>
      </c>
      <c r="D22" s="28">
        <v>80947</v>
      </c>
      <c r="E22" s="22">
        <v>74035</v>
      </c>
      <c r="F22" s="28">
        <v>64298</v>
      </c>
      <c r="G22" s="28">
        <v>58388</v>
      </c>
      <c r="H22" s="28">
        <v>53855</v>
      </c>
      <c r="I22" s="22">
        <v>144</v>
      </c>
      <c r="J22" s="28">
        <v>47093</v>
      </c>
      <c r="K22" s="28">
        <v>45403</v>
      </c>
      <c r="L22" s="28">
        <v>41002</v>
      </c>
      <c r="M22" s="22">
        <v>173</v>
      </c>
      <c r="N22" s="28">
        <v>43168</v>
      </c>
      <c r="O22" s="28">
        <v>39305</v>
      </c>
      <c r="P22" s="28">
        <v>35785</v>
      </c>
      <c r="Q22" s="22">
        <v>214</v>
      </c>
      <c r="R22" s="28">
        <v>37369</v>
      </c>
      <c r="S22" s="28">
        <v>37821</v>
      </c>
      <c r="T22" s="28">
        <v>38288</v>
      </c>
      <c r="U22" s="22">
        <v>256</v>
      </c>
      <c r="V22" s="28">
        <v>43934</v>
      </c>
      <c r="W22" s="28">
        <v>52669</v>
      </c>
      <c r="X22" s="28">
        <v>49645</v>
      </c>
      <c r="Y22" s="22">
        <v>79</v>
      </c>
    </row>
    <row r="23" spans="1:25" ht="13.5">
      <c r="A23" s="3" t="s">
        <v>101</v>
      </c>
      <c r="B23" s="28">
        <v>826310</v>
      </c>
      <c r="C23" s="28">
        <v>806908</v>
      </c>
      <c r="D23" s="28">
        <v>793811</v>
      </c>
      <c r="E23" s="22">
        <v>784391</v>
      </c>
      <c r="F23" s="28">
        <v>773537</v>
      </c>
      <c r="G23" s="28">
        <v>765672</v>
      </c>
      <c r="H23" s="28">
        <v>770942</v>
      </c>
      <c r="I23" s="22">
        <v>784236</v>
      </c>
      <c r="J23" s="28">
        <v>777583</v>
      </c>
      <c r="K23" s="28">
        <v>776935</v>
      </c>
      <c r="L23" s="28">
        <v>780327</v>
      </c>
      <c r="M23" s="22">
        <v>786221</v>
      </c>
      <c r="N23" s="28">
        <v>797669</v>
      </c>
      <c r="O23" s="28">
        <v>806969</v>
      </c>
      <c r="P23" s="28">
        <v>814573</v>
      </c>
      <c r="Q23" s="22">
        <v>825571</v>
      </c>
      <c r="R23" s="28">
        <v>835031</v>
      </c>
      <c r="S23" s="28">
        <v>850623</v>
      </c>
      <c r="T23" s="28">
        <v>863635</v>
      </c>
      <c r="U23" s="22">
        <v>877401</v>
      </c>
      <c r="V23" s="28">
        <v>906994</v>
      </c>
      <c r="W23" s="28">
        <v>925907</v>
      </c>
      <c r="X23" s="28">
        <v>927987</v>
      </c>
      <c r="Y23" s="22">
        <v>898368</v>
      </c>
    </row>
    <row r="24" spans="1:25" ht="13.5">
      <c r="A24" s="2" t="s">
        <v>103</v>
      </c>
      <c r="B24" s="28">
        <v>21159</v>
      </c>
      <c r="C24" s="28">
        <v>20780</v>
      </c>
      <c r="D24" s="28">
        <v>20533</v>
      </c>
      <c r="E24" s="22">
        <v>20457</v>
      </c>
      <c r="F24" s="28">
        <v>20294</v>
      </c>
      <c r="G24" s="28">
        <v>19845</v>
      </c>
      <c r="H24" s="28">
        <v>20555</v>
      </c>
      <c r="I24" s="22">
        <v>20736</v>
      </c>
      <c r="J24" s="28">
        <v>20370</v>
      </c>
      <c r="K24" s="28">
        <v>20663</v>
      </c>
      <c r="L24" s="28">
        <v>21391</v>
      </c>
      <c r="M24" s="22">
        <v>20104</v>
      </c>
      <c r="N24" s="28">
        <v>20535</v>
      </c>
      <c r="O24" s="28">
        <v>21347</v>
      </c>
      <c r="P24" s="28">
        <v>22007</v>
      </c>
      <c r="Q24" s="22">
        <v>23351</v>
      </c>
      <c r="R24" s="28">
        <v>23953</v>
      </c>
      <c r="S24" s="28">
        <v>24784</v>
      </c>
      <c r="T24" s="28">
        <v>26075</v>
      </c>
      <c r="U24" s="22">
        <v>27078</v>
      </c>
      <c r="V24" s="28">
        <v>29722</v>
      </c>
      <c r="W24" s="28">
        <v>31285</v>
      </c>
      <c r="X24" s="28">
        <v>32713</v>
      </c>
      <c r="Y24" s="22">
        <v>33951</v>
      </c>
    </row>
    <row r="25" spans="1:25" ht="13.5">
      <c r="A25" s="3" t="s">
        <v>104</v>
      </c>
      <c r="B25" s="28">
        <v>138501</v>
      </c>
      <c r="C25" s="28">
        <v>135234</v>
      </c>
      <c r="D25" s="28">
        <v>131023</v>
      </c>
      <c r="E25" s="22">
        <v>120806</v>
      </c>
      <c r="F25" s="28">
        <v>108120</v>
      </c>
      <c r="G25" s="28">
        <v>100968</v>
      </c>
      <c r="H25" s="28">
        <v>97433</v>
      </c>
      <c r="I25" s="22">
        <v>93358</v>
      </c>
      <c r="J25" s="28">
        <v>91547</v>
      </c>
      <c r="K25" s="28">
        <v>94806</v>
      </c>
      <c r="L25" s="28">
        <v>95163</v>
      </c>
      <c r="M25" s="22">
        <v>90142</v>
      </c>
      <c r="N25" s="28">
        <v>88405</v>
      </c>
      <c r="O25" s="28">
        <v>87065</v>
      </c>
      <c r="P25" s="28">
        <v>86807</v>
      </c>
      <c r="Q25" s="22">
        <v>86020</v>
      </c>
      <c r="R25" s="28">
        <v>80238</v>
      </c>
      <c r="S25" s="28">
        <v>81527</v>
      </c>
      <c r="T25" s="28">
        <v>80666</v>
      </c>
      <c r="U25" s="22">
        <v>73854</v>
      </c>
      <c r="V25" s="28">
        <v>85708</v>
      </c>
      <c r="W25" s="28">
        <v>90609</v>
      </c>
      <c r="X25" s="28">
        <v>83982</v>
      </c>
      <c r="Y25" s="22">
        <v>92658</v>
      </c>
    </row>
    <row r="26" spans="1:25" ht="13.5">
      <c r="A26" s="3" t="s">
        <v>90</v>
      </c>
      <c r="B26" s="28">
        <v>32974</v>
      </c>
      <c r="C26" s="28">
        <v>32019</v>
      </c>
      <c r="D26" s="28">
        <v>30996</v>
      </c>
      <c r="E26" s="22">
        <v>30018</v>
      </c>
      <c r="F26" s="28">
        <v>31121</v>
      </c>
      <c r="G26" s="28">
        <v>31135</v>
      </c>
      <c r="H26" s="28">
        <v>31473</v>
      </c>
      <c r="I26" s="22">
        <v>20781</v>
      </c>
      <c r="J26" s="28">
        <v>32964</v>
      </c>
      <c r="K26" s="28">
        <v>63101</v>
      </c>
      <c r="L26" s="28">
        <v>63445</v>
      </c>
      <c r="M26" s="22">
        <v>21886</v>
      </c>
      <c r="N26" s="28">
        <v>121276</v>
      </c>
      <c r="O26" s="28">
        <v>117156</v>
      </c>
      <c r="P26" s="28">
        <v>116164</v>
      </c>
      <c r="Q26" s="22">
        <v>27174</v>
      </c>
      <c r="R26" s="28">
        <v>113847</v>
      </c>
      <c r="S26" s="28">
        <v>113512</v>
      </c>
      <c r="T26" s="28">
        <v>110516</v>
      </c>
      <c r="U26" s="22">
        <v>22946</v>
      </c>
      <c r="V26" s="28">
        <v>81542</v>
      </c>
      <c r="W26" s="28">
        <v>64431</v>
      </c>
      <c r="X26" s="28">
        <v>70887</v>
      </c>
      <c r="Y26" s="22">
        <v>18405</v>
      </c>
    </row>
    <row r="27" spans="1:25" ht="13.5">
      <c r="A27" s="3" t="s">
        <v>91</v>
      </c>
      <c r="B27" s="28">
        <v>-3876</v>
      </c>
      <c r="C27" s="28">
        <v>-3888</v>
      </c>
      <c r="D27" s="28">
        <v>-4025</v>
      </c>
      <c r="E27" s="22">
        <v>-4058</v>
      </c>
      <c r="F27" s="28">
        <v>-3988</v>
      </c>
      <c r="G27" s="28">
        <v>-3992</v>
      </c>
      <c r="H27" s="28">
        <v>-3711</v>
      </c>
      <c r="I27" s="22">
        <v>-3787</v>
      </c>
      <c r="J27" s="28">
        <v>-3780</v>
      </c>
      <c r="K27" s="28">
        <v>-3781</v>
      </c>
      <c r="L27" s="28">
        <v>-3786</v>
      </c>
      <c r="M27" s="22">
        <v>-3809</v>
      </c>
      <c r="N27" s="28">
        <v>-4285</v>
      </c>
      <c r="O27" s="28">
        <v>-4290</v>
      </c>
      <c r="P27" s="28">
        <v>-4298</v>
      </c>
      <c r="Q27" s="22">
        <v>-4298</v>
      </c>
      <c r="R27" s="28">
        <v>-4372</v>
      </c>
      <c r="S27" s="28">
        <v>-4348</v>
      </c>
      <c r="T27" s="28">
        <v>-4345</v>
      </c>
      <c r="U27" s="22">
        <v>-4346</v>
      </c>
      <c r="V27" s="28">
        <v>-4360</v>
      </c>
      <c r="W27" s="28">
        <v>-4353</v>
      </c>
      <c r="X27" s="28">
        <v>-4334</v>
      </c>
      <c r="Y27" s="22">
        <v>-4329</v>
      </c>
    </row>
    <row r="28" spans="1:25" ht="13.5">
      <c r="A28" s="3" t="s">
        <v>113</v>
      </c>
      <c r="B28" s="28">
        <v>-524</v>
      </c>
      <c r="C28" s="28">
        <v>-524</v>
      </c>
      <c r="D28" s="28">
        <v>-524</v>
      </c>
      <c r="E28" s="22">
        <v>-524</v>
      </c>
      <c r="F28" s="28">
        <v>-524</v>
      </c>
      <c r="G28" s="28">
        <v>-524</v>
      </c>
      <c r="H28" s="28">
        <v>-524</v>
      </c>
      <c r="I28" s="22">
        <v>-524</v>
      </c>
      <c r="J28" s="28">
        <v>-1019</v>
      </c>
      <c r="K28" s="28">
        <v>-1019</v>
      </c>
      <c r="L28" s="28">
        <v>-1019</v>
      </c>
      <c r="M28" s="22">
        <v>-1019</v>
      </c>
      <c r="N28" s="28">
        <v>-1304</v>
      </c>
      <c r="O28" s="28">
        <v>-1304</v>
      </c>
      <c r="P28" s="28">
        <v>-1304</v>
      </c>
      <c r="Q28" s="22">
        <v>-1281</v>
      </c>
      <c r="R28" s="28">
        <v>-1516</v>
      </c>
      <c r="S28" s="28">
        <v>-1516</v>
      </c>
      <c r="T28" s="28">
        <v>-1523</v>
      </c>
      <c r="U28" s="22">
        <v>-1573</v>
      </c>
      <c r="V28" s="28">
        <v>-593</v>
      </c>
      <c r="W28" s="28">
        <v>-608</v>
      </c>
      <c r="X28" s="28">
        <v>-608</v>
      </c>
      <c r="Y28" s="22">
        <v>-608</v>
      </c>
    </row>
    <row r="29" spans="1:25" ht="13.5">
      <c r="A29" s="3" t="s">
        <v>114</v>
      </c>
      <c r="B29" s="28">
        <v>167075</v>
      </c>
      <c r="C29" s="28">
        <v>162841</v>
      </c>
      <c r="D29" s="28">
        <v>157470</v>
      </c>
      <c r="E29" s="22">
        <v>146242</v>
      </c>
      <c r="F29" s="28">
        <v>134729</v>
      </c>
      <c r="G29" s="28">
        <v>127587</v>
      </c>
      <c r="H29" s="28">
        <v>124671</v>
      </c>
      <c r="I29" s="22">
        <v>121274</v>
      </c>
      <c r="J29" s="28">
        <v>119712</v>
      </c>
      <c r="K29" s="28">
        <v>153107</v>
      </c>
      <c r="L29" s="28">
        <v>153803</v>
      </c>
      <c r="M29" s="22">
        <v>145013</v>
      </c>
      <c r="N29" s="28">
        <v>204092</v>
      </c>
      <c r="O29" s="28">
        <v>198627</v>
      </c>
      <c r="P29" s="28">
        <v>197369</v>
      </c>
      <c r="Q29" s="22">
        <v>201610</v>
      </c>
      <c r="R29" s="28">
        <v>188197</v>
      </c>
      <c r="S29" s="28">
        <v>189175</v>
      </c>
      <c r="T29" s="28">
        <v>185314</v>
      </c>
      <c r="U29" s="22">
        <v>169825</v>
      </c>
      <c r="V29" s="28">
        <v>162297</v>
      </c>
      <c r="W29" s="28">
        <v>150079</v>
      </c>
      <c r="X29" s="28">
        <v>149927</v>
      </c>
      <c r="Y29" s="22">
        <v>157935</v>
      </c>
    </row>
    <row r="30" spans="1:25" ht="13.5">
      <c r="A30" s="2" t="s">
        <v>115</v>
      </c>
      <c r="B30" s="28">
        <v>1014544</v>
      </c>
      <c r="C30" s="28">
        <v>990529</v>
      </c>
      <c r="D30" s="28">
        <v>971814</v>
      </c>
      <c r="E30" s="22">
        <v>951090</v>
      </c>
      <c r="F30" s="28">
        <v>928560</v>
      </c>
      <c r="G30" s="28">
        <v>913104</v>
      </c>
      <c r="H30" s="28">
        <v>916168</v>
      </c>
      <c r="I30" s="22">
        <v>926246</v>
      </c>
      <c r="J30" s="28">
        <v>917665</v>
      </c>
      <c r="K30" s="28">
        <v>950705</v>
      </c>
      <c r="L30" s="28">
        <v>955521</v>
      </c>
      <c r="M30" s="22">
        <v>951338</v>
      </c>
      <c r="N30" s="28">
        <v>1022296</v>
      </c>
      <c r="O30" s="28">
        <v>1026943</v>
      </c>
      <c r="P30" s="28">
        <v>1033949</v>
      </c>
      <c r="Q30" s="22">
        <v>1050532</v>
      </c>
      <c r="R30" s="28">
        <v>1047181</v>
      </c>
      <c r="S30" s="28">
        <v>1064582</v>
      </c>
      <c r="T30" s="28">
        <v>1075024</v>
      </c>
      <c r="U30" s="22">
        <v>1074304</v>
      </c>
      <c r="V30" s="28">
        <v>1099013</v>
      </c>
      <c r="W30" s="28">
        <v>1107271</v>
      </c>
      <c r="X30" s="28">
        <v>1110627</v>
      </c>
      <c r="Y30" s="22">
        <v>1090254</v>
      </c>
    </row>
    <row r="31" spans="1:25" ht="14.25" thickBot="1">
      <c r="A31" s="4" t="s">
        <v>116</v>
      </c>
      <c r="B31" s="29">
        <v>2066874</v>
      </c>
      <c r="C31" s="29">
        <v>1979080</v>
      </c>
      <c r="D31" s="29">
        <v>1961566</v>
      </c>
      <c r="E31" s="23">
        <v>1978567</v>
      </c>
      <c r="F31" s="29">
        <v>1914080</v>
      </c>
      <c r="G31" s="29">
        <v>1814631</v>
      </c>
      <c r="H31" s="29">
        <v>1871737</v>
      </c>
      <c r="I31" s="23">
        <v>1915943</v>
      </c>
      <c r="J31" s="29">
        <v>1684476</v>
      </c>
      <c r="K31" s="29">
        <v>1834293</v>
      </c>
      <c r="L31" s="29">
        <v>1794227</v>
      </c>
      <c r="M31" s="23">
        <v>1771767</v>
      </c>
      <c r="N31" s="29">
        <v>1833706</v>
      </c>
      <c r="O31" s="29">
        <v>1873828</v>
      </c>
      <c r="P31" s="29">
        <v>1888655</v>
      </c>
      <c r="Q31" s="23">
        <v>1947769</v>
      </c>
      <c r="R31" s="29">
        <v>1856577</v>
      </c>
      <c r="S31" s="29">
        <v>1811568</v>
      </c>
      <c r="T31" s="29">
        <v>1793388</v>
      </c>
      <c r="U31" s="23">
        <v>1800981</v>
      </c>
      <c r="V31" s="29">
        <v>1930846</v>
      </c>
      <c r="W31" s="29">
        <v>2040622</v>
      </c>
      <c r="X31" s="29">
        <v>2048928</v>
      </c>
      <c r="Y31" s="23">
        <v>1985566</v>
      </c>
    </row>
    <row r="32" spans="1:25" ht="14.25" thickTop="1">
      <c r="A32" s="2" t="s">
        <v>256</v>
      </c>
      <c r="B32" s="28">
        <v>290508</v>
      </c>
      <c r="C32" s="28">
        <v>279386</v>
      </c>
      <c r="D32" s="28">
        <v>263401</v>
      </c>
      <c r="E32" s="22">
        <v>279642</v>
      </c>
      <c r="F32" s="28">
        <v>241719</v>
      </c>
      <c r="G32" s="28">
        <v>203033</v>
      </c>
      <c r="H32" s="28">
        <v>234451</v>
      </c>
      <c r="I32" s="22">
        <v>244405</v>
      </c>
      <c r="J32" s="28">
        <v>233699</v>
      </c>
      <c r="K32" s="28">
        <v>258806</v>
      </c>
      <c r="L32" s="28">
        <v>234682</v>
      </c>
      <c r="M32" s="22">
        <v>208111</v>
      </c>
      <c r="N32" s="28">
        <v>260472</v>
      </c>
      <c r="O32" s="28">
        <v>272241</v>
      </c>
      <c r="P32" s="28">
        <v>266473</v>
      </c>
      <c r="Q32" s="22">
        <v>271118</v>
      </c>
      <c r="R32" s="28">
        <v>237291</v>
      </c>
      <c r="S32" s="28">
        <v>257678</v>
      </c>
      <c r="T32" s="28">
        <v>218001</v>
      </c>
      <c r="U32" s="22">
        <v>176504</v>
      </c>
      <c r="V32" s="28">
        <v>224578</v>
      </c>
      <c r="W32" s="28">
        <v>339841</v>
      </c>
      <c r="X32" s="28">
        <v>325195</v>
      </c>
      <c r="Y32" s="22">
        <v>336731</v>
      </c>
    </row>
    <row r="33" spans="1:25" ht="13.5">
      <c r="A33" s="2" t="s">
        <v>257</v>
      </c>
      <c r="B33" s="28">
        <v>117819</v>
      </c>
      <c r="C33" s="28">
        <v>95658</v>
      </c>
      <c r="D33" s="28">
        <v>92680</v>
      </c>
      <c r="E33" s="22">
        <v>97833</v>
      </c>
      <c r="F33" s="28">
        <v>113625</v>
      </c>
      <c r="G33" s="28">
        <v>78262</v>
      </c>
      <c r="H33" s="28">
        <v>69171</v>
      </c>
      <c r="I33" s="22">
        <v>65842</v>
      </c>
      <c r="J33" s="28">
        <v>70211</v>
      </c>
      <c r="K33" s="28">
        <v>70954</v>
      </c>
      <c r="L33" s="28">
        <v>75767</v>
      </c>
      <c r="M33" s="22">
        <v>79447</v>
      </c>
      <c r="N33" s="28">
        <v>83869</v>
      </c>
      <c r="O33" s="28">
        <v>69554</v>
      </c>
      <c r="P33" s="28">
        <v>68430</v>
      </c>
      <c r="Q33" s="22">
        <v>80836</v>
      </c>
      <c r="R33" s="28">
        <v>83288</v>
      </c>
      <c r="S33" s="28">
        <v>82757</v>
      </c>
      <c r="T33" s="28">
        <v>106844</v>
      </c>
      <c r="U33" s="22">
        <v>127219</v>
      </c>
      <c r="V33" s="28">
        <v>139642</v>
      </c>
      <c r="W33" s="28">
        <v>117465</v>
      </c>
      <c r="X33" s="28">
        <v>108436</v>
      </c>
      <c r="Y33" s="22">
        <v>69851</v>
      </c>
    </row>
    <row r="34" spans="1:25" ht="13.5">
      <c r="A34" s="2" t="s">
        <v>120</v>
      </c>
      <c r="B34" s="28">
        <v>127092</v>
      </c>
      <c r="C34" s="28">
        <v>117511</v>
      </c>
      <c r="D34" s="28">
        <v>86324</v>
      </c>
      <c r="E34" s="22">
        <v>91518</v>
      </c>
      <c r="F34" s="28">
        <v>55587</v>
      </c>
      <c r="G34" s="28">
        <v>49217</v>
      </c>
      <c r="H34" s="28">
        <v>47034</v>
      </c>
      <c r="I34" s="22">
        <v>41439</v>
      </c>
      <c r="J34" s="28">
        <v>53293</v>
      </c>
      <c r="K34" s="28">
        <v>53470</v>
      </c>
      <c r="L34" s="28">
        <v>119705</v>
      </c>
      <c r="M34" s="22">
        <v>93905</v>
      </c>
      <c r="N34" s="28">
        <v>81201</v>
      </c>
      <c r="O34" s="28">
        <v>82856</v>
      </c>
      <c r="P34" s="28">
        <v>67253</v>
      </c>
      <c r="Q34" s="22">
        <v>70344</v>
      </c>
      <c r="R34" s="28">
        <v>61938</v>
      </c>
      <c r="S34" s="28">
        <v>65128</v>
      </c>
      <c r="T34" s="28">
        <v>46898</v>
      </c>
      <c r="U34" s="22">
        <v>44258</v>
      </c>
      <c r="V34" s="28">
        <v>43572</v>
      </c>
      <c r="W34" s="28">
        <v>20709</v>
      </c>
      <c r="X34" s="28">
        <v>31460</v>
      </c>
      <c r="Y34" s="22">
        <v>32935</v>
      </c>
    </row>
    <row r="35" spans="1:25" ht="13.5">
      <c r="A35" s="2" t="s">
        <v>119</v>
      </c>
      <c r="B35" s="28">
        <v>20100</v>
      </c>
      <c r="C35" s="28">
        <v>100</v>
      </c>
      <c r="D35" s="28">
        <v>100</v>
      </c>
      <c r="E35" s="22">
        <v>10100</v>
      </c>
      <c r="F35" s="28">
        <v>30100</v>
      </c>
      <c r="G35" s="28">
        <v>30100</v>
      </c>
      <c r="H35" s="28">
        <v>55100</v>
      </c>
      <c r="I35" s="22">
        <v>45100</v>
      </c>
      <c r="J35" s="28">
        <v>25100</v>
      </c>
      <c r="K35" s="28">
        <v>45100</v>
      </c>
      <c r="L35" s="28">
        <v>20100</v>
      </c>
      <c r="M35" s="22">
        <v>20100</v>
      </c>
      <c r="N35" s="28">
        <v>20100</v>
      </c>
      <c r="O35" s="28">
        <v>100</v>
      </c>
      <c r="P35" s="28">
        <v>100</v>
      </c>
      <c r="Q35" s="22">
        <v>100</v>
      </c>
      <c r="R35" s="28">
        <v>100</v>
      </c>
      <c r="S35" s="28">
        <v>100</v>
      </c>
      <c r="T35" s="28"/>
      <c r="U35" s="22"/>
      <c r="V35" s="28">
        <v>20000</v>
      </c>
      <c r="W35" s="28">
        <v>20000</v>
      </c>
      <c r="X35" s="28">
        <v>20000</v>
      </c>
      <c r="Y35" s="22">
        <v>20000</v>
      </c>
    </row>
    <row r="36" spans="1:25" ht="13.5">
      <c r="A36" s="2" t="s">
        <v>121</v>
      </c>
      <c r="B36" s="28">
        <v>2223</v>
      </c>
      <c r="C36" s="28">
        <v>2522</v>
      </c>
      <c r="D36" s="28">
        <v>2590</v>
      </c>
      <c r="E36" s="22">
        <v>2652</v>
      </c>
      <c r="F36" s="28">
        <v>3062</v>
      </c>
      <c r="G36" s="28">
        <v>3437</v>
      </c>
      <c r="H36" s="28">
        <v>5036</v>
      </c>
      <c r="I36" s="22">
        <v>7702</v>
      </c>
      <c r="J36" s="28">
        <v>10063</v>
      </c>
      <c r="K36" s="28">
        <v>9870</v>
      </c>
      <c r="L36" s="28">
        <v>10943</v>
      </c>
      <c r="M36" s="22">
        <v>11799</v>
      </c>
      <c r="N36" s="28">
        <v>13149</v>
      </c>
      <c r="O36" s="28">
        <v>14155</v>
      </c>
      <c r="P36" s="28">
        <v>14347</v>
      </c>
      <c r="Q36" s="22">
        <v>14565</v>
      </c>
      <c r="R36" s="28">
        <v>14793</v>
      </c>
      <c r="S36" s="28">
        <v>15428</v>
      </c>
      <c r="T36" s="28">
        <v>16190</v>
      </c>
      <c r="U36" s="22">
        <v>17355</v>
      </c>
      <c r="V36" s="28">
        <v>17454</v>
      </c>
      <c r="W36" s="28">
        <v>17851</v>
      </c>
      <c r="X36" s="28">
        <v>18750</v>
      </c>
      <c r="Y36" s="22">
        <v>13089</v>
      </c>
    </row>
    <row r="37" spans="1:25" ht="13.5">
      <c r="A37" s="2" t="s">
        <v>124</v>
      </c>
      <c r="B37" s="28">
        <v>1988</v>
      </c>
      <c r="C37" s="28">
        <v>5319</v>
      </c>
      <c r="D37" s="28">
        <v>11278</v>
      </c>
      <c r="E37" s="22">
        <v>11454</v>
      </c>
      <c r="F37" s="28">
        <v>8084</v>
      </c>
      <c r="G37" s="28">
        <v>7363</v>
      </c>
      <c r="H37" s="28">
        <v>4640</v>
      </c>
      <c r="I37" s="22">
        <v>8684</v>
      </c>
      <c r="J37" s="28">
        <v>2883</v>
      </c>
      <c r="K37" s="28">
        <v>6338</v>
      </c>
      <c r="L37" s="28">
        <v>4321</v>
      </c>
      <c r="M37" s="22">
        <v>9026</v>
      </c>
      <c r="N37" s="28">
        <v>7159</v>
      </c>
      <c r="O37" s="28">
        <v>7777</v>
      </c>
      <c r="P37" s="28">
        <v>4369</v>
      </c>
      <c r="Q37" s="22">
        <v>8041</v>
      </c>
      <c r="R37" s="28">
        <v>3506</v>
      </c>
      <c r="S37" s="28">
        <v>4263</v>
      </c>
      <c r="T37" s="28">
        <v>9288</v>
      </c>
      <c r="U37" s="22">
        <v>10328</v>
      </c>
      <c r="V37" s="28">
        <v>3910</v>
      </c>
      <c r="W37" s="28">
        <v>9084</v>
      </c>
      <c r="X37" s="28">
        <v>13519</v>
      </c>
      <c r="Y37" s="22">
        <v>22321</v>
      </c>
    </row>
    <row r="38" spans="1:25" ht="13.5">
      <c r="A38" s="2" t="s">
        <v>123</v>
      </c>
      <c r="B38" s="28">
        <v>135968</v>
      </c>
      <c r="C38" s="28">
        <v>140150</v>
      </c>
      <c r="D38" s="28">
        <v>157760</v>
      </c>
      <c r="E38" s="22">
        <v>145706</v>
      </c>
      <c r="F38" s="28">
        <v>109735</v>
      </c>
      <c r="G38" s="28">
        <v>109163</v>
      </c>
      <c r="H38" s="28">
        <v>121771</v>
      </c>
      <c r="I38" s="22">
        <v>119346</v>
      </c>
      <c r="J38" s="28">
        <v>105740</v>
      </c>
      <c r="K38" s="28">
        <v>114610</v>
      </c>
      <c r="L38" s="28">
        <v>134013</v>
      </c>
      <c r="M38" s="22">
        <v>123883</v>
      </c>
      <c r="N38" s="28">
        <v>108282</v>
      </c>
      <c r="O38" s="28">
        <v>130366</v>
      </c>
      <c r="P38" s="28">
        <v>147886</v>
      </c>
      <c r="Q38" s="22">
        <v>153336</v>
      </c>
      <c r="R38" s="28">
        <v>136207</v>
      </c>
      <c r="S38" s="28">
        <v>144580</v>
      </c>
      <c r="T38" s="28">
        <v>156328</v>
      </c>
      <c r="U38" s="22">
        <v>158575</v>
      </c>
      <c r="V38" s="28">
        <v>143101</v>
      </c>
      <c r="W38" s="28">
        <v>190215</v>
      </c>
      <c r="X38" s="28">
        <v>205709</v>
      </c>
      <c r="Y38" s="22">
        <v>203540</v>
      </c>
    </row>
    <row r="39" spans="1:25" ht="13.5">
      <c r="A39" s="2" t="s">
        <v>128</v>
      </c>
      <c r="B39" s="28">
        <v>29973</v>
      </c>
      <c r="C39" s="28">
        <v>28227</v>
      </c>
      <c r="D39" s="28">
        <v>27460</v>
      </c>
      <c r="E39" s="22">
        <v>28626</v>
      </c>
      <c r="F39" s="28">
        <v>31712</v>
      </c>
      <c r="G39" s="28">
        <v>32636</v>
      </c>
      <c r="H39" s="28">
        <v>33503</v>
      </c>
      <c r="I39" s="22">
        <v>33178</v>
      </c>
      <c r="J39" s="28">
        <v>36425</v>
      </c>
      <c r="K39" s="28">
        <v>38323</v>
      </c>
      <c r="L39" s="28">
        <v>38898</v>
      </c>
      <c r="M39" s="22">
        <v>42556</v>
      </c>
      <c r="N39" s="28">
        <v>39826</v>
      </c>
      <c r="O39" s="28">
        <v>40097</v>
      </c>
      <c r="P39" s="28">
        <v>37974</v>
      </c>
      <c r="Q39" s="22">
        <v>36929</v>
      </c>
      <c r="R39" s="28">
        <v>34733</v>
      </c>
      <c r="S39" s="28">
        <v>33626</v>
      </c>
      <c r="T39" s="28">
        <v>37421</v>
      </c>
      <c r="U39" s="22">
        <v>37989</v>
      </c>
      <c r="V39" s="28">
        <v>54661</v>
      </c>
      <c r="W39" s="28">
        <v>59599</v>
      </c>
      <c r="X39" s="28">
        <v>55076</v>
      </c>
      <c r="Y39" s="22">
        <v>51535</v>
      </c>
    </row>
    <row r="40" spans="1:25" ht="13.5">
      <c r="A40" s="2" t="s">
        <v>90</v>
      </c>
      <c r="B40" s="28">
        <v>75456</v>
      </c>
      <c r="C40" s="28">
        <v>63094</v>
      </c>
      <c r="D40" s="28">
        <v>69990</v>
      </c>
      <c r="E40" s="22">
        <v>91381</v>
      </c>
      <c r="F40" s="28">
        <v>76697</v>
      </c>
      <c r="G40" s="28">
        <v>38079</v>
      </c>
      <c r="H40" s="28">
        <v>38657</v>
      </c>
      <c r="I40" s="22">
        <v>34063</v>
      </c>
      <c r="J40" s="28">
        <v>39349</v>
      </c>
      <c r="K40" s="28">
        <v>37502</v>
      </c>
      <c r="L40" s="28">
        <v>34497</v>
      </c>
      <c r="M40" s="22">
        <v>30752</v>
      </c>
      <c r="N40" s="28">
        <v>41143</v>
      </c>
      <c r="O40" s="28">
        <v>35143</v>
      </c>
      <c r="P40" s="28">
        <v>36429</v>
      </c>
      <c r="Q40" s="22">
        <v>23545</v>
      </c>
      <c r="R40" s="28">
        <v>35965</v>
      </c>
      <c r="S40" s="28">
        <v>33871</v>
      </c>
      <c r="T40" s="28">
        <v>32111</v>
      </c>
      <c r="U40" s="22">
        <v>27420</v>
      </c>
      <c r="V40" s="28">
        <v>61046</v>
      </c>
      <c r="W40" s="28">
        <v>65472</v>
      </c>
      <c r="X40" s="28">
        <v>101741</v>
      </c>
      <c r="Y40" s="22">
        <v>40454</v>
      </c>
    </row>
    <row r="41" spans="1:25" ht="13.5">
      <c r="A41" s="2" t="s">
        <v>130</v>
      </c>
      <c r="B41" s="28">
        <v>801127</v>
      </c>
      <c r="C41" s="28">
        <v>731967</v>
      </c>
      <c r="D41" s="28">
        <v>711583</v>
      </c>
      <c r="E41" s="22">
        <v>758912</v>
      </c>
      <c r="F41" s="28">
        <v>670321</v>
      </c>
      <c r="G41" s="28">
        <v>551290</v>
      </c>
      <c r="H41" s="28">
        <v>609363</v>
      </c>
      <c r="I41" s="22">
        <v>622799</v>
      </c>
      <c r="J41" s="28">
        <v>576763</v>
      </c>
      <c r="K41" s="28">
        <v>634973</v>
      </c>
      <c r="L41" s="28">
        <v>672926</v>
      </c>
      <c r="M41" s="22">
        <v>642317</v>
      </c>
      <c r="N41" s="28">
        <v>655201</v>
      </c>
      <c r="O41" s="28">
        <v>652289</v>
      </c>
      <c r="P41" s="28">
        <v>643261</v>
      </c>
      <c r="Q41" s="22">
        <v>676591</v>
      </c>
      <c r="R41" s="28">
        <v>607821</v>
      </c>
      <c r="S41" s="28">
        <v>637431</v>
      </c>
      <c r="T41" s="28">
        <v>623081</v>
      </c>
      <c r="U41" s="22">
        <v>616562</v>
      </c>
      <c r="V41" s="28">
        <v>707964</v>
      </c>
      <c r="W41" s="28">
        <v>840236</v>
      </c>
      <c r="X41" s="28">
        <v>879886</v>
      </c>
      <c r="Y41" s="22">
        <v>844935</v>
      </c>
    </row>
    <row r="42" spans="1:25" ht="13.5">
      <c r="A42" s="2" t="s">
        <v>131</v>
      </c>
      <c r="B42" s="28">
        <v>20500</v>
      </c>
      <c r="C42" s="28">
        <v>40500</v>
      </c>
      <c r="D42" s="28">
        <v>40550</v>
      </c>
      <c r="E42" s="22">
        <v>40550</v>
      </c>
      <c r="F42" s="28">
        <v>40600</v>
      </c>
      <c r="G42" s="28">
        <v>40600</v>
      </c>
      <c r="H42" s="28">
        <v>40650</v>
      </c>
      <c r="I42" s="22">
        <v>50650</v>
      </c>
      <c r="J42" s="28">
        <v>70700</v>
      </c>
      <c r="K42" s="28">
        <v>70700</v>
      </c>
      <c r="L42" s="28">
        <v>95750</v>
      </c>
      <c r="M42" s="22">
        <v>95750</v>
      </c>
      <c r="N42" s="28">
        <v>75800</v>
      </c>
      <c r="O42" s="28">
        <v>95800</v>
      </c>
      <c r="P42" s="28">
        <v>95850</v>
      </c>
      <c r="Q42" s="22">
        <v>95850</v>
      </c>
      <c r="R42" s="28">
        <v>95900</v>
      </c>
      <c r="S42" s="28">
        <v>95900</v>
      </c>
      <c r="T42" s="28">
        <v>95000</v>
      </c>
      <c r="U42" s="22">
        <v>95000</v>
      </c>
      <c r="V42" s="28">
        <v>95000</v>
      </c>
      <c r="W42" s="28">
        <v>95000</v>
      </c>
      <c r="X42" s="28">
        <v>95000</v>
      </c>
      <c r="Y42" s="22">
        <v>85000</v>
      </c>
    </row>
    <row r="43" spans="1:25" ht="13.5">
      <c r="A43" s="2" t="s">
        <v>132</v>
      </c>
      <c r="B43" s="28">
        <v>440543</v>
      </c>
      <c r="C43" s="28">
        <v>450905</v>
      </c>
      <c r="D43" s="28">
        <v>479336</v>
      </c>
      <c r="E43" s="22">
        <v>473115</v>
      </c>
      <c r="F43" s="28">
        <v>519739</v>
      </c>
      <c r="G43" s="28">
        <v>539179</v>
      </c>
      <c r="H43" s="28">
        <v>544883</v>
      </c>
      <c r="I43" s="22">
        <v>563043</v>
      </c>
      <c r="J43" s="28">
        <v>504672</v>
      </c>
      <c r="K43" s="28">
        <v>514750</v>
      </c>
      <c r="L43" s="28">
        <v>395642</v>
      </c>
      <c r="M43" s="22">
        <v>379519</v>
      </c>
      <c r="N43" s="28">
        <v>376957</v>
      </c>
      <c r="O43" s="28">
        <v>390824</v>
      </c>
      <c r="P43" s="28">
        <v>409044</v>
      </c>
      <c r="Q43" s="22">
        <v>429113</v>
      </c>
      <c r="R43" s="28">
        <v>420354</v>
      </c>
      <c r="S43" s="28">
        <v>435194</v>
      </c>
      <c r="T43" s="28">
        <v>435132</v>
      </c>
      <c r="U43" s="22">
        <v>429654</v>
      </c>
      <c r="V43" s="28">
        <v>356979</v>
      </c>
      <c r="W43" s="28">
        <v>273667</v>
      </c>
      <c r="X43" s="28">
        <v>263882</v>
      </c>
      <c r="Y43" s="22">
        <v>261599</v>
      </c>
    </row>
    <row r="44" spans="1:25" ht="13.5">
      <c r="A44" s="2" t="s">
        <v>121</v>
      </c>
      <c r="B44" s="28">
        <v>2878</v>
      </c>
      <c r="C44" s="28">
        <v>2890</v>
      </c>
      <c r="D44" s="28">
        <v>2762</v>
      </c>
      <c r="E44" s="22">
        <v>3215</v>
      </c>
      <c r="F44" s="28">
        <v>3433</v>
      </c>
      <c r="G44" s="28">
        <v>3951</v>
      </c>
      <c r="H44" s="28">
        <v>4088</v>
      </c>
      <c r="I44" s="22">
        <v>4309</v>
      </c>
      <c r="J44" s="28">
        <v>4424</v>
      </c>
      <c r="K44" s="28">
        <v>7815</v>
      </c>
      <c r="L44" s="28">
        <v>10044</v>
      </c>
      <c r="M44" s="22">
        <v>12480</v>
      </c>
      <c r="N44" s="28">
        <v>22615</v>
      </c>
      <c r="O44" s="28">
        <v>25101</v>
      </c>
      <c r="P44" s="28">
        <v>28501</v>
      </c>
      <c r="Q44" s="22">
        <v>31320</v>
      </c>
      <c r="R44" s="28">
        <v>34079</v>
      </c>
      <c r="S44" s="28">
        <v>36541</v>
      </c>
      <c r="T44" s="28">
        <v>36610</v>
      </c>
      <c r="U44" s="22">
        <v>39869</v>
      </c>
      <c r="V44" s="28">
        <v>40957</v>
      </c>
      <c r="W44" s="28">
        <v>45819</v>
      </c>
      <c r="X44" s="28">
        <v>43574</v>
      </c>
      <c r="Y44" s="22">
        <v>22505</v>
      </c>
    </row>
    <row r="45" spans="1:25" ht="13.5">
      <c r="A45" s="2" t="s">
        <v>133</v>
      </c>
      <c r="B45" s="28">
        <v>75195</v>
      </c>
      <c r="C45" s="28">
        <v>75209</v>
      </c>
      <c r="D45" s="28">
        <v>75209</v>
      </c>
      <c r="E45" s="22">
        <v>75209</v>
      </c>
      <c r="F45" s="28">
        <v>75304</v>
      </c>
      <c r="G45" s="28">
        <v>75304</v>
      </c>
      <c r="H45" s="28">
        <v>75304</v>
      </c>
      <c r="I45" s="22">
        <v>79774</v>
      </c>
      <c r="J45" s="28">
        <v>82078</v>
      </c>
      <c r="K45" s="28">
        <v>93424</v>
      </c>
      <c r="L45" s="28">
        <v>93425</v>
      </c>
      <c r="M45" s="22">
        <v>93431</v>
      </c>
      <c r="N45" s="28">
        <v>93658</v>
      </c>
      <c r="O45" s="28">
        <v>93658</v>
      </c>
      <c r="P45" s="28">
        <v>93679</v>
      </c>
      <c r="Q45" s="22">
        <v>93680</v>
      </c>
      <c r="R45" s="28">
        <v>93696</v>
      </c>
      <c r="S45" s="28">
        <v>93696</v>
      </c>
      <c r="T45" s="28">
        <v>93729</v>
      </c>
      <c r="U45" s="22">
        <v>93729</v>
      </c>
      <c r="V45" s="28">
        <v>93733</v>
      </c>
      <c r="W45" s="28">
        <v>93738</v>
      </c>
      <c r="X45" s="28">
        <v>93738</v>
      </c>
      <c r="Y45" s="22">
        <v>93740</v>
      </c>
    </row>
    <row r="46" spans="1:25" ht="13.5">
      <c r="A46" s="2" t="s">
        <v>134</v>
      </c>
      <c r="B46" s="28">
        <v>67355</v>
      </c>
      <c r="C46" s="28">
        <v>68063</v>
      </c>
      <c r="D46" s="28">
        <v>69687</v>
      </c>
      <c r="E46" s="22">
        <v>69790</v>
      </c>
      <c r="F46" s="28">
        <v>71420</v>
      </c>
      <c r="G46" s="28">
        <v>72278</v>
      </c>
      <c r="H46" s="28">
        <v>73804</v>
      </c>
      <c r="I46" s="22">
        <v>76150</v>
      </c>
      <c r="J46" s="28">
        <v>75176</v>
      </c>
      <c r="K46" s="28">
        <v>75467</v>
      </c>
      <c r="L46" s="28">
        <v>76944</v>
      </c>
      <c r="M46" s="22">
        <v>78284</v>
      </c>
      <c r="N46" s="28">
        <v>80060</v>
      </c>
      <c r="O46" s="28">
        <v>81652</v>
      </c>
      <c r="P46" s="28">
        <v>83256</v>
      </c>
      <c r="Q46" s="22">
        <v>84553</v>
      </c>
      <c r="R46" s="28">
        <v>86075</v>
      </c>
      <c r="S46" s="28">
        <v>87819</v>
      </c>
      <c r="T46" s="28">
        <v>89753</v>
      </c>
      <c r="U46" s="22">
        <v>90921</v>
      </c>
      <c r="V46" s="28">
        <v>94490</v>
      </c>
      <c r="W46" s="28">
        <v>97304</v>
      </c>
      <c r="X46" s="28">
        <v>99246</v>
      </c>
      <c r="Y46" s="22">
        <v>99844</v>
      </c>
    </row>
    <row r="47" spans="1:25" ht="13.5">
      <c r="A47" s="2" t="s">
        <v>135</v>
      </c>
      <c r="B47" s="28">
        <v>7818</v>
      </c>
      <c r="C47" s="28">
        <v>7248</v>
      </c>
      <c r="D47" s="28">
        <v>7295</v>
      </c>
      <c r="E47" s="22">
        <v>6957</v>
      </c>
      <c r="F47" s="28">
        <v>6726</v>
      </c>
      <c r="G47" s="28">
        <v>6027</v>
      </c>
      <c r="H47" s="28">
        <v>6660</v>
      </c>
      <c r="I47" s="22">
        <v>7671</v>
      </c>
      <c r="J47" s="28">
        <v>8533</v>
      </c>
      <c r="K47" s="28">
        <v>8533</v>
      </c>
      <c r="L47" s="28">
        <v>8533</v>
      </c>
      <c r="M47" s="22">
        <v>9998</v>
      </c>
      <c r="N47" s="28">
        <v>2931</v>
      </c>
      <c r="O47" s="28">
        <v>4397</v>
      </c>
      <c r="P47" s="28">
        <v>5862</v>
      </c>
      <c r="Q47" s="22">
        <v>5862</v>
      </c>
      <c r="R47" s="28"/>
      <c r="S47" s="28"/>
      <c r="T47" s="28"/>
      <c r="U47" s="22"/>
      <c r="V47" s="28"/>
      <c r="W47" s="28"/>
      <c r="X47" s="28"/>
      <c r="Y47" s="22"/>
    </row>
    <row r="48" spans="1:25" ht="13.5">
      <c r="A48" s="2" t="s">
        <v>136</v>
      </c>
      <c r="B48" s="28">
        <v>1581</v>
      </c>
      <c r="C48" s="28">
        <v>1581</v>
      </c>
      <c r="D48" s="28">
        <v>1577</v>
      </c>
      <c r="E48" s="22">
        <v>1577</v>
      </c>
      <c r="F48" s="28">
        <v>1539</v>
      </c>
      <c r="G48" s="28">
        <v>1539</v>
      </c>
      <c r="H48" s="28">
        <v>1493</v>
      </c>
      <c r="I48" s="22">
        <v>1494</v>
      </c>
      <c r="J48" s="28">
        <v>1478</v>
      </c>
      <c r="K48" s="28">
        <v>1477</v>
      </c>
      <c r="L48" s="28">
        <v>1474</v>
      </c>
      <c r="M48" s="22">
        <v>1474</v>
      </c>
      <c r="N48" s="28">
        <v>1471</v>
      </c>
      <c r="O48" s="28">
        <v>1471</v>
      </c>
      <c r="P48" s="28">
        <v>1463</v>
      </c>
      <c r="Q48" s="22">
        <v>1464</v>
      </c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2" t="s">
        <v>7</v>
      </c>
      <c r="B49" s="28">
        <v>246</v>
      </c>
      <c r="C49" s="28">
        <v>236</v>
      </c>
      <c r="D49" s="28">
        <v>257</v>
      </c>
      <c r="E49" s="22">
        <v>296</v>
      </c>
      <c r="F49" s="28">
        <v>276</v>
      </c>
      <c r="G49" s="28">
        <v>260</v>
      </c>
      <c r="H49" s="28">
        <v>349</v>
      </c>
      <c r="I49" s="22"/>
      <c r="J49" s="28">
        <v>384</v>
      </c>
      <c r="K49" s="28">
        <v>371</v>
      </c>
      <c r="L49" s="28">
        <v>379</v>
      </c>
      <c r="M49" s="22"/>
      <c r="N49" s="28">
        <v>368</v>
      </c>
      <c r="O49" s="28">
        <v>354</v>
      </c>
      <c r="P49" s="28">
        <v>383</v>
      </c>
      <c r="Q49" s="22"/>
      <c r="R49" s="28">
        <v>499</v>
      </c>
      <c r="S49" s="28">
        <v>480</v>
      </c>
      <c r="T49" s="28">
        <v>503</v>
      </c>
      <c r="U49" s="22"/>
      <c r="V49" s="28">
        <v>544</v>
      </c>
      <c r="W49" s="28">
        <v>522</v>
      </c>
      <c r="X49" s="28">
        <v>602</v>
      </c>
      <c r="Y49" s="22"/>
    </row>
    <row r="50" spans="1:25" ht="13.5">
      <c r="A50" s="2" t="s">
        <v>90</v>
      </c>
      <c r="B50" s="28">
        <v>38516</v>
      </c>
      <c r="C50" s="28">
        <v>37086</v>
      </c>
      <c r="D50" s="28">
        <v>34792</v>
      </c>
      <c r="E50" s="22">
        <v>35720</v>
      </c>
      <c r="F50" s="28">
        <v>34985</v>
      </c>
      <c r="G50" s="28">
        <v>37845</v>
      </c>
      <c r="H50" s="28">
        <v>35990</v>
      </c>
      <c r="I50" s="22">
        <v>35624</v>
      </c>
      <c r="J50" s="28">
        <v>32236</v>
      </c>
      <c r="K50" s="28">
        <v>29976</v>
      </c>
      <c r="L50" s="28">
        <v>29034</v>
      </c>
      <c r="M50" s="22">
        <v>27975</v>
      </c>
      <c r="N50" s="28">
        <v>27665</v>
      </c>
      <c r="O50" s="28">
        <v>26453</v>
      </c>
      <c r="P50" s="28">
        <v>25864</v>
      </c>
      <c r="Q50" s="22">
        <v>19521</v>
      </c>
      <c r="R50" s="28">
        <v>19376</v>
      </c>
      <c r="S50" s="28">
        <v>18239</v>
      </c>
      <c r="T50" s="28">
        <v>18592</v>
      </c>
      <c r="U50" s="22">
        <v>20515</v>
      </c>
      <c r="V50" s="28">
        <v>18800</v>
      </c>
      <c r="W50" s="28">
        <v>22136</v>
      </c>
      <c r="X50" s="28">
        <v>23053</v>
      </c>
      <c r="Y50" s="22">
        <v>23789</v>
      </c>
    </row>
    <row r="51" spans="1:25" ht="13.5">
      <c r="A51" s="2" t="s">
        <v>139</v>
      </c>
      <c r="B51" s="28">
        <v>654632</v>
      </c>
      <c r="C51" s="28">
        <v>683718</v>
      </c>
      <c r="D51" s="28">
        <v>711465</v>
      </c>
      <c r="E51" s="22">
        <v>706429</v>
      </c>
      <c r="F51" s="28">
        <v>754022</v>
      </c>
      <c r="G51" s="28">
        <v>776983</v>
      </c>
      <c r="H51" s="28">
        <v>783221</v>
      </c>
      <c r="I51" s="22">
        <v>818715</v>
      </c>
      <c r="J51" s="28">
        <v>779681</v>
      </c>
      <c r="K51" s="28">
        <v>802513</v>
      </c>
      <c r="L51" s="28">
        <v>711225</v>
      </c>
      <c r="M51" s="22">
        <v>698911</v>
      </c>
      <c r="N51" s="28">
        <v>681525</v>
      </c>
      <c r="O51" s="28">
        <v>719710</v>
      </c>
      <c r="P51" s="28">
        <v>743902</v>
      </c>
      <c r="Q51" s="22">
        <v>761363</v>
      </c>
      <c r="R51" s="28">
        <v>749979</v>
      </c>
      <c r="S51" s="28">
        <v>767869</v>
      </c>
      <c r="T51" s="28">
        <v>769319</v>
      </c>
      <c r="U51" s="22">
        <v>769688</v>
      </c>
      <c r="V51" s="28">
        <v>700503</v>
      </c>
      <c r="W51" s="28">
        <v>628186</v>
      </c>
      <c r="X51" s="28">
        <v>619095</v>
      </c>
      <c r="Y51" s="22">
        <v>586477</v>
      </c>
    </row>
    <row r="52" spans="1:25" ht="14.25" thickBot="1">
      <c r="A52" s="4" t="s">
        <v>140</v>
      </c>
      <c r="B52" s="29">
        <v>1455759</v>
      </c>
      <c r="C52" s="29">
        <v>1415685</v>
      </c>
      <c r="D52" s="29">
        <v>1423048</v>
      </c>
      <c r="E52" s="23">
        <v>1465341</v>
      </c>
      <c r="F52" s="29">
        <v>1424343</v>
      </c>
      <c r="G52" s="29">
        <v>1328273</v>
      </c>
      <c r="H52" s="29">
        <v>1392584</v>
      </c>
      <c r="I52" s="23">
        <v>1441514</v>
      </c>
      <c r="J52" s="29">
        <v>1356444</v>
      </c>
      <c r="K52" s="29">
        <v>1437486</v>
      </c>
      <c r="L52" s="29">
        <v>1384151</v>
      </c>
      <c r="M52" s="23">
        <v>1341228</v>
      </c>
      <c r="N52" s="29">
        <v>1336726</v>
      </c>
      <c r="O52" s="29">
        <v>1371999</v>
      </c>
      <c r="P52" s="29">
        <v>1387163</v>
      </c>
      <c r="Q52" s="23">
        <v>1437954</v>
      </c>
      <c r="R52" s="29">
        <v>1357800</v>
      </c>
      <c r="S52" s="29">
        <v>1405300</v>
      </c>
      <c r="T52" s="29">
        <v>1392400</v>
      </c>
      <c r="U52" s="23">
        <v>1386250</v>
      </c>
      <c r="V52" s="29">
        <v>1408467</v>
      </c>
      <c r="W52" s="29">
        <v>1468422</v>
      </c>
      <c r="X52" s="29">
        <v>1498981</v>
      </c>
      <c r="Y52" s="23">
        <v>1431412</v>
      </c>
    </row>
    <row r="53" spans="1:25" ht="14.25" thickTop="1">
      <c r="A53" s="2" t="s">
        <v>141</v>
      </c>
      <c r="B53" s="28">
        <v>258957</v>
      </c>
      <c r="C53" s="28">
        <v>258957</v>
      </c>
      <c r="D53" s="28">
        <v>258957</v>
      </c>
      <c r="E53" s="22">
        <v>258957</v>
      </c>
      <c r="F53" s="28">
        <v>258957</v>
      </c>
      <c r="G53" s="28">
        <v>258957</v>
      </c>
      <c r="H53" s="28">
        <v>258957</v>
      </c>
      <c r="I53" s="22">
        <v>258957</v>
      </c>
      <c r="J53" s="28">
        <v>186500</v>
      </c>
      <c r="K53" s="28">
        <v>186500</v>
      </c>
      <c r="L53" s="28">
        <v>186500</v>
      </c>
      <c r="M53" s="22">
        <v>186500</v>
      </c>
      <c r="N53" s="28">
        <v>186500</v>
      </c>
      <c r="O53" s="28">
        <v>186500</v>
      </c>
      <c r="P53" s="28">
        <v>186500</v>
      </c>
      <c r="Q53" s="22">
        <v>186500</v>
      </c>
      <c r="R53" s="28">
        <v>186500</v>
      </c>
      <c r="S53" s="28">
        <v>150068</v>
      </c>
      <c r="T53" s="28">
        <v>150068</v>
      </c>
      <c r="U53" s="22">
        <v>150068</v>
      </c>
      <c r="V53" s="28">
        <v>150068</v>
      </c>
      <c r="W53" s="28">
        <v>150068</v>
      </c>
      <c r="X53" s="28">
        <v>150068</v>
      </c>
      <c r="Y53" s="22">
        <v>150068</v>
      </c>
    </row>
    <row r="54" spans="1:25" ht="13.5">
      <c r="A54" s="2" t="s">
        <v>144</v>
      </c>
      <c r="B54" s="28">
        <v>242649</v>
      </c>
      <c r="C54" s="28">
        <v>242649</v>
      </c>
      <c r="D54" s="28">
        <v>242649</v>
      </c>
      <c r="E54" s="22">
        <v>242649</v>
      </c>
      <c r="F54" s="28">
        <v>242649</v>
      </c>
      <c r="G54" s="28">
        <v>242649</v>
      </c>
      <c r="H54" s="28">
        <v>242649</v>
      </c>
      <c r="I54" s="22">
        <v>242649</v>
      </c>
      <c r="J54" s="28">
        <v>170192</v>
      </c>
      <c r="K54" s="28">
        <v>170192</v>
      </c>
      <c r="L54" s="28">
        <v>170192</v>
      </c>
      <c r="M54" s="22">
        <v>170192</v>
      </c>
      <c r="N54" s="28">
        <v>170192</v>
      </c>
      <c r="O54" s="28">
        <v>170192</v>
      </c>
      <c r="P54" s="28">
        <v>170192</v>
      </c>
      <c r="Q54" s="22">
        <v>170192</v>
      </c>
      <c r="R54" s="28">
        <v>170192</v>
      </c>
      <c r="S54" s="28">
        <v>133760</v>
      </c>
      <c r="T54" s="28">
        <v>133760</v>
      </c>
      <c r="U54" s="22">
        <v>133760</v>
      </c>
      <c r="V54" s="28">
        <v>133760</v>
      </c>
      <c r="W54" s="28">
        <v>133762</v>
      </c>
      <c r="X54" s="28">
        <v>133772</v>
      </c>
      <c r="Y54" s="22">
        <v>133838</v>
      </c>
    </row>
    <row r="55" spans="1:25" ht="13.5">
      <c r="A55" s="2" t="s">
        <v>146</v>
      </c>
      <c r="B55" s="28">
        <v>31142</v>
      </c>
      <c r="C55" s="28">
        <v>-21313</v>
      </c>
      <c r="D55" s="28">
        <v>-40841</v>
      </c>
      <c r="E55" s="22">
        <v>-46299</v>
      </c>
      <c r="F55" s="28">
        <v>-55208</v>
      </c>
      <c r="G55" s="28">
        <v>-75032</v>
      </c>
      <c r="H55" s="28">
        <v>-87235</v>
      </c>
      <c r="I55" s="22">
        <v>-88715</v>
      </c>
      <c r="J55" s="28">
        <v>-97623</v>
      </c>
      <c r="K55" s="28">
        <v>-24797</v>
      </c>
      <c r="L55" s="28">
        <v>-10452</v>
      </c>
      <c r="M55" s="22">
        <v>15082</v>
      </c>
      <c r="N55" s="28">
        <v>77636</v>
      </c>
      <c r="O55" s="28">
        <v>80196</v>
      </c>
      <c r="P55" s="28">
        <v>72549</v>
      </c>
      <c r="Q55" s="22">
        <v>80268</v>
      </c>
      <c r="R55" s="28">
        <v>70535</v>
      </c>
      <c r="S55" s="28">
        <v>66113</v>
      </c>
      <c r="T55" s="28">
        <v>65358</v>
      </c>
      <c r="U55" s="22">
        <v>86874</v>
      </c>
      <c r="V55" s="28">
        <v>186189</v>
      </c>
      <c r="W55" s="28">
        <v>191084</v>
      </c>
      <c r="X55" s="28">
        <v>176535</v>
      </c>
      <c r="Y55" s="22">
        <v>167332</v>
      </c>
    </row>
    <row r="56" spans="1:25" ht="13.5">
      <c r="A56" s="2" t="s">
        <v>147</v>
      </c>
      <c r="B56" s="28">
        <v>-2201</v>
      </c>
      <c r="C56" s="28">
        <v>-2198</v>
      </c>
      <c r="D56" s="28">
        <v>-2195</v>
      </c>
      <c r="E56" s="22">
        <v>-2192</v>
      </c>
      <c r="F56" s="28">
        <v>-2190</v>
      </c>
      <c r="G56" s="28">
        <v>-2190</v>
      </c>
      <c r="H56" s="28">
        <v>-2190</v>
      </c>
      <c r="I56" s="22">
        <v>-2190</v>
      </c>
      <c r="J56" s="28">
        <v>-2190</v>
      </c>
      <c r="K56" s="28">
        <v>-2189</v>
      </c>
      <c r="L56" s="28">
        <v>-2189</v>
      </c>
      <c r="M56" s="22">
        <v>-2189</v>
      </c>
      <c r="N56" s="28">
        <v>-2188</v>
      </c>
      <c r="O56" s="28">
        <v>-2184</v>
      </c>
      <c r="P56" s="28">
        <v>-2184</v>
      </c>
      <c r="Q56" s="22">
        <v>-2182</v>
      </c>
      <c r="R56" s="28">
        <v>-2181</v>
      </c>
      <c r="S56" s="28">
        <v>-22978</v>
      </c>
      <c r="T56" s="28">
        <v>-22977</v>
      </c>
      <c r="U56" s="22">
        <v>-22976</v>
      </c>
      <c r="V56" s="28">
        <v>-22976</v>
      </c>
      <c r="W56" s="28">
        <v>-5166</v>
      </c>
      <c r="X56" s="28">
        <v>-4359</v>
      </c>
      <c r="Y56" s="22">
        <v>-4549</v>
      </c>
    </row>
    <row r="57" spans="1:25" ht="13.5">
      <c r="A57" s="2" t="s">
        <v>148</v>
      </c>
      <c r="B57" s="28">
        <v>530547</v>
      </c>
      <c r="C57" s="28">
        <v>478095</v>
      </c>
      <c r="D57" s="28">
        <v>458570</v>
      </c>
      <c r="E57" s="22">
        <v>453115</v>
      </c>
      <c r="F57" s="28">
        <v>444208</v>
      </c>
      <c r="G57" s="28">
        <v>424384</v>
      </c>
      <c r="H57" s="28">
        <v>412181</v>
      </c>
      <c r="I57" s="22">
        <v>410701</v>
      </c>
      <c r="J57" s="28">
        <v>256879</v>
      </c>
      <c r="K57" s="28">
        <v>329706</v>
      </c>
      <c r="L57" s="28">
        <v>344051</v>
      </c>
      <c r="M57" s="22">
        <v>369585</v>
      </c>
      <c r="N57" s="28">
        <v>432140</v>
      </c>
      <c r="O57" s="28">
        <v>434704</v>
      </c>
      <c r="P57" s="28">
        <v>427057</v>
      </c>
      <c r="Q57" s="22">
        <v>434778</v>
      </c>
      <c r="R57" s="28">
        <v>425046</v>
      </c>
      <c r="S57" s="28">
        <v>326963</v>
      </c>
      <c r="T57" s="28">
        <v>326209</v>
      </c>
      <c r="U57" s="22">
        <v>347726</v>
      </c>
      <c r="V57" s="28">
        <v>447041</v>
      </c>
      <c r="W57" s="28">
        <v>469748</v>
      </c>
      <c r="X57" s="28">
        <v>456016</v>
      </c>
      <c r="Y57" s="22">
        <v>446689</v>
      </c>
    </row>
    <row r="58" spans="1:25" ht="13.5">
      <c r="A58" s="2" t="s">
        <v>149</v>
      </c>
      <c r="B58" s="28">
        <v>924</v>
      </c>
      <c r="C58" s="28">
        <v>570</v>
      </c>
      <c r="D58" s="28">
        <v>386</v>
      </c>
      <c r="E58" s="22">
        <v>409</v>
      </c>
      <c r="F58" s="28">
        <v>-338</v>
      </c>
      <c r="G58" s="28">
        <v>-558</v>
      </c>
      <c r="H58" s="28">
        <v>-726</v>
      </c>
      <c r="I58" s="22">
        <v>-160</v>
      </c>
      <c r="J58" s="28">
        <v>-380</v>
      </c>
      <c r="K58" s="28">
        <v>-157</v>
      </c>
      <c r="L58" s="28">
        <v>-297</v>
      </c>
      <c r="M58" s="22">
        <v>-167</v>
      </c>
      <c r="N58" s="28">
        <v>-238</v>
      </c>
      <c r="O58" s="28">
        <v>-307</v>
      </c>
      <c r="P58" s="28">
        <v>-153</v>
      </c>
      <c r="Q58" s="22">
        <v>131</v>
      </c>
      <c r="R58" s="28">
        <v>-102</v>
      </c>
      <c r="S58" s="28">
        <v>144</v>
      </c>
      <c r="T58" s="28">
        <v>382</v>
      </c>
      <c r="U58" s="22">
        <v>160</v>
      </c>
      <c r="V58" s="28">
        <v>219</v>
      </c>
      <c r="W58" s="28">
        <v>462</v>
      </c>
      <c r="X58" s="28">
        <v>689</v>
      </c>
      <c r="Y58" s="22">
        <v>545</v>
      </c>
    </row>
    <row r="59" spans="1:25" ht="13.5">
      <c r="A59" s="2" t="s">
        <v>150</v>
      </c>
      <c r="B59" s="28">
        <v>-8620</v>
      </c>
      <c r="C59" s="28">
        <v>-2115</v>
      </c>
      <c r="D59" s="28">
        <v>-4184</v>
      </c>
      <c r="E59" s="22">
        <v>-15064</v>
      </c>
      <c r="F59" s="28">
        <v>-17138</v>
      </c>
      <c r="G59" s="28">
        <v>871</v>
      </c>
      <c r="H59" s="28">
        <v>3305</v>
      </c>
      <c r="I59" s="22">
        <v>-3529</v>
      </c>
      <c r="J59" s="28">
        <v>3119</v>
      </c>
      <c r="K59" s="28">
        <v>5485</v>
      </c>
      <c r="L59" s="28">
        <v>-599</v>
      </c>
      <c r="M59" s="22">
        <v>-2841</v>
      </c>
      <c r="N59" s="28">
        <v>637</v>
      </c>
      <c r="O59" s="28">
        <v>1064</v>
      </c>
      <c r="P59" s="28">
        <v>6903</v>
      </c>
      <c r="Q59" s="22">
        <v>-1498</v>
      </c>
      <c r="R59" s="28">
        <v>-1147</v>
      </c>
      <c r="S59" s="28">
        <v>2783</v>
      </c>
      <c r="T59" s="28">
        <v>-1103</v>
      </c>
      <c r="U59" s="22">
        <v>-1230</v>
      </c>
      <c r="V59" s="28">
        <v>4602</v>
      </c>
      <c r="W59" s="28">
        <v>10080</v>
      </c>
      <c r="X59" s="28">
        <v>-4920</v>
      </c>
      <c r="Y59" s="22">
        <v>4158</v>
      </c>
    </row>
    <row r="60" spans="1:25" ht="13.5">
      <c r="A60" s="2" t="s">
        <v>151</v>
      </c>
      <c r="B60" s="28">
        <v>135541</v>
      </c>
      <c r="C60" s="28">
        <v>135565</v>
      </c>
      <c r="D60" s="28">
        <v>135565</v>
      </c>
      <c r="E60" s="22">
        <v>135565</v>
      </c>
      <c r="F60" s="28">
        <v>135737</v>
      </c>
      <c r="G60" s="28">
        <v>135738</v>
      </c>
      <c r="H60" s="28">
        <v>135738</v>
      </c>
      <c r="I60" s="22">
        <v>143108</v>
      </c>
      <c r="J60" s="28">
        <v>146905</v>
      </c>
      <c r="K60" s="28">
        <v>135794</v>
      </c>
      <c r="L60" s="28">
        <v>135785</v>
      </c>
      <c r="M60" s="22">
        <v>135794</v>
      </c>
      <c r="N60" s="28">
        <v>136128</v>
      </c>
      <c r="O60" s="28">
        <v>136128</v>
      </c>
      <c r="P60" s="28">
        <v>136158</v>
      </c>
      <c r="Q60" s="22">
        <v>136160</v>
      </c>
      <c r="R60" s="28">
        <v>135984</v>
      </c>
      <c r="S60" s="28">
        <v>135984</v>
      </c>
      <c r="T60" s="28">
        <v>136032</v>
      </c>
      <c r="U60" s="22">
        <v>136032</v>
      </c>
      <c r="V60" s="28">
        <v>136039</v>
      </c>
      <c r="W60" s="28">
        <v>136045</v>
      </c>
      <c r="X60" s="28">
        <v>136045</v>
      </c>
      <c r="Y60" s="22">
        <v>136048</v>
      </c>
    </row>
    <row r="61" spans="1:25" ht="13.5">
      <c r="A61" s="2" t="s">
        <v>8</v>
      </c>
      <c r="B61" s="28">
        <v>-58838</v>
      </c>
      <c r="C61" s="28">
        <v>-60330</v>
      </c>
      <c r="D61" s="28">
        <v>-63871</v>
      </c>
      <c r="E61" s="22">
        <v>-72200</v>
      </c>
      <c r="F61" s="28">
        <v>-77244</v>
      </c>
      <c r="G61" s="28">
        <v>-76415</v>
      </c>
      <c r="H61" s="28">
        <v>-74934</v>
      </c>
      <c r="I61" s="22">
        <v>-76833</v>
      </c>
      <c r="J61" s="28">
        <v>-80791</v>
      </c>
      <c r="K61" s="28">
        <v>-76351</v>
      </c>
      <c r="L61" s="28">
        <v>-68352</v>
      </c>
      <c r="M61" s="22">
        <v>-71233</v>
      </c>
      <c r="N61" s="28">
        <v>-71133</v>
      </c>
      <c r="O61" s="28">
        <v>-69053</v>
      </c>
      <c r="P61" s="28">
        <v>-67608</v>
      </c>
      <c r="Q61" s="22">
        <v>-61583</v>
      </c>
      <c r="R61" s="28">
        <v>-62589</v>
      </c>
      <c r="S61" s="28">
        <v>-61097</v>
      </c>
      <c r="T61" s="28">
        <v>-61974</v>
      </c>
      <c r="U61" s="22">
        <v>-69483</v>
      </c>
      <c r="V61" s="28">
        <v>-67458</v>
      </c>
      <c r="W61" s="28">
        <v>-46051</v>
      </c>
      <c r="X61" s="28">
        <v>-39760</v>
      </c>
      <c r="Y61" s="22">
        <v>-34090</v>
      </c>
    </row>
    <row r="62" spans="1:25" ht="13.5">
      <c r="A62" s="2" t="s">
        <v>9</v>
      </c>
      <c r="B62" s="28">
        <v>-6127</v>
      </c>
      <c r="C62" s="28">
        <v>-5715</v>
      </c>
      <c r="D62" s="28">
        <v>-5751</v>
      </c>
      <c r="E62" s="22">
        <v>-5513</v>
      </c>
      <c r="F62" s="28">
        <v>-6034</v>
      </c>
      <c r="G62" s="28">
        <v>-5419</v>
      </c>
      <c r="H62" s="28">
        <v>-4250</v>
      </c>
      <c r="I62" s="22"/>
      <c r="J62" s="28">
        <v>-2162</v>
      </c>
      <c r="K62" s="28"/>
      <c r="L62" s="28"/>
      <c r="M62" s="22"/>
      <c r="N62" s="28"/>
      <c r="O62" s="28"/>
      <c r="P62" s="28"/>
      <c r="Q62" s="22">
        <v>-79</v>
      </c>
      <c r="R62" s="28"/>
      <c r="S62" s="28"/>
      <c r="T62" s="28"/>
      <c r="U62" s="22">
        <v>-86</v>
      </c>
      <c r="V62" s="28"/>
      <c r="W62" s="28"/>
      <c r="X62" s="28"/>
      <c r="Y62" s="22"/>
    </row>
    <row r="63" spans="1:25" ht="13.5">
      <c r="A63" s="2" t="s">
        <v>152</v>
      </c>
      <c r="B63" s="28">
        <v>62880</v>
      </c>
      <c r="C63" s="28">
        <v>67975</v>
      </c>
      <c r="D63" s="28">
        <v>62145</v>
      </c>
      <c r="E63" s="22">
        <v>43197</v>
      </c>
      <c r="F63" s="28">
        <v>34983</v>
      </c>
      <c r="G63" s="28">
        <v>54217</v>
      </c>
      <c r="H63" s="28">
        <v>59133</v>
      </c>
      <c r="I63" s="22">
        <v>58153</v>
      </c>
      <c r="J63" s="28">
        <v>66691</v>
      </c>
      <c r="K63" s="28">
        <v>62644</v>
      </c>
      <c r="L63" s="28">
        <v>64279</v>
      </c>
      <c r="M63" s="22">
        <v>59227</v>
      </c>
      <c r="N63" s="28">
        <v>62773</v>
      </c>
      <c r="O63" s="28">
        <v>65151</v>
      </c>
      <c r="P63" s="28">
        <v>72478</v>
      </c>
      <c r="Q63" s="22">
        <v>73131</v>
      </c>
      <c r="R63" s="28">
        <v>72050</v>
      </c>
      <c r="S63" s="28">
        <v>77722</v>
      </c>
      <c r="T63" s="28">
        <v>73246</v>
      </c>
      <c r="U63" s="22">
        <v>65393</v>
      </c>
      <c r="V63" s="28">
        <v>73302</v>
      </c>
      <c r="W63" s="28">
        <v>100404</v>
      </c>
      <c r="X63" s="28">
        <v>91914</v>
      </c>
      <c r="Y63" s="22">
        <v>105501</v>
      </c>
    </row>
    <row r="64" spans="1:25" ht="13.5">
      <c r="A64" s="6" t="s">
        <v>153</v>
      </c>
      <c r="B64" s="28"/>
      <c r="C64" s="28"/>
      <c r="D64" s="28"/>
      <c r="E64" s="22">
        <v>6</v>
      </c>
      <c r="F64" s="28">
        <v>6</v>
      </c>
      <c r="G64" s="28">
        <v>6</v>
      </c>
      <c r="H64" s="28">
        <v>6</v>
      </c>
      <c r="I64" s="22">
        <v>259</v>
      </c>
      <c r="J64" s="28">
        <v>262</v>
      </c>
      <c r="K64" s="28">
        <v>263</v>
      </c>
      <c r="L64" s="28">
        <v>456</v>
      </c>
      <c r="M64" s="22">
        <v>460</v>
      </c>
      <c r="N64" s="28">
        <v>462</v>
      </c>
      <c r="O64" s="28">
        <v>463</v>
      </c>
      <c r="P64" s="28">
        <v>466</v>
      </c>
      <c r="Q64" s="22">
        <v>445</v>
      </c>
      <c r="R64" s="28">
        <v>421</v>
      </c>
      <c r="S64" s="28">
        <v>398</v>
      </c>
      <c r="T64" s="28">
        <v>374</v>
      </c>
      <c r="U64" s="22">
        <v>340</v>
      </c>
      <c r="V64" s="28">
        <v>303</v>
      </c>
      <c r="W64" s="28">
        <v>265</v>
      </c>
      <c r="X64" s="28">
        <v>245</v>
      </c>
      <c r="Y64" s="22">
        <v>209</v>
      </c>
    </row>
    <row r="65" spans="1:25" ht="13.5">
      <c r="A65" s="6" t="s">
        <v>10</v>
      </c>
      <c r="B65" s="28">
        <v>17688</v>
      </c>
      <c r="C65" s="28">
        <v>17325</v>
      </c>
      <c r="D65" s="28">
        <v>17803</v>
      </c>
      <c r="E65" s="22">
        <v>16908</v>
      </c>
      <c r="F65" s="28">
        <v>10540</v>
      </c>
      <c r="G65" s="28">
        <v>7751</v>
      </c>
      <c r="H65" s="28">
        <v>7833</v>
      </c>
      <c r="I65" s="22">
        <v>5316</v>
      </c>
      <c r="J65" s="28">
        <v>4200</v>
      </c>
      <c r="K65" s="28">
        <v>4194</v>
      </c>
      <c r="L65" s="28">
        <v>1290</v>
      </c>
      <c r="M65" s="22">
        <v>1267</v>
      </c>
      <c r="N65" s="28">
        <v>1605</v>
      </c>
      <c r="O65" s="28">
        <v>1511</v>
      </c>
      <c r="P65" s="28">
        <v>1491</v>
      </c>
      <c r="Q65" s="22">
        <v>1461</v>
      </c>
      <c r="R65" s="28">
        <v>1260</v>
      </c>
      <c r="S65" s="28">
        <v>1185</v>
      </c>
      <c r="T65" s="28">
        <v>1159</v>
      </c>
      <c r="U65" s="22">
        <v>1272</v>
      </c>
      <c r="V65" s="28">
        <v>1733</v>
      </c>
      <c r="W65" s="28">
        <v>1783</v>
      </c>
      <c r="X65" s="28">
        <v>1772</v>
      </c>
      <c r="Y65" s="22">
        <v>1755</v>
      </c>
    </row>
    <row r="66" spans="1:25" ht="13.5">
      <c r="A66" s="6" t="s">
        <v>154</v>
      </c>
      <c r="B66" s="28">
        <v>611115</v>
      </c>
      <c r="C66" s="28">
        <v>563395</v>
      </c>
      <c r="D66" s="28">
        <v>538518</v>
      </c>
      <c r="E66" s="22">
        <v>513226</v>
      </c>
      <c r="F66" s="28">
        <v>489737</v>
      </c>
      <c r="G66" s="28">
        <v>486358</v>
      </c>
      <c r="H66" s="28">
        <v>479153</v>
      </c>
      <c r="I66" s="22">
        <v>474429</v>
      </c>
      <c r="J66" s="28">
        <v>328032</v>
      </c>
      <c r="K66" s="28">
        <v>396807</v>
      </c>
      <c r="L66" s="28">
        <v>410076</v>
      </c>
      <c r="M66" s="22">
        <v>430539</v>
      </c>
      <c r="N66" s="28">
        <v>496980</v>
      </c>
      <c r="O66" s="28">
        <v>501829</v>
      </c>
      <c r="P66" s="28">
        <v>501492</v>
      </c>
      <c r="Q66" s="22">
        <v>509815</v>
      </c>
      <c r="R66" s="28">
        <v>498777</v>
      </c>
      <c r="S66" s="28">
        <v>406268</v>
      </c>
      <c r="T66" s="28">
        <v>400988</v>
      </c>
      <c r="U66" s="22">
        <v>414731</v>
      </c>
      <c r="V66" s="28">
        <v>522379</v>
      </c>
      <c r="W66" s="28">
        <v>572200</v>
      </c>
      <c r="X66" s="28">
        <v>549947</v>
      </c>
      <c r="Y66" s="22">
        <v>554154</v>
      </c>
    </row>
    <row r="67" spans="1:25" ht="14.25" thickBot="1">
      <c r="A67" s="7" t="s">
        <v>155</v>
      </c>
      <c r="B67" s="28">
        <v>2066874</v>
      </c>
      <c r="C67" s="28">
        <v>1979080</v>
      </c>
      <c r="D67" s="28">
        <v>1961566</v>
      </c>
      <c r="E67" s="22">
        <v>1978567</v>
      </c>
      <c r="F67" s="28">
        <v>1914080</v>
      </c>
      <c r="G67" s="28">
        <v>1814631</v>
      </c>
      <c r="H67" s="28">
        <v>1871737</v>
      </c>
      <c r="I67" s="22">
        <v>1915943</v>
      </c>
      <c r="J67" s="28">
        <v>1684476</v>
      </c>
      <c r="K67" s="28">
        <v>1834293</v>
      </c>
      <c r="L67" s="28">
        <v>1794227</v>
      </c>
      <c r="M67" s="22">
        <v>1771767</v>
      </c>
      <c r="N67" s="28">
        <v>1833706</v>
      </c>
      <c r="O67" s="28">
        <v>1873828</v>
      </c>
      <c r="P67" s="28">
        <v>1888655</v>
      </c>
      <c r="Q67" s="22">
        <v>1947769</v>
      </c>
      <c r="R67" s="28">
        <v>1856577</v>
      </c>
      <c r="S67" s="28">
        <v>1811568</v>
      </c>
      <c r="T67" s="28">
        <v>1793388</v>
      </c>
      <c r="U67" s="22">
        <v>1800981</v>
      </c>
      <c r="V67" s="28">
        <v>1930846</v>
      </c>
      <c r="W67" s="28">
        <v>2040622</v>
      </c>
      <c r="X67" s="28">
        <v>2048928</v>
      </c>
      <c r="Y67" s="22">
        <v>1985566</v>
      </c>
    </row>
    <row r="68" spans="1:25" ht="14.25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70" ht="13.5">
      <c r="A70" s="20" t="s">
        <v>160</v>
      </c>
    </row>
    <row r="71" ht="13.5">
      <c r="A71" s="20" t="s">
        <v>161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7261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HYPERLINK("http://www.kabupro.jp/mark/20130626/S000DOS1.htm","有価証券報告書")</f>
        <v>有価証券報告書</v>
      </c>
      <c r="C4" s="15" t="str">
        <f>HYPERLINK("http://www.kabupro.jp/mark/20130626/S000DOS1.htm","有価証券報告書")</f>
        <v>有価証券報告書</v>
      </c>
      <c r="D4" s="15" t="str">
        <f>HYPERLINK("http://www.kabupro.jp/mark/20120628/S000B7DT.htm","有価証券報告書")</f>
        <v>有価証券報告書</v>
      </c>
      <c r="E4" s="15" t="str">
        <f>HYPERLINK("http://www.kabupro.jp/mark/20110627/S0008MS5.htm","有価証券報告書")</f>
        <v>有価証券報告書</v>
      </c>
      <c r="F4" s="15" t="str">
        <f>HYPERLINK("http://www.kabupro.jp/mark/20100625/S000617U.htm","有価証券報告書")</f>
        <v>有価証券報告書</v>
      </c>
      <c r="G4" s="15" t="str">
        <f>HYPERLINK("http://www.kabupro.jp/mark/20090626/S0003FGM.htm","有価証券報告書")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213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 t="s">
        <v>162</v>
      </c>
      <c r="C8" s="17" t="s">
        <v>163</v>
      </c>
      <c r="D8" s="17" t="s">
        <v>164</v>
      </c>
      <c r="E8" s="17" t="s">
        <v>165</v>
      </c>
      <c r="F8" s="17" t="s">
        <v>166</v>
      </c>
      <c r="G8" s="17" t="s">
        <v>167</v>
      </c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26" t="s">
        <v>168</v>
      </c>
      <c r="B11" s="21">
        <v>1694765</v>
      </c>
      <c r="C11" s="21">
        <v>1538578</v>
      </c>
      <c r="D11" s="21">
        <v>1777324</v>
      </c>
      <c r="E11" s="21">
        <v>1651525</v>
      </c>
      <c r="F11" s="21">
        <v>1820781</v>
      </c>
      <c r="G11" s="21">
        <v>2464229</v>
      </c>
    </row>
    <row r="12" spans="1:7" ht="13.5">
      <c r="A12" s="6" t="s">
        <v>169</v>
      </c>
      <c r="B12" s="22">
        <v>26355</v>
      </c>
      <c r="C12" s="22">
        <v>10936</v>
      </c>
      <c r="D12" s="22">
        <v>28500</v>
      </c>
      <c r="E12" s="22">
        <v>25382</v>
      </c>
      <c r="F12" s="22">
        <v>46089</v>
      </c>
      <c r="G12" s="22">
        <v>30379</v>
      </c>
    </row>
    <row r="13" spans="1:7" ht="13.5">
      <c r="A13" s="6" t="s">
        <v>170</v>
      </c>
      <c r="B13" s="22">
        <v>1278741</v>
      </c>
      <c r="C13" s="22">
        <v>1237152</v>
      </c>
      <c r="D13" s="22">
        <v>1337164</v>
      </c>
      <c r="E13" s="22">
        <v>1276151</v>
      </c>
      <c r="F13" s="22">
        <v>1447323</v>
      </c>
      <c r="G13" s="22">
        <v>1836470</v>
      </c>
    </row>
    <row r="14" spans="1:7" ht="13.5">
      <c r="A14" s="6" t="s">
        <v>171</v>
      </c>
      <c r="B14" s="22">
        <v>126888</v>
      </c>
      <c r="C14" s="22">
        <v>148694</v>
      </c>
      <c r="D14" s="22">
        <v>176632</v>
      </c>
      <c r="E14" s="22">
        <v>133239</v>
      </c>
      <c r="F14" s="22">
        <v>189938</v>
      </c>
      <c r="G14" s="22">
        <v>220361</v>
      </c>
    </row>
    <row r="15" spans="1:7" ht="13.5">
      <c r="A15" s="6" t="s">
        <v>172</v>
      </c>
      <c r="B15" s="22">
        <v>1431984</v>
      </c>
      <c r="C15" s="22">
        <v>1396783</v>
      </c>
      <c r="D15" s="22"/>
      <c r="E15" s="22"/>
      <c r="F15" s="22"/>
      <c r="G15" s="22"/>
    </row>
    <row r="16" spans="1:7" ht="13.5">
      <c r="A16" s="6" t="s">
        <v>173</v>
      </c>
      <c r="B16" s="22">
        <v>32555</v>
      </c>
      <c r="C16" s="22">
        <v>26355</v>
      </c>
      <c r="D16" s="22">
        <v>10936</v>
      </c>
      <c r="E16" s="22">
        <v>28500</v>
      </c>
      <c r="F16" s="22">
        <v>25382</v>
      </c>
      <c r="G16" s="22">
        <v>46089</v>
      </c>
    </row>
    <row r="17" spans="1:7" ht="13.5">
      <c r="A17" s="6" t="s">
        <v>174</v>
      </c>
      <c r="B17" s="22">
        <v>104</v>
      </c>
      <c r="C17" s="22">
        <v>100</v>
      </c>
      <c r="D17" s="22">
        <v>60</v>
      </c>
      <c r="E17" s="22">
        <v>57</v>
      </c>
      <c r="F17" s="22">
        <v>96</v>
      </c>
      <c r="G17" s="22">
        <v>187</v>
      </c>
    </row>
    <row r="18" spans="1:7" ht="13.5">
      <c r="A18" s="6" t="s">
        <v>175</v>
      </c>
      <c r="B18" s="22">
        <v>1399325</v>
      </c>
      <c r="C18" s="22">
        <v>1370328</v>
      </c>
      <c r="D18" s="22">
        <v>1531300</v>
      </c>
      <c r="E18" s="22">
        <v>1406214</v>
      </c>
      <c r="F18" s="22">
        <v>1657871</v>
      </c>
      <c r="G18" s="22">
        <v>2040933</v>
      </c>
    </row>
    <row r="19" spans="1:7" ht="13.5">
      <c r="A19" s="7" t="s">
        <v>176</v>
      </c>
      <c r="B19" s="22">
        <v>295440</v>
      </c>
      <c r="C19" s="22">
        <v>168250</v>
      </c>
      <c r="D19" s="22">
        <v>246024</v>
      </c>
      <c r="E19" s="22">
        <v>245310</v>
      </c>
      <c r="F19" s="22">
        <v>162909</v>
      </c>
      <c r="G19" s="22">
        <v>423295</v>
      </c>
    </row>
    <row r="20" spans="1:7" ht="13.5">
      <c r="A20" s="7" t="s">
        <v>177</v>
      </c>
      <c r="B20" s="22">
        <v>222152</v>
      </c>
      <c r="C20" s="22">
        <v>223997</v>
      </c>
      <c r="D20" s="22">
        <v>241899</v>
      </c>
      <c r="E20" s="22">
        <v>237941</v>
      </c>
      <c r="F20" s="22">
        <v>260859</v>
      </c>
      <c r="G20" s="22">
        <v>340210</v>
      </c>
    </row>
    <row r="21" spans="1:7" ht="14.25" thickBot="1">
      <c r="A21" s="25" t="s">
        <v>178</v>
      </c>
      <c r="B21" s="23">
        <v>73288</v>
      </c>
      <c r="C21" s="23">
        <v>-55747</v>
      </c>
      <c r="D21" s="23">
        <v>4125</v>
      </c>
      <c r="E21" s="23">
        <v>7369</v>
      </c>
      <c r="F21" s="23">
        <v>-97949</v>
      </c>
      <c r="G21" s="23">
        <v>83085</v>
      </c>
    </row>
    <row r="22" spans="1:7" ht="14.25" thickTop="1">
      <c r="A22" s="6" t="s">
        <v>179</v>
      </c>
      <c r="B22" s="22">
        <v>1755</v>
      </c>
      <c r="C22" s="22">
        <v>1802</v>
      </c>
      <c r="D22" s="22">
        <v>1297</v>
      </c>
      <c r="E22" s="22">
        <v>2577</v>
      </c>
      <c r="F22" s="22">
        <v>1306</v>
      </c>
      <c r="G22" s="22">
        <v>842</v>
      </c>
    </row>
    <row r="23" spans="1:7" ht="13.5">
      <c r="A23" s="6" t="s">
        <v>180</v>
      </c>
      <c r="B23" s="22">
        <v>316</v>
      </c>
      <c r="C23" s="22">
        <v>206</v>
      </c>
      <c r="D23" s="22">
        <v>181</v>
      </c>
      <c r="E23" s="22">
        <v>170</v>
      </c>
      <c r="F23" s="22">
        <v>647</v>
      </c>
      <c r="G23" s="22">
        <v>664</v>
      </c>
    </row>
    <row r="24" spans="1:7" ht="13.5">
      <c r="A24" s="6" t="s">
        <v>181</v>
      </c>
      <c r="B24" s="22">
        <v>1264</v>
      </c>
      <c r="C24" s="22">
        <v>1521</v>
      </c>
      <c r="D24" s="22">
        <v>62193</v>
      </c>
      <c r="E24" s="22">
        <v>11175</v>
      </c>
      <c r="F24" s="22">
        <v>7831</v>
      </c>
      <c r="G24" s="22">
        <v>17091</v>
      </c>
    </row>
    <row r="25" spans="1:7" ht="13.5">
      <c r="A25" s="6" t="s">
        <v>182</v>
      </c>
      <c r="B25" s="22">
        <v>5102</v>
      </c>
      <c r="C25" s="22">
        <v>4998</v>
      </c>
      <c r="D25" s="22">
        <v>4821</v>
      </c>
      <c r="E25" s="22">
        <v>4528</v>
      </c>
      <c r="F25" s="22">
        <v>4676</v>
      </c>
      <c r="G25" s="22">
        <v>4480</v>
      </c>
    </row>
    <row r="26" spans="1:7" ht="13.5">
      <c r="A26" s="6" t="s">
        <v>183</v>
      </c>
      <c r="B26" s="22"/>
      <c r="C26" s="22">
        <v>3040</v>
      </c>
      <c r="D26" s="22">
        <v>9844</v>
      </c>
      <c r="E26" s="22"/>
      <c r="F26" s="22">
        <v>36626</v>
      </c>
      <c r="G26" s="22"/>
    </row>
    <row r="27" spans="1:7" ht="13.5">
      <c r="A27" s="6" t="s">
        <v>90</v>
      </c>
      <c r="B27" s="22">
        <v>1009</v>
      </c>
      <c r="C27" s="22">
        <v>778</v>
      </c>
      <c r="D27" s="22">
        <v>479</v>
      </c>
      <c r="E27" s="22">
        <v>947</v>
      </c>
      <c r="F27" s="22">
        <v>623</v>
      </c>
      <c r="G27" s="22">
        <v>785</v>
      </c>
    </row>
    <row r="28" spans="1:7" ht="13.5">
      <c r="A28" s="6" t="s">
        <v>184</v>
      </c>
      <c r="B28" s="22">
        <v>9446</v>
      </c>
      <c r="C28" s="22">
        <v>12347</v>
      </c>
      <c r="D28" s="22">
        <v>78815</v>
      </c>
      <c r="E28" s="22">
        <v>19397</v>
      </c>
      <c r="F28" s="22">
        <v>51709</v>
      </c>
      <c r="G28" s="22">
        <v>23863</v>
      </c>
    </row>
    <row r="29" spans="1:7" ht="13.5">
      <c r="A29" s="6" t="s">
        <v>185</v>
      </c>
      <c r="B29" s="22">
        <v>11094</v>
      </c>
      <c r="C29" s="22">
        <v>8318</v>
      </c>
      <c r="D29" s="22">
        <v>8638</v>
      </c>
      <c r="E29" s="22">
        <v>10351</v>
      </c>
      <c r="F29" s="22">
        <v>6996</v>
      </c>
      <c r="G29" s="22">
        <v>6265</v>
      </c>
    </row>
    <row r="30" spans="1:7" ht="13.5">
      <c r="A30" s="6" t="s">
        <v>186</v>
      </c>
      <c r="B30" s="22">
        <v>1167</v>
      </c>
      <c r="C30" s="22">
        <v>1587</v>
      </c>
      <c r="D30" s="22">
        <v>1559</v>
      </c>
      <c r="E30" s="22">
        <v>1530</v>
      </c>
      <c r="F30" s="22">
        <v>1762</v>
      </c>
      <c r="G30" s="22">
        <v>1487</v>
      </c>
    </row>
    <row r="31" spans="1:7" ht="13.5">
      <c r="A31" s="6" t="s">
        <v>187</v>
      </c>
      <c r="B31" s="22">
        <v>18129</v>
      </c>
      <c r="C31" s="22"/>
      <c r="D31" s="22"/>
      <c r="E31" s="22">
        <v>5693</v>
      </c>
      <c r="F31" s="22"/>
      <c r="G31" s="22">
        <v>10894</v>
      </c>
    </row>
    <row r="32" spans="1:7" ht="13.5">
      <c r="A32" s="6" t="s">
        <v>188</v>
      </c>
      <c r="B32" s="22"/>
      <c r="C32" s="22">
        <v>422</v>
      </c>
      <c r="D32" s="22"/>
      <c r="E32" s="22"/>
      <c r="F32" s="22"/>
      <c r="G32" s="22"/>
    </row>
    <row r="33" spans="1:7" ht="13.5">
      <c r="A33" s="6" t="s">
        <v>90</v>
      </c>
      <c r="B33" s="22">
        <v>3901</v>
      </c>
      <c r="C33" s="22">
        <v>3776</v>
      </c>
      <c r="D33" s="22">
        <v>2934</v>
      </c>
      <c r="E33" s="22">
        <v>2297</v>
      </c>
      <c r="F33" s="22">
        <v>2460</v>
      </c>
      <c r="G33" s="22">
        <v>3473</v>
      </c>
    </row>
    <row r="34" spans="1:7" ht="13.5">
      <c r="A34" s="6" t="s">
        <v>189</v>
      </c>
      <c r="B34" s="22">
        <v>34291</v>
      </c>
      <c r="C34" s="22">
        <v>14103</v>
      </c>
      <c r="D34" s="22">
        <v>13131</v>
      </c>
      <c r="E34" s="22">
        <v>19871</v>
      </c>
      <c r="F34" s="22">
        <v>11217</v>
      </c>
      <c r="G34" s="22">
        <v>22119</v>
      </c>
    </row>
    <row r="35" spans="1:7" ht="14.25" thickBot="1">
      <c r="A35" s="25" t="s">
        <v>190</v>
      </c>
      <c r="B35" s="23">
        <v>48443</v>
      </c>
      <c r="C35" s="23">
        <v>-57503</v>
      </c>
      <c r="D35" s="23">
        <v>69809</v>
      </c>
      <c r="E35" s="23">
        <v>6895</v>
      </c>
      <c r="F35" s="23">
        <v>-57457</v>
      </c>
      <c r="G35" s="23">
        <v>84830</v>
      </c>
    </row>
    <row r="36" spans="1:7" ht="14.25" thickTop="1">
      <c r="A36" s="6" t="s">
        <v>191</v>
      </c>
      <c r="B36" s="22">
        <v>163</v>
      </c>
      <c r="C36" s="22">
        <v>70</v>
      </c>
      <c r="D36" s="22">
        <v>20</v>
      </c>
      <c r="E36" s="22">
        <v>40</v>
      </c>
      <c r="F36" s="22">
        <v>9</v>
      </c>
      <c r="G36" s="22">
        <v>5</v>
      </c>
    </row>
    <row r="37" spans="1:7" ht="13.5">
      <c r="A37" s="6" t="s">
        <v>192</v>
      </c>
      <c r="B37" s="22">
        <v>18915</v>
      </c>
      <c r="C37" s="22">
        <v>10</v>
      </c>
      <c r="D37" s="22">
        <v>3000</v>
      </c>
      <c r="E37" s="22">
        <v>255</v>
      </c>
      <c r="F37" s="22"/>
      <c r="G37" s="22"/>
    </row>
    <row r="38" spans="1:7" ht="13.5">
      <c r="A38" s="6" t="s">
        <v>193</v>
      </c>
      <c r="B38" s="22">
        <v>8738</v>
      </c>
      <c r="C38" s="22"/>
      <c r="D38" s="22"/>
      <c r="E38" s="22"/>
      <c r="F38" s="22"/>
      <c r="G38" s="22"/>
    </row>
    <row r="39" spans="1:7" ht="13.5">
      <c r="A39" s="6" t="s">
        <v>194</v>
      </c>
      <c r="B39" s="22">
        <v>253</v>
      </c>
      <c r="C39" s="22">
        <v>201</v>
      </c>
      <c r="D39" s="22">
        <v>8</v>
      </c>
      <c r="E39" s="22">
        <v>4</v>
      </c>
      <c r="F39" s="22">
        <v>1</v>
      </c>
      <c r="G39" s="22"/>
    </row>
    <row r="40" spans="1:7" ht="13.5">
      <c r="A40" s="6" t="s">
        <v>195</v>
      </c>
      <c r="B40" s="22">
        <v>2379</v>
      </c>
      <c r="C40" s="22"/>
      <c r="D40" s="22"/>
      <c r="E40" s="22"/>
      <c r="F40" s="22"/>
      <c r="G40" s="22"/>
    </row>
    <row r="41" spans="1:7" ht="13.5">
      <c r="A41" s="6" t="s">
        <v>196</v>
      </c>
      <c r="B41" s="22">
        <v>43</v>
      </c>
      <c r="C41" s="22"/>
      <c r="D41" s="22"/>
      <c r="E41" s="22"/>
      <c r="F41" s="22">
        <v>118</v>
      </c>
      <c r="G41" s="22"/>
    </row>
    <row r="42" spans="1:7" ht="13.5">
      <c r="A42" s="6" t="s">
        <v>197</v>
      </c>
      <c r="B42" s="22">
        <v>30491</v>
      </c>
      <c r="C42" s="22">
        <v>282</v>
      </c>
      <c r="D42" s="22">
        <v>3149</v>
      </c>
      <c r="E42" s="22">
        <v>965</v>
      </c>
      <c r="F42" s="22">
        <v>129</v>
      </c>
      <c r="G42" s="22">
        <v>1335</v>
      </c>
    </row>
    <row r="43" spans="1:7" ht="13.5">
      <c r="A43" s="6" t="s">
        <v>198</v>
      </c>
      <c r="B43" s="22">
        <v>110</v>
      </c>
      <c r="C43" s="22">
        <v>440</v>
      </c>
      <c r="D43" s="22">
        <v>83</v>
      </c>
      <c r="E43" s="22">
        <v>52</v>
      </c>
      <c r="F43" s="22">
        <v>33</v>
      </c>
      <c r="G43" s="22">
        <v>26</v>
      </c>
    </row>
    <row r="44" spans="1:7" ht="13.5">
      <c r="A44" s="6" t="s">
        <v>199</v>
      </c>
      <c r="B44" s="22">
        <v>2518</v>
      </c>
      <c r="C44" s="22">
        <v>2171</v>
      </c>
      <c r="D44" s="22">
        <v>1727</v>
      </c>
      <c r="E44" s="22">
        <v>1705</v>
      </c>
      <c r="F44" s="22">
        <v>2223</v>
      </c>
      <c r="G44" s="22">
        <v>3194</v>
      </c>
    </row>
    <row r="45" spans="1:7" ht="13.5">
      <c r="A45" s="6" t="s">
        <v>200</v>
      </c>
      <c r="B45" s="22">
        <v>2031</v>
      </c>
      <c r="C45" s="22">
        <v>6701</v>
      </c>
      <c r="D45" s="22">
        <v>1570</v>
      </c>
      <c r="E45" s="22">
        <v>949</v>
      </c>
      <c r="F45" s="22">
        <v>1542</v>
      </c>
      <c r="G45" s="22">
        <v>826</v>
      </c>
    </row>
    <row r="46" spans="1:7" ht="13.5">
      <c r="A46" s="6" t="s">
        <v>201</v>
      </c>
      <c r="B46" s="22"/>
      <c r="C46" s="22">
        <v>36</v>
      </c>
      <c r="D46" s="22">
        <v>4</v>
      </c>
      <c r="E46" s="22"/>
      <c r="F46" s="22"/>
      <c r="G46" s="22"/>
    </row>
    <row r="47" spans="1:7" ht="13.5">
      <c r="A47" s="6" t="s">
        <v>202</v>
      </c>
      <c r="B47" s="22"/>
      <c r="C47" s="22">
        <v>1</v>
      </c>
      <c r="D47" s="22"/>
      <c r="E47" s="22"/>
      <c r="F47" s="22">
        <v>3</v>
      </c>
      <c r="G47" s="22">
        <v>1</v>
      </c>
    </row>
    <row r="48" spans="1:7" ht="13.5">
      <c r="A48" s="6" t="s">
        <v>203</v>
      </c>
      <c r="B48" s="22">
        <v>65905</v>
      </c>
      <c r="C48" s="22">
        <v>45553</v>
      </c>
      <c r="D48" s="22">
        <v>36800</v>
      </c>
      <c r="E48" s="22">
        <v>11827</v>
      </c>
      <c r="F48" s="22">
        <v>16659</v>
      </c>
      <c r="G48" s="22"/>
    </row>
    <row r="49" spans="1:7" ht="13.5">
      <c r="A49" s="6" t="s">
        <v>204</v>
      </c>
      <c r="B49" s="22">
        <v>60</v>
      </c>
      <c r="C49" s="22">
        <v>17</v>
      </c>
      <c r="D49" s="22">
        <v>10</v>
      </c>
      <c r="E49" s="22">
        <v>1427</v>
      </c>
      <c r="F49" s="22"/>
      <c r="G49" s="22"/>
    </row>
    <row r="50" spans="1:7" ht="13.5">
      <c r="A50" s="6" t="s">
        <v>205</v>
      </c>
      <c r="B50" s="22"/>
      <c r="C50" s="22">
        <v>3654</v>
      </c>
      <c r="D50" s="22">
        <v>4758</v>
      </c>
      <c r="E50" s="22"/>
      <c r="F50" s="22"/>
      <c r="G50" s="22"/>
    </row>
    <row r="51" spans="1:7" ht="13.5">
      <c r="A51" s="6" t="s">
        <v>206</v>
      </c>
      <c r="B51" s="22">
        <v>70624</v>
      </c>
      <c r="C51" s="22">
        <v>58573</v>
      </c>
      <c r="D51" s="22">
        <v>54402</v>
      </c>
      <c r="E51" s="22">
        <v>33728</v>
      </c>
      <c r="F51" s="22">
        <v>39736</v>
      </c>
      <c r="G51" s="22">
        <v>5272</v>
      </c>
    </row>
    <row r="52" spans="1:7" ht="13.5">
      <c r="A52" s="7" t="s">
        <v>207</v>
      </c>
      <c r="B52" s="22">
        <v>8310</v>
      </c>
      <c r="C52" s="22">
        <v>-115794</v>
      </c>
      <c r="D52" s="22">
        <v>18556</v>
      </c>
      <c r="E52" s="22">
        <v>-25868</v>
      </c>
      <c r="F52" s="22">
        <v>-97064</v>
      </c>
      <c r="G52" s="22">
        <v>80893</v>
      </c>
    </row>
    <row r="53" spans="1:7" ht="13.5">
      <c r="A53" s="7" t="s">
        <v>208</v>
      </c>
      <c r="B53" s="22">
        <v>-377</v>
      </c>
      <c r="C53" s="22">
        <v>1459</v>
      </c>
      <c r="D53" s="22">
        <v>2302</v>
      </c>
      <c r="E53" s="22">
        <v>1806</v>
      </c>
      <c r="F53" s="22">
        <v>1762</v>
      </c>
      <c r="G53" s="22">
        <v>25139</v>
      </c>
    </row>
    <row r="54" spans="1:7" ht="13.5">
      <c r="A54" s="7" t="s">
        <v>209</v>
      </c>
      <c r="B54" s="22"/>
      <c r="C54" s="22">
        <v>-2048</v>
      </c>
      <c r="D54" s="22"/>
      <c r="E54" s="22"/>
      <c r="F54" s="22"/>
      <c r="G54" s="22"/>
    </row>
    <row r="55" spans="1:7" ht="13.5">
      <c r="A55" s="7" t="s">
        <v>210</v>
      </c>
      <c r="B55" s="22">
        <v>-2420</v>
      </c>
      <c r="C55" s="22">
        <v>24318</v>
      </c>
      <c r="D55" s="22">
        <v>55960</v>
      </c>
      <c r="E55" s="22">
        <v>-11194</v>
      </c>
      <c r="F55" s="22">
        <v>-27033</v>
      </c>
      <c r="G55" s="22">
        <v>-5481</v>
      </c>
    </row>
    <row r="56" spans="1:7" ht="13.5">
      <c r="A56" s="7" t="s">
        <v>211</v>
      </c>
      <c r="B56" s="22">
        <v>-2797</v>
      </c>
      <c r="C56" s="22">
        <v>23729</v>
      </c>
      <c r="D56" s="22">
        <v>58263</v>
      </c>
      <c r="E56" s="22">
        <v>-9388</v>
      </c>
      <c r="F56" s="22">
        <v>-25271</v>
      </c>
      <c r="G56" s="22">
        <v>25948</v>
      </c>
    </row>
    <row r="57" spans="1:7" ht="14.25" thickBot="1">
      <c r="A57" s="7" t="s">
        <v>212</v>
      </c>
      <c r="B57" s="22">
        <v>11107</v>
      </c>
      <c r="C57" s="22">
        <v>-139523</v>
      </c>
      <c r="D57" s="22">
        <v>-39707</v>
      </c>
      <c r="E57" s="22">
        <v>-16480</v>
      </c>
      <c r="F57" s="22">
        <v>-71793</v>
      </c>
      <c r="G57" s="22">
        <v>54945</v>
      </c>
    </row>
    <row r="58" spans="1:7" ht="14.25" thickTop="1">
      <c r="A58" s="8"/>
      <c r="B58" s="24"/>
      <c r="C58" s="24"/>
      <c r="D58" s="24"/>
      <c r="E58" s="24"/>
      <c r="F58" s="24"/>
      <c r="G58" s="24"/>
    </row>
    <row r="60" ht="13.5">
      <c r="A60" s="20" t="s">
        <v>160</v>
      </c>
    </row>
    <row r="61" ht="13.5">
      <c r="A61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156</v>
      </c>
      <c r="B2" s="14">
        <v>7261</v>
      </c>
      <c r="C2" s="14"/>
      <c r="D2" s="14"/>
      <c r="E2" s="14"/>
      <c r="F2" s="14"/>
      <c r="G2" s="14"/>
    </row>
    <row r="3" spans="1:7" ht="14.25" thickBot="1">
      <c r="A3" s="11" t="s">
        <v>157</v>
      </c>
      <c r="B3" s="1" t="s">
        <v>158</v>
      </c>
      <c r="C3" s="1"/>
      <c r="D3" s="1"/>
      <c r="E3" s="1"/>
      <c r="F3" s="1"/>
      <c r="G3" s="1"/>
    </row>
    <row r="4" spans="1:7" ht="14.25" thickTop="1">
      <c r="A4" s="10" t="s">
        <v>60</v>
      </c>
      <c r="B4" s="15" t="str">
        <f>HYPERLINK("http://www.kabupro.jp/mark/20130626/S000DOS1.htm","有価証券報告書")</f>
        <v>有価証券報告書</v>
      </c>
      <c r="C4" s="15" t="str">
        <f>HYPERLINK("http://www.kabupro.jp/mark/20130626/S000DOS1.htm","有価証券報告書")</f>
        <v>有価証券報告書</v>
      </c>
      <c r="D4" s="15" t="str">
        <f>HYPERLINK("http://www.kabupro.jp/mark/20120628/S000B7DT.htm","有価証券報告書")</f>
        <v>有価証券報告書</v>
      </c>
      <c r="E4" s="15" t="str">
        <f>HYPERLINK("http://www.kabupro.jp/mark/20110627/S0008MS5.htm","有価証券報告書")</f>
        <v>有価証券報告書</v>
      </c>
      <c r="F4" s="15" t="str">
        <f>HYPERLINK("http://www.kabupro.jp/mark/20100625/S000617U.htm","有価証券報告書")</f>
        <v>有価証券報告書</v>
      </c>
      <c r="G4" s="15" t="str">
        <f>HYPERLINK("http://www.kabupro.jp/mark/20090626/S0003FGM.htm","有価証券報告書")</f>
        <v>有価証券報告書</v>
      </c>
    </row>
    <row r="5" spans="1:7" ht="14.25" thickBot="1">
      <c r="A5" s="11" t="s">
        <v>61</v>
      </c>
      <c r="B5" s="1" t="s">
        <v>67</v>
      </c>
      <c r="C5" s="1" t="s">
        <v>67</v>
      </c>
      <c r="D5" s="1" t="s">
        <v>71</v>
      </c>
      <c r="E5" s="1" t="s">
        <v>73</v>
      </c>
      <c r="F5" s="1" t="s">
        <v>75</v>
      </c>
      <c r="G5" s="1" t="s">
        <v>77</v>
      </c>
    </row>
    <row r="6" spans="1:7" ht="15" thickBot="1" thickTop="1">
      <c r="A6" s="10" t="s">
        <v>62</v>
      </c>
      <c r="B6" s="18" t="s">
        <v>159</v>
      </c>
      <c r="C6" s="19"/>
      <c r="D6" s="19"/>
      <c r="E6" s="19"/>
      <c r="F6" s="19"/>
      <c r="G6" s="19"/>
    </row>
    <row r="7" spans="1:7" ht="14.25" thickTop="1">
      <c r="A7" s="12" t="s">
        <v>63</v>
      </c>
      <c r="B7" s="16" t="s">
        <v>68</v>
      </c>
      <c r="C7" s="16" t="s">
        <v>68</v>
      </c>
      <c r="D7" s="16" t="s">
        <v>68</v>
      </c>
      <c r="E7" s="16" t="s">
        <v>68</v>
      </c>
      <c r="F7" s="16" t="s">
        <v>68</v>
      </c>
      <c r="G7" s="16" t="s">
        <v>68</v>
      </c>
    </row>
    <row r="8" spans="1:7" ht="13.5">
      <c r="A8" s="13" t="s">
        <v>64</v>
      </c>
      <c r="B8" s="17"/>
      <c r="C8" s="17"/>
      <c r="D8" s="17"/>
      <c r="E8" s="17"/>
      <c r="F8" s="17"/>
      <c r="G8" s="17"/>
    </row>
    <row r="9" spans="1:7" ht="13.5">
      <c r="A9" s="13" t="s">
        <v>65</v>
      </c>
      <c r="B9" s="17" t="s">
        <v>69</v>
      </c>
      <c r="C9" s="17" t="s">
        <v>70</v>
      </c>
      <c r="D9" s="17" t="s">
        <v>72</v>
      </c>
      <c r="E9" s="17" t="s">
        <v>74</v>
      </c>
      <c r="F9" s="17" t="s">
        <v>76</v>
      </c>
      <c r="G9" s="17" t="s">
        <v>78</v>
      </c>
    </row>
    <row r="10" spans="1:7" ht="14.25" thickBot="1">
      <c r="A10" s="13" t="s">
        <v>66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9" t="s">
        <v>79</v>
      </c>
      <c r="B11" s="21">
        <v>183151</v>
      </c>
      <c r="C11" s="21">
        <v>129776</v>
      </c>
      <c r="D11" s="21">
        <v>97008</v>
      </c>
      <c r="E11" s="21">
        <v>184149</v>
      </c>
      <c r="F11" s="21">
        <v>74991</v>
      </c>
      <c r="G11" s="21">
        <v>51492</v>
      </c>
    </row>
    <row r="12" spans="1:7" ht="13.5">
      <c r="A12" s="2" t="s">
        <v>81</v>
      </c>
      <c r="B12" s="22">
        <v>249089</v>
      </c>
      <c r="C12" s="22">
        <v>210617</v>
      </c>
      <c r="D12" s="22">
        <v>166897</v>
      </c>
      <c r="E12" s="22">
        <v>228776</v>
      </c>
      <c r="F12" s="22">
        <v>94506</v>
      </c>
      <c r="G12" s="22">
        <v>223632</v>
      </c>
    </row>
    <row r="13" spans="1:7" ht="13.5">
      <c r="A13" s="2" t="s">
        <v>82</v>
      </c>
      <c r="B13" s="22">
        <v>143000</v>
      </c>
      <c r="C13" s="22">
        <v>247000</v>
      </c>
      <c r="D13" s="22">
        <v>151000</v>
      </c>
      <c r="E13" s="22">
        <v>93000</v>
      </c>
      <c r="F13" s="22">
        <v>37000</v>
      </c>
      <c r="G13" s="22">
        <v>103000</v>
      </c>
    </row>
    <row r="14" spans="1:7" ht="13.5">
      <c r="A14" s="2" t="s">
        <v>83</v>
      </c>
      <c r="B14" s="22">
        <v>32555</v>
      </c>
      <c r="C14" s="22">
        <v>26355</v>
      </c>
      <c r="D14" s="22">
        <v>10936</v>
      </c>
      <c r="E14" s="22">
        <v>28500</v>
      </c>
      <c r="F14" s="22">
        <v>25382</v>
      </c>
      <c r="G14" s="22"/>
    </row>
    <row r="15" spans="1:7" ht="13.5">
      <c r="A15" s="2" t="s">
        <v>84</v>
      </c>
      <c r="B15" s="22">
        <v>61735</v>
      </c>
      <c r="C15" s="22">
        <v>54523</v>
      </c>
      <c r="D15" s="22">
        <v>53072</v>
      </c>
      <c r="E15" s="22">
        <v>51730</v>
      </c>
      <c r="F15" s="22">
        <v>22967</v>
      </c>
      <c r="G15" s="22">
        <v>26884</v>
      </c>
    </row>
    <row r="16" spans="1:7" ht="13.5">
      <c r="A16" s="2" t="s">
        <v>85</v>
      </c>
      <c r="B16" s="22">
        <v>5130</v>
      </c>
      <c r="C16" s="22">
        <v>6229</v>
      </c>
      <c r="D16" s="22">
        <v>5692</v>
      </c>
      <c r="E16" s="22">
        <v>4735</v>
      </c>
      <c r="F16" s="22">
        <v>8533</v>
      </c>
      <c r="G16" s="22"/>
    </row>
    <row r="17" spans="1:7" ht="13.5">
      <c r="A17" s="2" t="s">
        <v>86</v>
      </c>
      <c r="B17" s="22">
        <v>2458</v>
      </c>
      <c r="C17" s="22">
        <v>2224</v>
      </c>
      <c r="D17" s="22">
        <v>1717</v>
      </c>
      <c r="E17" s="22">
        <v>2907</v>
      </c>
      <c r="F17" s="22">
        <v>4467</v>
      </c>
      <c r="G17" s="22">
        <v>2872</v>
      </c>
    </row>
    <row r="18" spans="1:7" ht="13.5">
      <c r="A18" s="2" t="s">
        <v>87</v>
      </c>
      <c r="B18" s="22">
        <v>41913</v>
      </c>
      <c r="C18" s="22">
        <v>35761</v>
      </c>
      <c r="D18" s="22">
        <v>36987</v>
      </c>
      <c r="E18" s="22">
        <v>35804</v>
      </c>
      <c r="F18" s="22">
        <v>40656</v>
      </c>
      <c r="G18" s="22">
        <v>45928</v>
      </c>
    </row>
    <row r="19" spans="1:7" ht="13.5">
      <c r="A19" s="2" t="s">
        <v>88</v>
      </c>
      <c r="B19" s="22">
        <v>57671</v>
      </c>
      <c r="C19" s="22">
        <v>53642</v>
      </c>
      <c r="D19" s="22">
        <v>78333</v>
      </c>
      <c r="E19" s="22">
        <v>50793</v>
      </c>
      <c r="F19" s="22">
        <v>57953</v>
      </c>
      <c r="G19" s="22">
        <v>50595</v>
      </c>
    </row>
    <row r="20" spans="1:7" ht="13.5">
      <c r="A20" s="2" t="s">
        <v>89</v>
      </c>
      <c r="B20" s="22">
        <v>116462</v>
      </c>
      <c r="C20" s="22">
        <v>106035</v>
      </c>
      <c r="D20" s="22">
        <v>40753</v>
      </c>
      <c r="E20" s="22">
        <v>27814</v>
      </c>
      <c r="F20" s="22">
        <v>33594</v>
      </c>
      <c r="G20" s="22">
        <v>46264</v>
      </c>
    </row>
    <row r="21" spans="1:7" ht="13.5">
      <c r="A21" s="2" t="s">
        <v>90</v>
      </c>
      <c r="B21" s="22">
        <v>11828</v>
      </c>
      <c r="C21" s="22">
        <v>10467</v>
      </c>
      <c r="D21" s="22">
        <v>7519</v>
      </c>
      <c r="E21" s="22">
        <v>11822</v>
      </c>
      <c r="F21" s="22">
        <v>14766</v>
      </c>
      <c r="G21" s="22">
        <v>23700</v>
      </c>
    </row>
    <row r="22" spans="1:7" ht="13.5">
      <c r="A22" s="2" t="s">
        <v>91</v>
      </c>
      <c r="B22" s="22">
        <v>-328</v>
      </c>
      <c r="C22" s="22">
        <v>-394</v>
      </c>
      <c r="D22" s="22">
        <v>-1056</v>
      </c>
      <c r="E22" s="22">
        <v>-1111</v>
      </c>
      <c r="F22" s="22">
        <v>-1603</v>
      </c>
      <c r="G22" s="22">
        <v>-1904</v>
      </c>
    </row>
    <row r="23" spans="1:7" ht="13.5">
      <c r="A23" s="2" t="s">
        <v>92</v>
      </c>
      <c r="B23" s="22">
        <v>904664</v>
      </c>
      <c r="C23" s="22">
        <v>882234</v>
      </c>
      <c r="D23" s="22">
        <v>676586</v>
      </c>
      <c r="E23" s="22">
        <v>718920</v>
      </c>
      <c r="F23" s="22">
        <v>413211</v>
      </c>
      <c r="G23" s="22">
        <v>625303</v>
      </c>
    </row>
    <row r="24" spans="1:7" ht="13.5">
      <c r="A24" s="3" t="s">
        <v>93</v>
      </c>
      <c r="B24" s="22">
        <v>81960</v>
      </c>
      <c r="C24" s="22">
        <v>83613</v>
      </c>
      <c r="D24" s="22">
        <v>81057</v>
      </c>
      <c r="E24" s="22">
        <v>81222</v>
      </c>
      <c r="F24" s="22">
        <v>84406</v>
      </c>
      <c r="G24" s="22">
        <v>86437</v>
      </c>
    </row>
    <row r="25" spans="1:7" ht="13.5">
      <c r="A25" s="3" t="s">
        <v>94</v>
      </c>
      <c r="B25" s="22">
        <v>14478</v>
      </c>
      <c r="C25" s="22">
        <v>15567</v>
      </c>
      <c r="D25" s="22">
        <v>16151</v>
      </c>
      <c r="E25" s="22">
        <v>16775</v>
      </c>
      <c r="F25" s="22">
        <v>17713</v>
      </c>
      <c r="G25" s="22">
        <v>18293</v>
      </c>
    </row>
    <row r="26" spans="1:7" ht="13.5">
      <c r="A26" s="3" t="s">
        <v>95</v>
      </c>
      <c r="B26" s="22">
        <v>135290</v>
      </c>
      <c r="C26" s="22">
        <v>134039</v>
      </c>
      <c r="D26" s="22">
        <v>134608</v>
      </c>
      <c r="E26" s="22">
        <v>159392</v>
      </c>
      <c r="F26" s="22">
        <v>183177</v>
      </c>
      <c r="G26" s="22">
        <v>195994</v>
      </c>
    </row>
    <row r="27" spans="1:7" ht="13.5">
      <c r="A27" s="3" t="s">
        <v>96</v>
      </c>
      <c r="B27" s="22">
        <v>1277</v>
      </c>
      <c r="C27" s="22">
        <v>1246</v>
      </c>
      <c r="D27" s="22">
        <v>1212</v>
      </c>
      <c r="E27" s="22">
        <v>1584</v>
      </c>
      <c r="F27" s="22">
        <v>2196</v>
      </c>
      <c r="G27" s="22">
        <v>2535</v>
      </c>
    </row>
    <row r="28" spans="1:7" ht="13.5">
      <c r="A28" s="3" t="s">
        <v>97</v>
      </c>
      <c r="B28" s="22">
        <v>16047</v>
      </c>
      <c r="C28" s="22">
        <v>15121</v>
      </c>
      <c r="D28" s="22">
        <v>11443</v>
      </c>
      <c r="E28" s="22">
        <v>13384</v>
      </c>
      <c r="F28" s="22">
        <v>16321</v>
      </c>
      <c r="G28" s="22">
        <v>17060</v>
      </c>
    </row>
    <row r="29" spans="1:7" ht="13.5">
      <c r="A29" s="3" t="s">
        <v>98</v>
      </c>
      <c r="B29" s="22">
        <v>291145</v>
      </c>
      <c r="C29" s="22">
        <v>305921</v>
      </c>
      <c r="D29" s="22">
        <v>312670</v>
      </c>
      <c r="E29" s="22">
        <v>313588</v>
      </c>
      <c r="F29" s="22">
        <v>314560</v>
      </c>
      <c r="G29" s="22">
        <v>314720</v>
      </c>
    </row>
    <row r="30" spans="1:7" ht="13.5">
      <c r="A30" s="3" t="s">
        <v>99</v>
      </c>
      <c r="B30" s="22">
        <v>3803</v>
      </c>
      <c r="C30" s="22">
        <v>6942</v>
      </c>
      <c r="D30" s="22">
        <v>12197</v>
      </c>
      <c r="E30" s="22">
        <v>16349</v>
      </c>
      <c r="F30" s="22">
        <v>25181</v>
      </c>
      <c r="G30" s="22">
        <v>29038</v>
      </c>
    </row>
    <row r="31" spans="1:7" ht="13.5">
      <c r="A31" s="3" t="s">
        <v>100</v>
      </c>
      <c r="B31" s="22">
        <v>26514</v>
      </c>
      <c r="C31" s="22">
        <v>25247</v>
      </c>
      <c r="D31" s="22">
        <v>31225</v>
      </c>
      <c r="E31" s="22">
        <v>18854</v>
      </c>
      <c r="F31" s="22">
        <v>19343</v>
      </c>
      <c r="G31" s="22">
        <v>23389</v>
      </c>
    </row>
    <row r="32" spans="1:7" ht="13.5">
      <c r="A32" s="3" t="s">
        <v>101</v>
      </c>
      <c r="B32" s="22">
        <v>570514</v>
      </c>
      <c r="C32" s="22">
        <v>587697</v>
      </c>
      <c r="D32" s="22">
        <v>600562</v>
      </c>
      <c r="E32" s="22">
        <v>621148</v>
      </c>
      <c r="F32" s="22">
        <v>662897</v>
      </c>
      <c r="G32" s="22">
        <v>687466</v>
      </c>
    </row>
    <row r="33" spans="1:7" ht="13.5">
      <c r="A33" s="3" t="s">
        <v>102</v>
      </c>
      <c r="B33" s="22">
        <v>15195</v>
      </c>
      <c r="C33" s="22">
        <v>15375</v>
      </c>
      <c r="D33" s="22">
        <v>13720</v>
      </c>
      <c r="E33" s="22">
        <v>15806</v>
      </c>
      <c r="F33" s="22">
        <v>18231</v>
      </c>
      <c r="G33" s="22">
        <v>19073</v>
      </c>
    </row>
    <row r="34" spans="1:7" ht="13.5">
      <c r="A34" s="3" t="s">
        <v>99</v>
      </c>
      <c r="B34" s="22">
        <v>10</v>
      </c>
      <c r="C34" s="22">
        <v>19</v>
      </c>
      <c r="D34" s="22">
        <v>35</v>
      </c>
      <c r="E34" s="22">
        <v>37</v>
      </c>
      <c r="F34" s="22">
        <v>24</v>
      </c>
      <c r="G34" s="22">
        <v>15</v>
      </c>
    </row>
    <row r="35" spans="1:7" ht="13.5">
      <c r="A35" s="3" t="s">
        <v>103</v>
      </c>
      <c r="B35" s="22">
        <v>15205</v>
      </c>
      <c r="C35" s="22">
        <v>15394</v>
      </c>
      <c r="D35" s="22">
        <v>13756</v>
      </c>
      <c r="E35" s="22">
        <v>15843</v>
      </c>
      <c r="F35" s="22">
        <v>18256</v>
      </c>
      <c r="G35" s="22">
        <v>19088</v>
      </c>
    </row>
    <row r="36" spans="1:7" ht="13.5">
      <c r="A36" s="3" t="s">
        <v>104</v>
      </c>
      <c r="B36" s="22">
        <v>3351</v>
      </c>
      <c r="C36" s="22">
        <v>3084</v>
      </c>
      <c r="D36" s="22">
        <v>3466</v>
      </c>
      <c r="E36" s="22">
        <v>3468</v>
      </c>
      <c r="F36" s="22">
        <v>3524</v>
      </c>
      <c r="G36" s="22">
        <v>4020</v>
      </c>
    </row>
    <row r="37" spans="1:7" ht="13.5">
      <c r="A37" s="3" t="s">
        <v>105</v>
      </c>
      <c r="B37" s="22">
        <v>243644</v>
      </c>
      <c r="C37" s="22">
        <v>219696</v>
      </c>
      <c r="D37" s="22">
        <v>211124</v>
      </c>
      <c r="E37" s="22">
        <v>219837</v>
      </c>
      <c r="F37" s="22">
        <v>209667</v>
      </c>
      <c r="G37" s="22">
        <v>251850</v>
      </c>
    </row>
    <row r="38" spans="1:7" ht="13.5">
      <c r="A38" s="3" t="s">
        <v>106</v>
      </c>
      <c r="B38" s="22">
        <v>3</v>
      </c>
      <c r="C38" s="22">
        <v>3</v>
      </c>
      <c r="D38" s="22">
        <v>4</v>
      </c>
      <c r="E38" s="22">
        <v>6</v>
      </c>
      <c r="F38" s="22">
        <v>6</v>
      </c>
      <c r="G38" s="22">
        <v>11</v>
      </c>
    </row>
    <row r="39" spans="1:7" ht="13.5">
      <c r="A39" s="3" t="s">
        <v>107</v>
      </c>
      <c r="B39" s="22">
        <v>34635</v>
      </c>
      <c r="C39" s="22">
        <v>23213</v>
      </c>
      <c r="D39" s="22">
        <v>23136</v>
      </c>
      <c r="E39" s="22">
        <v>19821</v>
      </c>
      <c r="F39" s="22">
        <v>19119</v>
      </c>
      <c r="G39" s="22">
        <v>19120</v>
      </c>
    </row>
    <row r="40" spans="1:7" ht="13.5">
      <c r="A40" s="3" t="s">
        <v>108</v>
      </c>
      <c r="B40" s="22">
        <v>1467</v>
      </c>
      <c r="C40" s="22">
        <v>1467</v>
      </c>
      <c r="D40" s="22">
        <v>1467</v>
      </c>
      <c r="E40" s="22">
        <v>1467</v>
      </c>
      <c r="F40" s="22">
        <v>1467</v>
      </c>
      <c r="G40" s="22">
        <v>1467</v>
      </c>
    </row>
    <row r="41" spans="1:7" ht="13.5">
      <c r="A41" s="3" t="s">
        <v>109</v>
      </c>
      <c r="B41" s="22">
        <v>1</v>
      </c>
      <c r="C41" s="22"/>
      <c r="D41" s="22">
        <v>1</v>
      </c>
      <c r="E41" s="22"/>
      <c r="F41" s="22">
        <v>0</v>
      </c>
      <c r="G41" s="22">
        <v>0</v>
      </c>
    </row>
    <row r="42" spans="1:7" ht="13.5">
      <c r="A42" s="3" t="s">
        <v>110</v>
      </c>
      <c r="B42" s="22">
        <v>2604</v>
      </c>
      <c r="C42" s="22">
        <v>2604</v>
      </c>
      <c r="D42" s="22">
        <v>2604</v>
      </c>
      <c r="E42" s="22">
        <v>77363</v>
      </c>
      <c r="F42" s="22">
        <v>119988</v>
      </c>
      <c r="G42" s="22">
        <v>2647</v>
      </c>
    </row>
    <row r="43" spans="1:7" ht="13.5">
      <c r="A43" s="3" t="s">
        <v>111</v>
      </c>
      <c r="B43" s="22">
        <v>989</v>
      </c>
      <c r="C43" s="22">
        <v>989</v>
      </c>
      <c r="D43" s="22">
        <v>989</v>
      </c>
      <c r="E43" s="22">
        <v>1001</v>
      </c>
      <c r="F43" s="22">
        <v>990</v>
      </c>
      <c r="G43" s="22">
        <v>992</v>
      </c>
    </row>
    <row r="44" spans="1:7" ht="13.5">
      <c r="A44" s="3" t="s">
        <v>112</v>
      </c>
      <c r="B44" s="22">
        <v>2722</v>
      </c>
      <c r="C44" s="22">
        <v>4470</v>
      </c>
      <c r="D44" s="22">
        <v>7858</v>
      </c>
      <c r="E44" s="22">
        <v>10530</v>
      </c>
      <c r="F44" s="22">
        <v>5543</v>
      </c>
      <c r="G44" s="22">
        <v>5622</v>
      </c>
    </row>
    <row r="45" spans="1:7" ht="13.5">
      <c r="A45" s="3" t="s">
        <v>87</v>
      </c>
      <c r="B45" s="22">
        <v>1191</v>
      </c>
      <c r="C45" s="22">
        <v>2647</v>
      </c>
      <c r="D45" s="22">
        <v>27933</v>
      </c>
      <c r="E45" s="22">
        <v>84356</v>
      </c>
      <c r="F45" s="22">
        <v>68201</v>
      </c>
      <c r="G45" s="22">
        <v>32044</v>
      </c>
    </row>
    <row r="46" spans="1:7" ht="13.5">
      <c r="A46" s="3" t="s">
        <v>90</v>
      </c>
      <c r="B46" s="22">
        <v>3982</v>
      </c>
      <c r="C46" s="22">
        <v>3680</v>
      </c>
      <c r="D46" s="22">
        <v>3850</v>
      </c>
      <c r="E46" s="22">
        <v>4094</v>
      </c>
      <c r="F46" s="22">
        <v>4459</v>
      </c>
      <c r="G46" s="22">
        <v>4723</v>
      </c>
    </row>
    <row r="47" spans="1:7" ht="13.5">
      <c r="A47" s="3" t="s">
        <v>91</v>
      </c>
      <c r="B47" s="22">
        <v>-3276</v>
      </c>
      <c r="C47" s="22">
        <v>-3100</v>
      </c>
      <c r="D47" s="22">
        <v>-3130</v>
      </c>
      <c r="E47" s="22">
        <v>-3192</v>
      </c>
      <c r="F47" s="22">
        <v>-3651</v>
      </c>
      <c r="G47" s="22">
        <v>-3103</v>
      </c>
    </row>
    <row r="48" spans="1:7" ht="13.5">
      <c r="A48" s="3" t="s">
        <v>113</v>
      </c>
      <c r="B48" s="22">
        <v>-511</v>
      </c>
      <c r="C48" s="22">
        <v>-511</v>
      </c>
      <c r="D48" s="22">
        <v>-511</v>
      </c>
      <c r="E48" s="22">
        <v>-511</v>
      </c>
      <c r="F48" s="22">
        <v>-511</v>
      </c>
      <c r="G48" s="22">
        <v>-30516</v>
      </c>
    </row>
    <row r="49" spans="1:7" ht="13.5">
      <c r="A49" s="3" t="s">
        <v>114</v>
      </c>
      <c r="B49" s="22">
        <v>290802</v>
      </c>
      <c r="C49" s="22">
        <v>258243</v>
      </c>
      <c r="D49" s="22">
        <v>278790</v>
      </c>
      <c r="E49" s="22">
        <v>418240</v>
      </c>
      <c r="F49" s="22">
        <v>428802</v>
      </c>
      <c r="G49" s="22">
        <v>288878</v>
      </c>
    </row>
    <row r="50" spans="1:7" ht="13.5">
      <c r="A50" s="2" t="s">
        <v>115</v>
      </c>
      <c r="B50" s="22">
        <v>876521</v>
      </c>
      <c r="C50" s="22">
        <v>861333</v>
      </c>
      <c r="D50" s="22">
        <v>893109</v>
      </c>
      <c r="E50" s="22">
        <v>1055231</v>
      </c>
      <c r="F50" s="22">
        <v>1109954</v>
      </c>
      <c r="G50" s="22">
        <v>995432</v>
      </c>
    </row>
    <row r="51" spans="1:7" ht="14.25" thickBot="1">
      <c r="A51" s="4" t="s">
        <v>116</v>
      </c>
      <c r="B51" s="23">
        <v>1781185</v>
      </c>
      <c r="C51" s="23">
        <v>1743567</v>
      </c>
      <c r="D51" s="23">
        <v>1569695</v>
      </c>
      <c r="E51" s="23">
        <v>1774151</v>
      </c>
      <c r="F51" s="23">
        <v>1523166</v>
      </c>
      <c r="G51" s="23">
        <v>1620735</v>
      </c>
    </row>
    <row r="52" spans="1:7" ht="14.25" thickTop="1">
      <c r="A52" s="2" t="s">
        <v>117</v>
      </c>
      <c r="B52" s="22">
        <v>830</v>
      </c>
      <c r="C52" s="22">
        <v>553</v>
      </c>
      <c r="D52" s="22">
        <v>457</v>
      </c>
      <c r="E52" s="22">
        <v>448</v>
      </c>
      <c r="F52" s="22">
        <v>279</v>
      </c>
      <c r="G52" s="22">
        <v>478</v>
      </c>
    </row>
    <row r="53" spans="1:7" ht="13.5">
      <c r="A53" s="2" t="s">
        <v>118</v>
      </c>
      <c r="B53" s="22">
        <v>219282</v>
      </c>
      <c r="C53" s="22">
        <v>195095</v>
      </c>
      <c r="D53" s="22">
        <v>150827</v>
      </c>
      <c r="E53" s="22">
        <v>221556</v>
      </c>
      <c r="F53" s="22">
        <v>126053</v>
      </c>
      <c r="G53" s="22">
        <v>267983</v>
      </c>
    </row>
    <row r="54" spans="1:7" ht="13.5">
      <c r="A54" s="2" t="s">
        <v>119</v>
      </c>
      <c r="B54" s="22">
        <v>10000</v>
      </c>
      <c r="C54" s="22">
        <v>45000</v>
      </c>
      <c r="D54" s="22">
        <v>20000</v>
      </c>
      <c r="E54" s="22"/>
      <c r="F54" s="22"/>
      <c r="G54" s="22">
        <v>20000</v>
      </c>
    </row>
    <row r="55" spans="1:7" ht="13.5">
      <c r="A55" s="2" t="s">
        <v>120</v>
      </c>
      <c r="B55" s="22">
        <v>89824</v>
      </c>
      <c r="C55" s="22">
        <v>38599</v>
      </c>
      <c r="D55" s="22">
        <v>92791</v>
      </c>
      <c r="E55" s="22">
        <v>69054</v>
      </c>
      <c r="F55" s="22">
        <v>42067</v>
      </c>
      <c r="G55" s="22">
        <v>31725</v>
      </c>
    </row>
    <row r="56" spans="1:7" ht="13.5">
      <c r="A56" s="2" t="s">
        <v>121</v>
      </c>
      <c r="B56" s="22">
        <v>2008</v>
      </c>
      <c r="C56" s="22">
        <v>4080</v>
      </c>
      <c r="D56" s="22">
        <v>6479</v>
      </c>
      <c r="E56" s="22">
        <v>7178</v>
      </c>
      <c r="F56" s="22">
        <v>10520</v>
      </c>
      <c r="G56" s="22">
        <v>11019</v>
      </c>
    </row>
    <row r="57" spans="1:7" ht="13.5">
      <c r="A57" s="2" t="s">
        <v>122</v>
      </c>
      <c r="B57" s="22">
        <v>77922</v>
      </c>
      <c r="C57" s="22">
        <v>10467</v>
      </c>
      <c r="D57" s="22">
        <v>8068</v>
      </c>
      <c r="E57" s="22">
        <v>3784</v>
      </c>
      <c r="F57" s="22">
        <v>10782</v>
      </c>
      <c r="G57" s="22">
        <v>10904</v>
      </c>
    </row>
    <row r="58" spans="1:7" ht="13.5">
      <c r="A58" s="2" t="s">
        <v>123</v>
      </c>
      <c r="B58" s="22">
        <v>56097</v>
      </c>
      <c r="C58" s="22">
        <v>48791</v>
      </c>
      <c r="D58" s="22">
        <v>54088</v>
      </c>
      <c r="E58" s="22">
        <v>70193</v>
      </c>
      <c r="F58" s="22">
        <v>69873</v>
      </c>
      <c r="G58" s="22">
        <v>91108</v>
      </c>
    </row>
    <row r="59" spans="1:7" ht="13.5">
      <c r="A59" s="2" t="s">
        <v>124</v>
      </c>
      <c r="B59" s="22">
        <v>4352</v>
      </c>
      <c r="C59" s="22">
        <v>559</v>
      </c>
      <c r="D59" s="22">
        <v>641</v>
      </c>
      <c r="E59" s="22">
        <v>658</v>
      </c>
      <c r="F59" s="22">
        <v>18</v>
      </c>
      <c r="G59" s="22">
        <v>11307</v>
      </c>
    </row>
    <row r="60" spans="1:7" ht="13.5">
      <c r="A60" s="2" t="s">
        <v>125</v>
      </c>
      <c r="B60" s="22">
        <v>632</v>
      </c>
      <c r="C60" s="22">
        <v>579</v>
      </c>
      <c r="D60" s="22">
        <v>214</v>
      </c>
      <c r="E60" s="22">
        <v>211</v>
      </c>
      <c r="F60" s="22">
        <v>338</v>
      </c>
      <c r="G60" s="22">
        <v>1510</v>
      </c>
    </row>
    <row r="61" spans="1:7" ht="13.5">
      <c r="A61" s="2" t="s">
        <v>126</v>
      </c>
      <c r="B61" s="22">
        <v>271</v>
      </c>
      <c r="C61" s="22">
        <v>173</v>
      </c>
      <c r="D61" s="22">
        <v>254</v>
      </c>
      <c r="E61" s="22">
        <v>0</v>
      </c>
      <c r="F61" s="22">
        <v>1</v>
      </c>
      <c r="G61" s="22">
        <v>2</v>
      </c>
    </row>
    <row r="62" spans="1:7" ht="13.5">
      <c r="A62" s="2" t="s">
        <v>127</v>
      </c>
      <c r="B62" s="22">
        <v>23920</v>
      </c>
      <c r="C62" s="22">
        <v>16779</v>
      </c>
      <c r="D62" s="22">
        <v>20155</v>
      </c>
      <c r="E62" s="22">
        <v>116918</v>
      </c>
      <c r="F62" s="22">
        <v>46730</v>
      </c>
      <c r="G62" s="22">
        <v>22662</v>
      </c>
    </row>
    <row r="63" spans="1:7" ht="13.5">
      <c r="A63" s="2" t="s">
        <v>128</v>
      </c>
      <c r="B63" s="22">
        <v>28307</v>
      </c>
      <c r="C63" s="22">
        <v>33032</v>
      </c>
      <c r="D63" s="22">
        <v>42405</v>
      </c>
      <c r="E63" s="22">
        <v>36722</v>
      </c>
      <c r="F63" s="22">
        <v>37885</v>
      </c>
      <c r="G63" s="22">
        <v>51429</v>
      </c>
    </row>
    <row r="64" spans="1:7" ht="13.5">
      <c r="A64" s="2" t="s">
        <v>129</v>
      </c>
      <c r="B64" s="22">
        <v>41750</v>
      </c>
      <c r="C64" s="22">
        <v>10067</v>
      </c>
      <c r="D64" s="22"/>
      <c r="E64" s="22"/>
      <c r="F64" s="22"/>
      <c r="G64" s="22"/>
    </row>
    <row r="65" spans="1:7" ht="13.5">
      <c r="A65" s="2" t="s">
        <v>130</v>
      </c>
      <c r="B65" s="22">
        <v>555195</v>
      </c>
      <c r="C65" s="22">
        <v>403774</v>
      </c>
      <c r="D65" s="22">
        <v>402351</v>
      </c>
      <c r="E65" s="22">
        <v>532465</v>
      </c>
      <c r="F65" s="22">
        <v>349030</v>
      </c>
      <c r="G65" s="22">
        <v>523993</v>
      </c>
    </row>
    <row r="66" spans="1:7" ht="13.5">
      <c r="A66" s="2" t="s">
        <v>131</v>
      </c>
      <c r="B66" s="22">
        <v>40000</v>
      </c>
      <c r="C66" s="22">
        <v>50000</v>
      </c>
      <c r="D66" s="22">
        <v>95000</v>
      </c>
      <c r="E66" s="22">
        <v>95000</v>
      </c>
      <c r="F66" s="22">
        <v>95000</v>
      </c>
      <c r="G66" s="22">
        <v>85000</v>
      </c>
    </row>
    <row r="67" spans="1:7" ht="13.5">
      <c r="A67" s="2" t="s">
        <v>132</v>
      </c>
      <c r="B67" s="22">
        <v>466264</v>
      </c>
      <c r="C67" s="22">
        <v>556088</v>
      </c>
      <c r="D67" s="22">
        <v>375875</v>
      </c>
      <c r="E67" s="22">
        <v>425898</v>
      </c>
      <c r="F67" s="22">
        <v>426054</v>
      </c>
      <c r="G67" s="22">
        <v>258204</v>
      </c>
    </row>
    <row r="68" spans="1:7" ht="13.5">
      <c r="A68" s="2" t="s">
        <v>121</v>
      </c>
      <c r="B68" s="22">
        <v>2075</v>
      </c>
      <c r="C68" s="22">
        <v>3297</v>
      </c>
      <c r="D68" s="22">
        <v>6437</v>
      </c>
      <c r="E68" s="22">
        <v>10072</v>
      </c>
      <c r="F68" s="22">
        <v>15738</v>
      </c>
      <c r="G68" s="22">
        <v>19008</v>
      </c>
    </row>
    <row r="69" spans="1:7" ht="13.5">
      <c r="A69" s="2" t="s">
        <v>133</v>
      </c>
      <c r="B69" s="22">
        <v>75209</v>
      </c>
      <c r="C69" s="22">
        <v>79774</v>
      </c>
      <c r="D69" s="22">
        <v>93431</v>
      </c>
      <c r="E69" s="22">
        <v>93680</v>
      </c>
      <c r="F69" s="22">
        <v>93729</v>
      </c>
      <c r="G69" s="22">
        <v>93740</v>
      </c>
    </row>
    <row r="70" spans="1:7" ht="13.5">
      <c r="A70" s="2" t="s">
        <v>134</v>
      </c>
      <c r="B70" s="22">
        <v>48493</v>
      </c>
      <c r="C70" s="22">
        <v>53767</v>
      </c>
      <c r="D70" s="22">
        <v>58349</v>
      </c>
      <c r="E70" s="22">
        <v>64852</v>
      </c>
      <c r="F70" s="22">
        <v>69838</v>
      </c>
      <c r="G70" s="22">
        <v>79475</v>
      </c>
    </row>
    <row r="71" spans="1:7" ht="13.5">
      <c r="A71" s="2" t="s">
        <v>135</v>
      </c>
      <c r="B71" s="22">
        <v>82765</v>
      </c>
      <c r="C71" s="22">
        <v>86054</v>
      </c>
      <c r="D71" s="22">
        <v>42828</v>
      </c>
      <c r="E71" s="22">
        <v>16739</v>
      </c>
      <c r="F71" s="22">
        <v>16659</v>
      </c>
      <c r="G71" s="22"/>
    </row>
    <row r="72" spans="1:7" ht="13.5">
      <c r="A72" s="2" t="s">
        <v>136</v>
      </c>
      <c r="B72" s="22">
        <v>1514</v>
      </c>
      <c r="C72" s="22">
        <v>1454</v>
      </c>
      <c r="D72" s="22">
        <v>1437</v>
      </c>
      <c r="E72" s="22">
        <v>1427</v>
      </c>
      <c r="F72" s="22"/>
      <c r="G72" s="22"/>
    </row>
    <row r="73" spans="1:7" ht="13.5">
      <c r="A73" s="2" t="s">
        <v>137</v>
      </c>
      <c r="B73" s="22">
        <v>3562</v>
      </c>
      <c r="C73" s="22">
        <v>3389</v>
      </c>
      <c r="D73" s="22">
        <v>4042</v>
      </c>
      <c r="E73" s="22">
        <v>3678</v>
      </c>
      <c r="F73" s="22">
        <v>3429</v>
      </c>
      <c r="G73" s="22">
        <v>3052</v>
      </c>
    </row>
    <row r="74" spans="1:7" ht="13.5">
      <c r="A74" s="2" t="s">
        <v>138</v>
      </c>
      <c r="B74" s="22">
        <v>6784</v>
      </c>
      <c r="C74" s="22">
        <v>4844</v>
      </c>
      <c r="D74" s="22">
        <v>4730</v>
      </c>
      <c r="E74" s="22"/>
      <c r="F74" s="22"/>
      <c r="G74" s="22"/>
    </row>
    <row r="75" spans="1:7" ht="13.5">
      <c r="A75" s="2" t="s">
        <v>90</v>
      </c>
      <c r="B75" s="22">
        <v>1179</v>
      </c>
      <c r="C75" s="22">
        <v>2566</v>
      </c>
      <c r="D75" s="22">
        <v>2422</v>
      </c>
      <c r="E75" s="22">
        <v>1112</v>
      </c>
      <c r="F75" s="22">
        <v>1509</v>
      </c>
      <c r="G75" s="22">
        <v>1773</v>
      </c>
    </row>
    <row r="76" spans="1:7" ht="13.5">
      <c r="A76" s="2" t="s">
        <v>139</v>
      </c>
      <c r="B76" s="22">
        <v>727845</v>
      </c>
      <c r="C76" s="22">
        <v>841233</v>
      </c>
      <c r="D76" s="22">
        <v>684552</v>
      </c>
      <c r="E76" s="22">
        <v>712457</v>
      </c>
      <c r="F76" s="22">
        <v>721956</v>
      </c>
      <c r="G76" s="22">
        <v>540252</v>
      </c>
    </row>
    <row r="77" spans="1:7" ht="14.25" thickBot="1">
      <c r="A77" s="4" t="s">
        <v>140</v>
      </c>
      <c r="B77" s="23">
        <v>1283040</v>
      </c>
      <c r="C77" s="23">
        <v>1245007</v>
      </c>
      <c r="D77" s="23">
        <v>1086902</v>
      </c>
      <c r="E77" s="23">
        <v>1244922</v>
      </c>
      <c r="F77" s="23">
        <v>1070986</v>
      </c>
      <c r="G77" s="23">
        <v>1064244</v>
      </c>
    </row>
    <row r="78" spans="1:7" ht="14.25" thickTop="1">
      <c r="A78" s="2" t="s">
        <v>141</v>
      </c>
      <c r="B78" s="22">
        <v>258957</v>
      </c>
      <c r="C78" s="22">
        <v>258957</v>
      </c>
      <c r="D78" s="22">
        <v>186500</v>
      </c>
      <c r="E78" s="22">
        <v>186500</v>
      </c>
      <c r="F78" s="22">
        <v>150068</v>
      </c>
      <c r="G78" s="22">
        <v>150068</v>
      </c>
    </row>
    <row r="79" spans="1:7" ht="13.5">
      <c r="A79" s="3" t="s">
        <v>142</v>
      </c>
      <c r="B79" s="22">
        <v>168847</v>
      </c>
      <c r="C79" s="22">
        <v>168847</v>
      </c>
      <c r="D79" s="22">
        <v>96390</v>
      </c>
      <c r="E79" s="22">
        <v>96390</v>
      </c>
      <c r="F79" s="22">
        <v>59958</v>
      </c>
      <c r="G79" s="22">
        <v>59958</v>
      </c>
    </row>
    <row r="80" spans="1:7" ht="13.5">
      <c r="A80" s="3" t="s">
        <v>143</v>
      </c>
      <c r="B80" s="22">
        <v>73802</v>
      </c>
      <c r="C80" s="22">
        <v>73802</v>
      </c>
      <c r="D80" s="22">
        <v>73802</v>
      </c>
      <c r="E80" s="22">
        <v>73802</v>
      </c>
      <c r="F80" s="22">
        <v>73802</v>
      </c>
      <c r="G80" s="22">
        <v>73880</v>
      </c>
    </row>
    <row r="81" spans="1:7" ht="13.5">
      <c r="A81" s="3" t="s">
        <v>144</v>
      </c>
      <c r="B81" s="22">
        <v>242649</v>
      </c>
      <c r="C81" s="22">
        <v>242649</v>
      </c>
      <c r="D81" s="22">
        <v>170192</v>
      </c>
      <c r="E81" s="22">
        <v>170192</v>
      </c>
      <c r="F81" s="22">
        <v>133760</v>
      </c>
      <c r="G81" s="22">
        <v>133838</v>
      </c>
    </row>
    <row r="82" spans="1:7" ht="13.5">
      <c r="A82" s="5" t="s">
        <v>145</v>
      </c>
      <c r="B82" s="22">
        <v>-122135</v>
      </c>
      <c r="C82" s="22">
        <v>-140785</v>
      </c>
      <c r="D82" s="22">
        <v>-13351</v>
      </c>
      <c r="E82" s="22">
        <v>30845</v>
      </c>
      <c r="F82" s="22">
        <v>46829</v>
      </c>
      <c r="G82" s="22">
        <v>126094</v>
      </c>
    </row>
    <row r="83" spans="1:7" ht="13.5">
      <c r="A83" s="3" t="s">
        <v>146</v>
      </c>
      <c r="B83" s="22">
        <v>-122135</v>
      </c>
      <c r="C83" s="22">
        <v>-140785</v>
      </c>
      <c r="D83" s="22">
        <v>-5198</v>
      </c>
      <c r="E83" s="22">
        <v>39453</v>
      </c>
      <c r="F83" s="22">
        <v>56062</v>
      </c>
      <c r="G83" s="22">
        <v>136292</v>
      </c>
    </row>
    <row r="84" spans="1:7" ht="13.5">
      <c r="A84" s="2" t="s">
        <v>147</v>
      </c>
      <c r="B84" s="22">
        <v>-2187</v>
      </c>
      <c r="C84" s="22">
        <v>-2185</v>
      </c>
      <c r="D84" s="22">
        <v>-2184</v>
      </c>
      <c r="E84" s="22">
        <v>-2177</v>
      </c>
      <c r="F84" s="22">
        <v>-22971</v>
      </c>
      <c r="G84" s="22">
        <v>-4544</v>
      </c>
    </row>
    <row r="85" spans="1:7" ht="13.5">
      <c r="A85" s="2" t="s">
        <v>148</v>
      </c>
      <c r="B85" s="22">
        <v>377284</v>
      </c>
      <c r="C85" s="22">
        <v>358636</v>
      </c>
      <c r="D85" s="22">
        <v>349309</v>
      </c>
      <c r="E85" s="22">
        <v>393967</v>
      </c>
      <c r="F85" s="22">
        <v>316918</v>
      </c>
      <c r="G85" s="22">
        <v>415654</v>
      </c>
    </row>
    <row r="86" spans="1:7" ht="13.5">
      <c r="A86" s="2" t="s">
        <v>149</v>
      </c>
      <c r="B86" s="22">
        <v>168</v>
      </c>
      <c r="C86" s="22">
        <v>61</v>
      </c>
      <c r="D86" s="22">
        <v>44</v>
      </c>
      <c r="E86" s="22">
        <v>91</v>
      </c>
      <c r="F86" s="22">
        <v>121</v>
      </c>
      <c r="G86" s="22">
        <v>415</v>
      </c>
    </row>
    <row r="87" spans="1:7" ht="13.5">
      <c r="A87" s="2" t="s">
        <v>150</v>
      </c>
      <c r="B87" s="22">
        <v>-14878</v>
      </c>
      <c r="C87" s="22">
        <v>-3505</v>
      </c>
      <c r="D87" s="22">
        <v>-2815</v>
      </c>
      <c r="E87" s="22">
        <v>-1434</v>
      </c>
      <c r="F87" s="22">
        <v>-1231</v>
      </c>
      <c r="G87" s="22">
        <v>4164</v>
      </c>
    </row>
    <row r="88" spans="1:7" ht="13.5">
      <c r="A88" s="2" t="s">
        <v>151</v>
      </c>
      <c r="B88" s="22">
        <v>135565</v>
      </c>
      <c r="C88" s="22">
        <v>143108</v>
      </c>
      <c r="D88" s="22">
        <v>135794</v>
      </c>
      <c r="E88" s="22">
        <v>136160</v>
      </c>
      <c r="F88" s="22">
        <v>136032</v>
      </c>
      <c r="G88" s="22">
        <v>136048</v>
      </c>
    </row>
    <row r="89" spans="1:7" ht="13.5">
      <c r="A89" s="2" t="s">
        <v>152</v>
      </c>
      <c r="B89" s="22">
        <v>120855</v>
      </c>
      <c r="C89" s="22">
        <v>139664</v>
      </c>
      <c r="D89" s="22">
        <v>133023</v>
      </c>
      <c r="E89" s="22">
        <v>134817</v>
      </c>
      <c r="F89" s="22">
        <v>134922</v>
      </c>
      <c r="G89" s="22">
        <v>140628</v>
      </c>
    </row>
    <row r="90" spans="1:7" ht="13.5">
      <c r="A90" s="6" t="s">
        <v>153</v>
      </c>
      <c r="B90" s="22">
        <v>6</v>
      </c>
      <c r="C90" s="22">
        <v>259</v>
      </c>
      <c r="D90" s="22">
        <v>460</v>
      </c>
      <c r="E90" s="22">
        <v>445</v>
      </c>
      <c r="F90" s="22">
        <v>340</v>
      </c>
      <c r="G90" s="22">
        <v>209</v>
      </c>
    </row>
    <row r="91" spans="1:7" ht="13.5">
      <c r="A91" s="6" t="s">
        <v>154</v>
      </c>
      <c r="B91" s="22">
        <v>498145</v>
      </c>
      <c r="C91" s="22">
        <v>498559</v>
      </c>
      <c r="D91" s="22">
        <v>482792</v>
      </c>
      <c r="E91" s="22">
        <v>529229</v>
      </c>
      <c r="F91" s="22">
        <v>452180</v>
      </c>
      <c r="G91" s="22">
        <v>556491</v>
      </c>
    </row>
    <row r="92" spans="1:7" ht="14.25" thickBot="1">
      <c r="A92" s="7" t="s">
        <v>155</v>
      </c>
      <c r="B92" s="22">
        <v>1781185</v>
      </c>
      <c r="C92" s="22">
        <v>1743567</v>
      </c>
      <c r="D92" s="22">
        <v>1569695</v>
      </c>
      <c r="E92" s="22">
        <v>1774151</v>
      </c>
      <c r="F92" s="22">
        <v>1523166</v>
      </c>
      <c r="G92" s="22">
        <v>1620735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160</v>
      </c>
    </row>
    <row r="96" ht="13.5">
      <c r="A96" s="20" t="s">
        <v>161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2014-02-13T04:59:51Z</dcterms:created>
  <dcterms:modified xsi:type="dcterms:W3CDTF">2014-02-13T05:00:04Z</dcterms:modified>
  <cp:category/>
  <cp:version/>
  <cp:contentType/>
  <cp:contentStatus/>
</cp:coreProperties>
</file>