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<sst xmlns="http://schemas.openxmlformats.org/spreadsheetml/2006/main" count="681" uniqueCount="250">
  <si>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</si>
  <si>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</si>
  <si>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</si>
  <si>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</si>
  <si>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</si>
  <si>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</si>
  <si>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</si>
  <si>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株式報酬費用</t>
  </si>
  <si>
    <t>退職給付引当金の増減額（△は減少）</t>
  </si>
  <si>
    <t>役員退職慰労引当金の増減額（△は減少）</t>
  </si>
  <si>
    <t>貸倒引当金の増減額（△は減少）</t>
  </si>
  <si>
    <t>厚生年金基金脱退損失引当金の増減額（△は減少）</t>
  </si>
  <si>
    <t>受取利息及び受取配当金</t>
  </si>
  <si>
    <t>投資有価証券売却損益（△は益）</t>
  </si>
  <si>
    <t>子会社清算損益（△は益）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</si>
  <si>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</si>
  <si>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</si>
  <si>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</si>
  <si>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</si>
  <si>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</si>
  <si>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</si>
  <si>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厚生年金基金脱退特別掛金の支払額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</si>
  <si>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</si>
  <si>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</si>
  <si>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</si>
  <si>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</si>
  <si>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</si>
  <si>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</si>
  <si>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事業譲受による支出</t>
  </si>
  <si>
    <t>無形固定資産の取得による支出</t>
  </si>
  <si>
    <t>投資有価証券の取得による支出</t>
  </si>
  <si>
    <t>投資有価証券の売却による収入</t>
  </si>
  <si>
    <t>子会社株式の取得による支出</t>
  </si>
  <si>
    <t>子会社出資金の取得による支出</t>
  </si>
  <si>
    <t>貸付けによる支出</t>
  </si>
  <si>
    <t>貸付金の回収による収入</t>
  </si>
  <si>
    <t>投資活動によるキャッシュ・フロー</t>
  </si>
  <si>
    <t>長期借入金の返済による支出</t>
  </si>
  <si>
    <t>リース債務の返済による支出</t>
  </si>
  <si>
    <t>ストックオプションの行使による収入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</si>
  <si>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</si>
  <si>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</si>
  <si>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</si>
  <si>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</si>
  <si>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</si>
  <si>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</si>
  <si>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</si>
  <si>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固定資産除売却損</t>
  </si>
  <si>
    <t>子会社清算損</t>
  </si>
  <si>
    <t>厚生年金基金脱退損失引当金繰入額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</si>
  <si>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</si>
  <si>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</si>
  <si>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</si>
  <si>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</si>
  <si>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</si>
  <si>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</si>
  <si>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</si>
  <si>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</si>
  <si>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</si>
  <si>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</si>
  <si>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</si>
  <si>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</si>
  <si>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</si>
  <si>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</si>
  <si>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</si>
  <si>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</si>
  <si>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2011/06/29</t>
  </si>
  <si>
    <t>2010/03/31</t>
  </si>
  <si>
    <t>2010/06/28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</si>
  <si>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</si>
  <si>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</si>
  <si>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</si>
  <si>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</si>
  <si>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</si>
  <si>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</si>
  <si>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</si>
  <si>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</si>
  <si>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</si>
  <si>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</si>
  <si>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</si>
  <si>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</si>
  <si>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</si>
  <si>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</si>
  <si>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</si>
  <si>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</si>
  <si>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</si>
  <si>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</si>
  <si>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</si>
  <si>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</si>
  <si>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</si>
  <si>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</si>
  <si>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</si>
  <si>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</si>
  <si>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</si>
  <si>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</si>
  <si>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</si>
  <si>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</si>
  <si>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</si>
  <si>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</si>
  <si>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</si>
  <si>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特許権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</si>
  <si>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</si>
  <si>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</si>
  <si>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</si>
  <si>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</si>
  <si>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</si>
  <si>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</si>
  <si>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</si>
  <si>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</si>
  <si>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</si>
  <si>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</si>
  <si>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前払年金費用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</si>
  <si>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</si>
  <si>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</si>
  <si>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</si>
  <si>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</si>
  <si>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</si>
  <si>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</si>
  <si>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</si>
  <si>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</si>
  <si>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</si>
  <si>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</si>
  <si>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</si>
  <si>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</si>
  <si>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預り金</t>
  </si>
  <si>
    <t>前受収益</t>
  </si>
  <si>
    <t>賞与引当金</t>
  </si>
  <si>
    <t>設備関係支払手形</t>
  </si>
  <si>
    <t>流動負債</t>
  </si>
  <si>
    <t>長期借入金</t>
  </si>
  <si>
    <t>退職給付引当金</t>
  </si>
  <si>
    <t>長期未払金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</si>
  <si>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</si>
  <si>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</si>
  <si>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</si>
  <si>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</si>
  <si>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</si>
  <si>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</si>
  <si>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</si>
  <si>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</si>
  <si>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</si>
  <si>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</si>
  <si>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</si>
  <si>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</si>
  <si>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</si>
  <si>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</si>
  <si>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</si>
  <si>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</si>
  <si>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</si>
  <si>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</si>
  <si>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株式会社東京精密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</si>
  <si>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</si>
  <si>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</si>
  <si>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</si>
  <si>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</si>
  <si>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</si>
  <si>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</si>
  <si>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</si>
  <si>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</si>
  <si>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</si>
  <si>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</si>
  <si>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</si>
  <si>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</si>
  <si>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製品期首たな卸高</t>
  </si>
  <si>
    <t>当期製品製造原価</t>
  </si>
  <si>
    <t>合計</t>
  </si>
  <si>
    <t>他勘定振替高</t>
  </si>
  <si>
    <t>製品期末たな卸高</t>
  </si>
  <si>
    <t>製品売上原価</t>
  </si>
  <si>
    <t>商品期首たな卸高</t>
  </si>
  <si>
    <t>当期商品仕入高</t>
  </si>
  <si>
    <t>商品期末たな卸高</t>
  </si>
  <si>
    <t>商品売上原価合計</t>
  </si>
  <si>
    <t>売上原価</t>
  </si>
  <si>
    <t>売上総利益</t>
  </si>
  <si>
    <t>販売費</t>
  </si>
  <si>
    <t>一般管理費</t>
  </si>
  <si>
    <t>販売費・一般管理費</t>
  </si>
  <si>
    <t>営業利益</t>
  </si>
  <si>
    <t>受取利息</t>
  </si>
  <si>
    <t>受取配当金</t>
  </si>
  <si>
    <t>為替差益</t>
  </si>
  <si>
    <t>償却債権取立益</t>
  </si>
  <si>
    <t>営業外収益</t>
  </si>
  <si>
    <t>支払利息</t>
  </si>
  <si>
    <t>社債利息</t>
  </si>
  <si>
    <t>リース解約損</t>
  </si>
  <si>
    <t>営業外費用</t>
  </si>
  <si>
    <t>経常利益</t>
  </si>
  <si>
    <t>投資有価証券売却益</t>
  </si>
  <si>
    <t>新株予約権戻入益</t>
  </si>
  <si>
    <t>子会社清算益</t>
  </si>
  <si>
    <t>退職給付制度改定益</t>
  </si>
  <si>
    <t>事業整理損失引当金戻入額</t>
  </si>
  <si>
    <t>特別利益</t>
  </si>
  <si>
    <t>厚生年金基金脱退損失</t>
  </si>
  <si>
    <t>ゴルフ会員権評価損</t>
  </si>
  <si>
    <t>土地売却損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</si>
  <si>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</si>
  <si>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</si>
  <si>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</si>
  <si>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</si>
  <si>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</si>
  <si>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</si>
  <si>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</si>
  <si>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</si>
  <si>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</si>
  <si>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</si>
  <si>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</si>
  <si>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</si>
  <si>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</si>
  <si>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</si>
  <si>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</si>
  <si>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2013/02/14</t>
  </si>
  <si>
    <t>2012/12/31</t>
  </si>
  <si>
    <t>2012/11/13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</si>
  <si>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</si>
  <si>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</si>
  <si>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</si>
  <si>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</si>
  <si>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</si>
  <si>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</si>
  <si>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</si>
  <si>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</si>
  <si>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</si>
  <si>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</si>
  <si>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</si>
  <si>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</si>
  <si>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</si>
  <si>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</si>
  <si>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</si>
  <si>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</si>
  <si>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</si>
  <si>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2009/11/12</t>
  </si>
  <si>
    <t>2009/09/30</t>
  </si>
  <si>
    <t>2009/08/13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</si>
  <si>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</si>
  <si>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</si>
  <si>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</si>
  <si>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</si>
  <si>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</si>
  <si>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</si>
  <si>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</si>
  <si>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百万円</t>
  </si>
  <si>
    <t>受取手形及び営業未収入金</t>
  </si>
  <si>
    <t>建物及び構築物（純額）</t>
  </si>
  <si>
    <t>その他（純額）</t>
  </si>
  <si>
    <t>支払手形及び買掛金</t>
  </si>
  <si>
    <t>引当金</t>
  </si>
  <si>
    <t>役員退職慰労引当金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</si>
</sst>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148</v>
      </c>
      <c r="B2" s="14">
        <v>7729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149</v>
      </c>
      <c r="B3" s="1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53</v>
      </c>
      <c r="B4" s="15" t="str">
        <f>HYPERLINK("http://www.kabupro.jp/mark/20140213/S10015SS.htm","四半期報告書")</f>
        <v>四半期報告書</v>
      </c>
      <c r="C4" s="15" t="str">
        <f>HYPERLINK("http://www.kabupro.jp/mark/20131113/S1000GK1.htm","四半期報告書")</f>
        <v>四半期報告書</v>
      </c>
      <c r="D4" s="15" t="str">
        <f>HYPERLINK("http://www.kabupro.jp/mark/20130813/S000E9TW.htm","四半期報告書")</f>
        <v>四半期報告書</v>
      </c>
      <c r="E4" s="15" t="str">
        <f>HYPERLINK("http://www.kabupro.jp/mark/20130626/S000DQUD.htm","有価証券報告書")</f>
        <v>有価証券報告書</v>
      </c>
      <c r="F4" s="15" t="str">
        <f>HYPERLINK("http://www.kabupro.jp/mark/20140213/S10015SS.htm","四半期報告書")</f>
        <v>四半期報告書</v>
      </c>
      <c r="G4" s="15" t="str">
        <f>HYPERLINK("http://www.kabupro.jp/mark/20131113/S1000GK1.htm","四半期報告書")</f>
        <v>四半期報告書</v>
      </c>
      <c r="H4" s="15" t="str">
        <f>HYPERLINK("http://www.kabupro.jp/mark/20130813/S000E9TW.htm","四半期報告書")</f>
        <v>四半期報告書</v>
      </c>
      <c r="I4" s="15" t="str">
        <f>HYPERLINK("http://www.kabupro.jp/mark/20130626/S000DQUD.htm","有価証券報告書")</f>
        <v>有価証券報告書</v>
      </c>
      <c r="J4" s="15" t="str">
        <f>HYPERLINK("http://www.kabupro.jp/mark/20130214/S000CVIP.htm","四半期報告書")</f>
        <v>四半期報告書</v>
      </c>
      <c r="K4" s="15" t="str">
        <f>HYPERLINK("http://www.kabupro.jp/mark/20121113/S000C9EN.htm","四半期報告書")</f>
        <v>四半期報告書</v>
      </c>
      <c r="L4" s="15" t="str">
        <f>HYPERLINK("http://www.kabupro.jp/mark/20120813/S000BQ66.htm","四半期報告書")</f>
        <v>四半期報告書</v>
      </c>
      <c r="M4" s="15" t="str">
        <f>HYPERLINK("http://www.kabupro.jp/mark/20120627/S000B6YU.htm","有価証券報告書")</f>
        <v>有価証券報告書</v>
      </c>
      <c r="N4" s="15" t="str">
        <f>HYPERLINK("http://www.kabupro.jp/mark/20120213/S000AAMM.htm","四半期報告書")</f>
        <v>四半期報告書</v>
      </c>
      <c r="O4" s="15" t="str">
        <f>HYPERLINK("http://www.kabupro.jp/mark/20111111/S0009OFX.htm","四半期報告書")</f>
        <v>四半期報告書</v>
      </c>
      <c r="P4" s="15" t="str">
        <f>HYPERLINK("http://www.kabupro.jp/mark/20110812/S00096BI.htm","四半期報告書")</f>
        <v>四半期報告書</v>
      </c>
      <c r="Q4" s="15" t="str">
        <f>HYPERLINK("http://www.kabupro.jp/mark/20110629/S0008PMG.htm","有価証券報告書")</f>
        <v>有価証券報告書</v>
      </c>
      <c r="R4" s="15" t="str">
        <f>HYPERLINK("http://www.kabupro.jp/mark/20110210/S0007Q39.htm","四半期報告書")</f>
        <v>四半期報告書</v>
      </c>
      <c r="S4" s="15" t="str">
        <f>HYPERLINK("http://www.kabupro.jp/mark/20101112/S00075L0.htm","四半期報告書")</f>
        <v>四半期報告書</v>
      </c>
      <c r="T4" s="15" t="str">
        <f>HYPERLINK("http://www.kabupro.jp/mark/20100813/S0006MC4.htm","四半期報告書")</f>
        <v>四半期報告書</v>
      </c>
      <c r="U4" s="15" t="str">
        <f>HYPERLINK("http://www.kabupro.jp/mark/20100628/S00063JL.htm","有価証券報告書")</f>
        <v>有価証券報告書</v>
      </c>
      <c r="V4" s="15" t="str">
        <f>HYPERLINK("http://www.kabupro.jp/mark/20100212/S000551Q.htm","四半期報告書")</f>
        <v>四半期報告書</v>
      </c>
      <c r="W4" s="15" t="str">
        <f>HYPERLINK("http://www.kabupro.jp/mark/20091112/S0004JCI.htm","四半期報告書")</f>
        <v>四半期報告書</v>
      </c>
      <c r="X4" s="15" t="str">
        <f>HYPERLINK("http://www.kabupro.jp/mark/20090813/S0003Y6G.htm","四半期報告書")</f>
        <v>四半期報告書</v>
      </c>
      <c r="Y4" s="15" t="str">
        <f>HYPERLINK("http://www.kabupro.jp/mark/20090629/S0003JAA.htm","有価証券報告書")</f>
        <v>有価証券報告書</v>
      </c>
    </row>
    <row r="5" spans="1:25" ht="14.25" thickBot="1">
      <c r="A5" s="11" t="s">
        <v>54</v>
      </c>
      <c r="B5" s="1" t="s">
        <v>206</v>
      </c>
      <c r="C5" s="1" t="s">
        <v>209</v>
      </c>
      <c r="D5" s="1" t="s">
        <v>211</v>
      </c>
      <c r="E5" s="1" t="s">
        <v>60</v>
      </c>
      <c r="F5" s="1" t="s">
        <v>206</v>
      </c>
      <c r="G5" s="1" t="s">
        <v>209</v>
      </c>
      <c r="H5" s="1" t="s">
        <v>211</v>
      </c>
      <c r="I5" s="1" t="s">
        <v>60</v>
      </c>
      <c r="J5" s="1" t="s">
        <v>213</v>
      </c>
      <c r="K5" s="1" t="s">
        <v>215</v>
      </c>
      <c r="L5" s="1" t="s">
        <v>217</v>
      </c>
      <c r="M5" s="1" t="s">
        <v>64</v>
      </c>
      <c r="N5" s="1" t="s">
        <v>219</v>
      </c>
      <c r="O5" s="1" t="s">
        <v>221</v>
      </c>
      <c r="P5" s="1" t="s">
        <v>223</v>
      </c>
      <c r="Q5" s="1" t="s">
        <v>66</v>
      </c>
      <c r="R5" s="1" t="s">
        <v>225</v>
      </c>
      <c r="S5" s="1" t="s">
        <v>227</v>
      </c>
      <c r="T5" s="1" t="s">
        <v>229</v>
      </c>
      <c r="U5" s="1" t="s">
        <v>68</v>
      </c>
      <c r="V5" s="1" t="s">
        <v>231</v>
      </c>
      <c r="W5" s="1" t="s">
        <v>233</v>
      </c>
      <c r="X5" s="1" t="s">
        <v>235</v>
      </c>
      <c r="Y5" s="1" t="s">
        <v>70</v>
      </c>
    </row>
    <row r="6" spans="1:25" ht="15" thickBot="1" thickTop="1">
      <c r="A6" s="10" t="s">
        <v>55</v>
      </c>
      <c r="B6" s="18" t="s">
        <v>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56</v>
      </c>
      <c r="B7" s="14" t="s">
        <v>3</v>
      </c>
      <c r="C7" s="14" t="s">
        <v>3</v>
      </c>
      <c r="D7" s="14" t="s">
        <v>3</v>
      </c>
      <c r="E7" s="16" t="s">
        <v>61</v>
      </c>
      <c r="F7" s="14" t="s">
        <v>3</v>
      </c>
      <c r="G7" s="14" t="s">
        <v>3</v>
      </c>
      <c r="H7" s="14" t="s">
        <v>3</v>
      </c>
      <c r="I7" s="16" t="s">
        <v>61</v>
      </c>
      <c r="J7" s="14" t="s">
        <v>3</v>
      </c>
      <c r="K7" s="14" t="s">
        <v>3</v>
      </c>
      <c r="L7" s="14" t="s">
        <v>3</v>
      </c>
      <c r="M7" s="16" t="s">
        <v>61</v>
      </c>
      <c r="N7" s="14" t="s">
        <v>3</v>
      </c>
      <c r="O7" s="14" t="s">
        <v>3</v>
      </c>
      <c r="P7" s="14" t="s">
        <v>3</v>
      </c>
      <c r="Q7" s="16" t="s">
        <v>61</v>
      </c>
      <c r="R7" s="14" t="s">
        <v>3</v>
      </c>
      <c r="S7" s="14" t="s">
        <v>3</v>
      </c>
      <c r="T7" s="14" t="s">
        <v>3</v>
      </c>
      <c r="U7" s="16" t="s">
        <v>61</v>
      </c>
      <c r="V7" s="14" t="s">
        <v>3</v>
      </c>
      <c r="W7" s="14" t="s">
        <v>3</v>
      </c>
      <c r="X7" s="14" t="s">
        <v>3</v>
      </c>
      <c r="Y7" s="16" t="s">
        <v>61</v>
      </c>
    </row>
    <row r="8" spans="1:25" ht="13.5">
      <c r="A8" s="13" t="s">
        <v>57</v>
      </c>
      <c r="B8" s="1" t="s">
        <v>4</v>
      </c>
      <c r="C8" s="1" t="s">
        <v>4</v>
      </c>
      <c r="D8" s="1" t="s">
        <v>4</v>
      </c>
      <c r="E8" s="17" t="s">
        <v>154</v>
      </c>
      <c r="F8" s="1" t="s">
        <v>154</v>
      </c>
      <c r="G8" s="1" t="s">
        <v>154</v>
      </c>
      <c r="H8" s="1" t="s">
        <v>154</v>
      </c>
      <c r="I8" s="17" t="s">
        <v>155</v>
      </c>
      <c r="J8" s="1" t="s">
        <v>155</v>
      </c>
      <c r="K8" s="1" t="s">
        <v>155</v>
      </c>
      <c r="L8" s="1" t="s">
        <v>155</v>
      </c>
      <c r="M8" s="17" t="s">
        <v>156</v>
      </c>
      <c r="N8" s="1" t="s">
        <v>156</v>
      </c>
      <c r="O8" s="1" t="s">
        <v>156</v>
      </c>
      <c r="P8" s="1" t="s">
        <v>156</v>
      </c>
      <c r="Q8" s="17" t="s">
        <v>157</v>
      </c>
      <c r="R8" s="1" t="s">
        <v>157</v>
      </c>
      <c r="S8" s="1" t="s">
        <v>157</v>
      </c>
      <c r="T8" s="1" t="s">
        <v>157</v>
      </c>
      <c r="U8" s="17" t="s">
        <v>158</v>
      </c>
      <c r="V8" s="1" t="s">
        <v>158</v>
      </c>
      <c r="W8" s="1" t="s">
        <v>158</v>
      </c>
      <c r="X8" s="1" t="s">
        <v>158</v>
      </c>
      <c r="Y8" s="17" t="s">
        <v>159</v>
      </c>
    </row>
    <row r="9" spans="1:25" ht="13.5">
      <c r="A9" s="13" t="s">
        <v>58</v>
      </c>
      <c r="B9" s="1" t="s">
        <v>208</v>
      </c>
      <c r="C9" s="1" t="s">
        <v>210</v>
      </c>
      <c r="D9" s="1" t="s">
        <v>212</v>
      </c>
      <c r="E9" s="17" t="s">
        <v>62</v>
      </c>
      <c r="F9" s="1" t="s">
        <v>214</v>
      </c>
      <c r="G9" s="1" t="s">
        <v>216</v>
      </c>
      <c r="H9" s="1" t="s">
        <v>218</v>
      </c>
      <c r="I9" s="17" t="s">
        <v>63</v>
      </c>
      <c r="J9" s="1" t="s">
        <v>220</v>
      </c>
      <c r="K9" s="1" t="s">
        <v>222</v>
      </c>
      <c r="L9" s="1" t="s">
        <v>224</v>
      </c>
      <c r="M9" s="17" t="s">
        <v>65</v>
      </c>
      <c r="N9" s="1" t="s">
        <v>226</v>
      </c>
      <c r="O9" s="1" t="s">
        <v>228</v>
      </c>
      <c r="P9" s="1" t="s">
        <v>230</v>
      </c>
      <c r="Q9" s="17" t="s">
        <v>67</v>
      </c>
      <c r="R9" s="1" t="s">
        <v>232</v>
      </c>
      <c r="S9" s="1" t="s">
        <v>234</v>
      </c>
      <c r="T9" s="1" t="s">
        <v>236</v>
      </c>
      <c r="U9" s="17" t="s">
        <v>69</v>
      </c>
      <c r="V9" s="1" t="s">
        <v>238</v>
      </c>
      <c r="W9" s="1" t="s">
        <v>240</v>
      </c>
      <c r="X9" s="1" t="s">
        <v>242</v>
      </c>
      <c r="Y9" s="17" t="s">
        <v>71</v>
      </c>
    </row>
    <row r="10" spans="1:25" ht="14.25" thickBot="1">
      <c r="A10" s="13" t="s">
        <v>59</v>
      </c>
      <c r="B10" s="1" t="s">
        <v>243</v>
      </c>
      <c r="C10" s="1" t="s">
        <v>243</v>
      </c>
      <c r="D10" s="1" t="s">
        <v>243</v>
      </c>
      <c r="E10" s="17" t="s">
        <v>73</v>
      </c>
      <c r="F10" s="1" t="s">
        <v>243</v>
      </c>
      <c r="G10" s="1" t="s">
        <v>243</v>
      </c>
      <c r="H10" s="1" t="s">
        <v>243</v>
      </c>
      <c r="I10" s="17" t="s">
        <v>73</v>
      </c>
      <c r="J10" s="1" t="s">
        <v>73</v>
      </c>
      <c r="K10" s="1" t="s">
        <v>73</v>
      </c>
      <c r="L10" s="1" t="s">
        <v>73</v>
      </c>
      <c r="M10" s="17" t="s">
        <v>73</v>
      </c>
      <c r="N10" s="1" t="s">
        <v>73</v>
      </c>
      <c r="O10" s="1" t="s">
        <v>73</v>
      </c>
      <c r="P10" s="1" t="s">
        <v>73</v>
      </c>
      <c r="Q10" s="17" t="s">
        <v>73</v>
      </c>
      <c r="R10" s="1" t="s">
        <v>73</v>
      </c>
      <c r="S10" s="1" t="s">
        <v>73</v>
      </c>
      <c r="T10" s="1" t="s">
        <v>73</v>
      </c>
      <c r="U10" s="17" t="s">
        <v>73</v>
      </c>
      <c r="V10" s="1" t="s">
        <v>73</v>
      </c>
      <c r="W10" s="1" t="s">
        <v>73</v>
      </c>
      <c r="X10" s="1" t="s">
        <v>73</v>
      </c>
      <c r="Y10" s="17" t="s">
        <v>73</v>
      </c>
    </row>
    <row r="11" spans="1:25" ht="14.25" thickTop="1">
      <c r="A11" s="30" t="s">
        <v>162</v>
      </c>
      <c r="B11" s="27">
        <v>40899</v>
      </c>
      <c r="C11" s="27">
        <v>28366</v>
      </c>
      <c r="D11" s="27">
        <v>14014</v>
      </c>
      <c r="E11" s="21">
        <v>51013868</v>
      </c>
      <c r="F11" s="27">
        <v>38319</v>
      </c>
      <c r="G11" s="27">
        <v>25790</v>
      </c>
      <c r="H11" s="27">
        <v>11636</v>
      </c>
      <c r="I11" s="21">
        <v>57727293</v>
      </c>
      <c r="J11" s="27">
        <v>44740682</v>
      </c>
      <c r="K11" s="27">
        <v>32343178</v>
      </c>
      <c r="L11" s="27">
        <v>13570074</v>
      </c>
      <c r="M11" s="21">
        <v>49676141</v>
      </c>
      <c r="N11" s="27">
        <v>34608801</v>
      </c>
      <c r="O11" s="27">
        <v>23562813</v>
      </c>
      <c r="P11" s="27">
        <v>8758733</v>
      </c>
      <c r="Q11" s="21">
        <v>30735788</v>
      </c>
      <c r="R11" s="27">
        <v>18168486</v>
      </c>
      <c r="S11" s="27">
        <v>11476689</v>
      </c>
      <c r="T11" s="27">
        <v>4163028</v>
      </c>
      <c r="U11" s="21">
        <v>45741666</v>
      </c>
      <c r="V11" s="27">
        <v>39614841</v>
      </c>
      <c r="W11" s="27">
        <v>31806089</v>
      </c>
      <c r="X11" s="27">
        <v>14942845</v>
      </c>
      <c r="Y11" s="21">
        <v>91823335</v>
      </c>
    </row>
    <row r="12" spans="1:25" ht="13.5">
      <c r="A12" s="7" t="s">
        <v>173</v>
      </c>
      <c r="B12" s="28">
        <v>25871</v>
      </c>
      <c r="C12" s="28">
        <v>18066</v>
      </c>
      <c r="D12" s="28">
        <v>8904</v>
      </c>
      <c r="E12" s="22">
        <v>33041869</v>
      </c>
      <c r="F12" s="28">
        <v>24659</v>
      </c>
      <c r="G12" s="28">
        <v>16354</v>
      </c>
      <c r="H12" s="28">
        <v>7381</v>
      </c>
      <c r="I12" s="22">
        <v>39152144</v>
      </c>
      <c r="J12" s="28">
        <v>30011894</v>
      </c>
      <c r="K12" s="28">
        <v>21473351</v>
      </c>
      <c r="L12" s="28">
        <v>8969860</v>
      </c>
      <c r="M12" s="22">
        <v>34207147</v>
      </c>
      <c r="N12" s="28">
        <v>23868283</v>
      </c>
      <c r="O12" s="28">
        <v>16469037</v>
      </c>
      <c r="P12" s="28">
        <v>6391597</v>
      </c>
      <c r="Q12" s="22">
        <v>26540893</v>
      </c>
      <c r="R12" s="28">
        <v>16573300</v>
      </c>
      <c r="S12" s="28">
        <v>10762386</v>
      </c>
      <c r="T12" s="28">
        <v>3972394</v>
      </c>
      <c r="U12" s="22">
        <v>37709494</v>
      </c>
      <c r="V12" s="28">
        <v>30665401</v>
      </c>
      <c r="W12" s="28">
        <v>24118607</v>
      </c>
      <c r="X12" s="28">
        <v>10912977</v>
      </c>
      <c r="Y12" s="22">
        <v>67763314</v>
      </c>
    </row>
    <row r="13" spans="1:25" ht="13.5">
      <c r="A13" s="7" t="s">
        <v>174</v>
      </c>
      <c r="B13" s="28">
        <v>15028</v>
      </c>
      <c r="C13" s="28">
        <v>10300</v>
      </c>
      <c r="D13" s="28">
        <v>5110</v>
      </c>
      <c r="E13" s="22">
        <v>17971998</v>
      </c>
      <c r="F13" s="28">
        <v>13660</v>
      </c>
      <c r="G13" s="28">
        <v>9436</v>
      </c>
      <c r="H13" s="28">
        <v>4255</v>
      </c>
      <c r="I13" s="22">
        <v>18575149</v>
      </c>
      <c r="J13" s="28">
        <v>14728788</v>
      </c>
      <c r="K13" s="28">
        <v>10869827</v>
      </c>
      <c r="L13" s="28">
        <v>4600214</v>
      </c>
      <c r="M13" s="22">
        <v>15468993</v>
      </c>
      <c r="N13" s="28">
        <v>10740517</v>
      </c>
      <c r="O13" s="28">
        <v>7093775</v>
      </c>
      <c r="P13" s="28">
        <v>2367135</v>
      </c>
      <c r="Q13" s="22">
        <v>4194895</v>
      </c>
      <c r="R13" s="28">
        <v>1595186</v>
      </c>
      <c r="S13" s="28">
        <v>714303</v>
      </c>
      <c r="T13" s="28">
        <v>190633</v>
      </c>
      <c r="U13" s="22">
        <v>8032171</v>
      </c>
      <c r="V13" s="28">
        <v>8949439</v>
      </c>
      <c r="W13" s="28">
        <v>7687482</v>
      </c>
      <c r="X13" s="28">
        <v>4029868</v>
      </c>
      <c r="Y13" s="22">
        <v>24060021</v>
      </c>
    </row>
    <row r="14" spans="1:25" ht="13.5">
      <c r="A14" s="6" t="s">
        <v>175</v>
      </c>
      <c r="B14" s="28">
        <v>4809</v>
      </c>
      <c r="C14" s="28">
        <v>3175</v>
      </c>
      <c r="D14" s="28">
        <v>1530</v>
      </c>
      <c r="E14" s="22">
        <v>5544382</v>
      </c>
      <c r="F14" s="28">
        <v>4320</v>
      </c>
      <c r="G14" s="28">
        <v>2729</v>
      </c>
      <c r="H14" s="28">
        <v>1410</v>
      </c>
      <c r="I14" s="22">
        <v>5811267</v>
      </c>
      <c r="J14" s="28">
        <v>4402611</v>
      </c>
      <c r="K14" s="28">
        <v>3165980</v>
      </c>
      <c r="L14" s="28">
        <v>1485855</v>
      </c>
      <c r="M14" s="22">
        <v>6017075</v>
      </c>
      <c r="N14" s="28">
        <v>4031668</v>
      </c>
      <c r="O14" s="28">
        <v>2712052</v>
      </c>
      <c r="P14" s="28">
        <v>1148722</v>
      </c>
      <c r="Q14" s="22">
        <v>4024701</v>
      </c>
      <c r="R14" s="28">
        <v>2862462</v>
      </c>
      <c r="S14" s="28">
        <v>1796469</v>
      </c>
      <c r="T14" s="28">
        <v>888012</v>
      </c>
      <c r="U14" s="22">
        <v>8047969</v>
      </c>
      <c r="V14" s="28">
        <v>5987711</v>
      </c>
      <c r="W14" s="28">
        <v>4148212</v>
      </c>
      <c r="X14" s="28">
        <v>2149223</v>
      </c>
      <c r="Y14" s="22">
        <v>10398146</v>
      </c>
    </row>
    <row r="15" spans="1:25" ht="13.5">
      <c r="A15" s="6" t="s">
        <v>176</v>
      </c>
      <c r="B15" s="28">
        <v>4097</v>
      </c>
      <c r="C15" s="28">
        <v>2756</v>
      </c>
      <c r="D15" s="28">
        <v>1209</v>
      </c>
      <c r="E15" s="22">
        <v>4922046</v>
      </c>
      <c r="F15" s="28">
        <v>3643</v>
      </c>
      <c r="G15" s="28">
        <v>2379</v>
      </c>
      <c r="H15" s="28">
        <v>1021</v>
      </c>
      <c r="I15" s="22">
        <v>3059475</v>
      </c>
      <c r="J15" s="28">
        <v>2190079</v>
      </c>
      <c r="K15" s="28">
        <v>1478132</v>
      </c>
      <c r="L15" s="28">
        <v>644839</v>
      </c>
      <c r="M15" s="22">
        <v>2772833</v>
      </c>
      <c r="N15" s="28">
        <v>2035465</v>
      </c>
      <c r="O15" s="28">
        <v>1410502</v>
      </c>
      <c r="P15" s="28">
        <v>637916</v>
      </c>
      <c r="Q15" s="22">
        <v>1737227</v>
      </c>
      <c r="R15" s="28">
        <v>1334409</v>
      </c>
      <c r="S15" s="28">
        <v>906390</v>
      </c>
      <c r="T15" s="28">
        <v>518033</v>
      </c>
      <c r="U15" s="22">
        <v>2450952</v>
      </c>
      <c r="V15" s="28">
        <v>1935752</v>
      </c>
      <c r="W15" s="28">
        <v>1408457</v>
      </c>
      <c r="X15" s="28">
        <v>657709</v>
      </c>
      <c r="Y15" s="22">
        <v>3211757</v>
      </c>
    </row>
    <row r="16" spans="1:25" ht="13.5">
      <c r="A16" s="6" t="s">
        <v>177</v>
      </c>
      <c r="B16" s="28">
        <v>8907</v>
      </c>
      <c r="C16" s="28">
        <v>5932</v>
      </c>
      <c r="D16" s="28">
        <v>2740</v>
      </c>
      <c r="E16" s="22">
        <v>10466429</v>
      </c>
      <c r="F16" s="28">
        <v>7964</v>
      </c>
      <c r="G16" s="28">
        <v>5109</v>
      </c>
      <c r="H16" s="28">
        <v>2432</v>
      </c>
      <c r="I16" s="22">
        <v>8870743</v>
      </c>
      <c r="J16" s="28">
        <v>6592691</v>
      </c>
      <c r="K16" s="28">
        <v>4644113</v>
      </c>
      <c r="L16" s="28">
        <v>2130694</v>
      </c>
      <c r="M16" s="22">
        <v>8789909</v>
      </c>
      <c r="N16" s="28">
        <v>6067133</v>
      </c>
      <c r="O16" s="28">
        <v>4122555</v>
      </c>
      <c r="P16" s="28">
        <v>1786639</v>
      </c>
      <c r="Q16" s="22">
        <v>5761928</v>
      </c>
      <c r="R16" s="28">
        <v>4196872</v>
      </c>
      <c r="S16" s="28">
        <v>2702859</v>
      </c>
      <c r="T16" s="28">
        <v>1406046</v>
      </c>
      <c r="U16" s="22">
        <v>10498922</v>
      </c>
      <c r="V16" s="28">
        <v>7923464</v>
      </c>
      <c r="W16" s="28">
        <v>5556670</v>
      </c>
      <c r="X16" s="28">
        <v>2806933</v>
      </c>
      <c r="Y16" s="22">
        <v>13609903</v>
      </c>
    </row>
    <row r="17" spans="1:25" ht="14.25" thickBot="1">
      <c r="A17" s="25" t="s">
        <v>178</v>
      </c>
      <c r="B17" s="29">
        <v>6121</v>
      </c>
      <c r="C17" s="29">
        <v>4367</v>
      </c>
      <c r="D17" s="29">
        <v>2369</v>
      </c>
      <c r="E17" s="23">
        <v>7505569</v>
      </c>
      <c r="F17" s="29">
        <v>5695</v>
      </c>
      <c r="G17" s="29">
        <v>4326</v>
      </c>
      <c r="H17" s="29">
        <v>1822</v>
      </c>
      <c r="I17" s="23">
        <v>9704405</v>
      </c>
      <c r="J17" s="29">
        <v>8136097</v>
      </c>
      <c r="K17" s="29">
        <v>6225714</v>
      </c>
      <c r="L17" s="29">
        <v>2469519</v>
      </c>
      <c r="M17" s="23">
        <v>6679084</v>
      </c>
      <c r="N17" s="29">
        <v>4673383</v>
      </c>
      <c r="O17" s="29">
        <v>2971220</v>
      </c>
      <c r="P17" s="29">
        <v>580496</v>
      </c>
      <c r="Q17" s="23">
        <v>-1567033</v>
      </c>
      <c r="R17" s="29">
        <v>-2601686</v>
      </c>
      <c r="S17" s="29">
        <v>-1988556</v>
      </c>
      <c r="T17" s="29">
        <v>-1215412</v>
      </c>
      <c r="U17" s="23">
        <v>-2466750</v>
      </c>
      <c r="V17" s="29">
        <v>1025974</v>
      </c>
      <c r="W17" s="29">
        <v>2130811</v>
      </c>
      <c r="X17" s="29">
        <v>1222934</v>
      </c>
      <c r="Y17" s="23">
        <v>10450117</v>
      </c>
    </row>
    <row r="18" spans="1:25" ht="14.25" thickTop="1">
      <c r="A18" s="6" t="s">
        <v>179</v>
      </c>
      <c r="B18" s="28">
        <v>5</v>
      </c>
      <c r="C18" s="28">
        <v>4</v>
      </c>
      <c r="D18" s="28">
        <v>1</v>
      </c>
      <c r="E18" s="22">
        <v>9805</v>
      </c>
      <c r="F18" s="28">
        <v>6</v>
      </c>
      <c r="G18" s="28">
        <v>4</v>
      </c>
      <c r="H18" s="28">
        <v>1</v>
      </c>
      <c r="I18" s="22">
        <v>15452</v>
      </c>
      <c r="J18" s="28">
        <v>7970</v>
      </c>
      <c r="K18" s="28">
        <v>5286</v>
      </c>
      <c r="L18" s="28">
        <v>2801</v>
      </c>
      <c r="M18" s="22">
        <v>5423</v>
      </c>
      <c r="N18" s="28">
        <v>3003</v>
      </c>
      <c r="O18" s="28">
        <v>1762</v>
      </c>
      <c r="P18" s="28">
        <v>747</v>
      </c>
      <c r="Q18" s="22">
        <v>21531</v>
      </c>
      <c r="R18" s="28">
        <v>9466</v>
      </c>
      <c r="S18" s="28">
        <v>7058</v>
      </c>
      <c r="T18" s="28">
        <v>4750</v>
      </c>
      <c r="U18" s="22">
        <v>24020</v>
      </c>
      <c r="V18" s="28">
        <v>15801</v>
      </c>
      <c r="W18" s="28">
        <v>12513</v>
      </c>
      <c r="X18" s="28">
        <v>4838</v>
      </c>
      <c r="Y18" s="22">
        <v>52431</v>
      </c>
    </row>
    <row r="19" spans="1:25" ht="13.5">
      <c r="A19" s="6" t="s">
        <v>180</v>
      </c>
      <c r="B19" s="28">
        <v>65</v>
      </c>
      <c r="C19" s="28">
        <v>35</v>
      </c>
      <c r="D19" s="28">
        <v>34</v>
      </c>
      <c r="E19" s="22">
        <v>55299</v>
      </c>
      <c r="F19" s="28">
        <v>54</v>
      </c>
      <c r="G19" s="28">
        <v>29</v>
      </c>
      <c r="H19" s="28">
        <v>28</v>
      </c>
      <c r="I19" s="22">
        <v>62275</v>
      </c>
      <c r="J19" s="28">
        <v>61825</v>
      </c>
      <c r="K19" s="28">
        <v>35991</v>
      </c>
      <c r="L19" s="28">
        <v>35494</v>
      </c>
      <c r="M19" s="22">
        <v>49458</v>
      </c>
      <c r="N19" s="28">
        <v>49358</v>
      </c>
      <c r="O19" s="28">
        <v>28434</v>
      </c>
      <c r="P19" s="28">
        <v>27946</v>
      </c>
      <c r="Q19" s="22">
        <v>118396</v>
      </c>
      <c r="R19" s="28">
        <v>117500</v>
      </c>
      <c r="S19" s="28">
        <v>103690</v>
      </c>
      <c r="T19" s="28">
        <v>28978</v>
      </c>
      <c r="U19" s="22">
        <v>223418</v>
      </c>
      <c r="V19" s="28">
        <v>214948</v>
      </c>
      <c r="W19" s="28">
        <v>182000</v>
      </c>
      <c r="X19" s="28">
        <v>173147</v>
      </c>
      <c r="Y19" s="22">
        <v>414607</v>
      </c>
    </row>
    <row r="20" spans="1:25" ht="13.5">
      <c r="A20" s="6" t="s">
        <v>181</v>
      </c>
      <c r="B20" s="28">
        <v>325</v>
      </c>
      <c r="C20" s="28">
        <v>144</v>
      </c>
      <c r="D20" s="28">
        <v>150</v>
      </c>
      <c r="E20" s="22">
        <v>377989</v>
      </c>
      <c r="F20" s="28">
        <v>191</v>
      </c>
      <c r="G20" s="28"/>
      <c r="H20" s="28">
        <v>0</v>
      </c>
      <c r="I20" s="22">
        <v>30477</v>
      </c>
      <c r="J20" s="28"/>
      <c r="K20" s="28"/>
      <c r="L20" s="28"/>
      <c r="M20" s="22"/>
      <c r="N20" s="28"/>
      <c r="O20" s="28"/>
      <c r="P20" s="28"/>
      <c r="Q20" s="22">
        <v>79594</v>
      </c>
      <c r="R20" s="28"/>
      <c r="S20" s="28"/>
      <c r="T20" s="28"/>
      <c r="U20" s="22">
        <v>126629</v>
      </c>
      <c r="V20" s="28"/>
      <c r="W20" s="28">
        <v>403978</v>
      </c>
      <c r="X20" s="28">
        <v>415421</v>
      </c>
      <c r="Y20" s="22"/>
    </row>
    <row r="21" spans="1:25" ht="13.5">
      <c r="A21" s="6" t="s">
        <v>81</v>
      </c>
      <c r="B21" s="28">
        <v>125</v>
      </c>
      <c r="C21" s="28">
        <v>49</v>
      </c>
      <c r="D21" s="28">
        <v>55</v>
      </c>
      <c r="E21" s="22">
        <v>75920</v>
      </c>
      <c r="F21" s="28">
        <v>58</v>
      </c>
      <c r="G21" s="28">
        <v>72</v>
      </c>
      <c r="H21" s="28">
        <v>39</v>
      </c>
      <c r="I21" s="22">
        <v>123592</v>
      </c>
      <c r="J21" s="28">
        <v>247001</v>
      </c>
      <c r="K21" s="28">
        <v>81950</v>
      </c>
      <c r="L21" s="28">
        <v>56299</v>
      </c>
      <c r="M21" s="22">
        <v>207612</v>
      </c>
      <c r="N21" s="28">
        <v>78470</v>
      </c>
      <c r="O21" s="28">
        <v>66385</v>
      </c>
      <c r="P21" s="28">
        <v>66332</v>
      </c>
      <c r="Q21" s="22">
        <v>180862</v>
      </c>
      <c r="R21" s="28">
        <v>235185</v>
      </c>
      <c r="S21" s="28">
        <v>182475</v>
      </c>
      <c r="T21" s="28">
        <v>65866</v>
      </c>
      <c r="U21" s="22">
        <v>55988</v>
      </c>
      <c r="V21" s="28">
        <v>47804</v>
      </c>
      <c r="W21" s="28">
        <v>33062</v>
      </c>
      <c r="X21" s="28">
        <v>17727</v>
      </c>
      <c r="Y21" s="22">
        <v>78000</v>
      </c>
    </row>
    <row r="22" spans="1:25" ht="13.5">
      <c r="A22" s="6" t="s">
        <v>183</v>
      </c>
      <c r="B22" s="28">
        <v>522</v>
      </c>
      <c r="C22" s="28">
        <v>233</v>
      </c>
      <c r="D22" s="28">
        <v>242</v>
      </c>
      <c r="E22" s="22">
        <v>519016</v>
      </c>
      <c r="F22" s="28">
        <v>311</v>
      </c>
      <c r="G22" s="28">
        <v>105</v>
      </c>
      <c r="H22" s="28">
        <v>69</v>
      </c>
      <c r="I22" s="22">
        <v>503092</v>
      </c>
      <c r="J22" s="28">
        <v>588092</v>
      </c>
      <c r="K22" s="28">
        <v>485114</v>
      </c>
      <c r="L22" s="28">
        <v>365890</v>
      </c>
      <c r="M22" s="22">
        <v>262493</v>
      </c>
      <c r="N22" s="28">
        <v>190279</v>
      </c>
      <c r="O22" s="28">
        <v>154044</v>
      </c>
      <c r="P22" s="28">
        <v>95026</v>
      </c>
      <c r="Q22" s="22">
        <v>614475</v>
      </c>
      <c r="R22" s="28">
        <v>495964</v>
      </c>
      <c r="S22" s="28">
        <v>425398</v>
      </c>
      <c r="T22" s="28">
        <v>288366</v>
      </c>
      <c r="U22" s="22">
        <v>430056</v>
      </c>
      <c r="V22" s="28">
        <v>278553</v>
      </c>
      <c r="W22" s="28">
        <v>631554</v>
      </c>
      <c r="X22" s="28">
        <v>611134</v>
      </c>
      <c r="Y22" s="22">
        <v>545039</v>
      </c>
    </row>
    <row r="23" spans="1:25" ht="13.5">
      <c r="A23" s="6" t="s">
        <v>184</v>
      </c>
      <c r="B23" s="28">
        <v>34</v>
      </c>
      <c r="C23" s="28">
        <v>26</v>
      </c>
      <c r="D23" s="28">
        <v>13</v>
      </c>
      <c r="E23" s="22">
        <v>97642</v>
      </c>
      <c r="F23" s="28">
        <v>76</v>
      </c>
      <c r="G23" s="28">
        <v>55</v>
      </c>
      <c r="H23" s="28">
        <v>29</v>
      </c>
      <c r="I23" s="22">
        <v>357647</v>
      </c>
      <c r="J23" s="28">
        <v>318906</v>
      </c>
      <c r="K23" s="28">
        <v>236502</v>
      </c>
      <c r="L23" s="28">
        <v>119562</v>
      </c>
      <c r="M23" s="22">
        <v>543682</v>
      </c>
      <c r="N23" s="28">
        <v>415061</v>
      </c>
      <c r="O23" s="28">
        <v>283647</v>
      </c>
      <c r="P23" s="28">
        <v>144960</v>
      </c>
      <c r="Q23" s="22">
        <v>500602</v>
      </c>
      <c r="R23" s="28">
        <v>351025</v>
      </c>
      <c r="S23" s="28">
        <v>223256</v>
      </c>
      <c r="T23" s="28">
        <v>109399</v>
      </c>
      <c r="U23" s="22">
        <v>378639</v>
      </c>
      <c r="V23" s="28">
        <v>247649</v>
      </c>
      <c r="W23" s="28">
        <v>133959</v>
      </c>
      <c r="X23" s="28">
        <v>64050</v>
      </c>
      <c r="Y23" s="22">
        <v>243383</v>
      </c>
    </row>
    <row r="24" spans="1:25" ht="13.5">
      <c r="A24" s="6" t="s">
        <v>47</v>
      </c>
      <c r="B24" s="28">
        <v>11</v>
      </c>
      <c r="C24" s="28"/>
      <c r="D24" s="28"/>
      <c r="E24" s="22">
        <v>13621</v>
      </c>
      <c r="F24" s="28">
        <v>11</v>
      </c>
      <c r="G24" s="28"/>
      <c r="H24" s="28"/>
      <c r="I24" s="22">
        <v>133624</v>
      </c>
      <c r="J24" s="28"/>
      <c r="K24" s="28"/>
      <c r="L24" s="28"/>
      <c r="M24" s="22">
        <v>20507</v>
      </c>
      <c r="N24" s="28"/>
      <c r="O24" s="28"/>
      <c r="P24" s="28"/>
      <c r="Q24" s="22"/>
      <c r="R24" s="28"/>
      <c r="S24" s="28"/>
      <c r="T24" s="28"/>
      <c r="U24" s="22">
        <v>83905</v>
      </c>
      <c r="V24" s="28"/>
      <c r="W24" s="28"/>
      <c r="X24" s="28"/>
      <c r="Y24" s="22"/>
    </row>
    <row r="25" spans="1:25" ht="13.5">
      <c r="A25" s="6" t="s">
        <v>81</v>
      </c>
      <c r="B25" s="28">
        <v>8</v>
      </c>
      <c r="C25" s="28">
        <v>5</v>
      </c>
      <c r="D25" s="28">
        <v>3</v>
      </c>
      <c r="E25" s="22">
        <v>21074</v>
      </c>
      <c r="F25" s="28">
        <v>7</v>
      </c>
      <c r="G25" s="28">
        <v>4</v>
      </c>
      <c r="H25" s="28">
        <v>3</v>
      </c>
      <c r="I25" s="22">
        <v>44200</v>
      </c>
      <c r="J25" s="28">
        <v>130801</v>
      </c>
      <c r="K25" s="28">
        <v>58674</v>
      </c>
      <c r="L25" s="28">
        <v>37519</v>
      </c>
      <c r="M25" s="22">
        <v>22900</v>
      </c>
      <c r="N25" s="28">
        <v>42831</v>
      </c>
      <c r="O25" s="28">
        <v>29377</v>
      </c>
      <c r="P25" s="28">
        <v>9668</v>
      </c>
      <c r="Q25" s="22">
        <v>142811</v>
      </c>
      <c r="R25" s="28">
        <v>64353</v>
      </c>
      <c r="S25" s="28">
        <v>10306</v>
      </c>
      <c r="T25" s="28">
        <v>37745</v>
      </c>
      <c r="U25" s="22">
        <v>81862</v>
      </c>
      <c r="V25" s="28">
        <v>173724</v>
      </c>
      <c r="W25" s="28">
        <v>57225</v>
      </c>
      <c r="X25" s="28">
        <v>28294</v>
      </c>
      <c r="Y25" s="22">
        <v>286150</v>
      </c>
    </row>
    <row r="26" spans="1:25" ht="13.5">
      <c r="A26" s="6" t="s">
        <v>187</v>
      </c>
      <c r="B26" s="28">
        <v>55</v>
      </c>
      <c r="C26" s="28">
        <v>32</v>
      </c>
      <c r="D26" s="28">
        <v>17</v>
      </c>
      <c r="E26" s="22">
        <v>132338</v>
      </c>
      <c r="F26" s="28">
        <v>94</v>
      </c>
      <c r="G26" s="28">
        <v>160</v>
      </c>
      <c r="H26" s="28">
        <v>33</v>
      </c>
      <c r="I26" s="22">
        <v>906472</v>
      </c>
      <c r="J26" s="28">
        <v>649216</v>
      </c>
      <c r="K26" s="28">
        <v>580920</v>
      </c>
      <c r="L26" s="28">
        <v>229753</v>
      </c>
      <c r="M26" s="22">
        <v>910709</v>
      </c>
      <c r="N26" s="28">
        <v>1163812</v>
      </c>
      <c r="O26" s="28">
        <v>872131</v>
      </c>
      <c r="P26" s="28">
        <v>395169</v>
      </c>
      <c r="Q26" s="22">
        <v>921720</v>
      </c>
      <c r="R26" s="28">
        <v>858528</v>
      </c>
      <c r="S26" s="28">
        <v>821719</v>
      </c>
      <c r="T26" s="28">
        <v>281013</v>
      </c>
      <c r="U26" s="22">
        <v>801663</v>
      </c>
      <c r="V26" s="28">
        <v>721363</v>
      </c>
      <c r="W26" s="28">
        <v>191185</v>
      </c>
      <c r="X26" s="28">
        <v>92345</v>
      </c>
      <c r="Y26" s="22">
        <v>1619679</v>
      </c>
    </row>
    <row r="27" spans="1:25" ht="14.25" thickBot="1">
      <c r="A27" s="25" t="s">
        <v>188</v>
      </c>
      <c r="B27" s="29">
        <v>6588</v>
      </c>
      <c r="C27" s="29">
        <v>4569</v>
      </c>
      <c r="D27" s="29">
        <v>2595</v>
      </c>
      <c r="E27" s="23">
        <v>7892247</v>
      </c>
      <c r="F27" s="29">
        <v>5912</v>
      </c>
      <c r="G27" s="29">
        <v>4271</v>
      </c>
      <c r="H27" s="29">
        <v>1858</v>
      </c>
      <c r="I27" s="23">
        <v>9301025</v>
      </c>
      <c r="J27" s="29">
        <v>8074972</v>
      </c>
      <c r="K27" s="29">
        <v>6129908</v>
      </c>
      <c r="L27" s="29">
        <v>2605656</v>
      </c>
      <c r="M27" s="23">
        <v>6030869</v>
      </c>
      <c r="N27" s="29">
        <v>3699850</v>
      </c>
      <c r="O27" s="29">
        <v>2253134</v>
      </c>
      <c r="P27" s="29">
        <v>280353</v>
      </c>
      <c r="Q27" s="23">
        <v>-1874279</v>
      </c>
      <c r="R27" s="29">
        <v>-2964250</v>
      </c>
      <c r="S27" s="29">
        <v>-2384876</v>
      </c>
      <c r="T27" s="29">
        <v>-1208060</v>
      </c>
      <c r="U27" s="23">
        <v>-2838357</v>
      </c>
      <c r="V27" s="29">
        <v>583164</v>
      </c>
      <c r="W27" s="29">
        <v>2571181</v>
      </c>
      <c r="X27" s="29">
        <v>1741723</v>
      </c>
      <c r="Y27" s="23">
        <v>9375477</v>
      </c>
    </row>
    <row r="28" spans="1:25" ht="14.25" thickTop="1">
      <c r="A28" s="6" t="s">
        <v>189</v>
      </c>
      <c r="B28" s="28">
        <v>72</v>
      </c>
      <c r="C28" s="28">
        <v>72</v>
      </c>
      <c r="D28" s="28">
        <v>72</v>
      </c>
      <c r="E28" s="22">
        <v>13710</v>
      </c>
      <c r="F28" s="28"/>
      <c r="G28" s="28"/>
      <c r="H28" s="28"/>
      <c r="I28" s="22"/>
      <c r="J28" s="28"/>
      <c r="K28" s="28"/>
      <c r="L28" s="28"/>
      <c r="M28" s="22"/>
      <c r="N28" s="28">
        <v>16004</v>
      </c>
      <c r="O28" s="28"/>
      <c r="P28" s="28"/>
      <c r="Q28" s="22">
        <v>1440</v>
      </c>
      <c r="R28" s="28">
        <v>1440</v>
      </c>
      <c r="S28" s="28"/>
      <c r="T28" s="28"/>
      <c r="U28" s="22"/>
      <c r="V28" s="28"/>
      <c r="W28" s="28"/>
      <c r="X28" s="28"/>
      <c r="Y28" s="22"/>
    </row>
    <row r="29" spans="1:25" ht="13.5">
      <c r="A29" s="6" t="s">
        <v>190</v>
      </c>
      <c r="B29" s="28">
        <v>6</v>
      </c>
      <c r="C29" s="28">
        <v>6</v>
      </c>
      <c r="D29" s="28">
        <v>6</v>
      </c>
      <c r="E29" s="22">
        <v>41</v>
      </c>
      <c r="F29" s="28">
        <v>0</v>
      </c>
      <c r="G29" s="28">
        <v>0</v>
      </c>
      <c r="H29" s="28"/>
      <c r="I29" s="22">
        <v>554</v>
      </c>
      <c r="J29" s="28">
        <v>491</v>
      </c>
      <c r="K29" s="28">
        <v>491</v>
      </c>
      <c r="L29" s="28"/>
      <c r="M29" s="22"/>
      <c r="N29" s="28">
        <v>41</v>
      </c>
      <c r="O29" s="28"/>
      <c r="P29" s="28"/>
      <c r="Q29" s="22">
        <v>187139</v>
      </c>
      <c r="R29" s="28">
        <v>186605</v>
      </c>
      <c r="S29" s="28">
        <v>186605</v>
      </c>
      <c r="T29" s="28">
        <v>276</v>
      </c>
      <c r="U29" s="22">
        <v>3450</v>
      </c>
      <c r="V29" s="28">
        <v>2070</v>
      </c>
      <c r="W29" s="28"/>
      <c r="X29" s="28"/>
      <c r="Y29" s="22">
        <v>7282</v>
      </c>
    </row>
    <row r="30" spans="1:25" ht="13.5">
      <c r="A30" s="6" t="s">
        <v>194</v>
      </c>
      <c r="B30" s="28">
        <v>79</v>
      </c>
      <c r="C30" s="28">
        <v>79</v>
      </c>
      <c r="D30" s="28">
        <v>79</v>
      </c>
      <c r="E30" s="22">
        <v>13752</v>
      </c>
      <c r="F30" s="28">
        <v>0</v>
      </c>
      <c r="G30" s="28">
        <v>0</v>
      </c>
      <c r="H30" s="28"/>
      <c r="I30" s="22">
        <v>289234</v>
      </c>
      <c r="J30" s="28">
        <v>279841</v>
      </c>
      <c r="K30" s="28">
        <v>491</v>
      </c>
      <c r="L30" s="28"/>
      <c r="M30" s="22">
        <v>948972</v>
      </c>
      <c r="N30" s="28">
        <v>888727</v>
      </c>
      <c r="O30" s="28">
        <v>872680</v>
      </c>
      <c r="P30" s="28">
        <v>872680</v>
      </c>
      <c r="Q30" s="22">
        <v>411048</v>
      </c>
      <c r="R30" s="28">
        <v>410514</v>
      </c>
      <c r="S30" s="28">
        <v>186605</v>
      </c>
      <c r="T30" s="28">
        <v>276</v>
      </c>
      <c r="U30" s="22">
        <v>3450</v>
      </c>
      <c r="V30" s="28">
        <v>2070</v>
      </c>
      <c r="W30" s="28"/>
      <c r="X30" s="28"/>
      <c r="Y30" s="22">
        <v>7282</v>
      </c>
    </row>
    <row r="31" spans="1:25" ht="13.5">
      <c r="A31" s="6" t="s">
        <v>48</v>
      </c>
      <c r="B31" s="28">
        <v>12</v>
      </c>
      <c r="C31" s="28">
        <v>12</v>
      </c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49</v>
      </c>
      <c r="B32" s="28"/>
      <c r="C32" s="28"/>
      <c r="D32" s="28"/>
      <c r="E32" s="22"/>
      <c r="F32" s="28">
        <v>1557</v>
      </c>
      <c r="G32" s="28">
        <v>1557</v>
      </c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195</v>
      </c>
      <c r="B33" s="28"/>
      <c r="C33" s="28"/>
      <c r="D33" s="28"/>
      <c r="E33" s="22">
        <v>2092703</v>
      </c>
      <c r="F33" s="28">
        <v>535</v>
      </c>
      <c r="G33" s="28">
        <v>535</v>
      </c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81</v>
      </c>
      <c r="B34" s="28"/>
      <c r="C34" s="28"/>
      <c r="D34" s="28"/>
      <c r="E34" s="22"/>
      <c r="F34" s="28">
        <v>35</v>
      </c>
      <c r="G34" s="28">
        <v>160</v>
      </c>
      <c r="H34" s="28"/>
      <c r="I34" s="22"/>
      <c r="J34" s="28">
        <v>80146</v>
      </c>
      <c r="K34" s="28">
        <v>39105</v>
      </c>
      <c r="L34" s="28"/>
      <c r="M34" s="22"/>
      <c r="N34" s="28"/>
      <c r="O34" s="28"/>
      <c r="P34" s="28"/>
      <c r="Q34" s="22">
        <v>21402</v>
      </c>
      <c r="R34" s="28"/>
      <c r="S34" s="28"/>
      <c r="T34" s="28"/>
      <c r="U34" s="22">
        <v>1705499</v>
      </c>
      <c r="V34" s="28">
        <v>229472</v>
      </c>
      <c r="W34" s="28">
        <v>39395</v>
      </c>
      <c r="X34" s="28"/>
      <c r="Y34" s="22">
        <v>950</v>
      </c>
    </row>
    <row r="35" spans="1:25" ht="13.5">
      <c r="A35" s="6" t="s">
        <v>199</v>
      </c>
      <c r="B35" s="28">
        <v>12</v>
      </c>
      <c r="C35" s="28">
        <v>12</v>
      </c>
      <c r="D35" s="28"/>
      <c r="E35" s="22">
        <v>2098003</v>
      </c>
      <c r="F35" s="28">
        <v>2127</v>
      </c>
      <c r="G35" s="28">
        <v>2252</v>
      </c>
      <c r="H35" s="28"/>
      <c r="I35" s="22">
        <v>45863</v>
      </c>
      <c r="J35" s="28">
        <v>80146</v>
      </c>
      <c r="K35" s="28">
        <v>39105</v>
      </c>
      <c r="L35" s="28"/>
      <c r="M35" s="22">
        <v>415316</v>
      </c>
      <c r="N35" s="28">
        <v>453661</v>
      </c>
      <c r="O35" s="28">
        <v>493984</v>
      </c>
      <c r="P35" s="28">
        <v>379487</v>
      </c>
      <c r="Q35" s="22">
        <v>158531</v>
      </c>
      <c r="R35" s="28">
        <v>258312</v>
      </c>
      <c r="S35" s="28"/>
      <c r="T35" s="28"/>
      <c r="U35" s="22">
        <v>10903537</v>
      </c>
      <c r="V35" s="28">
        <v>9716591</v>
      </c>
      <c r="W35" s="28">
        <v>2559373</v>
      </c>
      <c r="X35" s="28">
        <v>2545852</v>
      </c>
      <c r="Y35" s="22">
        <v>165019</v>
      </c>
    </row>
    <row r="36" spans="1:25" ht="13.5">
      <c r="A36" s="7" t="s">
        <v>200</v>
      </c>
      <c r="B36" s="28">
        <v>6654</v>
      </c>
      <c r="C36" s="28">
        <v>4635</v>
      </c>
      <c r="D36" s="28">
        <v>2674</v>
      </c>
      <c r="E36" s="22">
        <v>5807995</v>
      </c>
      <c r="F36" s="28">
        <v>3784</v>
      </c>
      <c r="G36" s="28">
        <v>2018</v>
      </c>
      <c r="H36" s="28">
        <v>1858</v>
      </c>
      <c r="I36" s="22">
        <v>9544396</v>
      </c>
      <c r="J36" s="28">
        <v>8274667</v>
      </c>
      <c r="K36" s="28">
        <v>6091294</v>
      </c>
      <c r="L36" s="28">
        <v>2605656</v>
      </c>
      <c r="M36" s="22">
        <v>6564525</v>
      </c>
      <c r="N36" s="28">
        <v>4134916</v>
      </c>
      <c r="O36" s="28">
        <v>2631830</v>
      </c>
      <c r="P36" s="28">
        <v>773546</v>
      </c>
      <c r="Q36" s="22">
        <v>-1621762</v>
      </c>
      <c r="R36" s="28">
        <v>-2812048</v>
      </c>
      <c r="S36" s="28">
        <v>-2198271</v>
      </c>
      <c r="T36" s="28">
        <v>-1207784</v>
      </c>
      <c r="U36" s="22">
        <v>-13738445</v>
      </c>
      <c r="V36" s="28">
        <v>-9131356</v>
      </c>
      <c r="W36" s="28">
        <v>11807</v>
      </c>
      <c r="X36" s="28">
        <v>-804128</v>
      </c>
      <c r="Y36" s="22">
        <v>9217739</v>
      </c>
    </row>
    <row r="37" spans="1:25" ht="13.5">
      <c r="A37" s="7" t="s">
        <v>201</v>
      </c>
      <c r="B37" s="28">
        <v>963</v>
      </c>
      <c r="C37" s="28">
        <v>613</v>
      </c>
      <c r="D37" s="28">
        <v>333</v>
      </c>
      <c r="E37" s="22">
        <v>828299</v>
      </c>
      <c r="F37" s="28">
        <v>625</v>
      </c>
      <c r="G37" s="28">
        <v>453</v>
      </c>
      <c r="H37" s="28">
        <v>302</v>
      </c>
      <c r="I37" s="22">
        <v>532921</v>
      </c>
      <c r="J37" s="28">
        <v>435619</v>
      </c>
      <c r="K37" s="28">
        <v>298486</v>
      </c>
      <c r="L37" s="28">
        <v>235194</v>
      </c>
      <c r="M37" s="22">
        <v>580097</v>
      </c>
      <c r="N37" s="28">
        <v>364817</v>
      </c>
      <c r="O37" s="28">
        <v>211558</v>
      </c>
      <c r="P37" s="28">
        <v>81384</v>
      </c>
      <c r="Q37" s="22">
        <v>487785</v>
      </c>
      <c r="R37" s="28">
        <v>229894</v>
      </c>
      <c r="S37" s="28">
        <v>166331</v>
      </c>
      <c r="T37" s="28">
        <v>32140</v>
      </c>
      <c r="U37" s="22">
        <v>936862</v>
      </c>
      <c r="V37" s="28">
        <v>791132</v>
      </c>
      <c r="W37" s="28">
        <v>1194761</v>
      </c>
      <c r="X37" s="28">
        <v>913811</v>
      </c>
      <c r="Y37" s="22">
        <v>2976017</v>
      </c>
    </row>
    <row r="38" spans="1:25" ht="13.5">
      <c r="A38" s="7" t="s">
        <v>202</v>
      </c>
      <c r="B38" s="28">
        <v>1481</v>
      </c>
      <c r="C38" s="28">
        <v>1137</v>
      </c>
      <c r="D38" s="28">
        <v>658</v>
      </c>
      <c r="E38" s="22">
        <v>984132</v>
      </c>
      <c r="F38" s="28">
        <v>779</v>
      </c>
      <c r="G38" s="28">
        <v>328</v>
      </c>
      <c r="H38" s="28">
        <v>307</v>
      </c>
      <c r="I38" s="22">
        <v>403478</v>
      </c>
      <c r="J38" s="28">
        <v>407119</v>
      </c>
      <c r="K38" s="28">
        <v>-187274</v>
      </c>
      <c r="L38" s="28">
        <v>15067</v>
      </c>
      <c r="M38" s="22">
        <v>-119200</v>
      </c>
      <c r="N38" s="28">
        <v>36966</v>
      </c>
      <c r="O38" s="28">
        <v>32241</v>
      </c>
      <c r="P38" s="28">
        <v>-42181</v>
      </c>
      <c r="Q38" s="22">
        <v>1402824</v>
      </c>
      <c r="R38" s="28">
        <v>1475795</v>
      </c>
      <c r="S38" s="28">
        <v>1450761</v>
      </c>
      <c r="T38" s="28">
        <v>452074</v>
      </c>
      <c r="U38" s="22">
        <v>-3476776</v>
      </c>
      <c r="V38" s="28">
        <v>-1069395</v>
      </c>
      <c r="W38" s="28">
        <v>-996687</v>
      </c>
      <c r="X38" s="28">
        <v>-1094730</v>
      </c>
      <c r="Y38" s="22">
        <v>1427765</v>
      </c>
    </row>
    <row r="39" spans="1:25" ht="13.5">
      <c r="A39" s="7" t="s">
        <v>203</v>
      </c>
      <c r="B39" s="28">
        <v>2445</v>
      </c>
      <c r="C39" s="28">
        <v>1751</v>
      </c>
      <c r="D39" s="28">
        <v>992</v>
      </c>
      <c r="E39" s="22">
        <v>1812431</v>
      </c>
      <c r="F39" s="28">
        <v>1404</v>
      </c>
      <c r="G39" s="28">
        <v>782</v>
      </c>
      <c r="H39" s="28">
        <v>609</v>
      </c>
      <c r="I39" s="22">
        <v>936400</v>
      </c>
      <c r="J39" s="28">
        <v>842739</v>
      </c>
      <c r="K39" s="28">
        <v>111212</v>
      </c>
      <c r="L39" s="28">
        <v>250261</v>
      </c>
      <c r="M39" s="22">
        <v>460897</v>
      </c>
      <c r="N39" s="28">
        <v>401783</v>
      </c>
      <c r="O39" s="28">
        <v>243799</v>
      </c>
      <c r="P39" s="28">
        <v>39203</v>
      </c>
      <c r="Q39" s="22">
        <v>1890609</v>
      </c>
      <c r="R39" s="28">
        <v>1705690</v>
      </c>
      <c r="S39" s="28">
        <v>1617092</v>
      </c>
      <c r="T39" s="28">
        <v>484214</v>
      </c>
      <c r="U39" s="22">
        <v>-2539914</v>
      </c>
      <c r="V39" s="28">
        <v>-278263</v>
      </c>
      <c r="W39" s="28">
        <v>198073</v>
      </c>
      <c r="X39" s="28">
        <v>-180919</v>
      </c>
      <c r="Y39" s="22">
        <v>4403783</v>
      </c>
    </row>
    <row r="40" spans="1:25" ht="13.5">
      <c r="A40" s="7" t="s">
        <v>50</v>
      </c>
      <c r="B40" s="28">
        <v>4209</v>
      </c>
      <c r="C40" s="28">
        <v>2884</v>
      </c>
      <c r="D40" s="28">
        <v>1682</v>
      </c>
      <c r="E40" s="22">
        <v>3995564</v>
      </c>
      <c r="F40" s="28">
        <v>2380</v>
      </c>
      <c r="G40" s="28">
        <v>1236</v>
      </c>
      <c r="H40" s="28">
        <v>1249</v>
      </c>
      <c r="I40" s="22">
        <v>8607996</v>
      </c>
      <c r="J40" s="28">
        <v>7431927</v>
      </c>
      <c r="K40" s="28">
        <v>5980082</v>
      </c>
      <c r="L40" s="28">
        <v>2355395</v>
      </c>
      <c r="M40" s="22">
        <v>6103627</v>
      </c>
      <c r="N40" s="28">
        <v>3733132</v>
      </c>
      <c r="O40" s="28">
        <v>2388030</v>
      </c>
      <c r="P40" s="28">
        <v>734342</v>
      </c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7" t="s">
        <v>51</v>
      </c>
      <c r="B41" s="28">
        <v>27</v>
      </c>
      <c r="C41" s="28">
        <v>17</v>
      </c>
      <c r="D41" s="28">
        <v>12</v>
      </c>
      <c r="E41" s="22"/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4.25" thickBot="1">
      <c r="A42" s="7" t="s">
        <v>204</v>
      </c>
      <c r="B42" s="28">
        <v>4181</v>
      </c>
      <c r="C42" s="28">
        <v>2866</v>
      </c>
      <c r="D42" s="28">
        <v>1670</v>
      </c>
      <c r="E42" s="22">
        <v>3995564</v>
      </c>
      <c r="F42" s="28">
        <v>2380</v>
      </c>
      <c r="G42" s="28">
        <v>1236</v>
      </c>
      <c r="H42" s="28">
        <v>1249</v>
      </c>
      <c r="I42" s="22">
        <v>8607996</v>
      </c>
      <c r="J42" s="28">
        <v>7431927</v>
      </c>
      <c r="K42" s="28">
        <v>5980082</v>
      </c>
      <c r="L42" s="28">
        <v>2355395</v>
      </c>
      <c r="M42" s="22">
        <v>6103627</v>
      </c>
      <c r="N42" s="28">
        <v>3733132</v>
      </c>
      <c r="O42" s="28">
        <v>2388030</v>
      </c>
      <c r="P42" s="28">
        <v>734342</v>
      </c>
      <c r="Q42" s="22">
        <v>-3512372</v>
      </c>
      <c r="R42" s="28">
        <v>-4517738</v>
      </c>
      <c r="S42" s="28">
        <v>-3815364</v>
      </c>
      <c r="T42" s="28">
        <v>-1691998</v>
      </c>
      <c r="U42" s="22">
        <v>-11198530</v>
      </c>
      <c r="V42" s="28">
        <v>-8853093</v>
      </c>
      <c r="W42" s="28">
        <v>-186265</v>
      </c>
      <c r="X42" s="28">
        <v>-623209</v>
      </c>
      <c r="Y42" s="22">
        <v>4813956</v>
      </c>
    </row>
    <row r="43" spans="1:25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5" ht="13.5">
      <c r="A45" s="20" t="s">
        <v>152</v>
      </c>
    </row>
    <row r="46" ht="13.5">
      <c r="A46" s="20" t="s">
        <v>153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148</v>
      </c>
      <c r="B2" s="14">
        <v>7729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149</v>
      </c>
      <c r="B3" s="1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53</v>
      </c>
      <c r="B4" s="15" t="str">
        <f>HYPERLINK("http://www.kabupro.jp/mark/20131113/S1000GK1.htm","四半期報告書")</f>
        <v>四半期報告書</v>
      </c>
      <c r="C4" s="15" t="str">
        <f>HYPERLINK("http://www.kabupro.jp/mark/20130626/S000DQUD.htm","有価証券報告書")</f>
        <v>有価証券報告書</v>
      </c>
      <c r="D4" s="15" t="str">
        <f>HYPERLINK("http://www.kabupro.jp/mark/20131113/S1000GK1.htm","四半期報告書")</f>
        <v>四半期報告書</v>
      </c>
      <c r="E4" s="15" t="str">
        <f>HYPERLINK("http://www.kabupro.jp/mark/20130626/S000DQUD.htm","有価証券報告書")</f>
        <v>有価証券報告書</v>
      </c>
      <c r="F4" s="15" t="str">
        <f>HYPERLINK("http://www.kabupro.jp/mark/20121113/S000C9EN.htm","四半期報告書")</f>
        <v>四半期報告書</v>
      </c>
      <c r="G4" s="15" t="str">
        <f>HYPERLINK("http://www.kabupro.jp/mark/20120627/S000B6YU.htm","有価証券報告書")</f>
        <v>有価証券報告書</v>
      </c>
      <c r="H4" s="15" t="str">
        <f>HYPERLINK("http://www.kabupro.jp/mark/20110210/S0007Q39.htm","四半期報告書")</f>
        <v>四半期報告書</v>
      </c>
      <c r="I4" s="15" t="str">
        <f>HYPERLINK("http://www.kabupro.jp/mark/20111111/S0009OFX.htm","四半期報告書")</f>
        <v>四半期報告書</v>
      </c>
      <c r="J4" s="15" t="str">
        <f>HYPERLINK("http://www.kabupro.jp/mark/20100813/S0006MC4.htm","四半期報告書")</f>
        <v>四半期報告書</v>
      </c>
      <c r="K4" s="15" t="str">
        <f>HYPERLINK("http://www.kabupro.jp/mark/20110629/S0008PMG.htm","有価証券報告書")</f>
        <v>有価証券報告書</v>
      </c>
      <c r="L4" s="15" t="str">
        <f>HYPERLINK("http://www.kabupro.jp/mark/20110210/S0007Q39.htm","四半期報告書")</f>
        <v>四半期報告書</v>
      </c>
      <c r="M4" s="15" t="str">
        <f>HYPERLINK("http://www.kabupro.jp/mark/20101112/S00075L0.htm","四半期報告書")</f>
        <v>四半期報告書</v>
      </c>
      <c r="N4" s="15" t="str">
        <f>HYPERLINK("http://www.kabupro.jp/mark/20100813/S0006MC4.htm","四半期報告書")</f>
        <v>四半期報告書</v>
      </c>
      <c r="O4" s="15" t="str">
        <f>HYPERLINK("http://www.kabupro.jp/mark/20100628/S00063JL.htm","有価証券報告書")</f>
        <v>有価証券報告書</v>
      </c>
      <c r="P4" s="15" t="str">
        <f>HYPERLINK("http://www.kabupro.jp/mark/20100212/S000551Q.htm","四半期報告書")</f>
        <v>四半期報告書</v>
      </c>
      <c r="Q4" s="15" t="str">
        <f>HYPERLINK("http://www.kabupro.jp/mark/20091112/S0004JCI.htm","四半期報告書")</f>
        <v>四半期報告書</v>
      </c>
      <c r="R4" s="15" t="str">
        <f>HYPERLINK("http://www.kabupro.jp/mark/20090813/S0003Y6G.htm","四半期報告書")</f>
        <v>四半期報告書</v>
      </c>
      <c r="S4" s="15" t="str">
        <f>HYPERLINK("http://www.kabupro.jp/mark/20090629/S0003JAA.htm","有価証券報告書")</f>
        <v>有価証券報告書</v>
      </c>
    </row>
    <row r="5" spans="1:19" ht="14.25" thickBot="1">
      <c r="A5" s="11" t="s">
        <v>54</v>
      </c>
      <c r="B5" s="1" t="s">
        <v>209</v>
      </c>
      <c r="C5" s="1" t="s">
        <v>60</v>
      </c>
      <c r="D5" s="1" t="s">
        <v>209</v>
      </c>
      <c r="E5" s="1" t="s">
        <v>60</v>
      </c>
      <c r="F5" s="1" t="s">
        <v>215</v>
      </c>
      <c r="G5" s="1" t="s">
        <v>64</v>
      </c>
      <c r="H5" s="1" t="s">
        <v>225</v>
      </c>
      <c r="I5" s="1" t="s">
        <v>221</v>
      </c>
      <c r="J5" s="1" t="s">
        <v>229</v>
      </c>
      <c r="K5" s="1" t="s">
        <v>66</v>
      </c>
      <c r="L5" s="1" t="s">
        <v>225</v>
      </c>
      <c r="M5" s="1" t="s">
        <v>227</v>
      </c>
      <c r="N5" s="1" t="s">
        <v>229</v>
      </c>
      <c r="O5" s="1" t="s">
        <v>68</v>
      </c>
      <c r="P5" s="1" t="s">
        <v>231</v>
      </c>
      <c r="Q5" s="1" t="s">
        <v>233</v>
      </c>
      <c r="R5" s="1" t="s">
        <v>235</v>
      </c>
      <c r="S5" s="1" t="s">
        <v>70</v>
      </c>
    </row>
    <row r="6" spans="1:19" ht="15" thickBot="1" thickTop="1">
      <c r="A6" s="10" t="s">
        <v>55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56</v>
      </c>
      <c r="B7" s="14" t="s">
        <v>3</v>
      </c>
      <c r="C7" s="16" t="s">
        <v>61</v>
      </c>
      <c r="D7" s="14" t="s">
        <v>3</v>
      </c>
      <c r="E7" s="16" t="s">
        <v>61</v>
      </c>
      <c r="F7" s="14" t="s">
        <v>3</v>
      </c>
      <c r="G7" s="16" t="s">
        <v>61</v>
      </c>
      <c r="H7" s="14" t="s">
        <v>3</v>
      </c>
      <c r="I7" s="14" t="s">
        <v>3</v>
      </c>
      <c r="J7" s="14" t="s">
        <v>3</v>
      </c>
      <c r="K7" s="16" t="s">
        <v>61</v>
      </c>
      <c r="L7" s="14" t="s">
        <v>3</v>
      </c>
      <c r="M7" s="14" t="s">
        <v>3</v>
      </c>
      <c r="N7" s="14" t="s">
        <v>3</v>
      </c>
      <c r="O7" s="16" t="s">
        <v>61</v>
      </c>
      <c r="P7" s="14" t="s">
        <v>3</v>
      </c>
      <c r="Q7" s="14" t="s">
        <v>3</v>
      </c>
      <c r="R7" s="14" t="s">
        <v>3</v>
      </c>
      <c r="S7" s="16" t="s">
        <v>61</v>
      </c>
    </row>
    <row r="8" spans="1:19" ht="13.5">
      <c r="A8" s="13" t="s">
        <v>57</v>
      </c>
      <c r="B8" s="1" t="s">
        <v>4</v>
      </c>
      <c r="C8" s="17" t="s">
        <v>154</v>
      </c>
      <c r="D8" s="1" t="s">
        <v>154</v>
      </c>
      <c r="E8" s="17" t="s">
        <v>155</v>
      </c>
      <c r="F8" s="1" t="s">
        <v>155</v>
      </c>
      <c r="G8" s="17" t="s">
        <v>156</v>
      </c>
      <c r="H8" s="1" t="s">
        <v>156</v>
      </c>
      <c r="I8" s="1" t="s">
        <v>156</v>
      </c>
      <c r="J8" s="1" t="s">
        <v>156</v>
      </c>
      <c r="K8" s="17" t="s">
        <v>157</v>
      </c>
      <c r="L8" s="1" t="s">
        <v>157</v>
      </c>
      <c r="M8" s="1" t="s">
        <v>157</v>
      </c>
      <c r="N8" s="1" t="s">
        <v>157</v>
      </c>
      <c r="O8" s="17" t="s">
        <v>158</v>
      </c>
      <c r="P8" s="1" t="s">
        <v>158</v>
      </c>
      <c r="Q8" s="1" t="s">
        <v>158</v>
      </c>
      <c r="R8" s="1" t="s">
        <v>158</v>
      </c>
      <c r="S8" s="17" t="s">
        <v>159</v>
      </c>
    </row>
    <row r="9" spans="1:19" ht="13.5">
      <c r="A9" s="13" t="s">
        <v>58</v>
      </c>
      <c r="B9" s="1" t="s">
        <v>210</v>
      </c>
      <c r="C9" s="17" t="s">
        <v>62</v>
      </c>
      <c r="D9" s="1" t="s">
        <v>216</v>
      </c>
      <c r="E9" s="17" t="s">
        <v>63</v>
      </c>
      <c r="F9" s="1" t="s">
        <v>222</v>
      </c>
      <c r="G9" s="17" t="s">
        <v>65</v>
      </c>
      <c r="H9" s="1" t="s">
        <v>226</v>
      </c>
      <c r="I9" s="1" t="s">
        <v>228</v>
      </c>
      <c r="J9" s="1" t="s">
        <v>230</v>
      </c>
      <c r="K9" s="17" t="s">
        <v>67</v>
      </c>
      <c r="L9" s="1" t="s">
        <v>232</v>
      </c>
      <c r="M9" s="1" t="s">
        <v>234</v>
      </c>
      <c r="N9" s="1" t="s">
        <v>236</v>
      </c>
      <c r="O9" s="17" t="s">
        <v>69</v>
      </c>
      <c r="P9" s="1" t="s">
        <v>238</v>
      </c>
      <c r="Q9" s="1" t="s">
        <v>240</v>
      </c>
      <c r="R9" s="1" t="s">
        <v>242</v>
      </c>
      <c r="S9" s="17" t="s">
        <v>71</v>
      </c>
    </row>
    <row r="10" spans="1:19" ht="14.25" thickBot="1">
      <c r="A10" s="13" t="s">
        <v>59</v>
      </c>
      <c r="B10" s="1" t="s">
        <v>243</v>
      </c>
      <c r="C10" s="17" t="s">
        <v>73</v>
      </c>
      <c r="D10" s="1" t="s">
        <v>243</v>
      </c>
      <c r="E10" s="17" t="s">
        <v>73</v>
      </c>
      <c r="F10" s="1" t="s">
        <v>73</v>
      </c>
      <c r="G10" s="17" t="s">
        <v>73</v>
      </c>
      <c r="H10" s="1" t="s">
        <v>73</v>
      </c>
      <c r="I10" s="1" t="s">
        <v>73</v>
      </c>
      <c r="J10" s="1" t="s">
        <v>73</v>
      </c>
      <c r="K10" s="17" t="s">
        <v>73</v>
      </c>
      <c r="L10" s="1" t="s">
        <v>73</v>
      </c>
      <c r="M10" s="1" t="s">
        <v>73</v>
      </c>
      <c r="N10" s="1" t="s">
        <v>73</v>
      </c>
      <c r="O10" s="17" t="s">
        <v>73</v>
      </c>
      <c r="P10" s="1" t="s">
        <v>73</v>
      </c>
      <c r="Q10" s="1" t="s">
        <v>73</v>
      </c>
      <c r="R10" s="1" t="s">
        <v>73</v>
      </c>
      <c r="S10" s="17" t="s">
        <v>73</v>
      </c>
    </row>
    <row r="11" spans="1:19" ht="14.25" thickTop="1">
      <c r="A11" s="26" t="s">
        <v>200</v>
      </c>
      <c r="B11" s="27">
        <v>4635</v>
      </c>
      <c r="C11" s="21">
        <v>5807995</v>
      </c>
      <c r="D11" s="27">
        <v>2018</v>
      </c>
      <c r="E11" s="21">
        <v>9544396</v>
      </c>
      <c r="F11" s="27">
        <v>6091294</v>
      </c>
      <c r="G11" s="21">
        <v>6564525</v>
      </c>
      <c r="H11" s="27">
        <v>4134916</v>
      </c>
      <c r="I11" s="27">
        <v>2631830</v>
      </c>
      <c r="J11" s="27">
        <v>773546</v>
      </c>
      <c r="K11" s="21">
        <v>-1621762</v>
      </c>
      <c r="L11" s="27">
        <v>-2812048</v>
      </c>
      <c r="M11" s="27">
        <v>-2198271</v>
      </c>
      <c r="N11" s="27">
        <v>-1207784</v>
      </c>
      <c r="O11" s="21">
        <v>-13738445</v>
      </c>
      <c r="P11" s="27">
        <v>-9131356</v>
      </c>
      <c r="Q11" s="27">
        <v>11807</v>
      </c>
      <c r="R11" s="27">
        <v>-804128</v>
      </c>
      <c r="S11" s="21">
        <v>9217739</v>
      </c>
    </row>
    <row r="12" spans="1:19" ht="13.5">
      <c r="A12" s="6" t="s">
        <v>5</v>
      </c>
      <c r="B12" s="28">
        <v>882</v>
      </c>
      <c r="C12" s="22">
        <v>1873302</v>
      </c>
      <c r="D12" s="28">
        <v>851</v>
      </c>
      <c r="E12" s="22">
        <v>1985718</v>
      </c>
      <c r="F12" s="28">
        <v>914199</v>
      </c>
      <c r="G12" s="22">
        <v>1789201</v>
      </c>
      <c r="H12" s="28">
        <v>1319049</v>
      </c>
      <c r="I12" s="28">
        <v>874769</v>
      </c>
      <c r="J12" s="28">
        <v>431482</v>
      </c>
      <c r="K12" s="22">
        <v>2088306</v>
      </c>
      <c r="L12" s="28">
        <v>1562617</v>
      </c>
      <c r="M12" s="28">
        <v>1046660</v>
      </c>
      <c r="N12" s="28">
        <v>533227</v>
      </c>
      <c r="O12" s="22">
        <v>2451713</v>
      </c>
      <c r="P12" s="28">
        <v>1760323</v>
      </c>
      <c r="Q12" s="28">
        <v>1170663</v>
      </c>
      <c r="R12" s="28">
        <v>573507</v>
      </c>
      <c r="S12" s="22">
        <v>2247523</v>
      </c>
    </row>
    <row r="13" spans="1:19" ht="13.5">
      <c r="A13" s="6" t="s">
        <v>6</v>
      </c>
      <c r="B13" s="28">
        <v>213</v>
      </c>
      <c r="C13" s="22">
        <v>396068</v>
      </c>
      <c r="D13" s="28">
        <v>182</v>
      </c>
      <c r="E13" s="22">
        <v>332748</v>
      </c>
      <c r="F13" s="28">
        <v>166374</v>
      </c>
      <c r="G13" s="22">
        <v>332748</v>
      </c>
      <c r="H13" s="28">
        <v>249561</v>
      </c>
      <c r="I13" s="28">
        <v>166374</v>
      </c>
      <c r="J13" s="28">
        <v>83187</v>
      </c>
      <c r="K13" s="22">
        <v>332748</v>
      </c>
      <c r="L13" s="28">
        <v>249561</v>
      </c>
      <c r="M13" s="28">
        <v>166374</v>
      </c>
      <c r="N13" s="28">
        <v>83187</v>
      </c>
      <c r="O13" s="22">
        <v>332748</v>
      </c>
      <c r="P13" s="28">
        <v>249561</v>
      </c>
      <c r="Q13" s="28">
        <v>166374</v>
      </c>
      <c r="R13" s="28">
        <v>83187</v>
      </c>
      <c r="S13" s="22">
        <v>393106</v>
      </c>
    </row>
    <row r="14" spans="1:19" ht="13.5">
      <c r="A14" s="6" t="s">
        <v>7</v>
      </c>
      <c r="B14" s="28">
        <v>83</v>
      </c>
      <c r="C14" s="22">
        <v>60868</v>
      </c>
      <c r="D14" s="28">
        <v>47</v>
      </c>
      <c r="E14" s="22">
        <v>59463</v>
      </c>
      <c r="F14" s="28">
        <v>51089</v>
      </c>
      <c r="G14" s="22">
        <v>3569</v>
      </c>
      <c r="H14" s="28">
        <v>3569</v>
      </c>
      <c r="I14" s="28">
        <v>3569</v>
      </c>
      <c r="J14" s="28">
        <v>1825</v>
      </c>
      <c r="K14" s="22">
        <v>20700</v>
      </c>
      <c r="L14" s="28">
        <v>19085</v>
      </c>
      <c r="M14" s="28">
        <v>17176</v>
      </c>
      <c r="N14" s="28">
        <v>14159</v>
      </c>
      <c r="O14" s="22">
        <v>68670</v>
      </c>
      <c r="P14" s="28">
        <v>55961</v>
      </c>
      <c r="Q14" s="28">
        <v>41843</v>
      </c>
      <c r="R14" s="28">
        <v>25995</v>
      </c>
      <c r="S14" s="22">
        <v>217959</v>
      </c>
    </row>
    <row r="15" spans="1:19" ht="13.5">
      <c r="A15" s="6" t="s">
        <v>8</v>
      </c>
      <c r="B15" s="28">
        <v>-125</v>
      </c>
      <c r="C15" s="22">
        <v>-159380</v>
      </c>
      <c r="D15" s="28">
        <v>-78</v>
      </c>
      <c r="E15" s="22">
        <v>-779378</v>
      </c>
      <c r="F15" s="28">
        <v>-123036</v>
      </c>
      <c r="G15" s="22">
        <v>40522</v>
      </c>
      <c r="H15" s="28">
        <v>21631</v>
      </c>
      <c r="I15" s="28">
        <v>42129</v>
      </c>
      <c r="J15" s="28">
        <v>26687</v>
      </c>
      <c r="K15" s="22">
        <v>-1042025</v>
      </c>
      <c r="L15" s="28">
        <v>-1121748</v>
      </c>
      <c r="M15" s="28">
        <v>-1194260</v>
      </c>
      <c r="N15" s="28">
        <v>-1295478</v>
      </c>
      <c r="O15" s="22">
        <v>-296290</v>
      </c>
      <c r="P15" s="28">
        <v>167165</v>
      </c>
      <c r="Q15" s="28">
        <v>98469</v>
      </c>
      <c r="R15" s="28">
        <v>83174</v>
      </c>
      <c r="S15" s="22">
        <v>75510</v>
      </c>
    </row>
    <row r="16" spans="1:19" ht="13.5">
      <c r="A16" s="6" t="s">
        <v>9</v>
      </c>
      <c r="B16" s="28">
        <v>0</v>
      </c>
      <c r="C16" s="22">
        <v>12660</v>
      </c>
      <c r="D16" s="28">
        <v>6</v>
      </c>
      <c r="E16" s="22">
        <v>12567</v>
      </c>
      <c r="F16" s="28">
        <v>6110</v>
      </c>
      <c r="G16" s="22">
        <v>-25786</v>
      </c>
      <c r="H16" s="28">
        <v>-28776</v>
      </c>
      <c r="I16" s="28">
        <v>-31767</v>
      </c>
      <c r="J16" s="28">
        <v>-34758</v>
      </c>
      <c r="K16" s="22">
        <v>9450</v>
      </c>
      <c r="L16" s="28">
        <v>6420</v>
      </c>
      <c r="M16" s="28">
        <v>3389</v>
      </c>
      <c r="N16" s="28">
        <v>358</v>
      </c>
      <c r="O16" s="22">
        <v>-1258</v>
      </c>
      <c r="P16" s="28">
        <v>-4267</v>
      </c>
      <c r="Q16" s="28">
        <v>-8175</v>
      </c>
      <c r="R16" s="28">
        <v>3723</v>
      </c>
      <c r="S16" s="22">
        <v>-186718</v>
      </c>
    </row>
    <row r="17" spans="1:19" ht="13.5">
      <c r="A17" s="6" t="s">
        <v>10</v>
      </c>
      <c r="B17" s="28">
        <v>-33</v>
      </c>
      <c r="C17" s="22">
        <v>-115716</v>
      </c>
      <c r="D17" s="28">
        <v>-30</v>
      </c>
      <c r="E17" s="22">
        <v>48842</v>
      </c>
      <c r="F17" s="28">
        <v>-84118</v>
      </c>
      <c r="G17" s="22">
        <v>-592489</v>
      </c>
      <c r="H17" s="28">
        <v>-572133</v>
      </c>
      <c r="I17" s="28">
        <v>-591061</v>
      </c>
      <c r="J17" s="28">
        <v>-11666</v>
      </c>
      <c r="K17" s="22">
        <v>-178144</v>
      </c>
      <c r="L17" s="28">
        <v>-125487</v>
      </c>
      <c r="M17" s="28">
        <v>-101957</v>
      </c>
      <c r="N17" s="28">
        <v>-68799</v>
      </c>
      <c r="O17" s="22">
        <v>979396</v>
      </c>
      <c r="P17" s="28">
        <v>342922</v>
      </c>
      <c r="Q17" s="28">
        <v>30355</v>
      </c>
      <c r="R17" s="28">
        <v>-5201</v>
      </c>
      <c r="S17" s="22">
        <v>20402</v>
      </c>
    </row>
    <row r="18" spans="1:19" ht="13.5">
      <c r="A18" s="6" t="s">
        <v>11</v>
      </c>
      <c r="B18" s="28"/>
      <c r="C18" s="22"/>
      <c r="D18" s="28">
        <v>1557</v>
      </c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12</v>
      </c>
      <c r="B19" s="28">
        <v>-39</v>
      </c>
      <c r="C19" s="22">
        <v>-65105</v>
      </c>
      <c r="D19" s="28">
        <v>-33</v>
      </c>
      <c r="E19" s="22">
        <v>-77728</v>
      </c>
      <c r="F19" s="28">
        <v>-41277</v>
      </c>
      <c r="G19" s="22">
        <v>-54881</v>
      </c>
      <c r="H19" s="28">
        <v>-52361</v>
      </c>
      <c r="I19" s="28">
        <v>-30196</v>
      </c>
      <c r="J19" s="28">
        <v>-28694</v>
      </c>
      <c r="K19" s="22">
        <v>-139928</v>
      </c>
      <c r="L19" s="28">
        <v>-126966</v>
      </c>
      <c r="M19" s="28">
        <v>-110749</v>
      </c>
      <c r="N19" s="28">
        <v>-33729</v>
      </c>
      <c r="O19" s="22">
        <v>-247438</v>
      </c>
      <c r="P19" s="28">
        <v>-230749</v>
      </c>
      <c r="Q19" s="28">
        <v>-194514</v>
      </c>
      <c r="R19" s="28">
        <v>-177985</v>
      </c>
      <c r="S19" s="22">
        <v>-467039</v>
      </c>
    </row>
    <row r="20" spans="1:19" ht="13.5">
      <c r="A20" s="6" t="s">
        <v>184</v>
      </c>
      <c r="B20" s="28">
        <v>26</v>
      </c>
      <c r="C20" s="22">
        <v>97642</v>
      </c>
      <c r="D20" s="28">
        <v>55</v>
      </c>
      <c r="E20" s="22">
        <v>357647</v>
      </c>
      <c r="F20" s="28">
        <v>236502</v>
      </c>
      <c r="G20" s="22">
        <v>543682</v>
      </c>
      <c r="H20" s="28">
        <v>415061</v>
      </c>
      <c r="I20" s="28">
        <v>283647</v>
      </c>
      <c r="J20" s="28">
        <v>144960</v>
      </c>
      <c r="K20" s="22">
        <v>500602</v>
      </c>
      <c r="L20" s="28">
        <v>321375</v>
      </c>
      <c r="M20" s="28">
        <v>223256</v>
      </c>
      <c r="N20" s="28">
        <v>109399</v>
      </c>
      <c r="O20" s="22">
        <v>378639</v>
      </c>
      <c r="P20" s="28">
        <v>247649</v>
      </c>
      <c r="Q20" s="28">
        <v>133959</v>
      </c>
      <c r="R20" s="28">
        <v>64050</v>
      </c>
      <c r="S20" s="22">
        <v>243383</v>
      </c>
    </row>
    <row r="21" spans="1:19" ht="13.5">
      <c r="A21" s="6" t="s">
        <v>195</v>
      </c>
      <c r="B21" s="28"/>
      <c r="C21" s="22">
        <v>2092703</v>
      </c>
      <c r="D21" s="28">
        <v>535</v>
      </c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13</v>
      </c>
      <c r="B22" s="28">
        <v>-72</v>
      </c>
      <c r="C22" s="22">
        <v>-13710</v>
      </c>
      <c r="D22" s="28"/>
      <c r="E22" s="22"/>
      <c r="F22" s="28"/>
      <c r="G22" s="22">
        <v>-75229</v>
      </c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14</v>
      </c>
      <c r="B23" s="28">
        <v>12</v>
      </c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15</v>
      </c>
      <c r="B24" s="28">
        <v>-2131</v>
      </c>
      <c r="C24" s="22">
        <v>4246356</v>
      </c>
      <c r="D24" s="28">
        <v>2083</v>
      </c>
      <c r="E24" s="22">
        <v>-1471282</v>
      </c>
      <c r="F24" s="28">
        <v>-3519641</v>
      </c>
      <c r="G24" s="22">
        <v>-3819962</v>
      </c>
      <c r="H24" s="28">
        <v>-2360271</v>
      </c>
      <c r="I24" s="28">
        <v>-3517180</v>
      </c>
      <c r="J24" s="28">
        <v>746057</v>
      </c>
      <c r="K24" s="22">
        <v>-3690264</v>
      </c>
      <c r="L24" s="28">
        <v>1179337</v>
      </c>
      <c r="M24" s="28">
        <v>1950600</v>
      </c>
      <c r="N24" s="28">
        <v>3186593</v>
      </c>
      <c r="O24" s="22">
        <v>20012709</v>
      </c>
      <c r="P24" s="28">
        <v>12704571</v>
      </c>
      <c r="Q24" s="28">
        <v>5972710</v>
      </c>
      <c r="R24" s="28">
        <v>1674531</v>
      </c>
      <c r="S24" s="22">
        <v>7287628</v>
      </c>
    </row>
    <row r="25" spans="1:19" ht="13.5">
      <c r="A25" s="6" t="s">
        <v>16</v>
      </c>
      <c r="B25" s="28">
        <v>1812</v>
      </c>
      <c r="C25" s="22">
        <v>-1092543</v>
      </c>
      <c r="D25" s="28">
        <v>-682</v>
      </c>
      <c r="E25" s="22">
        <v>625933</v>
      </c>
      <c r="F25" s="28">
        <v>-607221</v>
      </c>
      <c r="G25" s="22">
        <v>-1438991</v>
      </c>
      <c r="H25" s="28">
        <v>-2233725</v>
      </c>
      <c r="I25" s="28">
        <v>-802013</v>
      </c>
      <c r="J25" s="28">
        <v>-1339845</v>
      </c>
      <c r="K25" s="22">
        <v>5459343</v>
      </c>
      <c r="L25" s="28">
        <v>2983952</v>
      </c>
      <c r="M25" s="28">
        <v>3410277</v>
      </c>
      <c r="N25" s="28">
        <v>719971</v>
      </c>
      <c r="O25" s="22">
        <v>8482532</v>
      </c>
      <c r="P25" s="28">
        <v>7599984</v>
      </c>
      <c r="Q25" s="28">
        <v>2228952</v>
      </c>
      <c r="R25" s="28">
        <v>587532</v>
      </c>
      <c r="S25" s="22">
        <v>-682037</v>
      </c>
    </row>
    <row r="26" spans="1:19" ht="13.5">
      <c r="A26" s="6" t="s">
        <v>17</v>
      </c>
      <c r="B26" s="28">
        <v>-499</v>
      </c>
      <c r="C26" s="22">
        <v>-858002</v>
      </c>
      <c r="D26" s="28">
        <v>2002</v>
      </c>
      <c r="E26" s="22">
        <v>-1837507</v>
      </c>
      <c r="F26" s="28">
        <v>2365089</v>
      </c>
      <c r="G26" s="22">
        <v>3457363</v>
      </c>
      <c r="H26" s="28">
        <v>4580039</v>
      </c>
      <c r="I26" s="28">
        <v>3266949</v>
      </c>
      <c r="J26" s="28">
        <v>1590414</v>
      </c>
      <c r="K26" s="22">
        <v>2932885</v>
      </c>
      <c r="L26" s="28">
        <v>603626</v>
      </c>
      <c r="M26" s="28">
        <v>-2280286</v>
      </c>
      <c r="N26" s="28">
        <v>-2668717</v>
      </c>
      <c r="O26" s="22">
        <v>-13742513</v>
      </c>
      <c r="P26" s="28">
        <v>-8431850</v>
      </c>
      <c r="Q26" s="28">
        <v>-5189645</v>
      </c>
      <c r="R26" s="28">
        <v>-2950046</v>
      </c>
      <c r="S26" s="22">
        <v>-3499306</v>
      </c>
    </row>
    <row r="27" spans="1:19" ht="13.5">
      <c r="A27" s="6" t="s">
        <v>81</v>
      </c>
      <c r="B27" s="28">
        <v>-19</v>
      </c>
      <c r="C27" s="22">
        <v>-1131950</v>
      </c>
      <c r="D27" s="28">
        <v>-355</v>
      </c>
      <c r="E27" s="22">
        <v>503130</v>
      </c>
      <c r="F27" s="28">
        <v>689518</v>
      </c>
      <c r="G27" s="22">
        <v>1851955</v>
      </c>
      <c r="H27" s="28">
        <v>1380973</v>
      </c>
      <c r="I27" s="28">
        <v>1284544</v>
      </c>
      <c r="J27" s="28">
        <v>360347</v>
      </c>
      <c r="K27" s="22">
        <v>-1647512</v>
      </c>
      <c r="L27" s="28">
        <v>-1626764</v>
      </c>
      <c r="M27" s="28">
        <v>-984396</v>
      </c>
      <c r="N27" s="28">
        <v>-1336216</v>
      </c>
      <c r="O27" s="22">
        <v>-64018</v>
      </c>
      <c r="P27" s="28">
        <v>-1304132</v>
      </c>
      <c r="Q27" s="28">
        <v>-270992</v>
      </c>
      <c r="R27" s="28">
        <v>845931</v>
      </c>
      <c r="S27" s="22">
        <v>-601234</v>
      </c>
    </row>
    <row r="28" spans="1:19" ht="13.5">
      <c r="A28" s="6" t="s">
        <v>18</v>
      </c>
      <c r="B28" s="28">
        <v>4745</v>
      </c>
      <c r="C28" s="22">
        <v>11170067</v>
      </c>
      <c r="D28" s="28">
        <v>8159</v>
      </c>
      <c r="E28" s="22">
        <v>9808621</v>
      </c>
      <c r="F28" s="28">
        <v>6183988</v>
      </c>
      <c r="G28" s="22">
        <v>8010229</v>
      </c>
      <c r="H28" s="28">
        <v>6383396</v>
      </c>
      <c r="I28" s="28">
        <v>3202898</v>
      </c>
      <c r="J28" s="28">
        <v>2250349</v>
      </c>
      <c r="K28" s="22">
        <v>2766298</v>
      </c>
      <c r="L28" s="28">
        <v>953646</v>
      </c>
      <c r="M28" s="28">
        <v>-238794</v>
      </c>
      <c r="N28" s="28">
        <v>-1963828</v>
      </c>
      <c r="O28" s="22">
        <v>5481261</v>
      </c>
      <c r="P28" s="28">
        <v>5153938</v>
      </c>
      <c r="Q28" s="28">
        <v>4205329</v>
      </c>
      <c r="R28" s="28">
        <v>4271</v>
      </c>
      <c r="S28" s="22">
        <v>14446876</v>
      </c>
    </row>
    <row r="29" spans="1:19" ht="13.5">
      <c r="A29" s="6" t="s">
        <v>19</v>
      </c>
      <c r="B29" s="28">
        <v>39</v>
      </c>
      <c r="C29" s="22">
        <v>65105</v>
      </c>
      <c r="D29" s="28">
        <v>33</v>
      </c>
      <c r="E29" s="22">
        <v>77728</v>
      </c>
      <c r="F29" s="28">
        <v>41277</v>
      </c>
      <c r="G29" s="22">
        <v>54881</v>
      </c>
      <c r="H29" s="28">
        <v>52361</v>
      </c>
      <c r="I29" s="28">
        <v>30196</v>
      </c>
      <c r="J29" s="28">
        <v>28694</v>
      </c>
      <c r="K29" s="22">
        <v>139928</v>
      </c>
      <c r="L29" s="28">
        <v>52596</v>
      </c>
      <c r="M29" s="28">
        <v>36378</v>
      </c>
      <c r="N29" s="28">
        <v>33729</v>
      </c>
      <c r="O29" s="22">
        <v>247438</v>
      </c>
      <c r="P29" s="28">
        <v>230749</v>
      </c>
      <c r="Q29" s="28">
        <v>194514</v>
      </c>
      <c r="R29" s="28">
        <v>53905</v>
      </c>
      <c r="S29" s="22">
        <v>467039</v>
      </c>
    </row>
    <row r="30" spans="1:19" ht="13.5">
      <c r="A30" s="6" t="s">
        <v>20</v>
      </c>
      <c r="B30" s="28">
        <v>-38</v>
      </c>
      <c r="C30" s="22">
        <v>-118724</v>
      </c>
      <c r="D30" s="28">
        <v>-65</v>
      </c>
      <c r="E30" s="22">
        <v>-370753</v>
      </c>
      <c r="F30" s="28">
        <v>-245645</v>
      </c>
      <c r="G30" s="22">
        <v>-562519</v>
      </c>
      <c r="H30" s="28">
        <v>-390901</v>
      </c>
      <c r="I30" s="28">
        <v>-292602</v>
      </c>
      <c r="J30" s="28">
        <v>-190005</v>
      </c>
      <c r="K30" s="22">
        <v>-530724</v>
      </c>
      <c r="L30" s="28">
        <v>-361122</v>
      </c>
      <c r="M30" s="28">
        <v>-241842</v>
      </c>
      <c r="N30" s="28">
        <v>-158741</v>
      </c>
      <c r="O30" s="22">
        <v>-279131</v>
      </c>
      <c r="P30" s="28">
        <v>-189530</v>
      </c>
      <c r="Q30" s="28">
        <v>-115473</v>
      </c>
      <c r="R30" s="28">
        <v>-38948</v>
      </c>
      <c r="S30" s="22">
        <v>-244988</v>
      </c>
    </row>
    <row r="31" spans="1:19" ht="13.5">
      <c r="A31" s="6" t="s">
        <v>21</v>
      </c>
      <c r="B31" s="28"/>
      <c r="C31" s="22">
        <v>-2092703</v>
      </c>
      <c r="D31" s="28">
        <v>-535</v>
      </c>
      <c r="E31" s="22"/>
      <c r="F31" s="28"/>
      <c r="G31" s="22"/>
      <c r="H31" s="28"/>
      <c r="I31" s="28"/>
      <c r="J31" s="28"/>
      <c r="K31" s="22"/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22</v>
      </c>
      <c r="B32" s="28">
        <v>-502</v>
      </c>
      <c r="C32" s="22">
        <v>-686228</v>
      </c>
      <c r="D32" s="28">
        <v>-328</v>
      </c>
      <c r="E32" s="22">
        <v>-601051</v>
      </c>
      <c r="F32" s="28">
        <v>-280653</v>
      </c>
      <c r="G32" s="22">
        <v>67000</v>
      </c>
      <c r="H32" s="28">
        <v>111396</v>
      </c>
      <c r="I32" s="28">
        <v>291979</v>
      </c>
      <c r="J32" s="28"/>
      <c r="K32" s="22">
        <v>-299558</v>
      </c>
      <c r="L32" s="28">
        <v>-235659</v>
      </c>
      <c r="M32" s="28">
        <v>-127863</v>
      </c>
      <c r="N32" s="28"/>
      <c r="O32" s="22"/>
      <c r="P32" s="28"/>
      <c r="Q32" s="28"/>
      <c r="R32" s="28"/>
      <c r="S32" s="22"/>
    </row>
    <row r="33" spans="1:19" ht="14.25" thickBot="1">
      <c r="A33" s="5" t="s">
        <v>23</v>
      </c>
      <c r="B33" s="29">
        <v>4243</v>
      </c>
      <c r="C33" s="23">
        <v>8337515</v>
      </c>
      <c r="D33" s="29">
        <v>7264</v>
      </c>
      <c r="E33" s="23">
        <v>8914544</v>
      </c>
      <c r="F33" s="29">
        <v>5698967</v>
      </c>
      <c r="G33" s="23">
        <v>7569592</v>
      </c>
      <c r="H33" s="29">
        <v>6156253</v>
      </c>
      <c r="I33" s="29">
        <v>3232471</v>
      </c>
      <c r="J33" s="29">
        <v>2037164</v>
      </c>
      <c r="K33" s="23">
        <v>2075943</v>
      </c>
      <c r="L33" s="29">
        <v>409461</v>
      </c>
      <c r="M33" s="29">
        <v>-572121</v>
      </c>
      <c r="N33" s="29">
        <v>-2136356</v>
      </c>
      <c r="O33" s="23">
        <v>2853781</v>
      </c>
      <c r="P33" s="29">
        <v>2727584</v>
      </c>
      <c r="Q33" s="29">
        <v>2270171</v>
      </c>
      <c r="R33" s="29">
        <v>-1952731</v>
      </c>
      <c r="S33" s="23">
        <v>10014924</v>
      </c>
    </row>
    <row r="34" spans="1:19" ht="14.25" thickTop="1">
      <c r="A34" s="6" t="s">
        <v>24</v>
      </c>
      <c r="B34" s="28">
        <v>-11</v>
      </c>
      <c r="C34" s="22">
        <v>-114160</v>
      </c>
      <c r="D34" s="28">
        <v>-11</v>
      </c>
      <c r="E34" s="22">
        <v>-40520</v>
      </c>
      <c r="F34" s="28">
        <v>-13520</v>
      </c>
      <c r="G34" s="22">
        <v>-38000</v>
      </c>
      <c r="H34" s="28">
        <v>-11000</v>
      </c>
      <c r="I34" s="28">
        <v>-11000</v>
      </c>
      <c r="J34" s="28">
        <v>-1000</v>
      </c>
      <c r="K34" s="22">
        <v>-38000</v>
      </c>
      <c r="L34" s="28">
        <v>-11000</v>
      </c>
      <c r="M34" s="28">
        <v>-11000</v>
      </c>
      <c r="N34" s="28">
        <v>-1000</v>
      </c>
      <c r="O34" s="22">
        <v>-38000</v>
      </c>
      <c r="P34" s="28">
        <v>-11000</v>
      </c>
      <c r="Q34" s="28">
        <v>-11000</v>
      </c>
      <c r="R34" s="28">
        <v>-1000</v>
      </c>
      <c r="S34" s="22">
        <v>-38000</v>
      </c>
    </row>
    <row r="35" spans="1:19" ht="13.5">
      <c r="A35" s="6" t="s">
        <v>25</v>
      </c>
      <c r="B35" s="28">
        <v>86</v>
      </c>
      <c r="C35" s="22">
        <v>121450</v>
      </c>
      <c r="D35" s="28">
        <v>11</v>
      </c>
      <c r="E35" s="22">
        <v>40520</v>
      </c>
      <c r="F35" s="28">
        <v>11000</v>
      </c>
      <c r="G35" s="22">
        <v>38000</v>
      </c>
      <c r="H35" s="28">
        <v>11000</v>
      </c>
      <c r="I35" s="28">
        <v>11000</v>
      </c>
      <c r="J35" s="28">
        <v>1000</v>
      </c>
      <c r="K35" s="22">
        <v>1038000</v>
      </c>
      <c r="L35" s="28">
        <v>11000</v>
      </c>
      <c r="M35" s="28">
        <v>11000</v>
      </c>
      <c r="N35" s="28">
        <v>1000</v>
      </c>
      <c r="O35" s="22">
        <v>38000</v>
      </c>
      <c r="P35" s="28">
        <v>11000</v>
      </c>
      <c r="Q35" s="28">
        <v>11000</v>
      </c>
      <c r="R35" s="28">
        <v>1000</v>
      </c>
      <c r="S35" s="22">
        <v>38000</v>
      </c>
    </row>
    <row r="36" spans="1:19" ht="13.5">
      <c r="A36" s="6" t="s">
        <v>26</v>
      </c>
      <c r="B36" s="28">
        <v>-852</v>
      </c>
      <c r="C36" s="22">
        <v>-1922558</v>
      </c>
      <c r="D36" s="28">
        <v>-818</v>
      </c>
      <c r="E36" s="22">
        <v>-3124458</v>
      </c>
      <c r="F36" s="28">
        <v>-1449253</v>
      </c>
      <c r="G36" s="22">
        <v>-174902</v>
      </c>
      <c r="H36" s="28">
        <v>-135604</v>
      </c>
      <c r="I36" s="28">
        <v>-69052</v>
      </c>
      <c r="J36" s="28">
        <v>-29473</v>
      </c>
      <c r="K36" s="22">
        <v>-181369</v>
      </c>
      <c r="L36" s="28">
        <v>-109811</v>
      </c>
      <c r="M36" s="28">
        <v>-53946</v>
      </c>
      <c r="N36" s="28">
        <v>-44257</v>
      </c>
      <c r="O36" s="22">
        <v>-2883067</v>
      </c>
      <c r="P36" s="28">
        <v>-2865003</v>
      </c>
      <c r="Q36" s="28">
        <v>-1115985</v>
      </c>
      <c r="R36" s="28">
        <v>-670472</v>
      </c>
      <c r="S36" s="22">
        <v>-5013179</v>
      </c>
    </row>
    <row r="37" spans="1:19" ht="13.5">
      <c r="A37" s="6" t="s">
        <v>27</v>
      </c>
      <c r="B37" s="28">
        <v>0</v>
      </c>
      <c r="C37" s="22">
        <v>6175</v>
      </c>
      <c r="D37" s="28">
        <v>0</v>
      </c>
      <c r="E37" s="22">
        <v>16961</v>
      </c>
      <c r="F37" s="28">
        <v>353</v>
      </c>
      <c r="G37" s="22">
        <v>986821</v>
      </c>
      <c r="H37" s="28">
        <v>981845</v>
      </c>
      <c r="I37" s="28">
        <v>981534</v>
      </c>
      <c r="J37" s="28">
        <v>966569</v>
      </c>
      <c r="K37" s="22">
        <v>382471</v>
      </c>
      <c r="L37" s="28">
        <v>264877</v>
      </c>
      <c r="M37" s="28"/>
      <c r="N37" s="28"/>
      <c r="O37" s="22">
        <v>6835</v>
      </c>
      <c r="P37" s="28">
        <v>2726</v>
      </c>
      <c r="Q37" s="28"/>
      <c r="R37" s="28"/>
      <c r="S37" s="22">
        <v>68571</v>
      </c>
    </row>
    <row r="38" spans="1:19" ht="13.5">
      <c r="A38" s="6" t="s">
        <v>28</v>
      </c>
      <c r="B38" s="28"/>
      <c r="C38" s="22">
        <v>-1000000</v>
      </c>
      <c r="D38" s="28">
        <v>-1000</v>
      </c>
      <c r="E38" s="22"/>
      <c r="F38" s="28"/>
      <c r="G38" s="22"/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29</v>
      </c>
      <c r="B39" s="28">
        <v>-35</v>
      </c>
      <c r="C39" s="22">
        <v>-104920</v>
      </c>
      <c r="D39" s="28">
        <v>-111</v>
      </c>
      <c r="E39" s="22">
        <v>-82073</v>
      </c>
      <c r="F39" s="28">
        <v>-33198</v>
      </c>
      <c r="G39" s="22">
        <v>-98224</v>
      </c>
      <c r="H39" s="28">
        <v>-70417</v>
      </c>
      <c r="I39" s="28">
        <v>-6395</v>
      </c>
      <c r="J39" s="28">
        <v>-780</v>
      </c>
      <c r="K39" s="22">
        <v>-4672</v>
      </c>
      <c r="L39" s="28">
        <v>-3301</v>
      </c>
      <c r="M39" s="28">
        <v>-857</v>
      </c>
      <c r="N39" s="28">
        <v>-652</v>
      </c>
      <c r="O39" s="22">
        <v>-277918</v>
      </c>
      <c r="P39" s="28">
        <v>-235844</v>
      </c>
      <c r="Q39" s="28">
        <v>-142880</v>
      </c>
      <c r="R39" s="28">
        <v>-74984</v>
      </c>
      <c r="S39" s="22">
        <v>-608973</v>
      </c>
    </row>
    <row r="40" spans="1:19" ht="13.5">
      <c r="A40" s="6" t="s">
        <v>30</v>
      </c>
      <c r="B40" s="28">
        <v>-469</v>
      </c>
      <c r="C40" s="22">
        <v>-8572</v>
      </c>
      <c r="D40" s="28">
        <v>-7</v>
      </c>
      <c r="E40" s="22">
        <v>-2727</v>
      </c>
      <c r="F40" s="28">
        <v>-1828</v>
      </c>
      <c r="G40" s="22">
        <v>-2441</v>
      </c>
      <c r="H40" s="28">
        <v>-1994</v>
      </c>
      <c r="I40" s="28">
        <v>-1544</v>
      </c>
      <c r="J40" s="28">
        <v>-705</v>
      </c>
      <c r="K40" s="22">
        <v>-2402</v>
      </c>
      <c r="L40" s="28">
        <v>-1955</v>
      </c>
      <c r="M40" s="28">
        <v>-1505</v>
      </c>
      <c r="N40" s="28">
        <v>-809</v>
      </c>
      <c r="O40" s="22">
        <v>-6900</v>
      </c>
      <c r="P40" s="28">
        <v>-6514</v>
      </c>
      <c r="Q40" s="28">
        <v>-5876</v>
      </c>
      <c r="R40" s="28">
        <v>-5575</v>
      </c>
      <c r="S40" s="22">
        <v>-842344</v>
      </c>
    </row>
    <row r="41" spans="1:19" ht="13.5">
      <c r="A41" s="6" t="s">
        <v>31</v>
      </c>
      <c r="B41" s="28">
        <v>702</v>
      </c>
      <c r="C41" s="22">
        <v>83692</v>
      </c>
      <c r="D41" s="28">
        <v>0</v>
      </c>
      <c r="E41" s="22">
        <v>1030</v>
      </c>
      <c r="F41" s="28">
        <v>1030</v>
      </c>
      <c r="G41" s="22">
        <v>390028</v>
      </c>
      <c r="H41" s="28">
        <v>134552</v>
      </c>
      <c r="I41" s="28"/>
      <c r="J41" s="28"/>
      <c r="K41" s="22">
        <v>66875</v>
      </c>
      <c r="L41" s="28">
        <v>66875</v>
      </c>
      <c r="M41" s="28"/>
      <c r="N41" s="28"/>
      <c r="O41" s="22"/>
      <c r="P41" s="28">
        <v>7000</v>
      </c>
      <c r="Q41" s="28"/>
      <c r="R41" s="28"/>
      <c r="S41" s="22"/>
    </row>
    <row r="42" spans="1:19" ht="13.5">
      <c r="A42" s="6" t="s">
        <v>32</v>
      </c>
      <c r="B42" s="28">
        <v>-24</v>
      </c>
      <c r="C42" s="22"/>
      <c r="D42" s="28"/>
      <c r="E42" s="22">
        <v>-7692</v>
      </c>
      <c r="F42" s="28">
        <v>-7614</v>
      </c>
      <c r="G42" s="22">
        <v>-14950</v>
      </c>
      <c r="H42" s="28">
        <v>-14950</v>
      </c>
      <c r="I42" s="28">
        <v>-14950</v>
      </c>
      <c r="J42" s="28"/>
      <c r="K42" s="22"/>
      <c r="L42" s="28"/>
      <c r="M42" s="28"/>
      <c r="N42" s="28"/>
      <c r="O42" s="22">
        <v>-94790</v>
      </c>
      <c r="P42" s="28"/>
      <c r="Q42" s="28"/>
      <c r="R42" s="28"/>
      <c r="S42" s="22">
        <v>-91494</v>
      </c>
    </row>
    <row r="43" spans="1:19" ht="13.5">
      <c r="A43" s="6" t="s">
        <v>33</v>
      </c>
      <c r="B43" s="28"/>
      <c r="C43" s="22">
        <v>-105071</v>
      </c>
      <c r="D43" s="28">
        <v>-62</v>
      </c>
      <c r="E43" s="22">
        <v>-52309</v>
      </c>
      <c r="F43" s="28">
        <v>-29189</v>
      </c>
      <c r="G43" s="22">
        <v>-8293</v>
      </c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>
        <v>-12876</v>
      </c>
    </row>
    <row r="44" spans="1:19" ht="13.5">
      <c r="A44" s="6" t="s">
        <v>34</v>
      </c>
      <c r="B44" s="28">
        <v>0</v>
      </c>
      <c r="C44" s="22">
        <v>-400</v>
      </c>
      <c r="D44" s="28">
        <v>0</v>
      </c>
      <c r="E44" s="22">
        <v>-54080</v>
      </c>
      <c r="F44" s="28">
        <v>-23000</v>
      </c>
      <c r="G44" s="22">
        <v>-51950</v>
      </c>
      <c r="H44" s="28">
        <v>-41950</v>
      </c>
      <c r="I44" s="28">
        <v>-21950</v>
      </c>
      <c r="J44" s="28">
        <v>-11950</v>
      </c>
      <c r="K44" s="22">
        <v>-28970</v>
      </c>
      <c r="L44" s="28">
        <v>-17670</v>
      </c>
      <c r="M44" s="28">
        <v>-14670</v>
      </c>
      <c r="N44" s="28">
        <v>-8670</v>
      </c>
      <c r="O44" s="22">
        <v>-19000</v>
      </c>
      <c r="P44" s="28">
        <v>-19000</v>
      </c>
      <c r="Q44" s="28"/>
      <c r="R44" s="28"/>
      <c r="S44" s="22"/>
    </row>
    <row r="45" spans="1:19" ht="13.5">
      <c r="A45" s="6" t="s">
        <v>35</v>
      </c>
      <c r="B45" s="28">
        <v>14</v>
      </c>
      <c r="C45" s="22">
        <v>24770</v>
      </c>
      <c r="D45" s="28">
        <v>1</v>
      </c>
      <c r="E45" s="22">
        <v>6978</v>
      </c>
      <c r="F45" s="28">
        <v>2679</v>
      </c>
      <c r="G45" s="22">
        <v>3323</v>
      </c>
      <c r="H45" s="28">
        <v>2967</v>
      </c>
      <c r="I45" s="28">
        <v>1868</v>
      </c>
      <c r="J45" s="28">
        <v>658</v>
      </c>
      <c r="K45" s="22">
        <v>5735</v>
      </c>
      <c r="L45" s="28">
        <v>4183</v>
      </c>
      <c r="M45" s="28">
        <v>1969</v>
      </c>
      <c r="N45" s="28">
        <v>934</v>
      </c>
      <c r="O45" s="22">
        <v>6541</v>
      </c>
      <c r="P45" s="28">
        <v>5571</v>
      </c>
      <c r="Q45" s="28">
        <v>3687</v>
      </c>
      <c r="R45" s="28">
        <v>1519</v>
      </c>
      <c r="S45" s="22">
        <v>9358</v>
      </c>
    </row>
    <row r="46" spans="1:19" ht="14.25" thickBot="1">
      <c r="A46" s="5" t="s">
        <v>36</v>
      </c>
      <c r="B46" s="29">
        <v>-589</v>
      </c>
      <c r="C46" s="23">
        <v>-3019594</v>
      </c>
      <c r="D46" s="29">
        <v>-1997</v>
      </c>
      <c r="E46" s="23">
        <v>-3298371</v>
      </c>
      <c r="F46" s="29">
        <v>-1542541</v>
      </c>
      <c r="G46" s="23">
        <v>1029410</v>
      </c>
      <c r="H46" s="29">
        <v>846154</v>
      </c>
      <c r="I46" s="29">
        <v>869509</v>
      </c>
      <c r="J46" s="29">
        <v>924318</v>
      </c>
      <c r="K46" s="23">
        <v>1237658</v>
      </c>
      <c r="L46" s="29">
        <v>203188</v>
      </c>
      <c r="M46" s="29">
        <v>-67163</v>
      </c>
      <c r="N46" s="29">
        <v>-53326</v>
      </c>
      <c r="O46" s="23">
        <v>-3257759</v>
      </c>
      <c r="P46" s="29">
        <v>-3111064</v>
      </c>
      <c r="Q46" s="29">
        <v>-1261549</v>
      </c>
      <c r="R46" s="29">
        <v>-749202</v>
      </c>
      <c r="S46" s="23">
        <v>-6483910</v>
      </c>
    </row>
    <row r="47" spans="1:19" ht="14.25" thickTop="1">
      <c r="A47" s="6" t="s">
        <v>37</v>
      </c>
      <c r="B47" s="28">
        <v>-1500</v>
      </c>
      <c r="C47" s="22">
        <v>-3200000</v>
      </c>
      <c r="D47" s="28">
        <v>-1700</v>
      </c>
      <c r="E47" s="22">
        <v>-3484000</v>
      </c>
      <c r="F47" s="28">
        <v>-1944000</v>
      </c>
      <c r="G47" s="22">
        <v>-3888000</v>
      </c>
      <c r="H47" s="28">
        <v>-3404000</v>
      </c>
      <c r="I47" s="28">
        <v>-1944000</v>
      </c>
      <c r="J47" s="28">
        <v>-1460000</v>
      </c>
      <c r="K47" s="22">
        <v>-5199500</v>
      </c>
      <c r="L47" s="28">
        <v>-4715500</v>
      </c>
      <c r="M47" s="28">
        <v>-3015000</v>
      </c>
      <c r="N47" s="28">
        <v>-1520500</v>
      </c>
      <c r="O47" s="22">
        <v>-3192000</v>
      </c>
      <c r="P47" s="28">
        <v>-2281500</v>
      </c>
      <c r="Q47" s="28">
        <v>-1548500</v>
      </c>
      <c r="R47" s="28">
        <v>-239250</v>
      </c>
      <c r="S47" s="22">
        <v>-3117000</v>
      </c>
    </row>
    <row r="48" spans="1:19" ht="13.5">
      <c r="A48" s="6" t="s">
        <v>38</v>
      </c>
      <c r="B48" s="28">
        <v>-26</v>
      </c>
      <c r="C48" s="22">
        <v>-463625</v>
      </c>
      <c r="D48" s="28">
        <v>-428</v>
      </c>
      <c r="E48" s="22">
        <v>-307359</v>
      </c>
      <c r="F48" s="28">
        <v>-152951</v>
      </c>
      <c r="G48" s="22">
        <v>-304746</v>
      </c>
      <c r="H48" s="28">
        <v>-229526</v>
      </c>
      <c r="I48" s="28">
        <v>-154374</v>
      </c>
      <c r="J48" s="28">
        <v>-78987</v>
      </c>
      <c r="K48" s="22">
        <v>-362993</v>
      </c>
      <c r="L48" s="28">
        <v>-275310</v>
      </c>
      <c r="M48" s="28">
        <v>-185391</v>
      </c>
      <c r="N48" s="28">
        <v>-93399</v>
      </c>
      <c r="O48" s="22">
        <v>-369107</v>
      </c>
      <c r="P48" s="28">
        <v>-264494</v>
      </c>
      <c r="Q48" s="28">
        <v>-184794</v>
      </c>
      <c r="R48" s="28">
        <v>-98759</v>
      </c>
      <c r="S48" s="22"/>
    </row>
    <row r="49" spans="1:19" ht="13.5">
      <c r="A49" s="6" t="s">
        <v>39</v>
      </c>
      <c r="B49" s="28">
        <v>33</v>
      </c>
      <c r="C49" s="22">
        <v>1220</v>
      </c>
      <c r="D49" s="28"/>
      <c r="E49" s="22">
        <v>4</v>
      </c>
      <c r="F49" s="28"/>
      <c r="G49" s="22">
        <v>8</v>
      </c>
      <c r="H49" s="28"/>
      <c r="I49" s="28"/>
      <c r="J49" s="28"/>
      <c r="K49" s="22">
        <v>32</v>
      </c>
      <c r="L49" s="28"/>
      <c r="M49" s="28"/>
      <c r="N49" s="28"/>
      <c r="O49" s="22">
        <v>12</v>
      </c>
      <c r="P49" s="28"/>
      <c r="Q49" s="28"/>
      <c r="R49" s="28"/>
      <c r="S49" s="22">
        <v>15042</v>
      </c>
    </row>
    <row r="50" spans="1:19" ht="13.5">
      <c r="A50" s="6" t="s">
        <v>40</v>
      </c>
      <c r="B50" s="28">
        <v>-329</v>
      </c>
      <c r="C50" s="22">
        <v>-659549</v>
      </c>
      <c r="D50" s="28">
        <v>-329</v>
      </c>
      <c r="E50" s="22">
        <v>-535862</v>
      </c>
      <c r="F50" s="28">
        <v>-206087</v>
      </c>
      <c r="G50" s="22">
        <v>-206069</v>
      </c>
      <c r="H50" s="28">
        <v>-206069</v>
      </c>
      <c r="I50" s="28"/>
      <c r="J50" s="28"/>
      <c r="K50" s="22"/>
      <c r="L50" s="28"/>
      <c r="M50" s="28"/>
      <c r="N50" s="28"/>
      <c r="O50" s="22">
        <v>-2210976</v>
      </c>
      <c r="P50" s="28">
        <v>-2210976</v>
      </c>
      <c r="Q50" s="28">
        <v>-1607949</v>
      </c>
      <c r="R50" s="28">
        <v>-1607949</v>
      </c>
      <c r="S50" s="22">
        <v>-2208947</v>
      </c>
    </row>
    <row r="51" spans="1:19" ht="13.5">
      <c r="A51" s="6" t="s">
        <v>81</v>
      </c>
      <c r="B51" s="28">
        <v>0</v>
      </c>
      <c r="C51" s="22">
        <v>-242</v>
      </c>
      <c r="D51" s="28">
        <v>0</v>
      </c>
      <c r="E51" s="22">
        <v>-200</v>
      </c>
      <c r="F51" s="28">
        <v>-100</v>
      </c>
      <c r="G51" s="22">
        <v>-526</v>
      </c>
      <c r="H51" s="28">
        <v>-351</v>
      </c>
      <c r="I51" s="28">
        <v>-108</v>
      </c>
      <c r="J51" s="28">
        <v>-11</v>
      </c>
      <c r="K51" s="22">
        <v>-512</v>
      </c>
      <c r="L51" s="28">
        <v>-339</v>
      </c>
      <c r="M51" s="28">
        <v>-137</v>
      </c>
      <c r="N51" s="28">
        <v>-62</v>
      </c>
      <c r="O51" s="22">
        <v>-2007</v>
      </c>
      <c r="P51" s="28">
        <v>-1857</v>
      </c>
      <c r="Q51" s="28">
        <v>-1308</v>
      </c>
      <c r="R51" s="28">
        <v>-524</v>
      </c>
      <c r="S51" s="22">
        <v>-5070</v>
      </c>
    </row>
    <row r="52" spans="1:19" ht="14.25" thickBot="1">
      <c r="A52" s="5" t="s">
        <v>41</v>
      </c>
      <c r="B52" s="29">
        <v>-1824</v>
      </c>
      <c r="C52" s="23">
        <v>-4322196</v>
      </c>
      <c r="D52" s="29">
        <v>-2457</v>
      </c>
      <c r="E52" s="23">
        <v>-5327417</v>
      </c>
      <c r="F52" s="29">
        <v>-2303139</v>
      </c>
      <c r="G52" s="23">
        <v>-4399333</v>
      </c>
      <c r="H52" s="29">
        <v>-3839947</v>
      </c>
      <c r="I52" s="29">
        <v>-2098482</v>
      </c>
      <c r="J52" s="29">
        <v>-1538999</v>
      </c>
      <c r="K52" s="23">
        <v>-8867029</v>
      </c>
      <c r="L52" s="29">
        <v>-8295206</v>
      </c>
      <c r="M52" s="29">
        <v>-6200528</v>
      </c>
      <c r="N52" s="29">
        <v>-1613961</v>
      </c>
      <c r="O52" s="23">
        <v>2624871</v>
      </c>
      <c r="P52" s="29">
        <v>-2171609</v>
      </c>
      <c r="Q52" s="29">
        <v>53817</v>
      </c>
      <c r="R52" s="29">
        <v>1447095</v>
      </c>
      <c r="S52" s="23">
        <v>-4815575</v>
      </c>
    </row>
    <row r="53" spans="1:19" ht="14.25" thickTop="1">
      <c r="A53" s="7" t="s">
        <v>42</v>
      </c>
      <c r="B53" s="28">
        <v>177</v>
      </c>
      <c r="C53" s="22">
        <v>364446</v>
      </c>
      <c r="D53" s="28">
        <v>-100</v>
      </c>
      <c r="E53" s="22">
        <v>-79484</v>
      </c>
      <c r="F53" s="28">
        <v>-152273</v>
      </c>
      <c r="G53" s="22">
        <v>-145595</v>
      </c>
      <c r="H53" s="28">
        <v>-188959</v>
      </c>
      <c r="I53" s="28">
        <v>-127647</v>
      </c>
      <c r="J53" s="28">
        <v>-108852</v>
      </c>
      <c r="K53" s="22">
        <v>-5907</v>
      </c>
      <c r="L53" s="28">
        <v>17569</v>
      </c>
      <c r="M53" s="28">
        <v>12030</v>
      </c>
      <c r="N53" s="28">
        <v>42847</v>
      </c>
      <c r="O53" s="22">
        <v>-299309</v>
      </c>
      <c r="P53" s="28">
        <v>-327603</v>
      </c>
      <c r="Q53" s="28">
        <v>-94647</v>
      </c>
      <c r="R53" s="28">
        <v>102162</v>
      </c>
      <c r="S53" s="22">
        <v>-26011</v>
      </c>
    </row>
    <row r="54" spans="1:19" ht="13.5">
      <c r="A54" s="7" t="s">
        <v>43</v>
      </c>
      <c r="B54" s="28">
        <v>2006</v>
      </c>
      <c r="C54" s="22">
        <v>1360171</v>
      </c>
      <c r="D54" s="28">
        <v>2708</v>
      </c>
      <c r="E54" s="22">
        <v>209270</v>
      </c>
      <c r="F54" s="28">
        <v>1701012</v>
      </c>
      <c r="G54" s="22">
        <v>4054073</v>
      </c>
      <c r="H54" s="28">
        <v>2973500</v>
      </c>
      <c r="I54" s="28">
        <v>1875851</v>
      </c>
      <c r="J54" s="28">
        <v>1313630</v>
      </c>
      <c r="K54" s="22">
        <v>-5559334</v>
      </c>
      <c r="L54" s="28">
        <v>-7664987</v>
      </c>
      <c r="M54" s="28">
        <v>-6827782</v>
      </c>
      <c r="N54" s="28">
        <v>-3760796</v>
      </c>
      <c r="O54" s="22">
        <v>1921583</v>
      </c>
      <c r="P54" s="28">
        <v>-2882692</v>
      </c>
      <c r="Q54" s="28">
        <v>967792</v>
      </c>
      <c r="R54" s="28">
        <v>-1152674</v>
      </c>
      <c r="S54" s="22">
        <v>-1310573</v>
      </c>
    </row>
    <row r="55" spans="1:19" ht="13.5">
      <c r="A55" s="7" t="s">
        <v>44</v>
      </c>
      <c r="B55" s="28">
        <v>18147</v>
      </c>
      <c r="C55" s="22">
        <v>16452711</v>
      </c>
      <c r="D55" s="28">
        <v>16452</v>
      </c>
      <c r="E55" s="22">
        <v>16194951</v>
      </c>
      <c r="F55" s="28">
        <v>16194951</v>
      </c>
      <c r="G55" s="22">
        <v>12027368</v>
      </c>
      <c r="H55" s="28">
        <v>12027368</v>
      </c>
      <c r="I55" s="28">
        <v>12027368</v>
      </c>
      <c r="J55" s="28">
        <v>12027368</v>
      </c>
      <c r="K55" s="22">
        <v>17586703</v>
      </c>
      <c r="L55" s="28">
        <v>17586703</v>
      </c>
      <c r="M55" s="28">
        <v>17586703</v>
      </c>
      <c r="N55" s="28">
        <v>17586703</v>
      </c>
      <c r="O55" s="22">
        <v>15665119</v>
      </c>
      <c r="P55" s="28">
        <v>15665119</v>
      </c>
      <c r="Q55" s="28">
        <v>15665119</v>
      </c>
      <c r="R55" s="28">
        <v>15665119</v>
      </c>
      <c r="S55" s="22">
        <v>16800336</v>
      </c>
    </row>
    <row r="56" spans="1:19" ht="13.5">
      <c r="A56" s="7" t="s">
        <v>45</v>
      </c>
      <c r="B56" s="28">
        <v>157</v>
      </c>
      <c r="C56" s="22">
        <v>334707</v>
      </c>
      <c r="D56" s="28">
        <v>334</v>
      </c>
      <c r="E56" s="22">
        <v>48488</v>
      </c>
      <c r="F56" s="28">
        <v>48488</v>
      </c>
      <c r="G56" s="22">
        <v>113509</v>
      </c>
      <c r="H56" s="28">
        <v>113509</v>
      </c>
      <c r="I56" s="28">
        <v>113509</v>
      </c>
      <c r="J56" s="28">
        <v>113509</v>
      </c>
      <c r="K56" s="22"/>
      <c r="L56" s="28"/>
      <c r="M56" s="28"/>
      <c r="N56" s="28"/>
      <c r="O56" s="22"/>
      <c r="P56" s="28"/>
      <c r="Q56" s="28"/>
      <c r="R56" s="28"/>
      <c r="S56" s="22">
        <v>175356</v>
      </c>
    </row>
    <row r="57" spans="1:19" ht="14.25" thickBot="1">
      <c r="A57" s="7" t="s">
        <v>44</v>
      </c>
      <c r="B57" s="28">
        <v>20311</v>
      </c>
      <c r="C57" s="22">
        <v>18147589</v>
      </c>
      <c r="D57" s="28">
        <v>19496</v>
      </c>
      <c r="E57" s="22">
        <v>16452711</v>
      </c>
      <c r="F57" s="28">
        <v>17944452</v>
      </c>
      <c r="G57" s="22">
        <v>16194951</v>
      </c>
      <c r="H57" s="28">
        <v>15114378</v>
      </c>
      <c r="I57" s="28">
        <v>14016729</v>
      </c>
      <c r="J57" s="28">
        <v>13454508</v>
      </c>
      <c r="K57" s="22">
        <v>12027368</v>
      </c>
      <c r="L57" s="28">
        <v>9921715</v>
      </c>
      <c r="M57" s="28">
        <v>10758921</v>
      </c>
      <c r="N57" s="28">
        <v>13825906</v>
      </c>
      <c r="O57" s="22">
        <v>17586703</v>
      </c>
      <c r="P57" s="28">
        <v>12782426</v>
      </c>
      <c r="Q57" s="28">
        <v>16632912</v>
      </c>
      <c r="R57" s="28">
        <v>14512445</v>
      </c>
      <c r="S57" s="22">
        <v>15665119</v>
      </c>
    </row>
    <row r="58" spans="1:19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60" ht="13.5">
      <c r="A60" s="20" t="s">
        <v>152</v>
      </c>
    </row>
    <row r="61" ht="13.5">
      <c r="A61" s="20" t="s">
        <v>153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148</v>
      </c>
      <c r="B2" s="14">
        <v>7729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149</v>
      </c>
      <c r="B3" s="1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53</v>
      </c>
      <c r="B4" s="15" t="str">
        <f>HYPERLINK("http://www.kabupro.jp/mark/20140213/S10015SS.htm","四半期報告書")</f>
        <v>四半期報告書</v>
      </c>
      <c r="C4" s="15" t="str">
        <f>HYPERLINK("http://www.kabupro.jp/mark/20131113/S1000GK1.htm","四半期報告書")</f>
        <v>四半期報告書</v>
      </c>
      <c r="D4" s="15" t="str">
        <f>HYPERLINK("http://www.kabupro.jp/mark/20130813/S000E9TW.htm","四半期報告書")</f>
        <v>四半期報告書</v>
      </c>
      <c r="E4" s="15" t="str">
        <f>HYPERLINK("http://www.kabupro.jp/mark/20140213/S10015SS.htm","四半期報告書")</f>
        <v>四半期報告書</v>
      </c>
      <c r="F4" s="15" t="str">
        <f>HYPERLINK("http://www.kabupro.jp/mark/20130214/S000CVIP.htm","四半期報告書")</f>
        <v>四半期報告書</v>
      </c>
      <c r="G4" s="15" t="str">
        <f>HYPERLINK("http://www.kabupro.jp/mark/20121113/S000C9EN.htm","四半期報告書")</f>
        <v>四半期報告書</v>
      </c>
      <c r="H4" s="15" t="str">
        <f>HYPERLINK("http://www.kabupro.jp/mark/20120813/S000BQ66.htm","四半期報告書")</f>
        <v>四半期報告書</v>
      </c>
      <c r="I4" s="15" t="str">
        <f>HYPERLINK("http://www.kabupro.jp/mark/20130626/S000DQUD.htm","有価証券報告書")</f>
        <v>有価証券報告書</v>
      </c>
      <c r="J4" s="15" t="str">
        <f>HYPERLINK("http://www.kabupro.jp/mark/20120213/S000AAMM.htm","四半期報告書")</f>
        <v>四半期報告書</v>
      </c>
      <c r="K4" s="15" t="str">
        <f>HYPERLINK("http://www.kabupro.jp/mark/20111111/S0009OFX.htm","四半期報告書")</f>
        <v>四半期報告書</v>
      </c>
      <c r="L4" s="15" t="str">
        <f>HYPERLINK("http://www.kabupro.jp/mark/20110812/S00096BI.htm","四半期報告書")</f>
        <v>四半期報告書</v>
      </c>
      <c r="M4" s="15" t="str">
        <f>HYPERLINK("http://www.kabupro.jp/mark/20120627/S000B6YU.htm","有価証券報告書")</f>
        <v>有価証券報告書</v>
      </c>
      <c r="N4" s="15" t="str">
        <f>HYPERLINK("http://www.kabupro.jp/mark/20110210/S0007Q39.htm","四半期報告書")</f>
        <v>四半期報告書</v>
      </c>
      <c r="O4" s="15" t="str">
        <f>HYPERLINK("http://www.kabupro.jp/mark/20101112/S00075L0.htm","四半期報告書")</f>
        <v>四半期報告書</v>
      </c>
      <c r="P4" s="15" t="str">
        <f>HYPERLINK("http://www.kabupro.jp/mark/20100813/S0006MC4.htm","四半期報告書")</f>
        <v>四半期報告書</v>
      </c>
      <c r="Q4" s="15" t="str">
        <f>HYPERLINK("http://www.kabupro.jp/mark/20110629/S0008PMG.htm","有価証券報告書")</f>
        <v>有価証券報告書</v>
      </c>
      <c r="R4" s="15" t="str">
        <f>HYPERLINK("http://www.kabupro.jp/mark/20100212/S000551Q.htm","四半期報告書")</f>
        <v>四半期報告書</v>
      </c>
      <c r="S4" s="15" t="str">
        <f>HYPERLINK("http://www.kabupro.jp/mark/20091112/S0004JCI.htm","四半期報告書")</f>
        <v>四半期報告書</v>
      </c>
      <c r="T4" s="15" t="str">
        <f>HYPERLINK("http://www.kabupro.jp/mark/20090813/S0003Y6G.htm","四半期報告書")</f>
        <v>四半期報告書</v>
      </c>
      <c r="U4" s="15" t="str">
        <f>HYPERLINK("http://www.kabupro.jp/mark/20100628/S00063JL.htm","有価証券報告書")</f>
        <v>有価証券報告書</v>
      </c>
      <c r="V4" s="15" t="str">
        <f>HYPERLINK("http://www.kabupro.jp/mark/20090213/S0002HUT.htm","四半期報告書")</f>
        <v>四半期報告書</v>
      </c>
      <c r="W4" s="15" t="str">
        <f>HYPERLINK("http://www.kabupro.jp/mark/20081113/S0001SMP.htm","四半期報告書")</f>
        <v>四半期報告書</v>
      </c>
      <c r="X4" s="15" t="str">
        <f>HYPERLINK("http://www.kabupro.jp/mark/20080813/S00014DX.htm","四半期報告書")</f>
        <v>四半期報告書</v>
      </c>
      <c r="Y4" s="15" t="str">
        <f>HYPERLINK("http://www.kabupro.jp/mark/20090629/S0003JAA.htm","有価証券報告書")</f>
        <v>有価証券報告書</v>
      </c>
    </row>
    <row r="5" spans="1:25" ht="14.25" thickBot="1">
      <c r="A5" s="11" t="s">
        <v>54</v>
      </c>
      <c r="B5" s="1" t="s">
        <v>206</v>
      </c>
      <c r="C5" s="1" t="s">
        <v>209</v>
      </c>
      <c r="D5" s="1" t="s">
        <v>211</v>
      </c>
      <c r="E5" s="1" t="s">
        <v>206</v>
      </c>
      <c r="F5" s="1" t="s">
        <v>213</v>
      </c>
      <c r="G5" s="1" t="s">
        <v>215</v>
      </c>
      <c r="H5" s="1" t="s">
        <v>217</v>
      </c>
      <c r="I5" s="1" t="s">
        <v>60</v>
      </c>
      <c r="J5" s="1" t="s">
        <v>219</v>
      </c>
      <c r="K5" s="1" t="s">
        <v>221</v>
      </c>
      <c r="L5" s="1" t="s">
        <v>223</v>
      </c>
      <c r="M5" s="1" t="s">
        <v>64</v>
      </c>
      <c r="N5" s="1" t="s">
        <v>225</v>
      </c>
      <c r="O5" s="1" t="s">
        <v>227</v>
      </c>
      <c r="P5" s="1" t="s">
        <v>229</v>
      </c>
      <c r="Q5" s="1" t="s">
        <v>66</v>
      </c>
      <c r="R5" s="1" t="s">
        <v>231</v>
      </c>
      <c r="S5" s="1" t="s">
        <v>233</v>
      </c>
      <c r="T5" s="1" t="s">
        <v>235</v>
      </c>
      <c r="U5" s="1" t="s">
        <v>68</v>
      </c>
      <c r="V5" s="1" t="s">
        <v>237</v>
      </c>
      <c r="W5" s="1" t="s">
        <v>239</v>
      </c>
      <c r="X5" s="1" t="s">
        <v>241</v>
      </c>
      <c r="Y5" s="1" t="s">
        <v>70</v>
      </c>
    </row>
    <row r="6" spans="1:25" ht="15" thickBot="1" thickTop="1">
      <c r="A6" s="10" t="s">
        <v>55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56</v>
      </c>
      <c r="B7" s="14" t="s">
        <v>207</v>
      </c>
      <c r="C7" s="14" t="s">
        <v>207</v>
      </c>
      <c r="D7" s="14" t="s">
        <v>207</v>
      </c>
      <c r="E7" s="16" t="s">
        <v>61</v>
      </c>
      <c r="F7" s="14" t="s">
        <v>207</v>
      </c>
      <c r="G7" s="14" t="s">
        <v>207</v>
      </c>
      <c r="H7" s="14" t="s">
        <v>207</v>
      </c>
      <c r="I7" s="16" t="s">
        <v>61</v>
      </c>
      <c r="J7" s="14" t="s">
        <v>207</v>
      </c>
      <c r="K7" s="14" t="s">
        <v>207</v>
      </c>
      <c r="L7" s="14" t="s">
        <v>207</v>
      </c>
      <c r="M7" s="16" t="s">
        <v>61</v>
      </c>
      <c r="N7" s="14" t="s">
        <v>207</v>
      </c>
      <c r="O7" s="14" t="s">
        <v>207</v>
      </c>
      <c r="P7" s="14" t="s">
        <v>207</v>
      </c>
      <c r="Q7" s="16" t="s">
        <v>61</v>
      </c>
      <c r="R7" s="14" t="s">
        <v>207</v>
      </c>
      <c r="S7" s="14" t="s">
        <v>207</v>
      </c>
      <c r="T7" s="14" t="s">
        <v>207</v>
      </c>
      <c r="U7" s="16" t="s">
        <v>61</v>
      </c>
      <c r="V7" s="14" t="s">
        <v>207</v>
      </c>
      <c r="W7" s="14" t="s">
        <v>207</v>
      </c>
      <c r="X7" s="14" t="s">
        <v>207</v>
      </c>
      <c r="Y7" s="16" t="s">
        <v>61</v>
      </c>
    </row>
    <row r="8" spans="1:25" ht="13.5">
      <c r="A8" s="13" t="s">
        <v>57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58</v>
      </c>
      <c r="B9" s="1" t="s">
        <v>208</v>
      </c>
      <c r="C9" s="1" t="s">
        <v>210</v>
      </c>
      <c r="D9" s="1" t="s">
        <v>212</v>
      </c>
      <c r="E9" s="17" t="s">
        <v>62</v>
      </c>
      <c r="F9" s="1" t="s">
        <v>214</v>
      </c>
      <c r="G9" s="1" t="s">
        <v>216</v>
      </c>
      <c r="H9" s="1" t="s">
        <v>218</v>
      </c>
      <c r="I9" s="17" t="s">
        <v>63</v>
      </c>
      <c r="J9" s="1" t="s">
        <v>220</v>
      </c>
      <c r="K9" s="1" t="s">
        <v>222</v>
      </c>
      <c r="L9" s="1" t="s">
        <v>224</v>
      </c>
      <c r="M9" s="17" t="s">
        <v>65</v>
      </c>
      <c r="N9" s="1" t="s">
        <v>226</v>
      </c>
      <c r="O9" s="1" t="s">
        <v>228</v>
      </c>
      <c r="P9" s="1" t="s">
        <v>230</v>
      </c>
      <c r="Q9" s="17" t="s">
        <v>67</v>
      </c>
      <c r="R9" s="1" t="s">
        <v>232</v>
      </c>
      <c r="S9" s="1" t="s">
        <v>234</v>
      </c>
      <c r="T9" s="1" t="s">
        <v>236</v>
      </c>
      <c r="U9" s="17" t="s">
        <v>69</v>
      </c>
      <c r="V9" s="1" t="s">
        <v>238</v>
      </c>
      <c r="W9" s="1" t="s">
        <v>240</v>
      </c>
      <c r="X9" s="1" t="s">
        <v>242</v>
      </c>
      <c r="Y9" s="17" t="s">
        <v>71</v>
      </c>
    </row>
    <row r="10" spans="1:25" ht="14.25" thickBot="1">
      <c r="A10" s="13" t="s">
        <v>59</v>
      </c>
      <c r="B10" s="1" t="s">
        <v>243</v>
      </c>
      <c r="C10" s="1" t="s">
        <v>243</v>
      </c>
      <c r="D10" s="1" t="s">
        <v>243</v>
      </c>
      <c r="E10" s="17" t="s">
        <v>243</v>
      </c>
      <c r="F10" s="1" t="s">
        <v>73</v>
      </c>
      <c r="G10" s="1" t="s">
        <v>73</v>
      </c>
      <c r="H10" s="1" t="s">
        <v>73</v>
      </c>
      <c r="I10" s="17" t="s">
        <v>73</v>
      </c>
      <c r="J10" s="1" t="s">
        <v>73</v>
      </c>
      <c r="K10" s="1" t="s">
        <v>73</v>
      </c>
      <c r="L10" s="1" t="s">
        <v>73</v>
      </c>
      <c r="M10" s="17" t="s">
        <v>73</v>
      </c>
      <c r="N10" s="1" t="s">
        <v>73</v>
      </c>
      <c r="O10" s="1" t="s">
        <v>73</v>
      </c>
      <c r="P10" s="1" t="s">
        <v>73</v>
      </c>
      <c r="Q10" s="17" t="s">
        <v>73</v>
      </c>
      <c r="R10" s="1" t="s">
        <v>73</v>
      </c>
      <c r="S10" s="1" t="s">
        <v>73</v>
      </c>
      <c r="T10" s="1" t="s">
        <v>73</v>
      </c>
      <c r="U10" s="17" t="s">
        <v>73</v>
      </c>
      <c r="V10" s="1" t="s">
        <v>73</v>
      </c>
      <c r="W10" s="1" t="s">
        <v>73</v>
      </c>
      <c r="X10" s="1" t="s">
        <v>73</v>
      </c>
      <c r="Y10" s="17" t="s">
        <v>73</v>
      </c>
    </row>
    <row r="11" spans="1:25" ht="14.25" thickTop="1">
      <c r="A11" s="9" t="s">
        <v>72</v>
      </c>
      <c r="B11" s="27">
        <v>19617</v>
      </c>
      <c r="C11" s="27">
        <v>20339</v>
      </c>
      <c r="D11" s="27">
        <v>19298</v>
      </c>
      <c r="E11" s="21">
        <v>18251</v>
      </c>
      <c r="F11" s="27">
        <v>17418378</v>
      </c>
      <c r="G11" s="27">
        <v>19597489</v>
      </c>
      <c r="H11" s="27">
        <v>17621309</v>
      </c>
      <c r="I11" s="21">
        <v>16480711</v>
      </c>
      <c r="J11" s="27">
        <v>15353599</v>
      </c>
      <c r="K11" s="27">
        <v>17974972</v>
      </c>
      <c r="L11" s="27">
        <v>16266170</v>
      </c>
      <c r="M11" s="21">
        <v>16222951</v>
      </c>
      <c r="N11" s="27">
        <v>15142378</v>
      </c>
      <c r="O11" s="27">
        <v>14044729</v>
      </c>
      <c r="P11" s="27">
        <v>13482508</v>
      </c>
      <c r="Q11" s="21">
        <v>12055368</v>
      </c>
      <c r="R11" s="27">
        <v>9949715</v>
      </c>
      <c r="S11" s="27">
        <v>10786921</v>
      </c>
      <c r="T11" s="27">
        <v>13853906</v>
      </c>
      <c r="U11" s="21">
        <v>17614703</v>
      </c>
      <c r="V11" s="27">
        <v>12810426</v>
      </c>
      <c r="W11" s="27">
        <v>16660912</v>
      </c>
      <c r="X11" s="27">
        <v>14540445</v>
      </c>
      <c r="Y11" s="21">
        <v>15693119</v>
      </c>
    </row>
    <row r="12" spans="1:25" ht="13.5">
      <c r="A12" s="2" t="s">
        <v>244</v>
      </c>
      <c r="B12" s="28">
        <v>19743</v>
      </c>
      <c r="C12" s="28">
        <v>18609</v>
      </c>
      <c r="D12" s="28">
        <v>17947</v>
      </c>
      <c r="E12" s="22">
        <v>16346</v>
      </c>
      <c r="F12" s="28">
        <v>17458109</v>
      </c>
      <c r="G12" s="28">
        <v>17973578</v>
      </c>
      <c r="H12" s="28">
        <v>17919154</v>
      </c>
      <c r="I12" s="22">
        <v>20205698</v>
      </c>
      <c r="J12" s="28">
        <v>21292601</v>
      </c>
      <c r="K12" s="28">
        <v>22113122</v>
      </c>
      <c r="L12" s="28">
        <v>18570993</v>
      </c>
      <c r="M12" s="22">
        <v>18796807</v>
      </c>
      <c r="N12" s="28">
        <v>17282289</v>
      </c>
      <c r="O12" s="28">
        <v>18493150</v>
      </c>
      <c r="P12" s="28">
        <v>14247075</v>
      </c>
      <c r="Q12" s="22">
        <v>15511527</v>
      </c>
      <c r="R12" s="28">
        <v>10641090</v>
      </c>
      <c r="S12" s="28">
        <v>9854002</v>
      </c>
      <c r="T12" s="28">
        <v>8666324</v>
      </c>
      <c r="U12" s="22">
        <v>11860490</v>
      </c>
      <c r="V12" s="28">
        <v>19015695</v>
      </c>
      <c r="W12" s="28">
        <v>26248961</v>
      </c>
      <c r="X12" s="28">
        <v>30850306</v>
      </c>
      <c r="Y12" s="22">
        <v>32282137</v>
      </c>
    </row>
    <row r="13" spans="1:25" ht="13.5">
      <c r="A13" s="2" t="s">
        <v>76</v>
      </c>
      <c r="B13" s="28">
        <v>1768</v>
      </c>
      <c r="C13" s="28">
        <v>1638</v>
      </c>
      <c r="D13" s="28">
        <v>2117</v>
      </c>
      <c r="E13" s="22">
        <v>1758</v>
      </c>
      <c r="F13" s="28">
        <v>2331144</v>
      </c>
      <c r="G13" s="28">
        <v>2189874</v>
      </c>
      <c r="H13" s="28">
        <v>1707180</v>
      </c>
      <c r="I13" s="22">
        <v>1412598</v>
      </c>
      <c r="J13" s="28">
        <v>1190078</v>
      </c>
      <c r="K13" s="28">
        <v>1185280</v>
      </c>
      <c r="L13" s="28">
        <v>986524</v>
      </c>
      <c r="M13" s="22">
        <v>797437</v>
      </c>
      <c r="N13" s="28">
        <v>961691</v>
      </c>
      <c r="O13" s="28">
        <v>1029079</v>
      </c>
      <c r="P13" s="28">
        <v>1018575</v>
      </c>
      <c r="Q13" s="22">
        <v>984741</v>
      </c>
      <c r="R13" s="28">
        <v>1537480</v>
      </c>
      <c r="S13" s="28">
        <v>1087358</v>
      </c>
      <c r="T13" s="28">
        <v>2705330</v>
      </c>
      <c r="U13" s="22">
        <v>1429945</v>
      </c>
      <c r="V13" s="28"/>
      <c r="W13" s="28"/>
      <c r="X13" s="28"/>
      <c r="Y13" s="22"/>
    </row>
    <row r="14" spans="1:25" ht="13.5">
      <c r="A14" s="2" t="s">
        <v>77</v>
      </c>
      <c r="B14" s="28">
        <v>7875</v>
      </c>
      <c r="C14" s="28">
        <v>7527</v>
      </c>
      <c r="D14" s="28">
        <v>8162</v>
      </c>
      <c r="E14" s="22">
        <v>8916</v>
      </c>
      <c r="F14" s="28">
        <v>8300718</v>
      </c>
      <c r="G14" s="28">
        <v>8434984</v>
      </c>
      <c r="H14" s="28">
        <v>10007552</v>
      </c>
      <c r="I14" s="22">
        <v>8875893</v>
      </c>
      <c r="J14" s="28">
        <v>9823725</v>
      </c>
      <c r="K14" s="28">
        <v>10326055</v>
      </c>
      <c r="L14" s="28">
        <v>12665845</v>
      </c>
      <c r="M14" s="22">
        <v>10546881</v>
      </c>
      <c r="N14" s="28">
        <v>11038179</v>
      </c>
      <c r="O14" s="28">
        <v>10154876</v>
      </c>
      <c r="P14" s="28">
        <v>10812981</v>
      </c>
      <c r="Q14" s="22">
        <v>9362007</v>
      </c>
      <c r="R14" s="28">
        <v>11055171</v>
      </c>
      <c r="S14" s="28">
        <v>11022417</v>
      </c>
      <c r="T14" s="28">
        <v>11784773</v>
      </c>
      <c r="U14" s="22">
        <v>13659924</v>
      </c>
      <c r="V14" s="28">
        <v>14934461</v>
      </c>
      <c r="W14" s="28">
        <v>18171410</v>
      </c>
      <c r="X14" s="28">
        <v>18852001</v>
      </c>
      <c r="Y14" s="22"/>
    </row>
    <row r="15" spans="1:25" ht="13.5">
      <c r="A15" s="2" t="s">
        <v>78</v>
      </c>
      <c r="B15" s="28">
        <v>3167</v>
      </c>
      <c r="C15" s="28">
        <v>3125</v>
      </c>
      <c r="D15" s="28">
        <v>3443</v>
      </c>
      <c r="E15" s="22">
        <v>3532</v>
      </c>
      <c r="F15" s="28">
        <v>3414757</v>
      </c>
      <c r="G15" s="28">
        <v>3235770</v>
      </c>
      <c r="H15" s="28">
        <v>3035467</v>
      </c>
      <c r="I15" s="22">
        <v>2895145</v>
      </c>
      <c r="J15" s="28">
        <v>2993937</v>
      </c>
      <c r="K15" s="28">
        <v>3100766</v>
      </c>
      <c r="L15" s="28">
        <v>3223831</v>
      </c>
      <c r="M15" s="22">
        <v>2733940</v>
      </c>
      <c r="N15" s="28">
        <v>2901977</v>
      </c>
      <c r="O15" s="28">
        <v>2460917</v>
      </c>
      <c r="P15" s="28">
        <v>2436984</v>
      </c>
      <c r="Q15" s="22">
        <v>2317624</v>
      </c>
      <c r="R15" s="28">
        <v>2419019</v>
      </c>
      <c r="S15" s="28">
        <v>2460308</v>
      </c>
      <c r="T15" s="28">
        <v>2779622</v>
      </c>
      <c r="U15" s="22">
        <v>2870455</v>
      </c>
      <c r="V15" s="28"/>
      <c r="W15" s="28"/>
      <c r="X15" s="28"/>
      <c r="Y15" s="22"/>
    </row>
    <row r="16" spans="1:25" ht="13.5">
      <c r="A16" s="2" t="s">
        <v>81</v>
      </c>
      <c r="B16" s="28">
        <v>1908</v>
      </c>
      <c r="C16" s="28">
        <v>2072</v>
      </c>
      <c r="D16" s="28">
        <v>2195</v>
      </c>
      <c r="E16" s="22">
        <v>3172</v>
      </c>
      <c r="F16" s="28">
        <v>3317447</v>
      </c>
      <c r="G16" s="28">
        <v>3167911</v>
      </c>
      <c r="H16" s="28">
        <v>3227460</v>
      </c>
      <c r="I16" s="22">
        <v>556892</v>
      </c>
      <c r="J16" s="28">
        <v>2046187</v>
      </c>
      <c r="K16" s="28">
        <v>2187540</v>
      </c>
      <c r="L16" s="28">
        <v>1858284</v>
      </c>
      <c r="M16" s="22">
        <v>910974</v>
      </c>
      <c r="N16" s="28">
        <v>1632929</v>
      </c>
      <c r="O16" s="28">
        <v>1452342</v>
      </c>
      <c r="P16" s="28">
        <v>1672877</v>
      </c>
      <c r="Q16" s="22">
        <v>911244</v>
      </c>
      <c r="R16" s="28">
        <v>2022118</v>
      </c>
      <c r="S16" s="28">
        <v>1569817</v>
      </c>
      <c r="T16" s="28">
        <v>2399540</v>
      </c>
      <c r="U16" s="22">
        <v>1478606</v>
      </c>
      <c r="V16" s="28">
        <v>2288436</v>
      </c>
      <c r="W16" s="28">
        <v>2405832</v>
      </c>
      <c r="X16" s="28">
        <v>2780884</v>
      </c>
      <c r="Y16" s="22">
        <v>1239636</v>
      </c>
    </row>
    <row r="17" spans="1:25" ht="13.5">
      <c r="A17" s="2" t="s">
        <v>82</v>
      </c>
      <c r="B17" s="28">
        <v>-120</v>
      </c>
      <c r="C17" s="28">
        <v>-155</v>
      </c>
      <c r="D17" s="28">
        <v>-155</v>
      </c>
      <c r="E17" s="22">
        <v>-168</v>
      </c>
      <c r="F17" s="28">
        <v>-247854</v>
      </c>
      <c r="G17" s="28">
        <v>-135259</v>
      </c>
      <c r="H17" s="28">
        <v>-172137</v>
      </c>
      <c r="I17" s="22">
        <v>-187938</v>
      </c>
      <c r="J17" s="28">
        <v>-120615</v>
      </c>
      <c r="K17" s="28">
        <v>-161938</v>
      </c>
      <c r="L17" s="28">
        <v>-255635</v>
      </c>
      <c r="M17" s="22">
        <v>-245688</v>
      </c>
      <c r="N17" s="28">
        <v>-265684</v>
      </c>
      <c r="O17" s="28">
        <v>-232142</v>
      </c>
      <c r="P17" s="28">
        <v>-197963</v>
      </c>
      <c r="Q17" s="22">
        <v>-202959</v>
      </c>
      <c r="R17" s="28">
        <v>-139168</v>
      </c>
      <c r="S17" s="28">
        <v>-149779</v>
      </c>
      <c r="T17" s="28">
        <v>-186155</v>
      </c>
      <c r="U17" s="22">
        <v>-269880</v>
      </c>
      <c r="V17" s="28">
        <v>-344263</v>
      </c>
      <c r="W17" s="28">
        <v>-49112</v>
      </c>
      <c r="X17" s="28">
        <v>-46332</v>
      </c>
      <c r="Y17" s="22">
        <v>-45335</v>
      </c>
    </row>
    <row r="18" spans="1:25" ht="13.5">
      <c r="A18" s="2" t="s">
        <v>83</v>
      </c>
      <c r="B18" s="28">
        <v>53961</v>
      </c>
      <c r="C18" s="28">
        <v>53158</v>
      </c>
      <c r="D18" s="28">
        <v>53009</v>
      </c>
      <c r="E18" s="22">
        <v>51809</v>
      </c>
      <c r="F18" s="28">
        <v>51992701</v>
      </c>
      <c r="G18" s="28">
        <v>54464351</v>
      </c>
      <c r="H18" s="28">
        <v>53345987</v>
      </c>
      <c r="I18" s="22">
        <v>52427897</v>
      </c>
      <c r="J18" s="28">
        <v>52579513</v>
      </c>
      <c r="K18" s="28">
        <v>56725800</v>
      </c>
      <c r="L18" s="28">
        <v>53316013</v>
      </c>
      <c r="M18" s="22">
        <v>50820190</v>
      </c>
      <c r="N18" s="28">
        <v>48693763</v>
      </c>
      <c r="O18" s="28">
        <v>47402953</v>
      </c>
      <c r="P18" s="28">
        <v>43473039</v>
      </c>
      <c r="Q18" s="22">
        <v>41703407</v>
      </c>
      <c r="R18" s="28">
        <v>37485428</v>
      </c>
      <c r="S18" s="28">
        <v>36631045</v>
      </c>
      <c r="T18" s="28">
        <v>42003341</v>
      </c>
      <c r="U18" s="22">
        <v>50256337</v>
      </c>
      <c r="V18" s="28">
        <v>53618363</v>
      </c>
      <c r="W18" s="28">
        <v>70678402</v>
      </c>
      <c r="X18" s="28">
        <v>75271597</v>
      </c>
      <c r="Y18" s="22">
        <v>77603585</v>
      </c>
    </row>
    <row r="19" spans="1:25" ht="13.5">
      <c r="A19" s="3" t="s">
        <v>245</v>
      </c>
      <c r="B19" s="28">
        <v>10024</v>
      </c>
      <c r="C19" s="28">
        <v>10176</v>
      </c>
      <c r="D19" s="28">
        <v>10159</v>
      </c>
      <c r="E19" s="22">
        <v>10247</v>
      </c>
      <c r="F19" s="28">
        <v>10355503</v>
      </c>
      <c r="G19" s="28">
        <v>10133827</v>
      </c>
      <c r="H19" s="28">
        <v>10018154</v>
      </c>
      <c r="I19" s="22">
        <v>9741761</v>
      </c>
      <c r="J19" s="28">
        <v>9285200</v>
      </c>
      <c r="K19" s="28">
        <v>9469114</v>
      </c>
      <c r="L19" s="28">
        <v>9482970</v>
      </c>
      <c r="M19" s="22">
        <v>7349792</v>
      </c>
      <c r="N19" s="28">
        <v>7490735</v>
      </c>
      <c r="O19" s="28">
        <v>7634469</v>
      </c>
      <c r="P19" s="28">
        <v>7777885</v>
      </c>
      <c r="Q19" s="22">
        <v>7917902</v>
      </c>
      <c r="R19" s="28">
        <v>8078294</v>
      </c>
      <c r="S19" s="28">
        <v>8597242</v>
      </c>
      <c r="T19" s="28">
        <v>8773043</v>
      </c>
      <c r="U19" s="22">
        <v>8945557</v>
      </c>
      <c r="V19" s="28"/>
      <c r="W19" s="28"/>
      <c r="X19" s="28"/>
      <c r="Y19" s="22">
        <v>8813822</v>
      </c>
    </row>
    <row r="20" spans="1:25" ht="13.5">
      <c r="A20" s="3" t="s">
        <v>246</v>
      </c>
      <c r="B20" s="28">
        <v>8479</v>
      </c>
      <c r="C20" s="28">
        <v>8463</v>
      </c>
      <c r="D20" s="28">
        <v>8441</v>
      </c>
      <c r="E20" s="22">
        <v>7987</v>
      </c>
      <c r="F20" s="28">
        <v>7896288</v>
      </c>
      <c r="G20" s="28">
        <v>8104141</v>
      </c>
      <c r="H20" s="28">
        <v>7807523</v>
      </c>
      <c r="I20" s="22"/>
      <c r="J20" s="28">
        <v>8739556</v>
      </c>
      <c r="K20" s="28">
        <v>8598156</v>
      </c>
      <c r="L20" s="28">
        <v>8116010</v>
      </c>
      <c r="M20" s="22"/>
      <c r="N20" s="28">
        <v>9033786</v>
      </c>
      <c r="O20" s="28">
        <v>9041697</v>
      </c>
      <c r="P20" s="28">
        <v>9177558</v>
      </c>
      <c r="Q20" s="22"/>
      <c r="R20" s="28">
        <v>10007510</v>
      </c>
      <c r="S20" s="28">
        <v>10320663</v>
      </c>
      <c r="T20" s="28">
        <v>10649207</v>
      </c>
      <c r="U20" s="22"/>
      <c r="V20" s="28"/>
      <c r="W20" s="28"/>
      <c r="X20" s="28"/>
      <c r="Y20" s="22"/>
    </row>
    <row r="21" spans="1:25" ht="13.5">
      <c r="A21" s="3" t="s">
        <v>98</v>
      </c>
      <c r="B21" s="28">
        <v>18503</v>
      </c>
      <c r="C21" s="28">
        <v>18639</v>
      </c>
      <c r="D21" s="28">
        <v>18600</v>
      </c>
      <c r="E21" s="22">
        <v>18234</v>
      </c>
      <c r="F21" s="28">
        <v>18251791</v>
      </c>
      <c r="G21" s="28">
        <v>18237969</v>
      </c>
      <c r="H21" s="28">
        <v>17825678</v>
      </c>
      <c r="I21" s="22">
        <v>17758310</v>
      </c>
      <c r="J21" s="28">
        <v>18024756</v>
      </c>
      <c r="K21" s="28">
        <v>18067271</v>
      </c>
      <c r="L21" s="28">
        <v>17598980</v>
      </c>
      <c r="M21" s="22">
        <v>16981648</v>
      </c>
      <c r="N21" s="28">
        <v>16524521</v>
      </c>
      <c r="O21" s="28">
        <v>16676167</v>
      </c>
      <c r="P21" s="28">
        <v>16955443</v>
      </c>
      <c r="Q21" s="22">
        <v>17466241</v>
      </c>
      <c r="R21" s="28">
        <v>18085805</v>
      </c>
      <c r="S21" s="28">
        <v>18917906</v>
      </c>
      <c r="T21" s="28">
        <v>19422251</v>
      </c>
      <c r="U21" s="22">
        <v>19948465</v>
      </c>
      <c r="V21" s="28">
        <v>19879086</v>
      </c>
      <c r="W21" s="28">
        <v>20311948</v>
      </c>
      <c r="X21" s="28">
        <v>19774959</v>
      </c>
      <c r="Y21" s="22">
        <v>18969624</v>
      </c>
    </row>
    <row r="22" spans="1:25" ht="13.5">
      <c r="A22" s="3" t="s">
        <v>99</v>
      </c>
      <c r="B22" s="28">
        <v>1111</v>
      </c>
      <c r="C22" s="28">
        <v>1218</v>
      </c>
      <c r="D22" s="28">
        <v>1325</v>
      </c>
      <c r="E22" s="22">
        <v>1432</v>
      </c>
      <c r="F22" s="28">
        <v>1539718</v>
      </c>
      <c r="G22" s="28">
        <v>1646627</v>
      </c>
      <c r="H22" s="28">
        <v>1081432</v>
      </c>
      <c r="I22" s="22">
        <v>1164619</v>
      </c>
      <c r="J22" s="28">
        <v>1247806</v>
      </c>
      <c r="K22" s="28">
        <v>1330993</v>
      </c>
      <c r="L22" s="28">
        <v>1414180</v>
      </c>
      <c r="M22" s="22">
        <v>1497367</v>
      </c>
      <c r="N22" s="28">
        <v>1580554</v>
      </c>
      <c r="O22" s="28">
        <v>1663741</v>
      </c>
      <c r="P22" s="28">
        <v>1746928</v>
      </c>
      <c r="Q22" s="22">
        <v>1830115</v>
      </c>
      <c r="R22" s="28">
        <v>1913303</v>
      </c>
      <c r="S22" s="28">
        <v>1996490</v>
      </c>
      <c r="T22" s="28">
        <v>2079677</v>
      </c>
      <c r="U22" s="22">
        <v>2162864</v>
      </c>
      <c r="V22" s="28">
        <v>2246051</v>
      </c>
      <c r="W22" s="28">
        <v>2329238</v>
      </c>
      <c r="X22" s="28">
        <v>2412425</v>
      </c>
      <c r="Y22" s="22">
        <v>2495612</v>
      </c>
    </row>
    <row r="23" spans="1:25" ht="13.5">
      <c r="A23" s="3" t="s">
        <v>81</v>
      </c>
      <c r="B23" s="28">
        <v>380</v>
      </c>
      <c r="C23" s="28">
        <v>379</v>
      </c>
      <c r="D23" s="28">
        <v>365</v>
      </c>
      <c r="E23" s="22">
        <v>371</v>
      </c>
      <c r="F23" s="28">
        <v>316980</v>
      </c>
      <c r="G23" s="28">
        <v>311562</v>
      </c>
      <c r="H23" s="28">
        <v>230431</v>
      </c>
      <c r="I23" s="22">
        <v>229611</v>
      </c>
      <c r="J23" s="28">
        <v>268396</v>
      </c>
      <c r="K23" s="28">
        <v>306419</v>
      </c>
      <c r="L23" s="28">
        <v>385562</v>
      </c>
      <c r="M23" s="22">
        <v>428079</v>
      </c>
      <c r="N23" s="28">
        <v>474869</v>
      </c>
      <c r="O23" s="28">
        <v>468022</v>
      </c>
      <c r="P23" s="28">
        <v>533214</v>
      </c>
      <c r="Q23" s="22">
        <v>590680</v>
      </c>
      <c r="R23" s="28">
        <v>644786</v>
      </c>
      <c r="S23" s="28">
        <v>677574</v>
      </c>
      <c r="T23" s="28">
        <v>711262</v>
      </c>
      <c r="U23" s="22">
        <v>742680</v>
      </c>
      <c r="V23" s="28">
        <v>740564</v>
      </c>
      <c r="W23" s="28">
        <v>754468</v>
      </c>
      <c r="X23" s="28">
        <v>726856</v>
      </c>
      <c r="Y23" s="22">
        <v>692913</v>
      </c>
    </row>
    <row r="24" spans="1:25" ht="13.5">
      <c r="A24" s="3" t="s">
        <v>102</v>
      </c>
      <c r="B24" s="28">
        <v>1492</v>
      </c>
      <c r="C24" s="28">
        <v>1598</v>
      </c>
      <c r="D24" s="28">
        <v>1691</v>
      </c>
      <c r="E24" s="22">
        <v>1804</v>
      </c>
      <c r="F24" s="28">
        <v>1856699</v>
      </c>
      <c r="G24" s="28">
        <v>1958189</v>
      </c>
      <c r="H24" s="28">
        <v>1311864</v>
      </c>
      <c r="I24" s="22">
        <v>1394230</v>
      </c>
      <c r="J24" s="28">
        <v>1516202</v>
      </c>
      <c r="K24" s="28">
        <v>1637412</v>
      </c>
      <c r="L24" s="28">
        <v>1799742</v>
      </c>
      <c r="M24" s="22">
        <v>1925447</v>
      </c>
      <c r="N24" s="28">
        <v>2055424</v>
      </c>
      <c r="O24" s="28">
        <v>2131764</v>
      </c>
      <c r="P24" s="28">
        <v>2280143</v>
      </c>
      <c r="Q24" s="22">
        <v>2420796</v>
      </c>
      <c r="R24" s="28">
        <v>2558089</v>
      </c>
      <c r="S24" s="28">
        <v>2674064</v>
      </c>
      <c r="T24" s="28">
        <v>2790939</v>
      </c>
      <c r="U24" s="22">
        <v>2905544</v>
      </c>
      <c r="V24" s="28">
        <v>2986616</v>
      </c>
      <c r="W24" s="28">
        <v>3083706</v>
      </c>
      <c r="X24" s="28">
        <v>3139282</v>
      </c>
      <c r="Y24" s="22">
        <v>3188525</v>
      </c>
    </row>
    <row r="25" spans="1:25" ht="13.5">
      <c r="A25" s="3" t="s">
        <v>81</v>
      </c>
      <c r="B25" s="28">
        <v>6058</v>
      </c>
      <c r="C25" s="28">
        <v>5972</v>
      </c>
      <c r="D25" s="28">
        <v>6023</v>
      </c>
      <c r="E25" s="22">
        <v>6045</v>
      </c>
      <c r="F25" s="28">
        <v>5807910</v>
      </c>
      <c r="G25" s="28">
        <v>5676249</v>
      </c>
      <c r="H25" s="28">
        <v>5730380</v>
      </c>
      <c r="I25" s="22">
        <v>1151883</v>
      </c>
      <c r="J25" s="28">
        <v>6480171</v>
      </c>
      <c r="K25" s="28">
        <v>6367871</v>
      </c>
      <c r="L25" s="28">
        <v>7233679</v>
      </c>
      <c r="M25" s="22">
        <v>339494</v>
      </c>
      <c r="N25" s="28">
        <v>7415623</v>
      </c>
      <c r="O25" s="28">
        <v>7363541</v>
      </c>
      <c r="P25" s="28">
        <v>8170666</v>
      </c>
      <c r="Q25" s="22">
        <v>1029731</v>
      </c>
      <c r="R25" s="28">
        <v>9236992</v>
      </c>
      <c r="S25" s="28">
        <v>9066075</v>
      </c>
      <c r="T25" s="28">
        <v>9810005</v>
      </c>
      <c r="U25" s="22">
        <v>2205684</v>
      </c>
      <c r="V25" s="28">
        <v>8315030</v>
      </c>
      <c r="W25" s="28">
        <v>7730036</v>
      </c>
      <c r="X25" s="28">
        <v>8169094</v>
      </c>
      <c r="Y25" s="22">
        <v>1758244</v>
      </c>
    </row>
    <row r="26" spans="1:25" ht="13.5">
      <c r="A26" s="3" t="s">
        <v>82</v>
      </c>
      <c r="B26" s="28">
        <v>-9</v>
      </c>
      <c r="C26" s="28">
        <v>-13</v>
      </c>
      <c r="D26" s="28">
        <v>-19</v>
      </c>
      <c r="E26" s="22">
        <v>-31</v>
      </c>
      <c r="F26" s="28">
        <v>-141970</v>
      </c>
      <c r="G26" s="28">
        <v>-143040</v>
      </c>
      <c r="H26" s="28">
        <v>-123042</v>
      </c>
      <c r="I26" s="22">
        <v>-123043</v>
      </c>
      <c r="J26" s="28">
        <v>-15661</v>
      </c>
      <c r="K26" s="28">
        <v>-15662</v>
      </c>
      <c r="L26" s="28">
        <v>-16811</v>
      </c>
      <c r="M26" s="22">
        <v>-16753</v>
      </c>
      <c r="N26" s="28">
        <v>-16748</v>
      </c>
      <c r="O26" s="28">
        <v>-31620</v>
      </c>
      <c r="P26" s="28">
        <v>-645033</v>
      </c>
      <c r="Q26" s="22">
        <v>-652370</v>
      </c>
      <c r="R26" s="28">
        <v>-767584</v>
      </c>
      <c r="S26" s="28">
        <v>-777928</v>
      </c>
      <c r="T26" s="28">
        <v>-782794</v>
      </c>
      <c r="U26" s="22">
        <v>-770879</v>
      </c>
      <c r="V26" s="28">
        <v>-59397</v>
      </c>
      <c r="W26" s="28">
        <v>-46602</v>
      </c>
      <c r="X26" s="28">
        <v>-17684</v>
      </c>
      <c r="Y26" s="22">
        <v>-21715</v>
      </c>
    </row>
    <row r="27" spans="1:25" ht="13.5">
      <c r="A27" s="3" t="s">
        <v>112</v>
      </c>
      <c r="B27" s="28">
        <v>6048</v>
      </c>
      <c r="C27" s="28">
        <v>5958</v>
      </c>
      <c r="D27" s="28">
        <v>6004</v>
      </c>
      <c r="E27" s="22">
        <v>6014</v>
      </c>
      <c r="F27" s="28">
        <v>5665940</v>
      </c>
      <c r="G27" s="28">
        <v>5533209</v>
      </c>
      <c r="H27" s="28">
        <v>5607338</v>
      </c>
      <c r="I27" s="22">
        <v>6265084</v>
      </c>
      <c r="J27" s="28">
        <v>6464509</v>
      </c>
      <c r="K27" s="28">
        <v>6352209</v>
      </c>
      <c r="L27" s="28">
        <v>7216867</v>
      </c>
      <c r="M27" s="22">
        <v>7311389</v>
      </c>
      <c r="N27" s="28">
        <v>7398874</v>
      </c>
      <c r="O27" s="28">
        <v>7331921</v>
      </c>
      <c r="P27" s="28">
        <v>7525633</v>
      </c>
      <c r="Q27" s="22">
        <v>7894995</v>
      </c>
      <c r="R27" s="28">
        <v>8469408</v>
      </c>
      <c r="S27" s="28">
        <v>8288147</v>
      </c>
      <c r="T27" s="28">
        <v>9027210</v>
      </c>
      <c r="U27" s="22">
        <v>8721629</v>
      </c>
      <c r="V27" s="28">
        <v>8173271</v>
      </c>
      <c r="W27" s="28">
        <v>7601072</v>
      </c>
      <c r="X27" s="28">
        <v>8069047</v>
      </c>
      <c r="Y27" s="22">
        <v>7905641</v>
      </c>
    </row>
    <row r="28" spans="1:25" ht="13.5">
      <c r="A28" s="2" t="s">
        <v>113</v>
      </c>
      <c r="B28" s="28">
        <v>26044</v>
      </c>
      <c r="C28" s="28">
        <v>26197</v>
      </c>
      <c r="D28" s="28">
        <v>26296</v>
      </c>
      <c r="E28" s="22">
        <v>26052</v>
      </c>
      <c r="F28" s="28">
        <v>25774431</v>
      </c>
      <c r="G28" s="28">
        <v>25729369</v>
      </c>
      <c r="H28" s="28">
        <v>24744881</v>
      </c>
      <c r="I28" s="22">
        <v>25417625</v>
      </c>
      <c r="J28" s="28">
        <v>26005468</v>
      </c>
      <c r="K28" s="28">
        <v>26056893</v>
      </c>
      <c r="L28" s="28">
        <v>26615590</v>
      </c>
      <c r="M28" s="22">
        <v>26218484</v>
      </c>
      <c r="N28" s="28">
        <v>25978821</v>
      </c>
      <c r="O28" s="28">
        <v>26139853</v>
      </c>
      <c r="P28" s="28">
        <v>26761220</v>
      </c>
      <c r="Q28" s="22">
        <v>27782033</v>
      </c>
      <c r="R28" s="28">
        <v>29113303</v>
      </c>
      <c r="S28" s="28">
        <v>29880118</v>
      </c>
      <c r="T28" s="28">
        <v>31240401</v>
      </c>
      <c r="U28" s="22">
        <v>31575639</v>
      </c>
      <c r="V28" s="28">
        <v>31038974</v>
      </c>
      <c r="W28" s="28">
        <v>30996727</v>
      </c>
      <c r="X28" s="28">
        <v>30983289</v>
      </c>
      <c r="Y28" s="22">
        <v>30063792</v>
      </c>
    </row>
    <row r="29" spans="1:25" ht="14.25" thickBot="1">
      <c r="A29" s="5" t="s">
        <v>114</v>
      </c>
      <c r="B29" s="29">
        <v>80006</v>
      </c>
      <c r="C29" s="29">
        <v>79355</v>
      </c>
      <c r="D29" s="29">
        <v>79306</v>
      </c>
      <c r="E29" s="23">
        <v>77862</v>
      </c>
      <c r="F29" s="29">
        <v>77767133</v>
      </c>
      <c r="G29" s="29">
        <v>80193720</v>
      </c>
      <c r="H29" s="29">
        <v>78090868</v>
      </c>
      <c r="I29" s="23">
        <v>77845523</v>
      </c>
      <c r="J29" s="29">
        <v>78584982</v>
      </c>
      <c r="K29" s="29">
        <v>82782693</v>
      </c>
      <c r="L29" s="29">
        <v>79931604</v>
      </c>
      <c r="M29" s="23">
        <v>77038674</v>
      </c>
      <c r="N29" s="29">
        <v>74672584</v>
      </c>
      <c r="O29" s="29">
        <v>73542807</v>
      </c>
      <c r="P29" s="29">
        <v>70234260</v>
      </c>
      <c r="Q29" s="23">
        <v>69485440</v>
      </c>
      <c r="R29" s="29">
        <v>66598731</v>
      </c>
      <c r="S29" s="29">
        <v>66511164</v>
      </c>
      <c r="T29" s="29">
        <v>73243743</v>
      </c>
      <c r="U29" s="23">
        <v>81831976</v>
      </c>
      <c r="V29" s="29">
        <v>84657338</v>
      </c>
      <c r="W29" s="29">
        <v>101675129</v>
      </c>
      <c r="X29" s="29">
        <v>106254887</v>
      </c>
      <c r="Y29" s="23">
        <v>107667377</v>
      </c>
    </row>
    <row r="30" spans="1:25" ht="14.25" thickTop="1">
      <c r="A30" s="2" t="s">
        <v>247</v>
      </c>
      <c r="B30" s="28">
        <v>9327</v>
      </c>
      <c r="C30" s="28">
        <v>9135</v>
      </c>
      <c r="D30" s="28">
        <v>9921</v>
      </c>
      <c r="E30" s="22">
        <v>9328</v>
      </c>
      <c r="F30" s="28">
        <v>10135027</v>
      </c>
      <c r="G30" s="28">
        <v>11550272</v>
      </c>
      <c r="H30" s="28">
        <v>10930192</v>
      </c>
      <c r="I30" s="22">
        <v>9668956</v>
      </c>
      <c r="J30" s="28">
        <v>12182335</v>
      </c>
      <c r="K30" s="28">
        <v>13743721</v>
      </c>
      <c r="L30" s="28">
        <v>13637619</v>
      </c>
      <c r="M30" s="22">
        <v>11568669</v>
      </c>
      <c r="N30" s="28">
        <v>12648225</v>
      </c>
      <c r="O30" s="28">
        <v>11405551</v>
      </c>
      <c r="P30" s="28">
        <v>9766150</v>
      </c>
      <c r="Q30" s="22">
        <v>8185406</v>
      </c>
      <c r="R30" s="28">
        <v>5847530</v>
      </c>
      <c r="S30" s="28">
        <v>2950019</v>
      </c>
      <c r="T30" s="28">
        <v>2595856</v>
      </c>
      <c r="U30" s="22">
        <v>5272972</v>
      </c>
      <c r="V30" s="28">
        <v>10268740</v>
      </c>
      <c r="W30" s="28">
        <v>14326433</v>
      </c>
      <c r="X30" s="28">
        <v>16962198</v>
      </c>
      <c r="Y30" s="22">
        <v>19530025</v>
      </c>
    </row>
    <row r="31" spans="1:25" ht="13.5">
      <c r="A31" s="2" t="s">
        <v>117</v>
      </c>
      <c r="B31" s="28">
        <v>1300</v>
      </c>
      <c r="C31" s="28">
        <v>1300</v>
      </c>
      <c r="D31" s="28">
        <v>1300</v>
      </c>
      <c r="E31" s="22">
        <v>1300</v>
      </c>
      <c r="F31" s="28">
        <v>1300000</v>
      </c>
      <c r="G31" s="28">
        <v>1300000</v>
      </c>
      <c r="H31" s="28">
        <v>1300000</v>
      </c>
      <c r="I31" s="22">
        <v>1300000</v>
      </c>
      <c r="J31" s="28">
        <v>1300000</v>
      </c>
      <c r="K31" s="28">
        <v>1300000</v>
      </c>
      <c r="L31" s="28">
        <v>1300000</v>
      </c>
      <c r="M31" s="22">
        <v>1300000</v>
      </c>
      <c r="N31" s="28">
        <v>1300000</v>
      </c>
      <c r="O31" s="28">
        <v>1300000</v>
      </c>
      <c r="P31" s="28">
        <v>1300000</v>
      </c>
      <c r="Q31" s="22">
        <v>1300000</v>
      </c>
      <c r="R31" s="28">
        <v>1300000</v>
      </c>
      <c r="S31" s="28">
        <v>5604000</v>
      </c>
      <c r="T31" s="28">
        <v>9604000</v>
      </c>
      <c r="U31" s="22">
        <v>9604000</v>
      </c>
      <c r="V31" s="28">
        <v>5325249</v>
      </c>
      <c r="W31" s="28">
        <v>207260</v>
      </c>
      <c r="X31" s="28">
        <v>212840</v>
      </c>
      <c r="Y31" s="22">
        <v>1800600</v>
      </c>
    </row>
    <row r="32" spans="1:25" ht="13.5">
      <c r="A32" s="2" t="s">
        <v>122</v>
      </c>
      <c r="B32" s="28">
        <v>656</v>
      </c>
      <c r="C32" s="28">
        <v>539</v>
      </c>
      <c r="D32" s="28">
        <v>368</v>
      </c>
      <c r="E32" s="22">
        <v>399</v>
      </c>
      <c r="F32" s="28">
        <v>321954</v>
      </c>
      <c r="G32" s="28">
        <v>358312</v>
      </c>
      <c r="H32" s="28">
        <v>238340</v>
      </c>
      <c r="I32" s="22">
        <v>353761</v>
      </c>
      <c r="J32" s="28">
        <v>263022</v>
      </c>
      <c r="K32" s="28">
        <v>358748</v>
      </c>
      <c r="L32" s="28">
        <v>323516</v>
      </c>
      <c r="M32" s="22">
        <v>521257</v>
      </c>
      <c r="N32" s="28">
        <v>314248</v>
      </c>
      <c r="O32" s="28">
        <v>246096</v>
      </c>
      <c r="P32" s="28">
        <v>93139</v>
      </c>
      <c r="Q32" s="22">
        <v>75921</v>
      </c>
      <c r="R32" s="28">
        <v>55913</v>
      </c>
      <c r="S32" s="28">
        <v>107016</v>
      </c>
      <c r="T32" s="28">
        <v>34605</v>
      </c>
      <c r="U32" s="22">
        <v>68458</v>
      </c>
      <c r="V32" s="28">
        <v>51961</v>
      </c>
      <c r="W32" s="28">
        <v>937822</v>
      </c>
      <c r="X32" s="28">
        <v>670855</v>
      </c>
      <c r="Y32" s="22">
        <v>1777126</v>
      </c>
    </row>
    <row r="33" spans="1:25" ht="13.5">
      <c r="A33" s="2" t="s">
        <v>248</v>
      </c>
      <c r="B33" s="28">
        <v>420</v>
      </c>
      <c r="C33" s="28"/>
      <c r="D33" s="28">
        <v>403</v>
      </c>
      <c r="E33" s="22">
        <v>806</v>
      </c>
      <c r="F33" s="28"/>
      <c r="G33" s="28"/>
      <c r="H33" s="28">
        <v>365459</v>
      </c>
      <c r="I33" s="22"/>
      <c r="J33" s="28">
        <v>413435</v>
      </c>
      <c r="K33" s="28"/>
      <c r="L33" s="28">
        <v>359494</v>
      </c>
      <c r="M33" s="22"/>
      <c r="N33" s="28">
        <v>281907</v>
      </c>
      <c r="O33" s="28">
        <v>444782</v>
      </c>
      <c r="P33" s="28">
        <v>180414</v>
      </c>
      <c r="Q33" s="22"/>
      <c r="R33" s="28">
        <v>291938</v>
      </c>
      <c r="S33" s="28">
        <v>551950</v>
      </c>
      <c r="T33" s="28">
        <v>474708</v>
      </c>
      <c r="U33" s="22"/>
      <c r="V33" s="28">
        <v>645831</v>
      </c>
      <c r="W33" s="28">
        <v>779274</v>
      </c>
      <c r="X33" s="28">
        <v>463987</v>
      </c>
      <c r="Y33" s="22"/>
    </row>
    <row r="34" spans="1:25" ht="13.5">
      <c r="A34" s="2" t="s">
        <v>81</v>
      </c>
      <c r="B34" s="28">
        <v>3567</v>
      </c>
      <c r="C34" s="28">
        <v>3928</v>
      </c>
      <c r="D34" s="28">
        <v>4857</v>
      </c>
      <c r="E34" s="22">
        <v>5569</v>
      </c>
      <c r="F34" s="28">
        <v>5617871</v>
      </c>
      <c r="G34" s="28">
        <v>6430807</v>
      </c>
      <c r="H34" s="28">
        <v>6923701</v>
      </c>
      <c r="I34" s="22">
        <v>3615361</v>
      </c>
      <c r="J34" s="28">
        <v>7089262</v>
      </c>
      <c r="K34" s="28">
        <v>7333826</v>
      </c>
      <c r="L34" s="28">
        <v>7912459</v>
      </c>
      <c r="M34" s="22">
        <v>3284569</v>
      </c>
      <c r="N34" s="28">
        <v>6249330</v>
      </c>
      <c r="O34" s="28">
        <v>6012222</v>
      </c>
      <c r="P34" s="28">
        <v>6099709</v>
      </c>
      <c r="Q34" s="22">
        <v>1596670</v>
      </c>
      <c r="R34" s="28">
        <v>5933661</v>
      </c>
      <c r="S34" s="28">
        <v>6155637</v>
      </c>
      <c r="T34" s="28">
        <v>7443007</v>
      </c>
      <c r="U34" s="22">
        <v>3832704</v>
      </c>
      <c r="V34" s="28">
        <v>7839526</v>
      </c>
      <c r="W34" s="28">
        <v>7228299</v>
      </c>
      <c r="X34" s="28">
        <v>8404453</v>
      </c>
      <c r="Y34" s="22">
        <v>3871699</v>
      </c>
    </row>
    <row r="35" spans="1:25" ht="13.5">
      <c r="A35" s="2" t="s">
        <v>128</v>
      </c>
      <c r="B35" s="28">
        <v>15272</v>
      </c>
      <c r="C35" s="28">
        <v>15739</v>
      </c>
      <c r="D35" s="28">
        <v>16850</v>
      </c>
      <c r="E35" s="22">
        <v>17403</v>
      </c>
      <c r="F35" s="28">
        <v>19323124</v>
      </c>
      <c r="G35" s="28">
        <v>21945917</v>
      </c>
      <c r="H35" s="28">
        <v>19757694</v>
      </c>
      <c r="I35" s="22">
        <v>19047428</v>
      </c>
      <c r="J35" s="28">
        <v>21248055</v>
      </c>
      <c r="K35" s="28">
        <v>23605644</v>
      </c>
      <c r="L35" s="28">
        <v>23533090</v>
      </c>
      <c r="M35" s="22">
        <v>21192927</v>
      </c>
      <c r="N35" s="28">
        <v>20793711</v>
      </c>
      <c r="O35" s="28">
        <v>19408653</v>
      </c>
      <c r="P35" s="28">
        <v>17439414</v>
      </c>
      <c r="Q35" s="22">
        <v>15709310</v>
      </c>
      <c r="R35" s="28">
        <v>13429044</v>
      </c>
      <c r="S35" s="28">
        <v>15368624</v>
      </c>
      <c r="T35" s="28">
        <v>20152178</v>
      </c>
      <c r="U35" s="22">
        <v>24862223</v>
      </c>
      <c r="V35" s="28">
        <v>24131309</v>
      </c>
      <c r="W35" s="28">
        <v>37444089</v>
      </c>
      <c r="X35" s="28">
        <v>40679335</v>
      </c>
      <c r="Y35" s="22">
        <v>44540049</v>
      </c>
    </row>
    <row r="36" spans="1:25" ht="13.5">
      <c r="A36" s="2" t="s">
        <v>129</v>
      </c>
      <c r="B36" s="28">
        <v>800</v>
      </c>
      <c r="C36" s="28">
        <v>1000</v>
      </c>
      <c r="D36" s="28">
        <v>1000</v>
      </c>
      <c r="E36" s="22">
        <v>1200</v>
      </c>
      <c r="F36" s="28">
        <v>1200000</v>
      </c>
      <c r="G36" s="28">
        <v>2200000</v>
      </c>
      <c r="H36" s="28">
        <v>2200000</v>
      </c>
      <c r="I36" s="22">
        <v>3700000</v>
      </c>
      <c r="J36" s="28">
        <v>3700000</v>
      </c>
      <c r="K36" s="28">
        <v>3400000</v>
      </c>
      <c r="L36" s="28">
        <v>3400000</v>
      </c>
      <c r="M36" s="22">
        <v>4900000</v>
      </c>
      <c r="N36" s="28">
        <v>4980000</v>
      </c>
      <c r="O36" s="28">
        <v>6440000</v>
      </c>
      <c r="P36" s="28">
        <v>6924000</v>
      </c>
      <c r="Q36" s="22">
        <v>8384000</v>
      </c>
      <c r="R36" s="28">
        <v>8868000</v>
      </c>
      <c r="S36" s="28">
        <v>10328000</v>
      </c>
      <c r="T36" s="28">
        <v>10132000</v>
      </c>
      <c r="U36" s="22">
        <v>11441500</v>
      </c>
      <c r="V36" s="28">
        <v>12020000</v>
      </c>
      <c r="W36" s="28">
        <v>6340500</v>
      </c>
      <c r="X36" s="28">
        <v>7251000</v>
      </c>
      <c r="Y36" s="22">
        <v>3471500</v>
      </c>
    </row>
    <row r="37" spans="1:25" ht="13.5">
      <c r="A37" s="2" t="s">
        <v>130</v>
      </c>
      <c r="B37" s="28">
        <v>1288</v>
      </c>
      <c r="C37" s="28">
        <v>1340</v>
      </c>
      <c r="D37" s="28">
        <v>1425</v>
      </c>
      <c r="E37" s="22">
        <v>1465</v>
      </c>
      <c r="F37" s="28">
        <v>1499758</v>
      </c>
      <c r="G37" s="28">
        <v>1546160</v>
      </c>
      <c r="H37" s="28">
        <v>1581432</v>
      </c>
      <c r="I37" s="22">
        <v>1624401</v>
      </c>
      <c r="J37" s="28">
        <v>1656338</v>
      </c>
      <c r="K37" s="28">
        <v>2280742</v>
      </c>
      <c r="L37" s="28">
        <v>2321518</v>
      </c>
      <c r="M37" s="22">
        <v>2403779</v>
      </c>
      <c r="N37" s="28">
        <v>2384888</v>
      </c>
      <c r="O37" s="28">
        <v>2405386</v>
      </c>
      <c r="P37" s="28">
        <v>2389944</v>
      </c>
      <c r="Q37" s="22">
        <v>2363257</v>
      </c>
      <c r="R37" s="28">
        <v>2283533</v>
      </c>
      <c r="S37" s="28">
        <v>2211021</v>
      </c>
      <c r="T37" s="28">
        <v>2109803</v>
      </c>
      <c r="U37" s="22">
        <v>3405282</v>
      </c>
      <c r="V37" s="28">
        <v>4058805</v>
      </c>
      <c r="W37" s="28">
        <v>3990108</v>
      </c>
      <c r="X37" s="28">
        <v>3974814</v>
      </c>
      <c r="Y37" s="22">
        <v>3891639</v>
      </c>
    </row>
    <row r="38" spans="1:25" ht="13.5">
      <c r="A38" s="2" t="s">
        <v>249</v>
      </c>
      <c r="B38" s="28">
        <v>117</v>
      </c>
      <c r="C38" s="28">
        <v>113</v>
      </c>
      <c r="D38" s="28">
        <v>110</v>
      </c>
      <c r="E38" s="22">
        <v>113</v>
      </c>
      <c r="F38" s="28">
        <v>110775</v>
      </c>
      <c r="G38" s="28">
        <v>107665</v>
      </c>
      <c r="H38" s="28">
        <v>104485</v>
      </c>
      <c r="I38" s="22">
        <v>101224</v>
      </c>
      <c r="J38" s="28">
        <v>97995</v>
      </c>
      <c r="K38" s="28">
        <v>94767</v>
      </c>
      <c r="L38" s="28">
        <v>91568</v>
      </c>
      <c r="M38" s="22">
        <v>88657</v>
      </c>
      <c r="N38" s="28">
        <v>85666</v>
      </c>
      <c r="O38" s="28">
        <v>82675</v>
      </c>
      <c r="P38" s="28">
        <v>79684</v>
      </c>
      <c r="Q38" s="22">
        <v>114443</v>
      </c>
      <c r="R38" s="28">
        <v>111412</v>
      </c>
      <c r="S38" s="28">
        <v>108381</v>
      </c>
      <c r="T38" s="28">
        <v>105350</v>
      </c>
      <c r="U38" s="22">
        <v>104992</v>
      </c>
      <c r="V38" s="28">
        <v>101984</v>
      </c>
      <c r="W38" s="28">
        <v>98076</v>
      </c>
      <c r="X38" s="28">
        <v>109974</v>
      </c>
      <c r="Y38" s="22">
        <v>106251</v>
      </c>
    </row>
    <row r="39" spans="1:25" ht="13.5">
      <c r="A39" s="2" t="s">
        <v>81</v>
      </c>
      <c r="B39" s="28">
        <v>192</v>
      </c>
      <c r="C39" s="28">
        <v>348</v>
      </c>
      <c r="D39" s="28">
        <v>356</v>
      </c>
      <c r="E39" s="22">
        <v>375</v>
      </c>
      <c r="F39" s="28">
        <v>380129</v>
      </c>
      <c r="G39" s="28">
        <v>546198</v>
      </c>
      <c r="H39" s="28">
        <v>565960</v>
      </c>
      <c r="I39" s="22"/>
      <c r="J39" s="28">
        <v>838823</v>
      </c>
      <c r="K39" s="28">
        <v>381338</v>
      </c>
      <c r="L39" s="28">
        <v>446110</v>
      </c>
      <c r="M39" s="22"/>
      <c r="N39" s="28">
        <v>602318</v>
      </c>
      <c r="O39" s="28">
        <v>678160</v>
      </c>
      <c r="P39" s="28">
        <v>754340</v>
      </c>
      <c r="Q39" s="22"/>
      <c r="R39" s="28">
        <v>943995</v>
      </c>
      <c r="S39" s="28">
        <v>1023651</v>
      </c>
      <c r="T39" s="28">
        <v>1103803</v>
      </c>
      <c r="U39" s="22"/>
      <c r="V39" s="28">
        <v>1017853</v>
      </c>
      <c r="W39" s="28">
        <v>607474</v>
      </c>
      <c r="X39" s="28">
        <v>649861</v>
      </c>
      <c r="Y39" s="22"/>
    </row>
    <row r="40" spans="1:25" ht="13.5">
      <c r="A40" s="2" t="s">
        <v>132</v>
      </c>
      <c r="B40" s="28">
        <v>2397</v>
      </c>
      <c r="C40" s="28">
        <v>2802</v>
      </c>
      <c r="D40" s="28">
        <v>2892</v>
      </c>
      <c r="E40" s="22">
        <v>3154</v>
      </c>
      <c r="F40" s="28">
        <v>3190662</v>
      </c>
      <c r="G40" s="28">
        <v>4400024</v>
      </c>
      <c r="H40" s="28">
        <v>4451877</v>
      </c>
      <c r="I40" s="22">
        <v>6008917</v>
      </c>
      <c r="J40" s="28">
        <v>6293157</v>
      </c>
      <c r="K40" s="28">
        <v>9156848</v>
      </c>
      <c r="L40" s="28">
        <v>9259197</v>
      </c>
      <c r="M40" s="22">
        <v>10916755</v>
      </c>
      <c r="N40" s="28">
        <v>11052873</v>
      </c>
      <c r="O40" s="28">
        <v>12606222</v>
      </c>
      <c r="P40" s="28">
        <v>13147969</v>
      </c>
      <c r="Q40" s="22">
        <v>14725698</v>
      </c>
      <c r="R40" s="28">
        <v>15206941</v>
      </c>
      <c r="S40" s="28">
        <v>13671054</v>
      </c>
      <c r="T40" s="28">
        <v>13450957</v>
      </c>
      <c r="U40" s="22">
        <v>16139276</v>
      </c>
      <c r="V40" s="28">
        <v>17198643</v>
      </c>
      <c r="W40" s="28">
        <v>11036159</v>
      </c>
      <c r="X40" s="28">
        <v>11985649</v>
      </c>
      <c r="Y40" s="22">
        <v>7640179</v>
      </c>
    </row>
    <row r="41" spans="1:25" ht="14.25" thickBot="1">
      <c r="A41" s="5" t="s">
        <v>133</v>
      </c>
      <c r="B41" s="29">
        <v>17669</v>
      </c>
      <c r="C41" s="29">
        <v>18541</v>
      </c>
      <c r="D41" s="29">
        <v>19743</v>
      </c>
      <c r="E41" s="23">
        <v>20557</v>
      </c>
      <c r="F41" s="29">
        <v>22513787</v>
      </c>
      <c r="G41" s="29">
        <v>26345942</v>
      </c>
      <c r="H41" s="29">
        <v>24209572</v>
      </c>
      <c r="I41" s="23">
        <v>25056346</v>
      </c>
      <c r="J41" s="29">
        <v>27541212</v>
      </c>
      <c r="K41" s="29">
        <v>32762493</v>
      </c>
      <c r="L41" s="29">
        <v>32792287</v>
      </c>
      <c r="M41" s="23">
        <v>32109682</v>
      </c>
      <c r="N41" s="29">
        <v>31846585</v>
      </c>
      <c r="O41" s="29">
        <v>32014875</v>
      </c>
      <c r="P41" s="29">
        <v>30587383</v>
      </c>
      <c r="Q41" s="23">
        <v>30435009</v>
      </c>
      <c r="R41" s="29">
        <v>28635985</v>
      </c>
      <c r="S41" s="29">
        <v>29039678</v>
      </c>
      <c r="T41" s="29">
        <v>33603135</v>
      </c>
      <c r="U41" s="23">
        <v>41001499</v>
      </c>
      <c r="V41" s="29">
        <v>41329953</v>
      </c>
      <c r="W41" s="29">
        <v>48480249</v>
      </c>
      <c r="X41" s="29">
        <v>52664985</v>
      </c>
      <c r="Y41" s="23">
        <v>52180229</v>
      </c>
    </row>
    <row r="42" spans="1:25" ht="14.25" thickTop="1">
      <c r="A42" s="2" t="s">
        <v>134</v>
      </c>
      <c r="B42" s="28">
        <v>10237</v>
      </c>
      <c r="C42" s="28">
        <v>10236</v>
      </c>
      <c r="D42" s="28">
        <v>10226</v>
      </c>
      <c r="E42" s="22">
        <v>10216</v>
      </c>
      <c r="F42" s="28">
        <v>10215761</v>
      </c>
      <c r="G42" s="28">
        <v>10215761</v>
      </c>
      <c r="H42" s="28">
        <v>10215761</v>
      </c>
      <c r="I42" s="22">
        <v>10215761</v>
      </c>
      <c r="J42" s="28">
        <v>10215761</v>
      </c>
      <c r="K42" s="28">
        <v>10215761</v>
      </c>
      <c r="L42" s="28">
        <v>10209713</v>
      </c>
      <c r="M42" s="22">
        <v>10209713</v>
      </c>
      <c r="N42" s="28">
        <v>10209713</v>
      </c>
      <c r="O42" s="28">
        <v>10204563</v>
      </c>
      <c r="P42" s="28">
        <v>10204563</v>
      </c>
      <c r="Q42" s="22">
        <v>10198514</v>
      </c>
      <c r="R42" s="28">
        <v>10198514</v>
      </c>
      <c r="S42" s="28">
        <v>9698058</v>
      </c>
      <c r="T42" s="28">
        <v>9698058</v>
      </c>
      <c r="U42" s="22">
        <v>9650322</v>
      </c>
      <c r="V42" s="28">
        <v>9650322</v>
      </c>
      <c r="W42" s="28">
        <v>9639123</v>
      </c>
      <c r="X42" s="28">
        <v>9633974</v>
      </c>
      <c r="Y42" s="22">
        <v>9633974</v>
      </c>
    </row>
    <row r="43" spans="1:25" ht="13.5">
      <c r="A43" s="2" t="s">
        <v>136</v>
      </c>
      <c r="B43" s="28">
        <v>21255</v>
      </c>
      <c r="C43" s="28">
        <v>21253</v>
      </c>
      <c r="D43" s="28">
        <v>21244</v>
      </c>
      <c r="E43" s="22">
        <v>21234</v>
      </c>
      <c r="F43" s="28">
        <v>21233374</v>
      </c>
      <c r="G43" s="28">
        <v>21233374</v>
      </c>
      <c r="H43" s="28">
        <v>21233374</v>
      </c>
      <c r="I43" s="22">
        <v>21233374</v>
      </c>
      <c r="J43" s="28">
        <v>21233374</v>
      </c>
      <c r="K43" s="28">
        <v>21233417</v>
      </c>
      <c r="L43" s="28">
        <v>21227370</v>
      </c>
      <c r="M43" s="22">
        <v>21227370</v>
      </c>
      <c r="N43" s="28">
        <v>21227370</v>
      </c>
      <c r="O43" s="28">
        <v>21222222</v>
      </c>
      <c r="P43" s="28">
        <v>21222222</v>
      </c>
      <c r="Q43" s="22">
        <v>21216175</v>
      </c>
      <c r="R43" s="28">
        <v>21216175</v>
      </c>
      <c r="S43" s="28">
        <v>20716687</v>
      </c>
      <c r="T43" s="28">
        <v>20716687</v>
      </c>
      <c r="U43" s="22">
        <v>20668961</v>
      </c>
      <c r="V43" s="28">
        <v>20668961</v>
      </c>
      <c r="W43" s="28">
        <v>20658115</v>
      </c>
      <c r="X43" s="28">
        <v>20653197</v>
      </c>
      <c r="Y43" s="22">
        <v>20653306</v>
      </c>
    </row>
    <row r="44" spans="1:25" ht="13.5">
      <c r="A44" s="2" t="s">
        <v>140</v>
      </c>
      <c r="B44" s="28">
        <v>29099</v>
      </c>
      <c r="C44" s="28">
        <v>28196</v>
      </c>
      <c r="D44" s="28">
        <v>27000</v>
      </c>
      <c r="E44" s="22">
        <v>25609</v>
      </c>
      <c r="F44" s="28">
        <v>23994260</v>
      </c>
      <c r="G44" s="28">
        <v>23180187</v>
      </c>
      <c r="H44" s="28">
        <v>23162804</v>
      </c>
      <c r="I44" s="22">
        <v>21871304</v>
      </c>
      <c r="J44" s="28">
        <v>20695235</v>
      </c>
      <c r="K44" s="28">
        <v>19573173</v>
      </c>
      <c r="L44" s="28">
        <v>15948485</v>
      </c>
      <c r="M44" s="22">
        <v>13805502</v>
      </c>
      <c r="N44" s="28">
        <v>11435006</v>
      </c>
      <c r="O44" s="28">
        <v>10295974</v>
      </c>
      <c r="P44" s="28">
        <v>8642275</v>
      </c>
      <c r="Q44" s="22">
        <v>7987757</v>
      </c>
      <c r="R44" s="28">
        <v>6982390</v>
      </c>
      <c r="S44" s="28">
        <v>7684765</v>
      </c>
      <c r="T44" s="28">
        <v>9808131</v>
      </c>
      <c r="U44" s="22">
        <v>11500129</v>
      </c>
      <c r="V44" s="28">
        <v>13845566</v>
      </c>
      <c r="W44" s="28">
        <v>23115421</v>
      </c>
      <c r="X44" s="28">
        <v>22678478</v>
      </c>
      <c r="Y44" s="22">
        <v>24900366</v>
      </c>
    </row>
    <row r="45" spans="1:25" ht="13.5">
      <c r="A45" s="2" t="s">
        <v>141</v>
      </c>
      <c r="B45" s="28">
        <v>-110</v>
      </c>
      <c r="C45" s="28">
        <v>-109</v>
      </c>
      <c r="D45" s="28">
        <v>-108</v>
      </c>
      <c r="E45" s="22">
        <v>-108</v>
      </c>
      <c r="F45" s="28">
        <v>-108376</v>
      </c>
      <c r="G45" s="28">
        <v>-108376</v>
      </c>
      <c r="H45" s="28">
        <v>-108514</v>
      </c>
      <c r="I45" s="22">
        <v>-108426</v>
      </c>
      <c r="J45" s="28">
        <v>-108294</v>
      </c>
      <c r="K45" s="28">
        <v>-108381</v>
      </c>
      <c r="L45" s="28">
        <v>-108381</v>
      </c>
      <c r="M45" s="22">
        <v>-108276</v>
      </c>
      <c r="N45" s="28">
        <v>-108109</v>
      </c>
      <c r="O45" s="28">
        <v>-107862</v>
      </c>
      <c r="P45" s="28">
        <v>-107766</v>
      </c>
      <c r="Q45" s="22">
        <v>-107750</v>
      </c>
      <c r="R45" s="28">
        <v>-107610</v>
      </c>
      <c r="S45" s="28">
        <v>-107407</v>
      </c>
      <c r="T45" s="28">
        <v>-107332</v>
      </c>
      <c r="U45" s="22">
        <v>-107237</v>
      </c>
      <c r="V45" s="28">
        <v>-107099</v>
      </c>
      <c r="W45" s="28">
        <v>-106891</v>
      </c>
      <c r="X45" s="28">
        <v>-106333</v>
      </c>
      <c r="Y45" s="22">
        <v>-105917</v>
      </c>
    </row>
    <row r="46" spans="1:25" ht="13.5">
      <c r="A46" s="2" t="s">
        <v>142</v>
      </c>
      <c r="B46" s="28">
        <v>60482</v>
      </c>
      <c r="C46" s="28">
        <v>59576</v>
      </c>
      <c r="D46" s="28">
        <v>58362</v>
      </c>
      <c r="E46" s="22">
        <v>56951</v>
      </c>
      <c r="F46" s="28">
        <v>55335020</v>
      </c>
      <c r="G46" s="28">
        <v>54520947</v>
      </c>
      <c r="H46" s="28">
        <v>54503427</v>
      </c>
      <c r="I46" s="22">
        <v>53212014</v>
      </c>
      <c r="J46" s="28">
        <v>52036078</v>
      </c>
      <c r="K46" s="28">
        <v>50913970</v>
      </c>
      <c r="L46" s="28">
        <v>47277187</v>
      </c>
      <c r="M46" s="22">
        <v>45134308</v>
      </c>
      <c r="N46" s="28">
        <v>42763980</v>
      </c>
      <c r="O46" s="28">
        <v>41614897</v>
      </c>
      <c r="P46" s="28">
        <v>39961295</v>
      </c>
      <c r="Q46" s="22">
        <v>39294697</v>
      </c>
      <c r="R46" s="28">
        <v>38289470</v>
      </c>
      <c r="S46" s="28">
        <v>37992103</v>
      </c>
      <c r="T46" s="28">
        <v>40115544</v>
      </c>
      <c r="U46" s="22">
        <v>41712175</v>
      </c>
      <c r="V46" s="28">
        <v>44057750</v>
      </c>
      <c r="W46" s="28">
        <v>53305769</v>
      </c>
      <c r="X46" s="28">
        <v>52859315</v>
      </c>
      <c r="Y46" s="22">
        <v>55081729</v>
      </c>
    </row>
    <row r="47" spans="1:25" ht="13.5">
      <c r="A47" s="2" t="s">
        <v>143</v>
      </c>
      <c r="B47" s="28">
        <v>731</v>
      </c>
      <c r="C47" s="28">
        <v>511</v>
      </c>
      <c r="D47" s="28">
        <v>442</v>
      </c>
      <c r="E47" s="22">
        <v>109</v>
      </c>
      <c r="F47" s="28">
        <v>-135433</v>
      </c>
      <c r="G47" s="28">
        <v>-414740</v>
      </c>
      <c r="H47" s="28">
        <v>-390250</v>
      </c>
      <c r="I47" s="22">
        <v>-149617</v>
      </c>
      <c r="J47" s="28">
        <v>-568837</v>
      </c>
      <c r="K47" s="28">
        <v>-483111</v>
      </c>
      <c r="L47" s="28">
        <v>42412</v>
      </c>
      <c r="M47" s="22">
        <v>-17004</v>
      </c>
      <c r="N47" s="28">
        <v>-31889</v>
      </c>
      <c r="O47" s="28">
        <v>-186484</v>
      </c>
      <c r="P47" s="28">
        <v>-277319</v>
      </c>
      <c r="Q47" s="22">
        <v>-194558</v>
      </c>
      <c r="R47" s="28">
        <v>-315944</v>
      </c>
      <c r="S47" s="28">
        <v>-525000</v>
      </c>
      <c r="T47" s="28">
        <v>-589562</v>
      </c>
      <c r="U47" s="22">
        <v>-963588</v>
      </c>
      <c r="V47" s="28">
        <v>-633864</v>
      </c>
      <c r="W47" s="28">
        <v>-276012</v>
      </c>
      <c r="X47" s="28">
        <v>265808</v>
      </c>
      <c r="Y47" s="22">
        <v>65269</v>
      </c>
    </row>
    <row r="48" spans="1:25" ht="13.5">
      <c r="A48" s="2" t="s">
        <v>0</v>
      </c>
      <c r="B48" s="28">
        <v>697</v>
      </c>
      <c r="C48" s="28">
        <v>316</v>
      </c>
      <c r="D48" s="28">
        <v>426</v>
      </c>
      <c r="E48" s="22">
        <v>7</v>
      </c>
      <c r="F48" s="28">
        <v>-174383</v>
      </c>
      <c r="G48" s="28">
        <v>-479613</v>
      </c>
      <c r="H48" s="28">
        <v>-410139</v>
      </c>
      <c r="I48" s="22">
        <v>-447343</v>
      </c>
      <c r="J48" s="28">
        <v>-593512</v>
      </c>
      <c r="K48" s="28">
        <v>-576471</v>
      </c>
      <c r="L48" s="28">
        <v>-307588</v>
      </c>
      <c r="M48" s="22">
        <v>-315618</v>
      </c>
      <c r="N48" s="28">
        <v>-33418</v>
      </c>
      <c r="O48" s="28">
        <v>-38144</v>
      </c>
      <c r="P48" s="28">
        <v>-173016</v>
      </c>
      <c r="Q48" s="22">
        <v>-195891</v>
      </c>
      <c r="R48" s="28">
        <v>-155884</v>
      </c>
      <c r="S48" s="28">
        <v>-138811</v>
      </c>
      <c r="T48" s="28">
        <v>-211881</v>
      </c>
      <c r="U48" s="22">
        <v>-326161</v>
      </c>
      <c r="V48" s="28">
        <v>-493224</v>
      </c>
      <c r="W48" s="28">
        <v>-241936</v>
      </c>
      <c r="X48" s="28">
        <v>63271</v>
      </c>
      <c r="Y48" s="22">
        <v>-35361</v>
      </c>
    </row>
    <row r="49" spans="1:25" ht="13.5">
      <c r="A49" s="2" t="s">
        <v>144</v>
      </c>
      <c r="B49" s="28">
        <v>1429</v>
      </c>
      <c r="C49" s="28">
        <v>827</v>
      </c>
      <c r="D49" s="28">
        <v>868</v>
      </c>
      <c r="E49" s="22">
        <v>117</v>
      </c>
      <c r="F49" s="28">
        <v>-309816</v>
      </c>
      <c r="G49" s="28">
        <v>-894353</v>
      </c>
      <c r="H49" s="28">
        <v>-800390</v>
      </c>
      <c r="I49" s="22">
        <v>-596960</v>
      </c>
      <c r="J49" s="28">
        <v>-1162350</v>
      </c>
      <c r="K49" s="28">
        <v>-1059582</v>
      </c>
      <c r="L49" s="28">
        <v>-265176</v>
      </c>
      <c r="M49" s="22">
        <v>-332622</v>
      </c>
      <c r="N49" s="28">
        <v>-65307</v>
      </c>
      <c r="O49" s="28">
        <v>-224628</v>
      </c>
      <c r="P49" s="28">
        <v>-450336</v>
      </c>
      <c r="Q49" s="22">
        <v>-390449</v>
      </c>
      <c r="R49" s="28">
        <v>-471828</v>
      </c>
      <c r="S49" s="28">
        <v>-663812</v>
      </c>
      <c r="T49" s="28">
        <v>-801443</v>
      </c>
      <c r="U49" s="22">
        <v>-1289750</v>
      </c>
      <c r="V49" s="28">
        <v>-1127088</v>
      </c>
      <c r="W49" s="28">
        <v>-517949</v>
      </c>
      <c r="X49" s="28">
        <v>329079</v>
      </c>
      <c r="Y49" s="22">
        <v>29908</v>
      </c>
    </row>
    <row r="50" spans="1:25" ht="13.5">
      <c r="A50" s="6" t="s">
        <v>145</v>
      </c>
      <c r="B50" s="28">
        <v>312</v>
      </c>
      <c r="C50" s="28">
        <v>305</v>
      </c>
      <c r="D50" s="28">
        <v>232</v>
      </c>
      <c r="E50" s="22">
        <v>234</v>
      </c>
      <c r="F50" s="28">
        <v>228142</v>
      </c>
      <c r="G50" s="28">
        <v>221184</v>
      </c>
      <c r="H50" s="28">
        <v>178260</v>
      </c>
      <c r="I50" s="22">
        <v>174123</v>
      </c>
      <c r="J50" s="28">
        <v>170041</v>
      </c>
      <c r="K50" s="28">
        <v>165812</v>
      </c>
      <c r="L50" s="28">
        <v>127306</v>
      </c>
      <c r="M50" s="22">
        <v>127306</v>
      </c>
      <c r="N50" s="28">
        <v>127327</v>
      </c>
      <c r="O50" s="28">
        <v>137662</v>
      </c>
      <c r="P50" s="28">
        <v>135917</v>
      </c>
      <c r="Q50" s="22">
        <v>146184</v>
      </c>
      <c r="R50" s="28">
        <v>145103</v>
      </c>
      <c r="S50" s="28">
        <v>143194</v>
      </c>
      <c r="T50" s="28">
        <v>326506</v>
      </c>
      <c r="U50" s="22">
        <v>408052</v>
      </c>
      <c r="V50" s="28">
        <v>396723</v>
      </c>
      <c r="W50" s="28">
        <v>407059</v>
      </c>
      <c r="X50" s="28">
        <v>401505</v>
      </c>
      <c r="Y50" s="22">
        <v>375510</v>
      </c>
    </row>
    <row r="51" spans="1:25" ht="13.5">
      <c r="A51" s="6" t="s">
        <v>1</v>
      </c>
      <c r="B51" s="28">
        <v>112</v>
      </c>
      <c r="C51" s="28">
        <v>104</v>
      </c>
      <c r="D51" s="28">
        <v>99</v>
      </c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6" t="s">
        <v>146</v>
      </c>
      <c r="B52" s="28">
        <v>62336</v>
      </c>
      <c r="C52" s="28">
        <v>60813</v>
      </c>
      <c r="D52" s="28">
        <v>59563</v>
      </c>
      <c r="E52" s="22">
        <v>57304</v>
      </c>
      <c r="F52" s="28">
        <v>55253346</v>
      </c>
      <c r="G52" s="28">
        <v>53847778</v>
      </c>
      <c r="H52" s="28">
        <v>53881296</v>
      </c>
      <c r="I52" s="22">
        <v>52789177</v>
      </c>
      <c r="J52" s="28">
        <v>51043769</v>
      </c>
      <c r="K52" s="28">
        <v>50020200</v>
      </c>
      <c r="L52" s="28">
        <v>47139316</v>
      </c>
      <c r="M52" s="22">
        <v>44928992</v>
      </c>
      <c r="N52" s="28">
        <v>42825999</v>
      </c>
      <c r="O52" s="28">
        <v>41527931</v>
      </c>
      <c r="P52" s="28">
        <v>39646876</v>
      </c>
      <c r="Q52" s="22">
        <v>39050431</v>
      </c>
      <c r="R52" s="28">
        <v>37962745</v>
      </c>
      <c r="S52" s="28">
        <v>37471485</v>
      </c>
      <c r="T52" s="28">
        <v>39640607</v>
      </c>
      <c r="U52" s="22">
        <v>40830477</v>
      </c>
      <c r="V52" s="28">
        <v>43327384</v>
      </c>
      <c r="W52" s="28">
        <v>53194880</v>
      </c>
      <c r="X52" s="28">
        <v>53589901</v>
      </c>
      <c r="Y52" s="22">
        <v>55487148</v>
      </c>
    </row>
    <row r="53" spans="1:25" ht="14.25" thickBot="1">
      <c r="A53" s="7" t="s">
        <v>147</v>
      </c>
      <c r="B53" s="28">
        <v>80006</v>
      </c>
      <c r="C53" s="28">
        <v>79355</v>
      </c>
      <c r="D53" s="28">
        <v>79306</v>
      </c>
      <c r="E53" s="22">
        <v>77862</v>
      </c>
      <c r="F53" s="28">
        <v>77767133</v>
      </c>
      <c r="G53" s="28">
        <v>80193720</v>
      </c>
      <c r="H53" s="28">
        <v>78090868</v>
      </c>
      <c r="I53" s="22">
        <v>77845523</v>
      </c>
      <c r="J53" s="28">
        <v>78584982</v>
      </c>
      <c r="K53" s="28">
        <v>82782693</v>
      </c>
      <c r="L53" s="28">
        <v>79931604</v>
      </c>
      <c r="M53" s="22">
        <v>77038674</v>
      </c>
      <c r="N53" s="28">
        <v>74672584</v>
      </c>
      <c r="O53" s="28">
        <v>73542807</v>
      </c>
      <c r="P53" s="28">
        <v>70234260</v>
      </c>
      <c r="Q53" s="22">
        <v>69485440</v>
      </c>
      <c r="R53" s="28">
        <v>66598731</v>
      </c>
      <c r="S53" s="28">
        <v>66511164</v>
      </c>
      <c r="T53" s="28">
        <v>73243743</v>
      </c>
      <c r="U53" s="22">
        <v>81831976</v>
      </c>
      <c r="V53" s="28">
        <v>84657338</v>
      </c>
      <c r="W53" s="28">
        <v>101675129</v>
      </c>
      <c r="X53" s="28">
        <v>106254887</v>
      </c>
      <c r="Y53" s="22">
        <v>107667377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152</v>
      </c>
    </row>
    <row r="57" ht="13.5">
      <c r="A57" s="20" t="s">
        <v>153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148</v>
      </c>
      <c r="B2" s="14">
        <v>7729</v>
      </c>
      <c r="C2" s="14"/>
      <c r="D2" s="14"/>
      <c r="E2" s="14"/>
      <c r="F2" s="14"/>
      <c r="G2" s="14"/>
    </row>
    <row r="3" spans="1:7" ht="14.25" thickBot="1">
      <c r="A3" s="11" t="s">
        <v>149</v>
      </c>
      <c r="B3" s="1" t="s">
        <v>150</v>
      </c>
      <c r="C3" s="1"/>
      <c r="D3" s="1"/>
      <c r="E3" s="1"/>
      <c r="F3" s="1"/>
      <c r="G3" s="1"/>
    </row>
    <row r="4" spans="1:7" ht="14.25" thickTop="1">
      <c r="A4" s="10" t="s">
        <v>53</v>
      </c>
      <c r="B4" s="15" t="str">
        <f>HYPERLINK("http://www.kabupro.jp/mark/20130626/S000DQUD.htm","有価証券報告書")</f>
        <v>有価証券報告書</v>
      </c>
      <c r="C4" s="15" t="str">
        <f>HYPERLINK("http://www.kabupro.jp/mark/20130626/S000DQUD.htm","有価証券報告書")</f>
        <v>有価証券報告書</v>
      </c>
      <c r="D4" s="15" t="str">
        <f>HYPERLINK("http://www.kabupro.jp/mark/20120627/S000B6YU.htm","有価証券報告書")</f>
        <v>有価証券報告書</v>
      </c>
      <c r="E4" s="15" t="str">
        <f>HYPERLINK("http://www.kabupro.jp/mark/20110629/S0008PMG.htm","有価証券報告書")</f>
        <v>有価証券報告書</v>
      </c>
      <c r="F4" s="15" t="str">
        <f>HYPERLINK("http://www.kabupro.jp/mark/20100628/S00063JL.htm","有価証券報告書")</f>
        <v>有価証券報告書</v>
      </c>
      <c r="G4" s="15" t="str">
        <f>HYPERLINK("http://www.kabupro.jp/mark/20090629/S0003JAA.htm","有価証券報告書")</f>
        <v>有価証券報告書</v>
      </c>
    </row>
    <row r="5" spans="1:7" ht="14.25" thickBot="1">
      <c r="A5" s="11" t="s">
        <v>54</v>
      </c>
      <c r="B5" s="1" t="s">
        <v>60</v>
      </c>
      <c r="C5" s="1" t="s">
        <v>60</v>
      </c>
      <c r="D5" s="1" t="s">
        <v>64</v>
      </c>
      <c r="E5" s="1" t="s">
        <v>66</v>
      </c>
      <c r="F5" s="1" t="s">
        <v>68</v>
      </c>
      <c r="G5" s="1" t="s">
        <v>70</v>
      </c>
    </row>
    <row r="6" spans="1:7" ht="15" thickBot="1" thickTop="1">
      <c r="A6" s="10" t="s">
        <v>55</v>
      </c>
      <c r="B6" s="18" t="s">
        <v>205</v>
      </c>
      <c r="C6" s="19"/>
      <c r="D6" s="19"/>
      <c r="E6" s="19"/>
      <c r="F6" s="19"/>
      <c r="G6" s="19"/>
    </row>
    <row r="7" spans="1:7" ht="14.25" thickTop="1">
      <c r="A7" s="12" t="s">
        <v>56</v>
      </c>
      <c r="B7" s="16" t="s">
        <v>61</v>
      </c>
      <c r="C7" s="16" t="s">
        <v>61</v>
      </c>
      <c r="D7" s="16" t="s">
        <v>61</v>
      </c>
      <c r="E7" s="16" t="s">
        <v>61</v>
      </c>
      <c r="F7" s="16" t="s">
        <v>61</v>
      </c>
      <c r="G7" s="16" t="s">
        <v>61</v>
      </c>
    </row>
    <row r="8" spans="1:7" ht="13.5">
      <c r="A8" s="13" t="s">
        <v>57</v>
      </c>
      <c r="B8" s="17" t="s">
        <v>154</v>
      </c>
      <c r="C8" s="17" t="s">
        <v>155</v>
      </c>
      <c r="D8" s="17" t="s">
        <v>156</v>
      </c>
      <c r="E8" s="17" t="s">
        <v>157</v>
      </c>
      <c r="F8" s="17" t="s">
        <v>158</v>
      </c>
      <c r="G8" s="17" t="s">
        <v>159</v>
      </c>
    </row>
    <row r="9" spans="1:7" ht="13.5">
      <c r="A9" s="13" t="s">
        <v>58</v>
      </c>
      <c r="B9" s="17" t="s">
        <v>62</v>
      </c>
      <c r="C9" s="17" t="s">
        <v>63</v>
      </c>
      <c r="D9" s="17" t="s">
        <v>65</v>
      </c>
      <c r="E9" s="17" t="s">
        <v>67</v>
      </c>
      <c r="F9" s="17" t="s">
        <v>69</v>
      </c>
      <c r="G9" s="17" t="s">
        <v>71</v>
      </c>
    </row>
    <row r="10" spans="1:7" ht="14.25" thickBot="1">
      <c r="A10" s="13" t="s">
        <v>59</v>
      </c>
      <c r="B10" s="17" t="s">
        <v>73</v>
      </c>
      <c r="C10" s="17" t="s">
        <v>73</v>
      </c>
      <c r="D10" s="17" t="s">
        <v>73</v>
      </c>
      <c r="E10" s="17" t="s">
        <v>73</v>
      </c>
      <c r="F10" s="17" t="s">
        <v>73</v>
      </c>
      <c r="G10" s="17" t="s">
        <v>73</v>
      </c>
    </row>
    <row r="11" spans="1:7" ht="14.25" thickTop="1">
      <c r="A11" s="26" t="s">
        <v>160</v>
      </c>
      <c r="B11" s="21">
        <v>40638625</v>
      </c>
      <c r="C11" s="21">
        <v>50018868</v>
      </c>
      <c r="D11" s="21">
        <v>43070304</v>
      </c>
      <c r="E11" s="21">
        <v>26715299</v>
      </c>
      <c r="F11" s="21">
        <v>37897829</v>
      </c>
      <c r="G11" s="21">
        <v>77848036</v>
      </c>
    </row>
    <row r="12" spans="1:7" ht="13.5">
      <c r="A12" s="6" t="s">
        <v>161</v>
      </c>
      <c r="B12" s="22">
        <v>248877</v>
      </c>
      <c r="C12" s="22">
        <v>297938</v>
      </c>
      <c r="D12" s="22">
        <v>303155</v>
      </c>
      <c r="E12" s="22">
        <v>247794</v>
      </c>
      <c r="F12" s="22">
        <v>362612</v>
      </c>
      <c r="G12" s="22">
        <v>574180</v>
      </c>
    </row>
    <row r="13" spans="1:7" ht="13.5">
      <c r="A13" s="6" t="s">
        <v>162</v>
      </c>
      <c r="B13" s="22">
        <v>40887503</v>
      </c>
      <c r="C13" s="22">
        <v>50316806</v>
      </c>
      <c r="D13" s="22">
        <v>43373460</v>
      </c>
      <c r="E13" s="22">
        <v>26963094</v>
      </c>
      <c r="F13" s="22">
        <v>38260441</v>
      </c>
      <c r="G13" s="22">
        <v>78422216</v>
      </c>
    </row>
    <row r="14" spans="1:7" ht="13.5">
      <c r="A14" s="2" t="s">
        <v>163</v>
      </c>
      <c r="B14" s="22">
        <v>1127270</v>
      </c>
      <c r="C14" s="22">
        <v>679856</v>
      </c>
      <c r="D14" s="22">
        <v>776554</v>
      </c>
      <c r="E14" s="22">
        <v>1290755</v>
      </c>
      <c r="F14" s="22">
        <v>3643143</v>
      </c>
      <c r="G14" s="22">
        <v>2756240</v>
      </c>
    </row>
    <row r="15" spans="1:7" ht="13.5">
      <c r="A15" s="2" t="s">
        <v>164</v>
      </c>
      <c r="B15" s="22">
        <v>28264612</v>
      </c>
      <c r="C15" s="22">
        <v>36809448</v>
      </c>
      <c r="D15" s="22">
        <v>31486956</v>
      </c>
      <c r="E15" s="22">
        <v>24038526</v>
      </c>
      <c r="F15" s="22">
        <v>32489554</v>
      </c>
      <c r="G15" s="22">
        <v>63485625</v>
      </c>
    </row>
    <row r="16" spans="1:7" ht="13.5">
      <c r="A16" s="2" t="s">
        <v>165</v>
      </c>
      <c r="B16" s="22">
        <v>29391882</v>
      </c>
      <c r="C16" s="22">
        <v>37489304</v>
      </c>
      <c r="D16" s="22">
        <v>32263511</v>
      </c>
      <c r="E16" s="22">
        <v>25329282</v>
      </c>
      <c r="F16" s="22">
        <v>36132698</v>
      </c>
      <c r="G16" s="22">
        <v>66241866</v>
      </c>
    </row>
    <row r="17" spans="1:7" ht="13.5">
      <c r="A17" s="2" t="s">
        <v>166</v>
      </c>
      <c r="B17" s="22">
        <v>44962</v>
      </c>
      <c r="C17" s="22">
        <v>247232</v>
      </c>
      <c r="D17" s="22">
        <v>64097</v>
      </c>
      <c r="E17" s="22">
        <v>31912</v>
      </c>
      <c r="F17" s="22">
        <v>311349</v>
      </c>
      <c r="G17" s="22">
        <v>371040</v>
      </c>
    </row>
    <row r="18" spans="1:7" ht="13.5">
      <c r="A18" s="2" t="s">
        <v>167</v>
      </c>
      <c r="B18" s="22">
        <v>1351221</v>
      </c>
      <c r="C18" s="22">
        <v>1127270</v>
      </c>
      <c r="D18" s="22">
        <v>679856</v>
      </c>
      <c r="E18" s="22">
        <v>776554</v>
      </c>
      <c r="F18" s="22">
        <v>1290755</v>
      </c>
      <c r="G18" s="22">
        <v>3643143</v>
      </c>
    </row>
    <row r="19" spans="1:7" ht="13.5">
      <c r="A19" s="2" t="s">
        <v>168</v>
      </c>
      <c r="B19" s="22">
        <v>27995698</v>
      </c>
      <c r="C19" s="22">
        <v>36114802</v>
      </c>
      <c r="D19" s="22">
        <v>31519557</v>
      </c>
      <c r="E19" s="22">
        <v>24520815</v>
      </c>
      <c r="F19" s="22">
        <v>34530592</v>
      </c>
      <c r="G19" s="22">
        <v>62227682</v>
      </c>
    </row>
    <row r="20" spans="1:7" ht="13.5">
      <c r="A20" s="2" t="s">
        <v>169</v>
      </c>
      <c r="B20" s="22">
        <v>1983</v>
      </c>
      <c r="C20" s="22">
        <v>2090</v>
      </c>
      <c r="D20" s="22">
        <v>4518</v>
      </c>
      <c r="E20" s="22">
        <v>4518</v>
      </c>
      <c r="F20" s="22">
        <v>4746</v>
      </c>
      <c r="G20" s="22">
        <v>220</v>
      </c>
    </row>
    <row r="21" spans="1:7" ht="13.5">
      <c r="A21" s="2" t="s">
        <v>170</v>
      </c>
      <c r="B21" s="22">
        <v>232499</v>
      </c>
      <c r="C21" s="22">
        <v>277611</v>
      </c>
      <c r="D21" s="22">
        <v>304225</v>
      </c>
      <c r="E21" s="22">
        <v>218854</v>
      </c>
      <c r="F21" s="22">
        <v>355573</v>
      </c>
      <c r="G21" s="22">
        <v>536302</v>
      </c>
    </row>
    <row r="22" spans="1:7" ht="13.5">
      <c r="A22" s="2" t="s">
        <v>165</v>
      </c>
      <c r="B22" s="22">
        <v>234482</v>
      </c>
      <c r="C22" s="22">
        <v>279701</v>
      </c>
      <c r="D22" s="22">
        <v>308744</v>
      </c>
      <c r="E22" s="22">
        <v>223373</v>
      </c>
      <c r="F22" s="22">
        <v>360320</v>
      </c>
      <c r="G22" s="22">
        <v>536522</v>
      </c>
    </row>
    <row r="23" spans="1:7" ht="13.5">
      <c r="A23" s="2" t="s">
        <v>171</v>
      </c>
      <c r="B23" s="22">
        <v>1027</v>
      </c>
      <c r="C23" s="22">
        <v>1983</v>
      </c>
      <c r="D23" s="22">
        <v>2090</v>
      </c>
      <c r="E23" s="22">
        <v>4518</v>
      </c>
      <c r="F23" s="22">
        <v>4518</v>
      </c>
      <c r="G23" s="22">
        <v>4746</v>
      </c>
    </row>
    <row r="24" spans="1:7" ht="13.5">
      <c r="A24" s="2" t="s">
        <v>172</v>
      </c>
      <c r="B24" s="22">
        <v>233454</v>
      </c>
      <c r="C24" s="22">
        <v>277718</v>
      </c>
      <c r="D24" s="22">
        <v>306654</v>
      </c>
      <c r="E24" s="22">
        <v>218854</v>
      </c>
      <c r="F24" s="22">
        <v>355801</v>
      </c>
      <c r="G24" s="22">
        <v>531775</v>
      </c>
    </row>
    <row r="25" spans="1:7" ht="13.5">
      <c r="A25" s="6" t="s">
        <v>173</v>
      </c>
      <c r="B25" s="22">
        <v>28229152</v>
      </c>
      <c r="C25" s="22">
        <v>36392520</v>
      </c>
      <c r="D25" s="22">
        <v>31826211</v>
      </c>
      <c r="E25" s="22">
        <v>24739670</v>
      </c>
      <c r="F25" s="22">
        <v>34886394</v>
      </c>
      <c r="G25" s="22">
        <v>62759458</v>
      </c>
    </row>
    <row r="26" spans="1:7" ht="13.5">
      <c r="A26" s="7" t="s">
        <v>174</v>
      </c>
      <c r="B26" s="22">
        <v>12658350</v>
      </c>
      <c r="C26" s="22">
        <v>13924285</v>
      </c>
      <c r="D26" s="22">
        <v>11547248</v>
      </c>
      <c r="E26" s="22">
        <v>2223424</v>
      </c>
      <c r="F26" s="22">
        <v>3374047</v>
      </c>
      <c r="G26" s="22">
        <v>15662758</v>
      </c>
    </row>
    <row r="27" spans="1:7" ht="13.5">
      <c r="A27" s="6" t="s">
        <v>175</v>
      </c>
      <c r="B27" s="22">
        <v>4045952</v>
      </c>
      <c r="C27" s="22">
        <v>4816042</v>
      </c>
      <c r="D27" s="22">
        <v>5131256</v>
      </c>
      <c r="E27" s="22">
        <v>3137309</v>
      </c>
      <c r="F27" s="22">
        <v>5878148</v>
      </c>
      <c r="G27" s="22">
        <v>7826062</v>
      </c>
    </row>
    <row r="28" spans="1:7" ht="13.5">
      <c r="A28" s="6" t="s">
        <v>176</v>
      </c>
      <c r="B28" s="22">
        <v>3730306</v>
      </c>
      <c r="C28" s="22">
        <v>2150783</v>
      </c>
      <c r="D28" s="22">
        <v>1954866</v>
      </c>
      <c r="E28" s="22">
        <v>1046549</v>
      </c>
      <c r="F28" s="22">
        <v>1371980</v>
      </c>
      <c r="G28" s="22">
        <v>1875821</v>
      </c>
    </row>
    <row r="29" spans="1:7" ht="13.5">
      <c r="A29" s="6" t="s">
        <v>177</v>
      </c>
      <c r="B29" s="22">
        <v>7776259</v>
      </c>
      <c r="C29" s="22">
        <v>6966825</v>
      </c>
      <c r="D29" s="22">
        <v>7086122</v>
      </c>
      <c r="E29" s="22">
        <v>4183859</v>
      </c>
      <c r="F29" s="22">
        <v>7250129</v>
      </c>
      <c r="G29" s="22">
        <v>9701884</v>
      </c>
    </row>
    <row r="30" spans="1:7" ht="14.25" thickBot="1">
      <c r="A30" s="25" t="s">
        <v>178</v>
      </c>
      <c r="B30" s="23">
        <v>4882090</v>
      </c>
      <c r="C30" s="23">
        <v>6957460</v>
      </c>
      <c r="D30" s="23">
        <v>4461125</v>
      </c>
      <c r="E30" s="23">
        <v>-1960434</v>
      </c>
      <c r="F30" s="23">
        <v>-3876081</v>
      </c>
      <c r="G30" s="23">
        <v>5960874</v>
      </c>
    </row>
    <row r="31" spans="1:7" ht="14.25" thickTop="1">
      <c r="A31" s="6" t="s">
        <v>179</v>
      </c>
      <c r="B31" s="22">
        <v>5204</v>
      </c>
      <c r="C31" s="22">
        <v>6347</v>
      </c>
      <c r="D31" s="22">
        <v>4938</v>
      </c>
      <c r="E31" s="22">
        <v>10100</v>
      </c>
      <c r="F31" s="22">
        <v>8873</v>
      </c>
      <c r="G31" s="22">
        <v>16921</v>
      </c>
    </row>
    <row r="32" spans="1:7" ht="13.5">
      <c r="A32" s="6" t="s">
        <v>180</v>
      </c>
      <c r="B32" s="22">
        <v>1134370</v>
      </c>
      <c r="C32" s="22">
        <v>723739</v>
      </c>
      <c r="D32" s="22">
        <v>548723</v>
      </c>
      <c r="E32" s="22">
        <v>2317150</v>
      </c>
      <c r="F32" s="22">
        <v>2345331</v>
      </c>
      <c r="G32" s="22">
        <v>1645279</v>
      </c>
    </row>
    <row r="33" spans="1:7" ht="13.5">
      <c r="A33" s="6" t="s">
        <v>181</v>
      </c>
      <c r="B33" s="22">
        <v>339373</v>
      </c>
      <c r="C33" s="22">
        <v>21494</v>
      </c>
      <c r="D33" s="22"/>
      <c r="E33" s="22"/>
      <c r="F33" s="22"/>
      <c r="G33" s="22"/>
    </row>
    <row r="34" spans="1:7" ht="13.5">
      <c r="A34" s="6" t="s">
        <v>182</v>
      </c>
      <c r="B34" s="22"/>
      <c r="C34" s="22">
        <v>271294</v>
      </c>
      <c r="D34" s="22"/>
      <c r="E34" s="22"/>
      <c r="F34" s="22"/>
      <c r="G34" s="22"/>
    </row>
    <row r="35" spans="1:7" ht="13.5">
      <c r="A35" s="6" t="s">
        <v>81</v>
      </c>
      <c r="B35" s="22">
        <v>27745</v>
      </c>
      <c r="C35" s="22">
        <v>45397</v>
      </c>
      <c r="D35" s="22">
        <v>104076</v>
      </c>
      <c r="E35" s="22">
        <v>369510</v>
      </c>
      <c r="F35" s="22">
        <v>27045</v>
      </c>
      <c r="G35" s="22">
        <v>43454</v>
      </c>
    </row>
    <row r="36" spans="1:7" ht="13.5">
      <c r="A36" s="6" t="s">
        <v>183</v>
      </c>
      <c r="B36" s="22">
        <v>1506693</v>
      </c>
      <c r="C36" s="22">
        <v>1068273</v>
      </c>
      <c r="D36" s="22">
        <v>657738</v>
      </c>
      <c r="E36" s="22">
        <v>2696760</v>
      </c>
      <c r="F36" s="22">
        <v>2381251</v>
      </c>
      <c r="G36" s="22">
        <v>1705656</v>
      </c>
    </row>
    <row r="37" spans="1:7" ht="13.5">
      <c r="A37" s="6" t="s">
        <v>184</v>
      </c>
      <c r="B37" s="22">
        <v>98556</v>
      </c>
      <c r="C37" s="22">
        <v>165645</v>
      </c>
      <c r="D37" s="22">
        <v>248091</v>
      </c>
      <c r="E37" s="22">
        <v>398946</v>
      </c>
      <c r="F37" s="22">
        <v>346603</v>
      </c>
      <c r="G37" s="22">
        <v>228774</v>
      </c>
    </row>
    <row r="38" spans="1:7" ht="13.5">
      <c r="A38" s="6" t="s">
        <v>185</v>
      </c>
      <c r="B38" s="22"/>
      <c r="C38" s="22">
        <v>191126</v>
      </c>
      <c r="D38" s="22">
        <v>292500</v>
      </c>
      <c r="E38" s="22">
        <v>100972</v>
      </c>
      <c r="F38" s="22"/>
      <c r="G38" s="22">
        <v>212</v>
      </c>
    </row>
    <row r="39" spans="1:7" ht="13.5">
      <c r="A39" s="6" t="s">
        <v>186</v>
      </c>
      <c r="B39" s="22"/>
      <c r="C39" s="22">
        <v>370999</v>
      </c>
      <c r="D39" s="22"/>
      <c r="E39" s="22"/>
      <c r="F39" s="22"/>
      <c r="G39" s="22"/>
    </row>
    <row r="40" spans="1:7" ht="13.5">
      <c r="A40" s="6" t="s">
        <v>81</v>
      </c>
      <c r="B40" s="22">
        <v>13087</v>
      </c>
      <c r="C40" s="22">
        <v>130880</v>
      </c>
      <c r="D40" s="22">
        <v>7301</v>
      </c>
      <c r="E40" s="22">
        <v>64094</v>
      </c>
      <c r="F40" s="22">
        <v>108483</v>
      </c>
      <c r="G40" s="22">
        <v>203212</v>
      </c>
    </row>
    <row r="41" spans="1:7" ht="13.5">
      <c r="A41" s="6" t="s">
        <v>187</v>
      </c>
      <c r="B41" s="22">
        <v>111643</v>
      </c>
      <c r="C41" s="22">
        <v>858651</v>
      </c>
      <c r="D41" s="22">
        <v>786330</v>
      </c>
      <c r="E41" s="22">
        <v>842320</v>
      </c>
      <c r="F41" s="22">
        <v>901146</v>
      </c>
      <c r="G41" s="22">
        <v>1174148</v>
      </c>
    </row>
    <row r="42" spans="1:7" ht="14.25" thickBot="1">
      <c r="A42" s="25" t="s">
        <v>188</v>
      </c>
      <c r="B42" s="23">
        <v>6277140</v>
      </c>
      <c r="C42" s="23">
        <v>7167082</v>
      </c>
      <c r="D42" s="23">
        <v>4332533</v>
      </c>
      <c r="E42" s="23">
        <v>-105994</v>
      </c>
      <c r="F42" s="23">
        <v>-2395976</v>
      </c>
      <c r="G42" s="23">
        <v>6492381</v>
      </c>
    </row>
    <row r="43" spans="1:7" ht="14.25" thickTop="1">
      <c r="A43" s="6" t="s">
        <v>189</v>
      </c>
      <c r="B43" s="22">
        <v>13710</v>
      </c>
      <c r="C43" s="22"/>
      <c r="D43" s="22"/>
      <c r="E43" s="22">
        <v>3793</v>
      </c>
      <c r="F43" s="22"/>
      <c r="G43" s="22"/>
    </row>
    <row r="44" spans="1:7" ht="13.5">
      <c r="A44" s="6" t="s">
        <v>190</v>
      </c>
      <c r="B44" s="22">
        <v>41</v>
      </c>
      <c r="C44" s="22">
        <v>554</v>
      </c>
      <c r="D44" s="22"/>
      <c r="E44" s="22">
        <v>187139</v>
      </c>
      <c r="F44" s="22">
        <v>3450</v>
      </c>
      <c r="G44" s="22">
        <v>7282</v>
      </c>
    </row>
    <row r="45" spans="1:7" ht="13.5">
      <c r="A45" s="6" t="s">
        <v>191</v>
      </c>
      <c r="B45" s="22"/>
      <c r="C45" s="22">
        <v>123632</v>
      </c>
      <c r="D45" s="22"/>
      <c r="E45" s="22"/>
      <c r="F45" s="22"/>
      <c r="G45" s="22"/>
    </row>
    <row r="46" spans="1:7" ht="13.5">
      <c r="A46" s="6" t="s">
        <v>192</v>
      </c>
      <c r="B46" s="22"/>
      <c r="C46" s="22">
        <v>279349</v>
      </c>
      <c r="D46" s="22"/>
      <c r="E46" s="22"/>
      <c r="F46" s="22"/>
      <c r="G46" s="22"/>
    </row>
    <row r="47" spans="1:7" ht="13.5">
      <c r="A47" s="6" t="s">
        <v>193</v>
      </c>
      <c r="B47" s="22"/>
      <c r="C47" s="22">
        <v>9330</v>
      </c>
      <c r="D47" s="22"/>
      <c r="E47" s="22">
        <v>222469</v>
      </c>
      <c r="F47" s="22"/>
      <c r="G47" s="22"/>
    </row>
    <row r="48" spans="1:7" ht="13.5">
      <c r="A48" s="6" t="s">
        <v>194</v>
      </c>
      <c r="B48" s="22">
        <v>13752</v>
      </c>
      <c r="C48" s="22">
        <v>412867</v>
      </c>
      <c r="D48" s="22">
        <v>947972</v>
      </c>
      <c r="E48" s="22">
        <v>413402</v>
      </c>
      <c r="F48" s="22">
        <v>3450</v>
      </c>
      <c r="G48" s="22">
        <v>7282</v>
      </c>
    </row>
    <row r="49" spans="1:7" ht="13.5">
      <c r="A49" s="6" t="s">
        <v>195</v>
      </c>
      <c r="B49" s="22">
        <v>1557618</v>
      </c>
      <c r="C49" s="22"/>
      <c r="D49" s="22"/>
      <c r="E49" s="22"/>
      <c r="F49" s="22"/>
      <c r="G49" s="22"/>
    </row>
    <row r="50" spans="1:7" ht="13.5">
      <c r="A50" s="6" t="s">
        <v>196</v>
      </c>
      <c r="B50" s="22">
        <v>5300</v>
      </c>
      <c r="C50" s="22"/>
      <c r="D50" s="22"/>
      <c r="E50" s="22"/>
      <c r="F50" s="22"/>
      <c r="G50" s="22"/>
    </row>
    <row r="51" spans="1:7" ht="13.5">
      <c r="A51" s="6" t="s">
        <v>197</v>
      </c>
      <c r="B51" s="22"/>
      <c r="C51" s="22">
        <v>1802</v>
      </c>
      <c r="D51" s="22"/>
      <c r="E51" s="22"/>
      <c r="F51" s="22"/>
      <c r="G51" s="22"/>
    </row>
    <row r="52" spans="1:7" ht="13.5">
      <c r="A52" s="6" t="s">
        <v>198</v>
      </c>
      <c r="B52" s="22"/>
      <c r="C52" s="22">
        <v>42343</v>
      </c>
      <c r="D52" s="22">
        <v>363267</v>
      </c>
      <c r="E52" s="22"/>
      <c r="F52" s="22"/>
      <c r="G52" s="22"/>
    </row>
    <row r="53" spans="1:7" ht="13.5">
      <c r="A53" s="6" t="s">
        <v>199</v>
      </c>
      <c r="B53" s="22">
        <v>1562918</v>
      </c>
      <c r="C53" s="22">
        <v>44145</v>
      </c>
      <c r="D53" s="22">
        <v>567934</v>
      </c>
      <c r="E53" s="22">
        <v>375388</v>
      </c>
      <c r="F53" s="22">
        <v>11293707</v>
      </c>
      <c r="G53" s="22">
        <v>1586057</v>
      </c>
    </row>
    <row r="54" spans="1:7" ht="13.5">
      <c r="A54" s="7" t="s">
        <v>200</v>
      </c>
      <c r="B54" s="22">
        <v>4727974</v>
      </c>
      <c r="C54" s="22">
        <v>7535804</v>
      </c>
      <c r="D54" s="22">
        <v>4712570</v>
      </c>
      <c r="E54" s="22">
        <v>-67980</v>
      </c>
      <c r="F54" s="22">
        <v>-13686233</v>
      </c>
      <c r="G54" s="22">
        <v>4913607</v>
      </c>
    </row>
    <row r="55" spans="1:7" ht="13.5">
      <c r="A55" s="7" t="s">
        <v>201</v>
      </c>
      <c r="B55" s="22">
        <v>-88573</v>
      </c>
      <c r="C55" s="22">
        <v>-507725</v>
      </c>
      <c r="D55" s="22">
        <v>-514460</v>
      </c>
      <c r="E55" s="22">
        <v>112444</v>
      </c>
      <c r="F55" s="22">
        <v>71717</v>
      </c>
      <c r="G55" s="22">
        <v>1141208</v>
      </c>
    </row>
    <row r="56" spans="1:7" ht="13.5">
      <c r="A56" s="7" t="s">
        <v>202</v>
      </c>
      <c r="B56" s="22">
        <v>1190065</v>
      </c>
      <c r="C56" s="22">
        <v>269958</v>
      </c>
      <c r="D56" s="22">
        <v>-342652</v>
      </c>
      <c r="E56" s="22">
        <v>1358256</v>
      </c>
      <c r="F56" s="22">
        <v>-2948297</v>
      </c>
      <c r="G56" s="22">
        <v>329880</v>
      </c>
    </row>
    <row r="57" spans="1:7" ht="13.5">
      <c r="A57" s="7" t="s">
        <v>203</v>
      </c>
      <c r="B57" s="22">
        <v>1101491</v>
      </c>
      <c r="C57" s="22">
        <v>-237766</v>
      </c>
      <c r="D57" s="22">
        <v>-857113</v>
      </c>
      <c r="E57" s="22">
        <v>1470701</v>
      </c>
      <c r="F57" s="22">
        <v>-2876580</v>
      </c>
      <c r="G57" s="22">
        <v>1471088</v>
      </c>
    </row>
    <row r="58" spans="1:7" ht="14.25" thickBot="1">
      <c r="A58" s="7" t="s">
        <v>204</v>
      </c>
      <c r="B58" s="22">
        <v>3626483</v>
      </c>
      <c r="C58" s="22">
        <v>7773571</v>
      </c>
      <c r="D58" s="22">
        <v>5569684</v>
      </c>
      <c r="E58" s="22">
        <v>-1538681</v>
      </c>
      <c r="F58" s="22">
        <v>-10809653</v>
      </c>
      <c r="G58" s="22">
        <v>3442518</v>
      </c>
    </row>
    <row r="59" spans="1:7" ht="14.25" thickTop="1">
      <c r="A59" s="8"/>
      <c r="B59" s="24"/>
      <c r="C59" s="24"/>
      <c r="D59" s="24"/>
      <c r="E59" s="24"/>
      <c r="F59" s="24"/>
      <c r="G59" s="24"/>
    </row>
    <row r="61" ht="13.5">
      <c r="A61" s="20" t="s">
        <v>152</v>
      </c>
    </row>
    <row r="62" ht="13.5">
      <c r="A62" s="20" t="s">
        <v>153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148</v>
      </c>
      <c r="B2" s="14">
        <v>7729</v>
      </c>
      <c r="C2" s="14"/>
      <c r="D2" s="14"/>
      <c r="E2" s="14"/>
      <c r="F2" s="14"/>
      <c r="G2" s="14"/>
    </row>
    <row r="3" spans="1:7" ht="14.25" thickBot="1">
      <c r="A3" s="11" t="s">
        <v>149</v>
      </c>
      <c r="B3" s="1" t="s">
        <v>150</v>
      </c>
      <c r="C3" s="1"/>
      <c r="D3" s="1"/>
      <c r="E3" s="1"/>
      <c r="F3" s="1"/>
      <c r="G3" s="1"/>
    </row>
    <row r="4" spans="1:7" ht="14.25" thickTop="1">
      <c r="A4" s="10" t="s">
        <v>53</v>
      </c>
      <c r="B4" s="15" t="str">
        <f>HYPERLINK("http://www.kabupro.jp/mark/20130626/S000DQUD.htm","有価証券報告書")</f>
        <v>有価証券報告書</v>
      </c>
      <c r="C4" s="15" t="str">
        <f>HYPERLINK("http://www.kabupro.jp/mark/20130626/S000DQUD.htm","有価証券報告書")</f>
        <v>有価証券報告書</v>
      </c>
      <c r="D4" s="15" t="str">
        <f>HYPERLINK("http://www.kabupro.jp/mark/20120627/S000B6YU.htm","有価証券報告書")</f>
        <v>有価証券報告書</v>
      </c>
      <c r="E4" s="15" t="str">
        <f>HYPERLINK("http://www.kabupro.jp/mark/20110629/S0008PMG.htm","有価証券報告書")</f>
        <v>有価証券報告書</v>
      </c>
      <c r="F4" s="15" t="str">
        <f>HYPERLINK("http://www.kabupro.jp/mark/20100628/S00063JL.htm","有価証券報告書")</f>
        <v>有価証券報告書</v>
      </c>
      <c r="G4" s="15" t="str">
        <f>HYPERLINK("http://www.kabupro.jp/mark/20090629/S0003JAA.htm","有価証券報告書")</f>
        <v>有価証券報告書</v>
      </c>
    </row>
    <row r="5" spans="1:7" ht="14.25" thickBot="1">
      <c r="A5" s="11" t="s">
        <v>54</v>
      </c>
      <c r="B5" s="1" t="s">
        <v>60</v>
      </c>
      <c r="C5" s="1" t="s">
        <v>60</v>
      </c>
      <c r="D5" s="1" t="s">
        <v>64</v>
      </c>
      <c r="E5" s="1" t="s">
        <v>66</v>
      </c>
      <c r="F5" s="1" t="s">
        <v>68</v>
      </c>
      <c r="G5" s="1" t="s">
        <v>70</v>
      </c>
    </row>
    <row r="6" spans="1:7" ht="15" thickBot="1" thickTop="1">
      <c r="A6" s="10" t="s">
        <v>55</v>
      </c>
      <c r="B6" s="18" t="s">
        <v>151</v>
      </c>
      <c r="C6" s="19"/>
      <c r="D6" s="19"/>
      <c r="E6" s="19"/>
      <c r="F6" s="19"/>
      <c r="G6" s="19"/>
    </row>
    <row r="7" spans="1:7" ht="14.25" thickTop="1">
      <c r="A7" s="12" t="s">
        <v>56</v>
      </c>
      <c r="B7" s="16" t="s">
        <v>61</v>
      </c>
      <c r="C7" s="16" t="s">
        <v>61</v>
      </c>
      <c r="D7" s="16" t="s">
        <v>61</v>
      </c>
      <c r="E7" s="16" t="s">
        <v>61</v>
      </c>
      <c r="F7" s="16" t="s">
        <v>61</v>
      </c>
      <c r="G7" s="16" t="s">
        <v>61</v>
      </c>
    </row>
    <row r="8" spans="1:7" ht="13.5">
      <c r="A8" s="13" t="s">
        <v>57</v>
      </c>
      <c r="B8" s="17"/>
      <c r="C8" s="17"/>
      <c r="D8" s="17"/>
      <c r="E8" s="17"/>
      <c r="F8" s="17"/>
      <c r="G8" s="17"/>
    </row>
    <row r="9" spans="1:7" ht="13.5">
      <c r="A9" s="13" t="s">
        <v>58</v>
      </c>
      <c r="B9" s="17" t="s">
        <v>62</v>
      </c>
      <c r="C9" s="17" t="s">
        <v>63</v>
      </c>
      <c r="D9" s="17" t="s">
        <v>65</v>
      </c>
      <c r="E9" s="17" t="s">
        <v>67</v>
      </c>
      <c r="F9" s="17" t="s">
        <v>69</v>
      </c>
      <c r="G9" s="17" t="s">
        <v>71</v>
      </c>
    </row>
    <row r="10" spans="1:7" ht="14.25" thickBot="1">
      <c r="A10" s="13" t="s">
        <v>59</v>
      </c>
      <c r="B10" s="17" t="s">
        <v>73</v>
      </c>
      <c r="C10" s="17" t="s">
        <v>73</v>
      </c>
      <c r="D10" s="17" t="s">
        <v>73</v>
      </c>
      <c r="E10" s="17" t="s">
        <v>73</v>
      </c>
      <c r="F10" s="17" t="s">
        <v>73</v>
      </c>
      <c r="G10" s="17" t="s">
        <v>73</v>
      </c>
    </row>
    <row r="11" spans="1:7" ht="14.25" thickTop="1">
      <c r="A11" s="9" t="s">
        <v>72</v>
      </c>
      <c r="B11" s="21">
        <v>12344273</v>
      </c>
      <c r="C11" s="21">
        <v>11427261</v>
      </c>
      <c r="D11" s="21">
        <v>9926923</v>
      </c>
      <c r="E11" s="21">
        <v>8140670</v>
      </c>
      <c r="F11" s="21">
        <v>13130105</v>
      </c>
      <c r="G11" s="21">
        <v>10195108</v>
      </c>
    </row>
    <row r="12" spans="1:7" ht="13.5">
      <c r="A12" s="2" t="s">
        <v>74</v>
      </c>
      <c r="B12" s="22">
        <v>2440464</v>
      </c>
      <c r="C12" s="22">
        <v>2815728</v>
      </c>
      <c r="D12" s="22">
        <v>1877532</v>
      </c>
      <c r="E12" s="22">
        <v>1551903</v>
      </c>
      <c r="F12" s="22">
        <v>613004</v>
      </c>
      <c r="G12" s="22">
        <v>3945918</v>
      </c>
    </row>
    <row r="13" spans="1:7" ht="13.5">
      <c r="A13" s="2" t="s">
        <v>75</v>
      </c>
      <c r="B13" s="22">
        <v>12018083</v>
      </c>
      <c r="C13" s="22">
        <v>15838588</v>
      </c>
      <c r="D13" s="22">
        <v>14865459</v>
      </c>
      <c r="E13" s="22">
        <v>12138255</v>
      </c>
      <c r="F13" s="22">
        <v>8568459</v>
      </c>
      <c r="G13" s="22">
        <v>25395785</v>
      </c>
    </row>
    <row r="14" spans="1:7" ht="13.5">
      <c r="A14" s="2" t="s">
        <v>76</v>
      </c>
      <c r="B14" s="22">
        <v>1352248</v>
      </c>
      <c r="C14" s="22">
        <v>1129253</v>
      </c>
      <c r="D14" s="22">
        <v>681946</v>
      </c>
      <c r="E14" s="22">
        <v>781073</v>
      </c>
      <c r="F14" s="22">
        <v>1295274</v>
      </c>
      <c r="G14" s="22"/>
    </row>
    <row r="15" spans="1:7" ht="13.5">
      <c r="A15" s="2" t="s">
        <v>77</v>
      </c>
      <c r="B15" s="22">
        <v>7716490</v>
      </c>
      <c r="C15" s="22">
        <v>7355744</v>
      </c>
      <c r="D15" s="22">
        <v>8891088</v>
      </c>
      <c r="E15" s="22">
        <v>8159434</v>
      </c>
      <c r="F15" s="22">
        <v>12075008</v>
      </c>
      <c r="G15" s="22">
        <v>18093272</v>
      </c>
    </row>
    <row r="16" spans="1:7" ht="13.5">
      <c r="A16" s="2" t="s">
        <v>78</v>
      </c>
      <c r="B16" s="22">
        <v>1978288</v>
      </c>
      <c r="C16" s="22">
        <v>1660621</v>
      </c>
      <c r="D16" s="22">
        <v>1883321</v>
      </c>
      <c r="E16" s="22">
        <v>1357416</v>
      </c>
      <c r="F16" s="22">
        <v>1617884</v>
      </c>
      <c r="G16" s="22"/>
    </row>
    <row r="17" spans="1:7" ht="13.5">
      <c r="A17" s="2" t="s">
        <v>79</v>
      </c>
      <c r="B17" s="22">
        <v>147</v>
      </c>
      <c r="C17" s="22">
        <v>4470</v>
      </c>
      <c r="D17" s="22">
        <v>8370</v>
      </c>
      <c r="E17" s="22">
        <v>11054</v>
      </c>
      <c r="F17" s="22"/>
      <c r="G17" s="22"/>
    </row>
    <row r="18" spans="1:7" ht="13.5">
      <c r="A18" s="2" t="s">
        <v>80</v>
      </c>
      <c r="B18" s="22">
        <v>1911436</v>
      </c>
      <c r="C18" s="22">
        <v>2201450</v>
      </c>
      <c r="D18" s="22">
        <v>981719</v>
      </c>
      <c r="E18" s="22">
        <v>714330</v>
      </c>
      <c r="F18" s="22">
        <v>1539173</v>
      </c>
      <c r="G18" s="22">
        <v>470902</v>
      </c>
    </row>
    <row r="19" spans="1:7" ht="13.5">
      <c r="A19" s="2" t="s">
        <v>81</v>
      </c>
      <c r="B19" s="22">
        <v>1319302</v>
      </c>
      <c r="C19" s="22">
        <v>1210525</v>
      </c>
      <c r="D19" s="22">
        <v>1601571</v>
      </c>
      <c r="E19" s="22">
        <v>520395</v>
      </c>
      <c r="F19" s="22">
        <v>151570</v>
      </c>
      <c r="G19" s="22">
        <v>956204</v>
      </c>
    </row>
    <row r="20" spans="1:7" ht="13.5">
      <c r="A20" s="2" t="s">
        <v>82</v>
      </c>
      <c r="B20" s="22">
        <v>-88977</v>
      </c>
      <c r="C20" s="22">
        <v>-94994</v>
      </c>
      <c r="D20" s="22">
        <v>-176628</v>
      </c>
      <c r="E20" s="22">
        <v>-119448</v>
      </c>
      <c r="F20" s="22">
        <v>-204062</v>
      </c>
      <c r="G20" s="22">
        <v>-7295</v>
      </c>
    </row>
    <row r="21" spans="1:7" ht="13.5">
      <c r="A21" s="2" t="s">
        <v>83</v>
      </c>
      <c r="B21" s="22">
        <v>40991758</v>
      </c>
      <c r="C21" s="22">
        <v>43548650</v>
      </c>
      <c r="D21" s="22">
        <v>40541306</v>
      </c>
      <c r="E21" s="22">
        <v>33504130</v>
      </c>
      <c r="F21" s="22">
        <v>39940215</v>
      </c>
      <c r="G21" s="22">
        <v>65377340</v>
      </c>
    </row>
    <row r="22" spans="1:7" ht="13.5">
      <c r="A22" s="3" t="s">
        <v>84</v>
      </c>
      <c r="B22" s="22">
        <v>14363310</v>
      </c>
      <c r="C22" s="22">
        <v>13783872</v>
      </c>
      <c r="D22" s="22">
        <v>11578006</v>
      </c>
      <c r="E22" s="22">
        <v>11706192</v>
      </c>
      <c r="F22" s="22">
        <v>12202913</v>
      </c>
      <c r="G22" s="22">
        <v>11205770</v>
      </c>
    </row>
    <row r="23" spans="1:7" ht="13.5">
      <c r="A23" s="4" t="s">
        <v>85</v>
      </c>
      <c r="B23" s="22">
        <v>-6550148</v>
      </c>
      <c r="C23" s="22">
        <v>-6020106</v>
      </c>
      <c r="D23" s="22">
        <v>-5857865</v>
      </c>
      <c r="E23" s="22">
        <v>-5419927</v>
      </c>
      <c r="F23" s="22">
        <v>-5410523</v>
      </c>
      <c r="G23" s="22">
        <v>-4904900</v>
      </c>
    </row>
    <row r="24" spans="1:7" ht="13.5">
      <c r="A24" s="4" t="s">
        <v>86</v>
      </c>
      <c r="B24" s="22">
        <v>7813162</v>
      </c>
      <c r="C24" s="22">
        <v>7763765</v>
      </c>
      <c r="D24" s="22">
        <v>5720140</v>
      </c>
      <c r="E24" s="22">
        <v>6158340</v>
      </c>
      <c r="F24" s="22">
        <v>6792389</v>
      </c>
      <c r="G24" s="22">
        <v>6300869</v>
      </c>
    </row>
    <row r="25" spans="1:7" ht="13.5">
      <c r="A25" s="3" t="s">
        <v>87</v>
      </c>
      <c r="B25" s="22">
        <v>563822</v>
      </c>
      <c r="C25" s="22">
        <v>558403</v>
      </c>
      <c r="D25" s="22">
        <v>499248</v>
      </c>
      <c r="E25" s="22">
        <v>507560</v>
      </c>
      <c r="F25" s="22">
        <v>542221</v>
      </c>
      <c r="G25" s="22">
        <v>515413</v>
      </c>
    </row>
    <row r="26" spans="1:7" ht="13.5">
      <c r="A26" s="4" t="s">
        <v>85</v>
      </c>
      <c r="B26" s="22">
        <v>-367659</v>
      </c>
      <c r="C26" s="22">
        <v>-337110</v>
      </c>
      <c r="D26" s="22">
        <v>-327861</v>
      </c>
      <c r="E26" s="22">
        <v>-304461</v>
      </c>
      <c r="F26" s="22">
        <v>-308096</v>
      </c>
      <c r="G26" s="22">
        <v>-292710</v>
      </c>
    </row>
    <row r="27" spans="1:7" ht="13.5">
      <c r="A27" s="4" t="s">
        <v>88</v>
      </c>
      <c r="B27" s="22">
        <v>196163</v>
      </c>
      <c r="C27" s="22">
        <v>221293</v>
      </c>
      <c r="D27" s="22">
        <v>171387</v>
      </c>
      <c r="E27" s="22">
        <v>196263</v>
      </c>
      <c r="F27" s="22">
        <v>234125</v>
      </c>
      <c r="G27" s="22">
        <v>222703</v>
      </c>
    </row>
    <row r="28" spans="1:7" ht="13.5">
      <c r="A28" s="3" t="s">
        <v>89</v>
      </c>
      <c r="B28" s="22">
        <v>4949756</v>
      </c>
      <c r="C28" s="22">
        <v>4659026</v>
      </c>
      <c r="D28" s="22">
        <v>4403507</v>
      </c>
      <c r="E28" s="22">
        <v>4213003</v>
      </c>
      <c r="F28" s="22">
        <v>4431496</v>
      </c>
      <c r="G28" s="22">
        <v>3768023</v>
      </c>
    </row>
    <row r="29" spans="1:7" ht="13.5">
      <c r="A29" s="4" t="s">
        <v>85</v>
      </c>
      <c r="B29" s="22">
        <v>-3865790</v>
      </c>
      <c r="C29" s="22">
        <v>-3441655</v>
      </c>
      <c r="D29" s="22">
        <v>-3541735</v>
      </c>
      <c r="E29" s="22">
        <v>-3202169</v>
      </c>
      <c r="F29" s="22">
        <v>-2845716</v>
      </c>
      <c r="G29" s="22">
        <v>-2318525</v>
      </c>
    </row>
    <row r="30" spans="1:7" ht="13.5">
      <c r="A30" s="4" t="s">
        <v>90</v>
      </c>
      <c r="B30" s="22">
        <v>1083965</v>
      </c>
      <c r="C30" s="22">
        <v>1217370</v>
      </c>
      <c r="D30" s="22">
        <v>861772</v>
      </c>
      <c r="E30" s="22">
        <v>1010834</v>
      </c>
      <c r="F30" s="22">
        <v>1585780</v>
      </c>
      <c r="G30" s="22">
        <v>1449497</v>
      </c>
    </row>
    <row r="31" spans="1:7" ht="13.5">
      <c r="A31" s="3" t="s">
        <v>91</v>
      </c>
      <c r="B31" s="22">
        <v>72973</v>
      </c>
      <c r="C31" s="22">
        <v>74420</v>
      </c>
      <c r="D31" s="22">
        <v>95384</v>
      </c>
      <c r="E31" s="22">
        <v>97923</v>
      </c>
      <c r="F31" s="22">
        <v>97375</v>
      </c>
      <c r="G31" s="22">
        <v>89775</v>
      </c>
    </row>
    <row r="32" spans="1:7" ht="13.5">
      <c r="A32" s="4" t="s">
        <v>85</v>
      </c>
      <c r="B32" s="22">
        <v>-67761</v>
      </c>
      <c r="C32" s="22">
        <v>-64640</v>
      </c>
      <c r="D32" s="22">
        <v>-88079</v>
      </c>
      <c r="E32" s="22">
        <v>-85557</v>
      </c>
      <c r="F32" s="22">
        <v>-76387</v>
      </c>
      <c r="G32" s="22">
        <v>-71917</v>
      </c>
    </row>
    <row r="33" spans="1:7" ht="13.5">
      <c r="A33" s="4" t="s">
        <v>92</v>
      </c>
      <c r="B33" s="22">
        <v>5211</v>
      </c>
      <c r="C33" s="22">
        <v>9779</v>
      </c>
      <c r="D33" s="22">
        <v>7305</v>
      </c>
      <c r="E33" s="22">
        <v>12366</v>
      </c>
      <c r="F33" s="22">
        <v>20987</v>
      </c>
      <c r="G33" s="22">
        <v>17858</v>
      </c>
    </row>
    <row r="34" spans="1:7" ht="13.5">
      <c r="A34" s="3" t="s">
        <v>93</v>
      </c>
      <c r="B34" s="22">
        <v>2700510</v>
      </c>
      <c r="C34" s="22">
        <v>2885600</v>
      </c>
      <c r="D34" s="22">
        <v>2992625</v>
      </c>
      <c r="E34" s="22">
        <v>2928224</v>
      </c>
      <c r="F34" s="22">
        <v>3035339</v>
      </c>
      <c r="G34" s="22">
        <v>2978052</v>
      </c>
    </row>
    <row r="35" spans="1:7" ht="13.5">
      <c r="A35" s="4" t="s">
        <v>85</v>
      </c>
      <c r="B35" s="22">
        <v>-2300987</v>
      </c>
      <c r="C35" s="22">
        <v>-2505654</v>
      </c>
      <c r="D35" s="22">
        <v>-2645980</v>
      </c>
      <c r="E35" s="22">
        <v>-2582487</v>
      </c>
      <c r="F35" s="22">
        <v>-2537442</v>
      </c>
      <c r="G35" s="22">
        <v>-2406447</v>
      </c>
    </row>
    <row r="36" spans="1:7" ht="13.5">
      <c r="A36" s="4" t="s">
        <v>94</v>
      </c>
      <c r="B36" s="22">
        <v>399522</v>
      </c>
      <c r="C36" s="22">
        <v>379946</v>
      </c>
      <c r="D36" s="22">
        <v>346645</v>
      </c>
      <c r="E36" s="22">
        <v>343366</v>
      </c>
      <c r="F36" s="22">
        <v>497897</v>
      </c>
      <c r="G36" s="22">
        <v>571604</v>
      </c>
    </row>
    <row r="37" spans="1:7" ht="13.5">
      <c r="A37" s="3" t="s">
        <v>95</v>
      </c>
      <c r="B37" s="22">
        <v>3640460</v>
      </c>
      <c r="C37" s="22">
        <v>3640460</v>
      </c>
      <c r="D37" s="22">
        <v>3646307</v>
      </c>
      <c r="E37" s="22">
        <v>3850033</v>
      </c>
      <c r="F37" s="22">
        <v>3850033</v>
      </c>
      <c r="G37" s="22">
        <v>3849959</v>
      </c>
    </row>
    <row r="38" spans="1:7" ht="13.5">
      <c r="A38" s="3" t="s">
        <v>96</v>
      </c>
      <c r="B38" s="22">
        <v>281272</v>
      </c>
      <c r="C38" s="22">
        <v>542775</v>
      </c>
      <c r="D38" s="22">
        <v>1596477</v>
      </c>
      <c r="E38" s="22">
        <v>1840350</v>
      </c>
      <c r="F38" s="22">
        <v>2119421</v>
      </c>
      <c r="G38" s="22"/>
    </row>
    <row r="39" spans="1:7" ht="13.5">
      <c r="A39" s="4" t="s">
        <v>85</v>
      </c>
      <c r="B39" s="22">
        <v>-236269</v>
      </c>
      <c r="C39" s="22">
        <v>-431841</v>
      </c>
      <c r="D39" s="22">
        <v>-829557</v>
      </c>
      <c r="E39" s="22">
        <v>-715862</v>
      </c>
      <c r="F39" s="22">
        <v>-619823</v>
      </c>
      <c r="G39" s="22"/>
    </row>
    <row r="40" spans="1:7" ht="13.5">
      <c r="A40" s="4" t="s">
        <v>96</v>
      </c>
      <c r="B40" s="22">
        <v>45002</v>
      </c>
      <c r="C40" s="22">
        <v>110934</v>
      </c>
      <c r="D40" s="22">
        <v>766920</v>
      </c>
      <c r="E40" s="22">
        <v>1124488</v>
      </c>
      <c r="F40" s="22">
        <v>1499598</v>
      </c>
      <c r="G40" s="22"/>
    </row>
    <row r="41" spans="1:7" ht="13.5">
      <c r="A41" s="3" t="s">
        <v>97</v>
      </c>
      <c r="B41" s="22">
        <v>200153</v>
      </c>
      <c r="C41" s="22">
        <v>30479</v>
      </c>
      <c r="D41" s="22">
        <v>1672582</v>
      </c>
      <c r="E41" s="22">
        <v>945344</v>
      </c>
      <c r="F41" s="22">
        <v>871240</v>
      </c>
      <c r="G41" s="22">
        <v>882710</v>
      </c>
    </row>
    <row r="42" spans="1:7" ht="13.5">
      <c r="A42" s="3" t="s">
        <v>98</v>
      </c>
      <c r="B42" s="22">
        <v>13383643</v>
      </c>
      <c r="C42" s="22">
        <v>13374031</v>
      </c>
      <c r="D42" s="22">
        <v>13193060</v>
      </c>
      <c r="E42" s="22">
        <v>13641038</v>
      </c>
      <c r="F42" s="22">
        <v>15352053</v>
      </c>
      <c r="G42" s="22">
        <v>13295202</v>
      </c>
    </row>
    <row r="43" spans="1:7" ht="13.5">
      <c r="A43" s="3" t="s">
        <v>99</v>
      </c>
      <c r="B43" s="22">
        <v>600876</v>
      </c>
      <c r="C43" s="22"/>
      <c r="D43" s="22"/>
      <c r="E43" s="22"/>
      <c r="F43" s="22"/>
      <c r="G43" s="22"/>
    </row>
    <row r="44" spans="1:7" ht="13.5">
      <c r="A44" s="3" t="s">
        <v>100</v>
      </c>
      <c r="B44" s="22"/>
      <c r="C44" s="22">
        <v>771</v>
      </c>
      <c r="D44" s="22">
        <v>1649</v>
      </c>
      <c r="E44" s="22">
        <v>2632</v>
      </c>
      <c r="F44" s="22">
        <v>3616</v>
      </c>
      <c r="G44" s="22">
        <v>4600</v>
      </c>
    </row>
    <row r="45" spans="1:7" ht="13.5">
      <c r="A45" s="3" t="s">
        <v>101</v>
      </c>
      <c r="B45" s="22">
        <v>263742</v>
      </c>
      <c r="C45" s="22">
        <v>124854</v>
      </c>
      <c r="D45" s="22">
        <v>329145</v>
      </c>
      <c r="E45" s="22">
        <v>552829</v>
      </c>
      <c r="F45" s="22">
        <v>702674</v>
      </c>
      <c r="G45" s="22">
        <v>595189</v>
      </c>
    </row>
    <row r="46" spans="1:7" ht="13.5">
      <c r="A46" s="3" t="s">
        <v>81</v>
      </c>
      <c r="B46" s="22">
        <v>20813</v>
      </c>
      <c r="C46" s="22">
        <v>22239</v>
      </c>
      <c r="D46" s="22">
        <v>23665</v>
      </c>
      <c r="E46" s="22">
        <v>25092</v>
      </c>
      <c r="F46" s="22">
        <v>26524</v>
      </c>
      <c r="G46" s="22">
        <v>27955</v>
      </c>
    </row>
    <row r="47" spans="1:7" ht="13.5">
      <c r="A47" s="3" t="s">
        <v>102</v>
      </c>
      <c r="B47" s="22">
        <v>885432</v>
      </c>
      <c r="C47" s="22">
        <v>147865</v>
      </c>
      <c r="D47" s="22">
        <v>354459</v>
      </c>
      <c r="E47" s="22">
        <v>580554</v>
      </c>
      <c r="F47" s="22">
        <v>732814</v>
      </c>
      <c r="G47" s="22">
        <v>627745</v>
      </c>
    </row>
    <row r="48" spans="1:7" ht="13.5">
      <c r="A48" s="3" t="s">
        <v>103</v>
      </c>
      <c r="B48" s="22">
        <v>2942054</v>
      </c>
      <c r="C48" s="22">
        <v>2606872</v>
      </c>
      <c r="D48" s="22">
        <v>2779131</v>
      </c>
      <c r="E48" s="22">
        <v>3276114</v>
      </c>
      <c r="F48" s="22">
        <v>2514002</v>
      </c>
      <c r="G48" s="22">
        <v>4211715</v>
      </c>
    </row>
    <row r="49" spans="1:7" ht="13.5">
      <c r="A49" s="3" t="s">
        <v>104</v>
      </c>
      <c r="B49" s="22">
        <v>3995076</v>
      </c>
      <c r="C49" s="22">
        <v>3616230</v>
      </c>
      <c r="D49" s="22">
        <v>3505022</v>
      </c>
      <c r="E49" s="22">
        <v>3496892</v>
      </c>
      <c r="F49" s="22">
        <v>3496892</v>
      </c>
      <c r="G49" s="22">
        <v>4795791</v>
      </c>
    </row>
    <row r="50" spans="1:7" ht="13.5">
      <c r="A50" s="3" t="s">
        <v>105</v>
      </c>
      <c r="B50" s="22">
        <v>179</v>
      </c>
      <c r="C50" s="22">
        <v>70101</v>
      </c>
      <c r="D50" s="22">
        <v>70101</v>
      </c>
      <c r="E50" s="22">
        <v>70101</v>
      </c>
      <c r="F50" s="22">
        <v>70091</v>
      </c>
      <c r="G50" s="22">
        <v>21141</v>
      </c>
    </row>
    <row r="51" spans="1:7" ht="13.5">
      <c r="A51" s="3" t="s">
        <v>106</v>
      </c>
      <c r="B51" s="22">
        <v>265257</v>
      </c>
      <c r="C51" s="22">
        <v>256206</v>
      </c>
      <c r="D51" s="22">
        <v>256206</v>
      </c>
      <c r="E51" s="22">
        <v>80926</v>
      </c>
      <c r="F51" s="22">
        <v>127546</v>
      </c>
      <c r="G51" s="22">
        <v>127546</v>
      </c>
    </row>
    <row r="52" spans="1:7" ht="13.5">
      <c r="A52" s="3" t="s">
        <v>107</v>
      </c>
      <c r="B52" s="22"/>
      <c r="C52" s="22">
        <v>80000</v>
      </c>
      <c r="D52" s="22">
        <v>60000</v>
      </c>
      <c r="E52" s="22">
        <v>10000</v>
      </c>
      <c r="F52" s="22"/>
      <c r="G52" s="22"/>
    </row>
    <row r="53" spans="1:7" ht="13.5">
      <c r="A53" s="3" t="s">
        <v>108</v>
      </c>
      <c r="B53" s="22">
        <v>11615</v>
      </c>
      <c r="C53" s="22">
        <v>13695</v>
      </c>
      <c r="D53" s="22">
        <v>15806</v>
      </c>
      <c r="E53" s="22">
        <v>18187</v>
      </c>
      <c r="F53" s="22">
        <v>6416</v>
      </c>
      <c r="G53" s="22">
        <v>8996</v>
      </c>
    </row>
    <row r="54" spans="1:7" ht="13.5">
      <c r="A54" s="3" t="s">
        <v>109</v>
      </c>
      <c r="B54" s="22">
        <v>7600</v>
      </c>
      <c r="C54" s="22">
        <v>53200</v>
      </c>
      <c r="D54" s="22">
        <v>2582080</v>
      </c>
      <c r="E54" s="22">
        <v>2817560</v>
      </c>
      <c r="F54" s="22">
        <v>3000000</v>
      </c>
      <c r="G54" s="22"/>
    </row>
    <row r="55" spans="1:7" ht="13.5">
      <c r="A55" s="3" t="s">
        <v>110</v>
      </c>
      <c r="B55" s="22">
        <v>13466</v>
      </c>
      <c r="C55" s="22">
        <v>55366</v>
      </c>
      <c r="D55" s="22">
        <v>4639</v>
      </c>
      <c r="E55" s="22">
        <v>629302</v>
      </c>
      <c r="F55" s="22">
        <v>660012</v>
      </c>
      <c r="G55" s="22">
        <v>17074</v>
      </c>
    </row>
    <row r="56" spans="1:7" ht="13.5">
      <c r="A56" s="3" t="s">
        <v>80</v>
      </c>
      <c r="B56" s="22">
        <v>1318713</v>
      </c>
      <c r="C56" s="22">
        <v>2299845</v>
      </c>
      <c r="D56" s="22">
        <v>3789793</v>
      </c>
      <c r="E56" s="22">
        <v>3714529</v>
      </c>
      <c r="F56" s="22">
        <v>4247943</v>
      </c>
      <c r="G56" s="22">
        <v>2322449</v>
      </c>
    </row>
    <row r="57" spans="1:7" ht="13.5">
      <c r="A57" s="3" t="s">
        <v>111</v>
      </c>
      <c r="B57" s="22">
        <v>1032453</v>
      </c>
      <c r="C57" s="22">
        <v>702277</v>
      </c>
      <c r="D57" s="22"/>
      <c r="E57" s="22"/>
      <c r="F57" s="22"/>
      <c r="G57" s="22"/>
    </row>
    <row r="58" spans="1:7" ht="13.5">
      <c r="A58" s="3" t="s">
        <v>81</v>
      </c>
      <c r="B58" s="22">
        <v>137213</v>
      </c>
      <c r="C58" s="22">
        <v>148787</v>
      </c>
      <c r="D58" s="22">
        <v>149131</v>
      </c>
      <c r="E58" s="22">
        <v>149458</v>
      </c>
      <c r="F58" s="22">
        <v>156448</v>
      </c>
      <c r="G58" s="22">
        <v>327004</v>
      </c>
    </row>
    <row r="59" spans="1:7" ht="13.5">
      <c r="A59" s="3" t="s">
        <v>82</v>
      </c>
      <c r="B59" s="22">
        <v>-4698</v>
      </c>
      <c r="C59" s="22">
        <v>-95440</v>
      </c>
      <c r="D59" s="22">
        <v>-2492830</v>
      </c>
      <c r="E59" s="22">
        <v>-2967087</v>
      </c>
      <c r="F59" s="22">
        <v>-2769753</v>
      </c>
      <c r="G59" s="22">
        <v>-14681</v>
      </c>
    </row>
    <row r="60" spans="1:7" ht="13.5">
      <c r="A60" s="3" t="s">
        <v>112</v>
      </c>
      <c r="B60" s="22">
        <v>9718929</v>
      </c>
      <c r="C60" s="22">
        <v>9807143</v>
      </c>
      <c r="D60" s="22">
        <v>10719082</v>
      </c>
      <c r="E60" s="22">
        <v>11295985</v>
      </c>
      <c r="F60" s="22">
        <v>12509599</v>
      </c>
      <c r="G60" s="22">
        <v>11865118</v>
      </c>
    </row>
    <row r="61" spans="1:7" ht="13.5">
      <c r="A61" s="2" t="s">
        <v>113</v>
      </c>
      <c r="B61" s="22">
        <v>23988005</v>
      </c>
      <c r="C61" s="22">
        <v>23329039</v>
      </c>
      <c r="D61" s="22">
        <v>24266602</v>
      </c>
      <c r="E61" s="22">
        <v>25517578</v>
      </c>
      <c r="F61" s="22">
        <v>28594467</v>
      </c>
      <c r="G61" s="22">
        <v>25788066</v>
      </c>
    </row>
    <row r="62" spans="1:7" ht="14.25" thickBot="1">
      <c r="A62" s="5" t="s">
        <v>114</v>
      </c>
      <c r="B62" s="23">
        <v>64979764</v>
      </c>
      <c r="C62" s="23">
        <v>66877689</v>
      </c>
      <c r="D62" s="23">
        <v>64807908</v>
      </c>
      <c r="E62" s="23">
        <v>59021709</v>
      </c>
      <c r="F62" s="23">
        <v>68534683</v>
      </c>
      <c r="G62" s="23">
        <v>91165407</v>
      </c>
    </row>
    <row r="63" spans="1:7" ht="14.25" thickTop="1">
      <c r="A63" s="2" t="s">
        <v>115</v>
      </c>
      <c r="B63" s="22">
        <v>1183342</v>
      </c>
      <c r="C63" s="22">
        <v>1088783</v>
      </c>
      <c r="D63" s="22">
        <v>1370313</v>
      </c>
      <c r="E63" s="22">
        <v>1033380</v>
      </c>
      <c r="F63" s="22">
        <v>602740</v>
      </c>
      <c r="G63" s="22">
        <v>8793168</v>
      </c>
    </row>
    <row r="64" spans="1:7" ht="13.5">
      <c r="A64" s="2" t="s">
        <v>116</v>
      </c>
      <c r="B64" s="22">
        <v>8395569</v>
      </c>
      <c r="C64" s="22">
        <v>9410280</v>
      </c>
      <c r="D64" s="22">
        <v>9978906</v>
      </c>
      <c r="E64" s="22">
        <v>7885634</v>
      </c>
      <c r="F64" s="22">
        <v>5103352</v>
      </c>
      <c r="G64" s="22">
        <v>10292978</v>
      </c>
    </row>
    <row r="65" spans="1:7" ht="13.5">
      <c r="A65" s="2" t="s">
        <v>117</v>
      </c>
      <c r="B65" s="22">
        <v>2390000</v>
      </c>
      <c r="C65" s="22">
        <v>2390000</v>
      </c>
      <c r="D65" s="22">
        <v>1390000</v>
      </c>
      <c r="E65" s="22">
        <v>1390000</v>
      </c>
      <c r="F65" s="22">
        <v>9694000</v>
      </c>
      <c r="G65" s="22">
        <v>1500000</v>
      </c>
    </row>
    <row r="66" spans="1:7" ht="13.5">
      <c r="A66" s="2" t="s">
        <v>118</v>
      </c>
      <c r="B66" s="22">
        <v>2500000</v>
      </c>
      <c r="C66" s="22">
        <v>3200000</v>
      </c>
      <c r="D66" s="22">
        <v>3484000</v>
      </c>
      <c r="E66" s="22">
        <v>3888000</v>
      </c>
      <c r="F66" s="22">
        <v>4988000</v>
      </c>
      <c r="G66" s="22">
        <v>2600000</v>
      </c>
    </row>
    <row r="67" spans="1:7" ht="13.5">
      <c r="A67" s="2" t="s">
        <v>119</v>
      </c>
      <c r="B67" s="22">
        <v>35872</v>
      </c>
      <c r="C67" s="22">
        <v>82863</v>
      </c>
      <c r="D67" s="22">
        <v>306148</v>
      </c>
      <c r="E67" s="22">
        <v>323503</v>
      </c>
      <c r="F67" s="22">
        <v>362993</v>
      </c>
      <c r="G67" s="22"/>
    </row>
    <row r="68" spans="1:7" ht="13.5">
      <c r="A68" s="2" t="s">
        <v>120</v>
      </c>
      <c r="B68" s="22">
        <v>1092310</v>
      </c>
      <c r="C68" s="22">
        <v>1505055</v>
      </c>
      <c r="D68" s="22">
        <v>764968</v>
      </c>
      <c r="E68" s="22">
        <v>577498</v>
      </c>
      <c r="F68" s="22">
        <v>1554194</v>
      </c>
      <c r="G68" s="22">
        <v>2026254</v>
      </c>
    </row>
    <row r="69" spans="1:7" ht="13.5">
      <c r="A69" s="2" t="s">
        <v>121</v>
      </c>
      <c r="B69" s="22">
        <v>959471</v>
      </c>
      <c r="C69" s="22">
        <v>1168048</v>
      </c>
      <c r="D69" s="22">
        <v>1279861</v>
      </c>
      <c r="E69" s="22">
        <v>477994</v>
      </c>
      <c r="F69" s="22">
        <v>1272908</v>
      </c>
      <c r="G69" s="22">
        <v>321147</v>
      </c>
    </row>
    <row r="70" spans="1:7" ht="13.5">
      <c r="A70" s="2" t="s">
        <v>122</v>
      </c>
      <c r="B70" s="22">
        <v>201934</v>
      </c>
      <c r="C70" s="22">
        <v>67571</v>
      </c>
      <c r="D70" s="22">
        <v>149987</v>
      </c>
      <c r="E70" s="22">
        <v>71020</v>
      </c>
      <c r="F70" s="22">
        <v>48582</v>
      </c>
      <c r="G70" s="22">
        <v>837590</v>
      </c>
    </row>
    <row r="71" spans="1:7" ht="13.5">
      <c r="A71" s="2" t="s">
        <v>123</v>
      </c>
      <c r="B71" s="22">
        <v>203003</v>
      </c>
      <c r="C71" s="22">
        <v>154917</v>
      </c>
      <c r="D71" s="22">
        <v>125552</v>
      </c>
      <c r="E71" s="22">
        <v>61306</v>
      </c>
      <c r="F71" s="22">
        <v>56140</v>
      </c>
      <c r="G71" s="22">
        <v>198599</v>
      </c>
    </row>
    <row r="72" spans="1:7" ht="13.5">
      <c r="A72" s="2" t="s">
        <v>124</v>
      </c>
      <c r="B72" s="22">
        <v>110991</v>
      </c>
      <c r="C72" s="22">
        <v>88365</v>
      </c>
      <c r="D72" s="22">
        <v>70290</v>
      </c>
      <c r="E72" s="22">
        <v>192858</v>
      </c>
      <c r="F72" s="22">
        <v>80230</v>
      </c>
      <c r="G72" s="22">
        <v>52454</v>
      </c>
    </row>
    <row r="73" spans="1:7" ht="13.5">
      <c r="A73" s="2" t="s">
        <v>125</v>
      </c>
      <c r="B73" s="22"/>
      <c r="C73" s="22">
        <v>5139</v>
      </c>
      <c r="D73" s="22">
        <v>9270</v>
      </c>
      <c r="E73" s="22"/>
      <c r="F73" s="22"/>
      <c r="G73" s="22"/>
    </row>
    <row r="74" spans="1:7" ht="13.5">
      <c r="A74" s="2" t="s">
        <v>126</v>
      </c>
      <c r="B74" s="22">
        <v>504420</v>
      </c>
      <c r="C74" s="22">
        <v>447840</v>
      </c>
      <c r="D74" s="22">
        <v>441372</v>
      </c>
      <c r="E74" s="22">
        <v>129009</v>
      </c>
      <c r="F74" s="22">
        <v>137979</v>
      </c>
      <c r="G74" s="22">
        <v>564810</v>
      </c>
    </row>
    <row r="75" spans="1:7" ht="13.5">
      <c r="A75" s="2" t="s">
        <v>127</v>
      </c>
      <c r="B75" s="22">
        <v>54533</v>
      </c>
      <c r="C75" s="22">
        <v>341775</v>
      </c>
      <c r="D75" s="22">
        <v>770699</v>
      </c>
      <c r="E75" s="22"/>
      <c r="F75" s="22"/>
      <c r="G75" s="22">
        <v>320962</v>
      </c>
    </row>
    <row r="76" spans="1:7" ht="13.5">
      <c r="A76" s="2" t="s">
        <v>128</v>
      </c>
      <c r="B76" s="22">
        <v>17631449</v>
      </c>
      <c r="C76" s="22">
        <v>19950638</v>
      </c>
      <c r="D76" s="22">
        <v>20153415</v>
      </c>
      <c r="E76" s="22">
        <v>16125660</v>
      </c>
      <c r="F76" s="22">
        <v>24324603</v>
      </c>
      <c r="G76" s="22">
        <v>41508294</v>
      </c>
    </row>
    <row r="77" spans="1:7" ht="13.5">
      <c r="A77" s="2" t="s">
        <v>129</v>
      </c>
      <c r="B77" s="22">
        <v>1200000</v>
      </c>
      <c r="C77" s="22">
        <v>3700000</v>
      </c>
      <c r="D77" s="22">
        <v>4900000</v>
      </c>
      <c r="E77" s="22">
        <v>8384000</v>
      </c>
      <c r="F77" s="22">
        <v>11432000</v>
      </c>
      <c r="G77" s="22">
        <v>3420000</v>
      </c>
    </row>
    <row r="78" spans="1:7" ht="13.5">
      <c r="A78" s="2" t="s">
        <v>119</v>
      </c>
      <c r="B78" s="22">
        <v>11862</v>
      </c>
      <c r="C78" s="22">
        <v>36506</v>
      </c>
      <c r="D78" s="22">
        <v>494581</v>
      </c>
      <c r="E78" s="22">
        <v>834704</v>
      </c>
      <c r="F78" s="22">
        <v>1158207</v>
      </c>
      <c r="G78" s="22"/>
    </row>
    <row r="79" spans="1:7" ht="13.5">
      <c r="A79" s="2" t="s">
        <v>130</v>
      </c>
      <c r="B79" s="22">
        <v>855447</v>
      </c>
      <c r="C79" s="22">
        <v>1017559</v>
      </c>
      <c r="D79" s="22">
        <v>1760881</v>
      </c>
      <c r="E79" s="22">
        <v>1722471</v>
      </c>
      <c r="F79" s="22">
        <v>2727479</v>
      </c>
      <c r="G79" s="22">
        <v>3216850</v>
      </c>
    </row>
    <row r="80" spans="1:7" ht="13.5">
      <c r="A80" s="2" t="s">
        <v>131</v>
      </c>
      <c r="B80" s="22">
        <v>359347</v>
      </c>
      <c r="C80" s="22">
        <v>539440</v>
      </c>
      <c r="D80" s="22">
        <v>29294</v>
      </c>
      <c r="E80" s="22">
        <v>29294</v>
      </c>
      <c r="F80" s="22">
        <v>29294</v>
      </c>
      <c r="G80" s="22">
        <v>170789</v>
      </c>
    </row>
    <row r="81" spans="1:7" ht="13.5">
      <c r="A81" s="2" t="s">
        <v>132</v>
      </c>
      <c r="B81" s="22">
        <v>2426656</v>
      </c>
      <c r="C81" s="22">
        <v>5293506</v>
      </c>
      <c r="D81" s="22">
        <v>10184756</v>
      </c>
      <c r="E81" s="22">
        <v>13970470</v>
      </c>
      <c r="F81" s="22">
        <v>15346981</v>
      </c>
      <c r="G81" s="22">
        <v>6807639</v>
      </c>
    </row>
    <row r="82" spans="1:7" ht="14.25" thickBot="1">
      <c r="A82" s="5" t="s">
        <v>133</v>
      </c>
      <c r="B82" s="23">
        <v>20058106</v>
      </c>
      <c r="C82" s="23">
        <v>25244144</v>
      </c>
      <c r="D82" s="23">
        <v>30338172</v>
      </c>
      <c r="E82" s="23">
        <v>30096130</v>
      </c>
      <c r="F82" s="23">
        <v>39671585</v>
      </c>
      <c r="G82" s="23">
        <v>48315933</v>
      </c>
    </row>
    <row r="83" spans="1:7" ht="14.25" thickTop="1">
      <c r="A83" s="2" t="s">
        <v>134</v>
      </c>
      <c r="B83" s="22">
        <v>10216455</v>
      </c>
      <c r="C83" s="22">
        <v>10215761</v>
      </c>
      <c r="D83" s="22">
        <v>10209713</v>
      </c>
      <c r="E83" s="22">
        <v>10198514</v>
      </c>
      <c r="F83" s="22">
        <v>9650322</v>
      </c>
      <c r="G83" s="22">
        <v>9633974</v>
      </c>
    </row>
    <row r="84" spans="1:7" ht="13.5">
      <c r="A84" s="3" t="s">
        <v>135</v>
      </c>
      <c r="B84" s="22">
        <v>17588580</v>
      </c>
      <c r="C84" s="22">
        <v>17587886</v>
      </c>
      <c r="D84" s="22">
        <v>17581839</v>
      </c>
      <c r="E84" s="22">
        <v>17570644</v>
      </c>
      <c r="F84" s="22">
        <v>17023431</v>
      </c>
      <c r="G84" s="22">
        <v>17007088</v>
      </c>
    </row>
    <row r="85" spans="1:7" ht="13.5">
      <c r="A85" s="3" t="s">
        <v>136</v>
      </c>
      <c r="B85" s="22">
        <v>17588580</v>
      </c>
      <c r="C85" s="22">
        <v>17587886</v>
      </c>
      <c r="D85" s="22">
        <v>17581882</v>
      </c>
      <c r="E85" s="22">
        <v>17570686</v>
      </c>
      <c r="F85" s="22">
        <v>17023473</v>
      </c>
      <c r="G85" s="22">
        <v>17007818</v>
      </c>
    </row>
    <row r="86" spans="1:7" ht="13.5">
      <c r="A86" s="3" t="s">
        <v>137</v>
      </c>
      <c r="B86" s="22">
        <v>728554</v>
      </c>
      <c r="C86" s="22">
        <v>728554</v>
      </c>
      <c r="D86" s="22">
        <v>728554</v>
      </c>
      <c r="E86" s="22">
        <v>728554</v>
      </c>
      <c r="F86" s="22">
        <v>728554</v>
      </c>
      <c r="G86" s="22">
        <v>728554</v>
      </c>
    </row>
    <row r="87" spans="1:7" ht="13.5">
      <c r="A87" s="4" t="s">
        <v>138</v>
      </c>
      <c r="B87" s="22">
        <v>5000000</v>
      </c>
      <c r="C87" s="22">
        <v>5000000</v>
      </c>
      <c r="D87" s="22">
        <v>5000000</v>
      </c>
      <c r="E87" s="22">
        <v>5000000</v>
      </c>
      <c r="F87" s="22">
        <v>5000000</v>
      </c>
      <c r="G87" s="22">
        <v>5000000</v>
      </c>
    </row>
    <row r="88" spans="1:7" ht="13.5">
      <c r="A88" s="4" t="s">
        <v>139</v>
      </c>
      <c r="B88" s="22">
        <v>11152102</v>
      </c>
      <c r="C88" s="22">
        <v>8185263</v>
      </c>
      <c r="D88" s="22">
        <v>947562</v>
      </c>
      <c r="E88" s="22">
        <v>-4416052</v>
      </c>
      <c r="F88" s="22">
        <v>-2877370</v>
      </c>
      <c r="G88" s="22">
        <v>10143259</v>
      </c>
    </row>
    <row r="89" spans="1:7" ht="13.5">
      <c r="A89" s="3" t="s">
        <v>140</v>
      </c>
      <c r="B89" s="22">
        <v>16880657</v>
      </c>
      <c r="C89" s="22">
        <v>13913817</v>
      </c>
      <c r="D89" s="22">
        <v>6676116</v>
      </c>
      <c r="E89" s="22">
        <v>1312501</v>
      </c>
      <c r="F89" s="22">
        <v>2851183</v>
      </c>
      <c r="G89" s="22">
        <v>15871813</v>
      </c>
    </row>
    <row r="90" spans="1:7" ht="13.5">
      <c r="A90" s="2" t="s">
        <v>141</v>
      </c>
      <c r="B90" s="22">
        <v>-108574</v>
      </c>
      <c r="C90" s="22">
        <v>-108426</v>
      </c>
      <c r="D90" s="22">
        <v>-108276</v>
      </c>
      <c r="E90" s="22">
        <v>-107750</v>
      </c>
      <c r="F90" s="22">
        <v>-107237</v>
      </c>
      <c r="G90" s="22">
        <v>-105917</v>
      </c>
    </row>
    <row r="91" spans="1:7" ht="13.5">
      <c r="A91" s="2" t="s">
        <v>142</v>
      </c>
      <c r="B91" s="22">
        <v>44577118</v>
      </c>
      <c r="C91" s="22">
        <v>41609039</v>
      </c>
      <c r="D91" s="22">
        <v>34359435</v>
      </c>
      <c r="E91" s="22">
        <v>28973953</v>
      </c>
      <c r="F91" s="22">
        <v>29417741</v>
      </c>
      <c r="G91" s="22">
        <v>42407688</v>
      </c>
    </row>
    <row r="92" spans="1:7" ht="13.5">
      <c r="A92" s="2" t="s">
        <v>143</v>
      </c>
      <c r="B92" s="22">
        <v>109756</v>
      </c>
      <c r="C92" s="22">
        <v>-149617</v>
      </c>
      <c r="D92" s="22">
        <v>-17004</v>
      </c>
      <c r="E92" s="22">
        <v>-194558</v>
      </c>
      <c r="F92" s="22">
        <v>-962696</v>
      </c>
      <c r="G92" s="22">
        <v>66274</v>
      </c>
    </row>
    <row r="93" spans="1:7" ht="13.5">
      <c r="A93" s="2" t="s">
        <v>144</v>
      </c>
      <c r="B93" s="22">
        <v>109756</v>
      </c>
      <c r="C93" s="22">
        <v>-149617</v>
      </c>
      <c r="D93" s="22">
        <v>-17004</v>
      </c>
      <c r="E93" s="22">
        <v>-194558</v>
      </c>
      <c r="F93" s="22">
        <v>-962696</v>
      </c>
      <c r="G93" s="22">
        <v>66274</v>
      </c>
    </row>
    <row r="94" spans="1:7" ht="13.5">
      <c r="A94" s="6" t="s">
        <v>145</v>
      </c>
      <c r="B94" s="22">
        <v>234782</v>
      </c>
      <c r="C94" s="22">
        <v>174123</v>
      </c>
      <c r="D94" s="22">
        <v>127306</v>
      </c>
      <c r="E94" s="22">
        <v>146184</v>
      </c>
      <c r="F94" s="22">
        <v>408052</v>
      </c>
      <c r="G94" s="22">
        <v>375510</v>
      </c>
    </row>
    <row r="95" spans="1:7" ht="13.5">
      <c r="A95" s="6" t="s">
        <v>146</v>
      </c>
      <c r="B95" s="22">
        <v>44921657</v>
      </c>
      <c r="C95" s="22">
        <v>41633545</v>
      </c>
      <c r="D95" s="22">
        <v>34469736</v>
      </c>
      <c r="E95" s="22">
        <v>28925578</v>
      </c>
      <c r="F95" s="22">
        <v>28863097</v>
      </c>
      <c r="G95" s="22">
        <v>42849473</v>
      </c>
    </row>
    <row r="96" spans="1:7" ht="14.25" thickBot="1">
      <c r="A96" s="7" t="s">
        <v>147</v>
      </c>
      <c r="B96" s="22">
        <v>64979764</v>
      </c>
      <c r="C96" s="22">
        <v>66877689</v>
      </c>
      <c r="D96" s="22">
        <v>64807908</v>
      </c>
      <c r="E96" s="22">
        <v>59021709</v>
      </c>
      <c r="F96" s="22">
        <v>68534683</v>
      </c>
      <c r="G96" s="22">
        <v>91165407</v>
      </c>
    </row>
    <row r="97" spans="1:7" ht="14.25" thickTop="1">
      <c r="A97" s="8"/>
      <c r="B97" s="24"/>
      <c r="C97" s="24"/>
      <c r="D97" s="24"/>
      <c r="E97" s="24"/>
      <c r="F97" s="24"/>
      <c r="G97" s="24"/>
    </row>
    <row r="99" ht="13.5">
      <c r="A99" s="20" t="s">
        <v>152</v>
      </c>
    </row>
    <row r="100" ht="13.5">
      <c r="A100" s="20" t="s">
        <v>153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2014-02-13T02:39:03Z</dcterms:created>
  <dcterms:modified xsi:type="dcterms:W3CDTF">2014-02-13T02:39:23Z</dcterms:modified>
  <cp:category/>
  <cp:version/>
  <cp:contentType/>
  <cp:contentStatus/>
</cp:coreProperties>
</file>