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<sst xmlns="http://schemas.openxmlformats.org/spreadsheetml/2006/main" count="678" uniqueCount="268">
  <si>
    <t>支払手形及び買掛金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</si>
  <si>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</si>
  <si>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</si>
  <si>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</si>
  <si>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</si>
  <si>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</si>
  <si>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</si>
  <si>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受取利息及び受取配当金</t>
  </si>
  <si>
    <t>投資有価証券評価損益（△は益）</t>
  </si>
  <si>
    <t>関係会社整理損</t>
  </si>
  <si>
    <t>事務所移転費用</t>
  </si>
  <si>
    <t>退職給付引当金の増減額（△は減少）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</si>
  <si>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</si>
  <si>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</si>
  <si>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</si>
  <si>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</si>
  <si>
    <t>未払金の増減額（△は減少）</t>
  </si>
  <si>
    <t>未払費用の増減額（△は減少）</t>
  </si>
  <si>
    <t>投資有価証券売却損益（△は益）</t>
  </si>
  <si>
    <t>有形固定資産除却損</t>
  </si>
  <si>
    <t>事業撤退損失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</si>
  <si>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</si>
  <si>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</si>
  <si>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</si>
  <si>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</si>
  <si>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</si>
  <si>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</si>
  <si>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</si>
  <si>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</si>
  <si>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</si>
  <si>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</si>
  <si>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</si>
  <si>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</si>
  <si>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</si>
  <si>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連結の範囲の変更を伴う子会社株式の取得による収入</t>
  </si>
  <si>
    <t>子会社株式の追加取得による支出</t>
  </si>
  <si>
    <t>子会社株式の売却による収入</t>
  </si>
  <si>
    <t>事業譲受による支出</t>
  </si>
  <si>
    <t>長期貸付けによる支出</t>
  </si>
  <si>
    <t>長期貸付金の回収による収入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</si>
  <si>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</si>
  <si>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</si>
  <si>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</si>
  <si>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</si>
  <si>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</si>
  <si>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配当金の支払額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</si>
  <si>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</si>
  <si>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</si>
  <si>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</si>
  <si>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</si>
  <si>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</si>
  <si>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</si>
  <si>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</si>
  <si>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為替差益</t>
  </si>
  <si>
    <t>持分法による投資損失</t>
  </si>
  <si>
    <t>事務所移転中止損</t>
  </si>
  <si>
    <t>土地売却損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</si>
  <si>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</si>
  <si>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</si>
  <si>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</si>
  <si>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</si>
  <si>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</si>
  <si>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</si>
  <si>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</si>
  <si>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</si>
  <si>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</si>
  <si>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</si>
  <si>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</si>
  <si>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</si>
  <si>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</si>
  <si>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</si>
  <si>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</si>
  <si>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</si>
  <si>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2011/06/24</t>
  </si>
  <si>
    <t>2010/03/31</t>
  </si>
  <si>
    <t>2010/06/25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</si>
  <si>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</si>
  <si>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</si>
  <si>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</si>
  <si>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</si>
  <si>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</si>
  <si>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</si>
  <si>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</si>
  <si>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製品</t>
  </si>
  <si>
    <t>商品及び製品</t>
  </si>
  <si>
    <t>原材料</t>
  </si>
  <si>
    <t>仕掛品</t>
  </si>
  <si>
    <t>貯蔵品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</si>
  <si>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</si>
  <si>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</si>
  <si>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</si>
  <si>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</si>
  <si>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</si>
  <si>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</si>
  <si>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</si>
  <si>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</si>
  <si>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</si>
  <si>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</si>
  <si>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</si>
  <si>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</si>
  <si>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</si>
  <si>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</si>
  <si>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</si>
  <si>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</si>
  <si>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</si>
  <si>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</si>
  <si>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</si>
  <si>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</si>
  <si>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</si>
  <si>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</si>
  <si>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</si>
  <si>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</si>
  <si>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</si>
  <si>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のれん</t>
  </si>
  <si>
    <t>特許権</t>
  </si>
  <si>
    <t>借地権</t>
  </si>
  <si>
    <t>商標権</t>
  </si>
  <si>
    <t>ソフトウエア</t>
  </si>
  <si>
    <t>無形固定資産</t>
  </si>
  <si>
    <t>投資有価証券</t>
  </si>
  <si>
    <t>関係会社株式</t>
  </si>
  <si>
    <t>関係会社出資金</t>
  </si>
  <si>
    <t>従業員に対する長期貸付金</t>
  </si>
  <si>
    <t>長期前払費用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</si>
  <si>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</si>
  <si>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</si>
  <si>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</si>
  <si>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</si>
  <si>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</si>
  <si>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</si>
  <si>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</si>
  <si>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</si>
  <si>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リース債務</t>
  </si>
  <si>
    <t>未払金</t>
  </si>
  <si>
    <t>未払費用</t>
  </si>
  <si>
    <t>未払法人税等</t>
  </si>
  <si>
    <t>前受金</t>
  </si>
  <si>
    <t>預り金</t>
  </si>
  <si>
    <t>未払役員賞与</t>
  </si>
  <si>
    <t>製品保証引当金</t>
  </si>
  <si>
    <t>その他</t>
  </si>
  <si>
    <t>流動負債</t>
  </si>
  <si>
    <t>長期借入金</t>
  </si>
  <si>
    <t>長期借入金</t>
  </si>
  <si>
    <t>リース債務</t>
  </si>
  <si>
    <t>退職給付引当金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</si>
  <si>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</si>
  <si>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</si>
  <si>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</si>
  <si>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</si>
  <si>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</si>
  <si>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</si>
  <si>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</si>
  <si>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</si>
  <si>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</si>
  <si>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</si>
  <si>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</si>
  <si>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</si>
  <si>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</si>
  <si>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</si>
  <si>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</si>
  <si>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</si>
  <si>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</si>
  <si>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</si>
  <si>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</si>
  <si>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</si>
  <si>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</si>
  <si>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</si>
  <si>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</si>
  <si>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</si>
  <si>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</si>
  <si>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　トプコン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</si>
  <si>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</si>
  <si>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</si>
  <si>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</si>
  <si>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</si>
  <si>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</si>
  <si>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</si>
  <si>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</si>
  <si>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</si>
  <si>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</si>
  <si>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</si>
  <si>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</si>
  <si>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</si>
  <si>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</si>
  <si>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</si>
  <si>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</si>
  <si>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</si>
  <si>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売上原価</t>
  </si>
  <si>
    <t>売上総利益</t>
  </si>
  <si>
    <t>売上総利益</t>
  </si>
  <si>
    <t>販売費</t>
  </si>
  <si>
    <t>一般管理費</t>
  </si>
  <si>
    <t>減価償却費</t>
  </si>
  <si>
    <t>のれん償却額</t>
  </si>
  <si>
    <t>販売費・一般管理費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</si>
  <si>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</si>
  <si>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</si>
  <si>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</si>
  <si>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</si>
  <si>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</si>
  <si>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</si>
  <si>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雑収益</t>
  </si>
  <si>
    <t>営業外収益</t>
  </si>
  <si>
    <t>営業外収益</t>
  </si>
  <si>
    <t>支払利息</t>
  </si>
  <si>
    <t>為替差損</t>
  </si>
  <si>
    <t>雑支出</t>
  </si>
  <si>
    <t>営業外費用</t>
  </si>
  <si>
    <t>営業外費用</t>
  </si>
  <si>
    <t>経常利益</t>
  </si>
  <si>
    <t>関係会社株式売却益</t>
  </si>
  <si>
    <t>土地売却益</t>
  </si>
  <si>
    <t>事業譲渡益</t>
  </si>
  <si>
    <t>投資有価証券売却益</t>
  </si>
  <si>
    <t>特別利益</t>
  </si>
  <si>
    <t>投資有価証券評価損</t>
  </si>
  <si>
    <t>事業撤退損</t>
  </si>
  <si>
    <t>特別退職金</t>
  </si>
  <si>
    <t>関係会社株式売却損</t>
  </si>
  <si>
    <t>関係会社株式評価損</t>
  </si>
  <si>
    <t>減損損失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</si>
  <si>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</si>
  <si>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</si>
  <si>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</si>
  <si>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</si>
  <si>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</si>
  <si>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</si>
  <si>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</si>
  <si>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</si>
  <si>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</si>
  <si>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</si>
  <si>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</si>
  <si>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</si>
  <si>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</si>
  <si>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2013/08/08</t>
  </si>
  <si>
    <t>2013/06/30</t>
  </si>
  <si>
    <t>2013/02/12</t>
  </si>
  <si>
    <t>2012/12/31</t>
  </si>
  <si>
    <t>2012/11/08</t>
  </si>
  <si>
    <t>2012/09/30</t>
  </si>
  <si>
    <t>2012/08/06</t>
  </si>
  <si>
    <t>2012/06/30</t>
  </si>
  <si>
    <t>2012/02/14</t>
  </si>
  <si>
    <t>2011/12/31</t>
  </si>
  <si>
    <t>2011/11/07</t>
  </si>
  <si>
    <t>2011/09/30</t>
  </si>
  <si>
    <t>2011/08/08</t>
  </si>
  <si>
    <t>2011/06/30</t>
  </si>
  <si>
    <t>2011/02/14</t>
  </si>
  <si>
    <t>2010/12/31</t>
  </si>
  <si>
    <t>2010/11/08</t>
  </si>
  <si>
    <t>2010/09/30</t>
  </si>
  <si>
    <t>2010/08/10</t>
  </si>
  <si>
    <t>2010/06/30</t>
  </si>
  <si>
    <t>2010/02/08</t>
  </si>
  <si>
    <t>2009/12/31</t>
  </si>
  <si>
    <t>2009/11/09</t>
  </si>
  <si>
    <t>2009/09/30</t>
  </si>
  <si>
    <t>2009/08/10</t>
  </si>
  <si>
    <t>2009/06/30</t>
  </si>
  <si>
    <t>2009/02/09</t>
  </si>
  <si>
    <t>2008/12/31</t>
  </si>
  <si>
    <t>2008/11/14</t>
  </si>
  <si>
    <t>2008/09/30</t>
  </si>
  <si>
    <t>2008/08/11</t>
  </si>
  <si>
    <t>2008/06/30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</si>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</sst>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7732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HYPERLINK("http://www.kabupro.jp/mark/20140212/S10013NZ.htm","四半期報告書")</f>
        <v>四半期報告書</v>
      </c>
      <c r="C4" s="15" t="str">
        <f>HYPERLINK("http://www.kabupro.jp/mark/20131112/S1000FAP.htm","四半期報告書")</f>
        <v>四半期報告書</v>
      </c>
      <c r="D4" s="15" t="str">
        <f>HYPERLINK("http://www.kabupro.jp/mark/20130808/S000E60A.htm","四半期報告書")</f>
        <v>四半期報告書</v>
      </c>
      <c r="E4" s="15" t="str">
        <f>HYPERLINK("http://www.kabupro.jp/mark/20130626/S000DQC5.htm","有価証券報告書")</f>
        <v>有価証券報告書</v>
      </c>
      <c r="F4" s="15" t="str">
        <f>HYPERLINK("http://www.kabupro.jp/mark/20140212/S10013NZ.htm","四半期報告書")</f>
        <v>四半期報告書</v>
      </c>
      <c r="G4" s="15" t="str">
        <f>HYPERLINK("http://www.kabupro.jp/mark/20131112/S1000FAP.htm","四半期報告書")</f>
        <v>四半期報告書</v>
      </c>
      <c r="H4" s="15" t="str">
        <f>HYPERLINK("http://www.kabupro.jp/mark/20130808/S000E60A.htm","四半期報告書")</f>
        <v>四半期報告書</v>
      </c>
      <c r="I4" s="15" t="str">
        <f>HYPERLINK("http://www.kabupro.jp/mark/20130626/S000DQC5.htm","有価証券報告書")</f>
        <v>有価証券報告書</v>
      </c>
      <c r="J4" s="15" t="str">
        <f>HYPERLINK("http://www.kabupro.jp/mark/20130212/S000CSIR.htm","四半期報告書")</f>
        <v>四半期報告書</v>
      </c>
      <c r="K4" s="15" t="str">
        <f>HYPERLINK("http://www.kabupro.jp/mark/20121108/S000C6A4.htm","四半期報告書")</f>
        <v>四半期報告書</v>
      </c>
      <c r="L4" s="15" t="str">
        <f>HYPERLINK("http://www.kabupro.jp/mark/20120806/S000BKYX.htm","四半期報告書")</f>
        <v>四半期報告書</v>
      </c>
      <c r="M4" s="15" t="str">
        <f>HYPERLINK("http://www.kabupro.jp/mark/20120627/S000B6EW.htm","有価証券報告書")</f>
        <v>有価証券報告書</v>
      </c>
      <c r="N4" s="15" t="str">
        <f>HYPERLINK("http://www.kabupro.jp/mark/20120214/S000AB1E.htm","四半期報告書")</f>
        <v>四半期報告書</v>
      </c>
      <c r="O4" s="15" t="str">
        <f>HYPERLINK("http://www.kabupro.jp/mark/20111107/S0009LOW.htm","四半期報告書")</f>
        <v>四半期報告書</v>
      </c>
      <c r="P4" s="15" t="str">
        <f>HYPERLINK("http://www.kabupro.jp/mark/20110808/S00090US.htm","四半期報告書")</f>
        <v>四半期報告書</v>
      </c>
      <c r="Q4" s="15" t="str">
        <f>HYPERLINK("http://www.kabupro.jp/mark/20110624/S0008LDY.htm","有価証券報告書")</f>
        <v>有価証券報告書</v>
      </c>
      <c r="R4" s="15" t="str">
        <f>HYPERLINK("http://www.kabupro.jp/mark/20110214/S0007RGJ.htm","四半期報告書")</f>
        <v>四半期報告書</v>
      </c>
      <c r="S4" s="15" t="str">
        <f>HYPERLINK("http://www.kabupro.jp/mark/20101108/S00071PL.htm","四半期報告書")</f>
        <v>四半期報告書</v>
      </c>
      <c r="T4" s="15" t="str">
        <f>HYPERLINK("http://www.kabupro.jp/mark/20100810/S0006IDM.htm","四半期報告書")</f>
        <v>四半期報告書</v>
      </c>
      <c r="U4" s="15" t="str">
        <f>HYPERLINK("http://www.kabupro.jp/mark/20100625/S00061OV.htm","有価証券報告書")</f>
        <v>有価証券報告書</v>
      </c>
      <c r="V4" s="15" t="str">
        <f>HYPERLINK("http://www.kabupro.jp/mark/20100208/S0005234.htm","四半期報告書")</f>
        <v>四半期報告書</v>
      </c>
      <c r="W4" s="15" t="str">
        <f>HYPERLINK("http://www.kabupro.jp/mark/20091109/S0004GVN.htm","四半期報告書")</f>
        <v>四半期報告書</v>
      </c>
      <c r="X4" s="15" t="str">
        <f>HYPERLINK("http://www.kabupro.jp/mark/20090810/S0003ULJ.htm","四半期報告書")</f>
        <v>四半期報告書</v>
      </c>
      <c r="Y4" s="15" t="str">
        <f>HYPERLINK("http://www.kabupro.jp/mark/20090626/S0003HMZ.htm","有価証券報告書")</f>
        <v>有価証券報告書</v>
      </c>
    </row>
    <row r="5" spans="1:25" ht="14.25" thickBot="1">
      <c r="A5" s="11" t="s">
        <v>61</v>
      </c>
      <c r="B5" s="1" t="s">
        <v>230</v>
      </c>
      <c r="C5" s="1" t="s">
        <v>233</v>
      </c>
      <c r="D5" s="1" t="s">
        <v>235</v>
      </c>
      <c r="E5" s="1" t="s">
        <v>67</v>
      </c>
      <c r="F5" s="1" t="s">
        <v>230</v>
      </c>
      <c r="G5" s="1" t="s">
        <v>233</v>
      </c>
      <c r="H5" s="1" t="s">
        <v>235</v>
      </c>
      <c r="I5" s="1" t="s">
        <v>67</v>
      </c>
      <c r="J5" s="1" t="s">
        <v>237</v>
      </c>
      <c r="K5" s="1" t="s">
        <v>239</v>
      </c>
      <c r="L5" s="1" t="s">
        <v>241</v>
      </c>
      <c r="M5" s="1" t="s">
        <v>71</v>
      </c>
      <c r="N5" s="1" t="s">
        <v>243</v>
      </c>
      <c r="O5" s="1" t="s">
        <v>245</v>
      </c>
      <c r="P5" s="1" t="s">
        <v>247</v>
      </c>
      <c r="Q5" s="1" t="s">
        <v>73</v>
      </c>
      <c r="R5" s="1" t="s">
        <v>249</v>
      </c>
      <c r="S5" s="1" t="s">
        <v>251</v>
      </c>
      <c r="T5" s="1" t="s">
        <v>253</v>
      </c>
      <c r="U5" s="1" t="s">
        <v>75</v>
      </c>
      <c r="V5" s="1" t="s">
        <v>255</v>
      </c>
      <c r="W5" s="1" t="s">
        <v>257</v>
      </c>
      <c r="X5" s="1" t="s">
        <v>259</v>
      </c>
      <c r="Y5" s="1" t="s">
        <v>77</v>
      </c>
    </row>
    <row r="6" spans="1:25" ht="15" thickBot="1" thickTop="1">
      <c r="A6" s="10" t="s">
        <v>62</v>
      </c>
      <c r="B6" s="18" t="s">
        <v>59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4</v>
      </c>
      <c r="C7" s="14" t="s">
        <v>4</v>
      </c>
      <c r="D7" s="14" t="s">
        <v>4</v>
      </c>
      <c r="E7" s="16" t="s">
        <v>68</v>
      </c>
      <c r="F7" s="14" t="s">
        <v>4</v>
      </c>
      <c r="G7" s="14" t="s">
        <v>4</v>
      </c>
      <c r="H7" s="14" t="s">
        <v>4</v>
      </c>
      <c r="I7" s="16" t="s">
        <v>68</v>
      </c>
      <c r="J7" s="14" t="s">
        <v>4</v>
      </c>
      <c r="K7" s="14" t="s">
        <v>4</v>
      </c>
      <c r="L7" s="14" t="s">
        <v>4</v>
      </c>
      <c r="M7" s="16" t="s">
        <v>68</v>
      </c>
      <c r="N7" s="14" t="s">
        <v>4</v>
      </c>
      <c r="O7" s="14" t="s">
        <v>4</v>
      </c>
      <c r="P7" s="14" t="s">
        <v>4</v>
      </c>
      <c r="Q7" s="16" t="s">
        <v>68</v>
      </c>
      <c r="R7" s="14" t="s">
        <v>4</v>
      </c>
      <c r="S7" s="14" t="s">
        <v>4</v>
      </c>
      <c r="T7" s="14" t="s">
        <v>4</v>
      </c>
      <c r="U7" s="16" t="s">
        <v>68</v>
      </c>
      <c r="V7" s="14" t="s">
        <v>4</v>
      </c>
      <c r="W7" s="14" t="s">
        <v>4</v>
      </c>
      <c r="X7" s="14" t="s">
        <v>4</v>
      </c>
      <c r="Y7" s="16" t="s">
        <v>68</v>
      </c>
    </row>
    <row r="8" spans="1:25" ht="13.5">
      <c r="A8" s="13" t="s">
        <v>64</v>
      </c>
      <c r="B8" s="1" t="s">
        <v>5</v>
      </c>
      <c r="C8" s="1" t="s">
        <v>5</v>
      </c>
      <c r="D8" s="1" t="s">
        <v>5</v>
      </c>
      <c r="E8" s="17" t="s">
        <v>175</v>
      </c>
      <c r="F8" s="1" t="s">
        <v>175</v>
      </c>
      <c r="G8" s="1" t="s">
        <v>175</v>
      </c>
      <c r="H8" s="1" t="s">
        <v>175</v>
      </c>
      <c r="I8" s="17" t="s">
        <v>176</v>
      </c>
      <c r="J8" s="1" t="s">
        <v>176</v>
      </c>
      <c r="K8" s="1" t="s">
        <v>176</v>
      </c>
      <c r="L8" s="1" t="s">
        <v>176</v>
      </c>
      <c r="M8" s="17" t="s">
        <v>177</v>
      </c>
      <c r="N8" s="1" t="s">
        <v>177</v>
      </c>
      <c r="O8" s="1" t="s">
        <v>177</v>
      </c>
      <c r="P8" s="1" t="s">
        <v>177</v>
      </c>
      <c r="Q8" s="17" t="s">
        <v>178</v>
      </c>
      <c r="R8" s="1" t="s">
        <v>178</v>
      </c>
      <c r="S8" s="1" t="s">
        <v>178</v>
      </c>
      <c r="T8" s="1" t="s">
        <v>178</v>
      </c>
      <c r="U8" s="17" t="s">
        <v>179</v>
      </c>
      <c r="V8" s="1" t="s">
        <v>179</v>
      </c>
      <c r="W8" s="1" t="s">
        <v>179</v>
      </c>
      <c r="X8" s="1" t="s">
        <v>179</v>
      </c>
      <c r="Y8" s="17" t="s">
        <v>180</v>
      </c>
    </row>
    <row r="9" spans="1:25" ht="13.5">
      <c r="A9" s="13" t="s">
        <v>65</v>
      </c>
      <c r="B9" s="1" t="s">
        <v>232</v>
      </c>
      <c r="C9" s="1" t="s">
        <v>234</v>
      </c>
      <c r="D9" s="1" t="s">
        <v>236</v>
      </c>
      <c r="E9" s="17" t="s">
        <v>69</v>
      </c>
      <c r="F9" s="1" t="s">
        <v>238</v>
      </c>
      <c r="G9" s="1" t="s">
        <v>240</v>
      </c>
      <c r="H9" s="1" t="s">
        <v>242</v>
      </c>
      <c r="I9" s="17" t="s">
        <v>70</v>
      </c>
      <c r="J9" s="1" t="s">
        <v>244</v>
      </c>
      <c r="K9" s="1" t="s">
        <v>246</v>
      </c>
      <c r="L9" s="1" t="s">
        <v>248</v>
      </c>
      <c r="M9" s="17" t="s">
        <v>72</v>
      </c>
      <c r="N9" s="1" t="s">
        <v>250</v>
      </c>
      <c r="O9" s="1" t="s">
        <v>252</v>
      </c>
      <c r="P9" s="1" t="s">
        <v>254</v>
      </c>
      <c r="Q9" s="17" t="s">
        <v>74</v>
      </c>
      <c r="R9" s="1" t="s">
        <v>256</v>
      </c>
      <c r="S9" s="1" t="s">
        <v>258</v>
      </c>
      <c r="T9" s="1" t="s">
        <v>260</v>
      </c>
      <c r="U9" s="17" t="s">
        <v>76</v>
      </c>
      <c r="V9" s="1" t="s">
        <v>262</v>
      </c>
      <c r="W9" s="1" t="s">
        <v>264</v>
      </c>
      <c r="X9" s="1" t="s">
        <v>266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26" t="s">
        <v>181</v>
      </c>
      <c r="B11" s="27">
        <v>79322</v>
      </c>
      <c r="C11" s="27">
        <v>52795</v>
      </c>
      <c r="D11" s="27">
        <v>24064</v>
      </c>
      <c r="E11" s="21">
        <v>97345</v>
      </c>
      <c r="F11" s="27">
        <v>66874</v>
      </c>
      <c r="G11" s="27">
        <v>46121</v>
      </c>
      <c r="H11" s="27">
        <v>20539</v>
      </c>
      <c r="I11" s="21">
        <v>98834</v>
      </c>
      <c r="J11" s="27">
        <v>68877</v>
      </c>
      <c r="K11" s="27">
        <v>49577</v>
      </c>
      <c r="L11" s="27">
        <v>21713</v>
      </c>
      <c r="M11" s="21">
        <v>102470</v>
      </c>
      <c r="N11" s="27">
        <v>70703</v>
      </c>
      <c r="O11" s="27">
        <v>49688</v>
      </c>
      <c r="P11" s="27">
        <v>21950</v>
      </c>
      <c r="Q11" s="21">
        <v>94862</v>
      </c>
      <c r="R11" s="27">
        <v>64305</v>
      </c>
      <c r="S11" s="27">
        <v>43338</v>
      </c>
      <c r="T11" s="27">
        <v>20112</v>
      </c>
      <c r="U11" s="21">
        <v>112666</v>
      </c>
      <c r="V11" s="27">
        <v>85208</v>
      </c>
      <c r="W11" s="27">
        <v>65726</v>
      </c>
      <c r="X11" s="27">
        <v>32908</v>
      </c>
      <c r="Y11" s="21">
        <v>110818</v>
      </c>
    </row>
    <row r="12" spans="1:25" ht="13.5">
      <c r="A12" s="7" t="s">
        <v>188</v>
      </c>
      <c r="B12" s="28">
        <v>41687</v>
      </c>
      <c r="C12" s="28">
        <v>27808</v>
      </c>
      <c r="D12" s="28">
        <v>12918</v>
      </c>
      <c r="E12" s="22">
        <v>54517</v>
      </c>
      <c r="F12" s="28">
        <v>37973</v>
      </c>
      <c r="G12" s="28">
        <v>26721</v>
      </c>
      <c r="H12" s="28">
        <v>12264</v>
      </c>
      <c r="I12" s="22">
        <v>60716</v>
      </c>
      <c r="J12" s="28">
        <v>42791</v>
      </c>
      <c r="K12" s="28">
        <v>30690</v>
      </c>
      <c r="L12" s="28">
        <v>13258</v>
      </c>
      <c r="M12" s="22">
        <v>61408</v>
      </c>
      <c r="N12" s="28">
        <v>42811</v>
      </c>
      <c r="O12" s="28">
        <v>29682</v>
      </c>
      <c r="P12" s="28">
        <v>13187</v>
      </c>
      <c r="Q12" s="22">
        <v>54636</v>
      </c>
      <c r="R12" s="28">
        <v>38195</v>
      </c>
      <c r="S12" s="28">
        <v>25726</v>
      </c>
      <c r="T12" s="28">
        <v>12156</v>
      </c>
      <c r="U12" s="22">
        <v>73661</v>
      </c>
      <c r="V12" s="28">
        <v>50343</v>
      </c>
      <c r="W12" s="28">
        <v>37731</v>
      </c>
      <c r="X12" s="28">
        <v>18068</v>
      </c>
      <c r="Y12" s="22">
        <v>61948</v>
      </c>
    </row>
    <row r="13" spans="1:25" ht="13.5">
      <c r="A13" s="7" t="s">
        <v>189</v>
      </c>
      <c r="B13" s="28">
        <v>37635</v>
      </c>
      <c r="C13" s="28">
        <v>24986</v>
      </c>
      <c r="D13" s="28">
        <v>11145</v>
      </c>
      <c r="E13" s="22">
        <v>42828</v>
      </c>
      <c r="F13" s="28">
        <v>28900</v>
      </c>
      <c r="G13" s="28">
        <v>19400</v>
      </c>
      <c r="H13" s="28">
        <v>8274</v>
      </c>
      <c r="I13" s="22">
        <v>38118</v>
      </c>
      <c r="J13" s="28">
        <v>26086</v>
      </c>
      <c r="K13" s="28">
        <v>18886</v>
      </c>
      <c r="L13" s="28">
        <v>8455</v>
      </c>
      <c r="M13" s="22">
        <v>41061</v>
      </c>
      <c r="N13" s="28">
        <v>27892</v>
      </c>
      <c r="O13" s="28">
        <v>20005</v>
      </c>
      <c r="P13" s="28">
        <v>8762</v>
      </c>
      <c r="Q13" s="22">
        <v>40226</v>
      </c>
      <c r="R13" s="28">
        <v>26110</v>
      </c>
      <c r="S13" s="28">
        <v>17611</v>
      </c>
      <c r="T13" s="28">
        <v>7956</v>
      </c>
      <c r="U13" s="22">
        <v>39004</v>
      </c>
      <c r="V13" s="28">
        <v>34864</v>
      </c>
      <c r="W13" s="28">
        <v>27994</v>
      </c>
      <c r="X13" s="28">
        <v>14840</v>
      </c>
      <c r="Y13" s="22">
        <v>48869</v>
      </c>
    </row>
    <row r="14" spans="1:25" ht="13.5">
      <c r="A14" s="7" t="s">
        <v>195</v>
      </c>
      <c r="B14" s="28">
        <v>31896</v>
      </c>
      <c r="C14" s="28">
        <v>20842</v>
      </c>
      <c r="D14" s="28">
        <v>10437</v>
      </c>
      <c r="E14" s="22">
        <v>37613</v>
      </c>
      <c r="F14" s="28">
        <v>27192</v>
      </c>
      <c r="G14" s="28">
        <v>17894</v>
      </c>
      <c r="H14" s="28">
        <v>9169</v>
      </c>
      <c r="I14" s="22">
        <v>36037</v>
      </c>
      <c r="J14" s="28">
        <v>27406</v>
      </c>
      <c r="K14" s="28">
        <v>18369</v>
      </c>
      <c r="L14" s="28">
        <v>9366</v>
      </c>
      <c r="M14" s="22">
        <v>39261</v>
      </c>
      <c r="N14" s="28">
        <v>30011</v>
      </c>
      <c r="O14" s="28">
        <v>19994</v>
      </c>
      <c r="P14" s="28">
        <v>10347</v>
      </c>
      <c r="Q14" s="22">
        <v>38821</v>
      </c>
      <c r="R14" s="28">
        <v>29493</v>
      </c>
      <c r="S14" s="28">
        <v>19447</v>
      </c>
      <c r="T14" s="28">
        <v>9814</v>
      </c>
      <c r="U14" s="22">
        <v>45949</v>
      </c>
      <c r="V14" s="28">
        <v>33948</v>
      </c>
      <c r="W14" s="28">
        <v>24974</v>
      </c>
      <c r="X14" s="28">
        <v>12803</v>
      </c>
      <c r="Y14" s="22">
        <v>37894</v>
      </c>
    </row>
    <row r="15" spans="1:25" ht="14.25" thickBot="1">
      <c r="A15" s="25" t="s">
        <v>197</v>
      </c>
      <c r="B15" s="29">
        <v>5738</v>
      </c>
      <c r="C15" s="29">
        <v>4143</v>
      </c>
      <c r="D15" s="29">
        <v>708</v>
      </c>
      <c r="E15" s="23">
        <v>5214</v>
      </c>
      <c r="F15" s="29">
        <v>1707</v>
      </c>
      <c r="G15" s="29">
        <v>1505</v>
      </c>
      <c r="H15" s="29">
        <v>-895</v>
      </c>
      <c r="I15" s="23">
        <v>2080</v>
      </c>
      <c r="J15" s="29">
        <v>-1320</v>
      </c>
      <c r="K15" s="29">
        <v>517</v>
      </c>
      <c r="L15" s="29">
        <v>-910</v>
      </c>
      <c r="M15" s="23">
        <v>1799</v>
      </c>
      <c r="N15" s="29">
        <v>-2119</v>
      </c>
      <c r="O15" s="29">
        <v>11</v>
      </c>
      <c r="P15" s="29">
        <v>-1584</v>
      </c>
      <c r="Q15" s="23">
        <v>1405</v>
      </c>
      <c r="R15" s="29">
        <v>-3383</v>
      </c>
      <c r="S15" s="29">
        <v>-1836</v>
      </c>
      <c r="T15" s="29">
        <v>-1858</v>
      </c>
      <c r="U15" s="23">
        <v>-6944</v>
      </c>
      <c r="V15" s="29">
        <v>915</v>
      </c>
      <c r="W15" s="29">
        <v>3019</v>
      </c>
      <c r="X15" s="29">
        <v>2036</v>
      </c>
      <c r="Y15" s="23">
        <v>10975</v>
      </c>
    </row>
    <row r="16" spans="1:25" ht="14.25" thickTop="1">
      <c r="A16" s="6" t="s">
        <v>198</v>
      </c>
      <c r="B16" s="28">
        <v>48</v>
      </c>
      <c r="C16" s="28">
        <v>30</v>
      </c>
      <c r="D16" s="28">
        <v>16</v>
      </c>
      <c r="E16" s="22">
        <v>78</v>
      </c>
      <c r="F16" s="28">
        <v>50</v>
      </c>
      <c r="G16" s="28">
        <v>32</v>
      </c>
      <c r="H16" s="28">
        <v>17</v>
      </c>
      <c r="I16" s="22">
        <v>74</v>
      </c>
      <c r="J16" s="28">
        <v>41</v>
      </c>
      <c r="K16" s="28">
        <v>29</v>
      </c>
      <c r="L16" s="28">
        <v>11</v>
      </c>
      <c r="M16" s="22">
        <v>68</v>
      </c>
      <c r="N16" s="28">
        <v>38</v>
      </c>
      <c r="O16" s="28">
        <v>23</v>
      </c>
      <c r="P16" s="28">
        <v>10</v>
      </c>
      <c r="Q16" s="22">
        <v>70</v>
      </c>
      <c r="R16" s="28">
        <v>48</v>
      </c>
      <c r="S16" s="28">
        <v>38</v>
      </c>
      <c r="T16" s="28">
        <v>21</v>
      </c>
      <c r="U16" s="22">
        <v>174</v>
      </c>
      <c r="V16" s="28">
        <v>183</v>
      </c>
      <c r="W16" s="28">
        <v>90</v>
      </c>
      <c r="X16" s="28">
        <v>49</v>
      </c>
      <c r="Y16" s="22">
        <v>143</v>
      </c>
    </row>
    <row r="17" spans="1:25" ht="13.5">
      <c r="A17" s="6" t="s">
        <v>199</v>
      </c>
      <c r="B17" s="28">
        <v>30</v>
      </c>
      <c r="C17" s="28">
        <v>17</v>
      </c>
      <c r="D17" s="28">
        <v>11</v>
      </c>
      <c r="E17" s="22">
        <v>39</v>
      </c>
      <c r="F17" s="28">
        <v>25</v>
      </c>
      <c r="G17" s="28">
        <v>15</v>
      </c>
      <c r="H17" s="28">
        <v>9</v>
      </c>
      <c r="I17" s="22">
        <v>37</v>
      </c>
      <c r="J17" s="28">
        <v>21</v>
      </c>
      <c r="K17" s="28">
        <v>18</v>
      </c>
      <c r="L17" s="28">
        <v>14</v>
      </c>
      <c r="M17" s="22">
        <v>54</v>
      </c>
      <c r="N17" s="28">
        <v>39</v>
      </c>
      <c r="O17" s="28">
        <v>24</v>
      </c>
      <c r="P17" s="28">
        <v>21</v>
      </c>
      <c r="Q17" s="22">
        <v>194</v>
      </c>
      <c r="R17" s="28">
        <v>187</v>
      </c>
      <c r="S17" s="28">
        <v>66</v>
      </c>
      <c r="T17" s="28">
        <v>53</v>
      </c>
      <c r="U17" s="22">
        <v>161</v>
      </c>
      <c r="V17" s="28">
        <v>157</v>
      </c>
      <c r="W17" s="28">
        <v>138</v>
      </c>
      <c r="X17" s="28">
        <v>84</v>
      </c>
      <c r="Y17" s="22">
        <v>76</v>
      </c>
    </row>
    <row r="18" spans="1:25" ht="13.5">
      <c r="A18" s="6" t="s">
        <v>52</v>
      </c>
      <c r="B18" s="28">
        <v>67</v>
      </c>
      <c r="C18" s="28">
        <v>60</v>
      </c>
      <c r="D18" s="28">
        <v>1</v>
      </c>
      <c r="E18" s="22"/>
      <c r="F18" s="28"/>
      <c r="G18" s="28"/>
      <c r="H18" s="28"/>
      <c r="I18" s="22"/>
      <c r="J18" s="28"/>
      <c r="K18" s="28"/>
      <c r="L18" s="28">
        <v>8</v>
      </c>
      <c r="M18" s="22">
        <v>59</v>
      </c>
      <c r="N18" s="28">
        <v>22</v>
      </c>
      <c r="O18" s="28">
        <v>43</v>
      </c>
      <c r="P18" s="28">
        <v>85</v>
      </c>
      <c r="Q18" s="22"/>
      <c r="R18" s="28"/>
      <c r="S18" s="28">
        <v>4</v>
      </c>
      <c r="T18" s="28"/>
      <c r="U18" s="22"/>
      <c r="V18" s="28"/>
      <c r="W18" s="28">
        <v>11</v>
      </c>
      <c r="X18" s="28"/>
      <c r="Y18" s="22">
        <v>133</v>
      </c>
    </row>
    <row r="19" spans="1:25" ht="13.5">
      <c r="A19" s="6" t="s">
        <v>53</v>
      </c>
      <c r="B19" s="28">
        <v>870</v>
      </c>
      <c r="C19" s="28">
        <v>235</v>
      </c>
      <c r="D19" s="28">
        <v>169</v>
      </c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>
        <v>201</v>
      </c>
      <c r="S19" s="28"/>
      <c r="T19" s="28">
        <v>201</v>
      </c>
      <c r="U19" s="22"/>
      <c r="V19" s="28"/>
      <c r="W19" s="28">
        <v>120</v>
      </c>
      <c r="X19" s="28">
        <v>385</v>
      </c>
      <c r="Y19" s="22"/>
    </row>
    <row r="20" spans="1:25" ht="13.5">
      <c r="A20" s="6" t="s">
        <v>94</v>
      </c>
      <c r="B20" s="28">
        <v>294</v>
      </c>
      <c r="C20" s="28">
        <v>247</v>
      </c>
      <c r="D20" s="28">
        <v>82</v>
      </c>
      <c r="E20" s="22">
        <v>305</v>
      </c>
      <c r="F20" s="28">
        <v>199</v>
      </c>
      <c r="G20" s="28">
        <v>134</v>
      </c>
      <c r="H20" s="28">
        <v>71</v>
      </c>
      <c r="I20" s="22">
        <v>458</v>
      </c>
      <c r="J20" s="28">
        <v>283</v>
      </c>
      <c r="K20" s="28">
        <v>181</v>
      </c>
      <c r="L20" s="28">
        <v>114</v>
      </c>
      <c r="M20" s="22">
        <v>628</v>
      </c>
      <c r="N20" s="28">
        <v>455</v>
      </c>
      <c r="O20" s="28">
        <v>342</v>
      </c>
      <c r="P20" s="28">
        <v>165</v>
      </c>
      <c r="Q20" s="22">
        <v>647</v>
      </c>
      <c r="R20" s="28">
        <v>496</v>
      </c>
      <c r="S20" s="28">
        <v>375</v>
      </c>
      <c r="T20" s="28">
        <v>186</v>
      </c>
      <c r="U20" s="22">
        <v>960</v>
      </c>
      <c r="V20" s="28">
        <v>587</v>
      </c>
      <c r="W20" s="28">
        <v>499</v>
      </c>
      <c r="X20" s="28">
        <v>202</v>
      </c>
      <c r="Y20" s="22">
        <v>364</v>
      </c>
    </row>
    <row r="21" spans="1:25" ht="13.5">
      <c r="A21" s="6" t="s">
        <v>203</v>
      </c>
      <c r="B21" s="28">
        <v>1311</v>
      </c>
      <c r="C21" s="28">
        <v>590</v>
      </c>
      <c r="D21" s="28">
        <v>282</v>
      </c>
      <c r="E21" s="22">
        <v>423</v>
      </c>
      <c r="F21" s="28">
        <v>275</v>
      </c>
      <c r="G21" s="28">
        <v>182</v>
      </c>
      <c r="H21" s="28">
        <v>98</v>
      </c>
      <c r="I21" s="22">
        <v>571</v>
      </c>
      <c r="J21" s="28">
        <v>346</v>
      </c>
      <c r="K21" s="28">
        <v>230</v>
      </c>
      <c r="L21" s="28">
        <v>149</v>
      </c>
      <c r="M21" s="22">
        <v>810</v>
      </c>
      <c r="N21" s="28">
        <v>556</v>
      </c>
      <c r="O21" s="28">
        <v>434</v>
      </c>
      <c r="P21" s="28">
        <v>283</v>
      </c>
      <c r="Q21" s="22">
        <v>911</v>
      </c>
      <c r="R21" s="28">
        <v>933</v>
      </c>
      <c r="S21" s="28">
        <v>485</v>
      </c>
      <c r="T21" s="28">
        <v>463</v>
      </c>
      <c r="U21" s="22">
        <v>1296</v>
      </c>
      <c r="V21" s="28">
        <v>928</v>
      </c>
      <c r="W21" s="28">
        <v>859</v>
      </c>
      <c r="X21" s="28">
        <v>722</v>
      </c>
      <c r="Y21" s="22">
        <v>778</v>
      </c>
    </row>
    <row r="22" spans="1:25" ht="13.5">
      <c r="A22" s="6" t="s">
        <v>205</v>
      </c>
      <c r="B22" s="28">
        <v>780</v>
      </c>
      <c r="C22" s="28">
        <v>526</v>
      </c>
      <c r="D22" s="28">
        <v>260</v>
      </c>
      <c r="E22" s="22">
        <v>1160</v>
      </c>
      <c r="F22" s="28">
        <v>859</v>
      </c>
      <c r="G22" s="28">
        <v>577</v>
      </c>
      <c r="H22" s="28">
        <v>291</v>
      </c>
      <c r="I22" s="22">
        <v>1194</v>
      </c>
      <c r="J22" s="28">
        <v>899</v>
      </c>
      <c r="K22" s="28">
        <v>599</v>
      </c>
      <c r="L22" s="28">
        <v>303</v>
      </c>
      <c r="M22" s="22">
        <v>1207</v>
      </c>
      <c r="N22" s="28">
        <v>920</v>
      </c>
      <c r="O22" s="28">
        <v>606</v>
      </c>
      <c r="P22" s="28">
        <v>300</v>
      </c>
      <c r="Q22" s="22">
        <v>1308</v>
      </c>
      <c r="R22" s="28">
        <v>1008</v>
      </c>
      <c r="S22" s="28">
        <v>699</v>
      </c>
      <c r="T22" s="28">
        <v>354</v>
      </c>
      <c r="U22" s="22">
        <v>1417</v>
      </c>
      <c r="V22" s="28">
        <v>1059</v>
      </c>
      <c r="W22" s="28">
        <v>706</v>
      </c>
      <c r="X22" s="28">
        <v>326</v>
      </c>
      <c r="Y22" s="22">
        <v>1179</v>
      </c>
    </row>
    <row r="23" spans="1:25" ht="13.5">
      <c r="A23" s="6" t="s">
        <v>54</v>
      </c>
      <c r="B23" s="28"/>
      <c r="C23" s="28"/>
      <c r="D23" s="28"/>
      <c r="E23" s="22">
        <v>56</v>
      </c>
      <c r="F23" s="28">
        <v>45</v>
      </c>
      <c r="G23" s="28">
        <v>51</v>
      </c>
      <c r="H23" s="28">
        <v>3</v>
      </c>
      <c r="I23" s="22">
        <v>130</v>
      </c>
      <c r="J23" s="28">
        <v>83</v>
      </c>
      <c r="K23" s="28">
        <v>40</v>
      </c>
      <c r="L23" s="28"/>
      <c r="M23" s="22"/>
      <c r="N23" s="28"/>
      <c r="O23" s="28"/>
      <c r="P23" s="28"/>
      <c r="Q23" s="22">
        <v>122</v>
      </c>
      <c r="R23" s="28">
        <v>13</v>
      </c>
      <c r="S23" s="28"/>
      <c r="T23" s="28">
        <v>54</v>
      </c>
      <c r="U23" s="22">
        <v>126</v>
      </c>
      <c r="V23" s="28">
        <v>17</v>
      </c>
      <c r="W23" s="28"/>
      <c r="X23" s="28">
        <v>39</v>
      </c>
      <c r="Y23" s="22"/>
    </row>
    <row r="24" spans="1:25" ht="13.5">
      <c r="A24" s="6" t="s">
        <v>206</v>
      </c>
      <c r="B24" s="28"/>
      <c r="C24" s="28"/>
      <c r="D24" s="28"/>
      <c r="E24" s="22">
        <v>552</v>
      </c>
      <c r="F24" s="28">
        <v>557</v>
      </c>
      <c r="G24" s="28">
        <v>463</v>
      </c>
      <c r="H24" s="28">
        <v>408</v>
      </c>
      <c r="I24" s="22">
        <v>397</v>
      </c>
      <c r="J24" s="28">
        <v>686</v>
      </c>
      <c r="K24" s="28">
        <v>660</v>
      </c>
      <c r="L24" s="28">
        <v>47</v>
      </c>
      <c r="M24" s="22">
        <v>431</v>
      </c>
      <c r="N24" s="28">
        <v>742</v>
      </c>
      <c r="O24" s="28">
        <v>504</v>
      </c>
      <c r="P24" s="28">
        <v>539</v>
      </c>
      <c r="Q24" s="22">
        <v>16</v>
      </c>
      <c r="R24" s="28"/>
      <c r="S24" s="28">
        <v>17</v>
      </c>
      <c r="T24" s="28"/>
      <c r="U24" s="22">
        <v>692</v>
      </c>
      <c r="V24" s="28">
        <v>998</v>
      </c>
      <c r="W24" s="28"/>
      <c r="X24" s="28"/>
      <c r="Y24" s="22">
        <v>356</v>
      </c>
    </row>
    <row r="25" spans="1:25" ht="13.5">
      <c r="A25" s="6" t="s">
        <v>94</v>
      </c>
      <c r="B25" s="28">
        <v>277</v>
      </c>
      <c r="C25" s="28">
        <v>167</v>
      </c>
      <c r="D25" s="28">
        <v>76</v>
      </c>
      <c r="E25" s="22">
        <v>396</v>
      </c>
      <c r="F25" s="28">
        <v>172</v>
      </c>
      <c r="G25" s="28">
        <v>109</v>
      </c>
      <c r="H25" s="28">
        <v>84</v>
      </c>
      <c r="I25" s="22">
        <v>462</v>
      </c>
      <c r="J25" s="28">
        <v>184</v>
      </c>
      <c r="K25" s="28">
        <v>135</v>
      </c>
      <c r="L25" s="28">
        <v>53</v>
      </c>
      <c r="M25" s="22">
        <v>362</v>
      </c>
      <c r="N25" s="28">
        <v>195</v>
      </c>
      <c r="O25" s="28">
        <v>127</v>
      </c>
      <c r="P25" s="28">
        <v>64</v>
      </c>
      <c r="Q25" s="22">
        <v>324</v>
      </c>
      <c r="R25" s="28">
        <v>274</v>
      </c>
      <c r="S25" s="28">
        <v>295</v>
      </c>
      <c r="T25" s="28">
        <v>186</v>
      </c>
      <c r="U25" s="22">
        <v>663</v>
      </c>
      <c r="V25" s="28">
        <v>330</v>
      </c>
      <c r="W25" s="28">
        <v>170</v>
      </c>
      <c r="X25" s="28">
        <v>118</v>
      </c>
      <c r="Y25" s="22">
        <v>764</v>
      </c>
    </row>
    <row r="26" spans="1:25" ht="13.5">
      <c r="A26" s="6" t="s">
        <v>208</v>
      </c>
      <c r="B26" s="28">
        <v>1057</v>
      </c>
      <c r="C26" s="28">
        <v>694</v>
      </c>
      <c r="D26" s="28">
        <v>336</v>
      </c>
      <c r="E26" s="22">
        <v>2166</v>
      </c>
      <c r="F26" s="28">
        <v>1634</v>
      </c>
      <c r="G26" s="28">
        <v>1202</v>
      </c>
      <c r="H26" s="28">
        <v>788</v>
      </c>
      <c r="I26" s="22">
        <v>2185</v>
      </c>
      <c r="J26" s="28">
        <v>1854</v>
      </c>
      <c r="K26" s="28">
        <v>1436</v>
      </c>
      <c r="L26" s="28">
        <v>405</v>
      </c>
      <c r="M26" s="22">
        <v>2001</v>
      </c>
      <c r="N26" s="28">
        <v>1858</v>
      </c>
      <c r="O26" s="28">
        <v>1239</v>
      </c>
      <c r="P26" s="28">
        <v>904</v>
      </c>
      <c r="Q26" s="22">
        <v>1771</v>
      </c>
      <c r="R26" s="28">
        <v>1296</v>
      </c>
      <c r="S26" s="28">
        <v>1013</v>
      </c>
      <c r="T26" s="28">
        <v>595</v>
      </c>
      <c r="U26" s="22">
        <v>3678</v>
      </c>
      <c r="V26" s="28">
        <v>2405</v>
      </c>
      <c r="W26" s="28">
        <v>876</v>
      </c>
      <c r="X26" s="28">
        <v>484</v>
      </c>
      <c r="Y26" s="22">
        <v>2548</v>
      </c>
    </row>
    <row r="27" spans="1:25" ht="14.25" thickBot="1">
      <c r="A27" s="25" t="s">
        <v>210</v>
      </c>
      <c r="B27" s="29">
        <v>5992</v>
      </c>
      <c r="C27" s="29">
        <v>4040</v>
      </c>
      <c r="D27" s="29">
        <v>653</v>
      </c>
      <c r="E27" s="23">
        <v>3471</v>
      </c>
      <c r="F27" s="29">
        <v>349</v>
      </c>
      <c r="G27" s="29">
        <v>486</v>
      </c>
      <c r="H27" s="29">
        <v>-1585</v>
      </c>
      <c r="I27" s="23">
        <v>467</v>
      </c>
      <c r="J27" s="29">
        <v>-2828</v>
      </c>
      <c r="K27" s="29">
        <v>-688</v>
      </c>
      <c r="L27" s="29">
        <v>-1166</v>
      </c>
      <c r="M27" s="23">
        <v>608</v>
      </c>
      <c r="N27" s="29">
        <v>-3421</v>
      </c>
      <c r="O27" s="29">
        <v>-792</v>
      </c>
      <c r="P27" s="29">
        <v>-2205</v>
      </c>
      <c r="Q27" s="23">
        <v>545</v>
      </c>
      <c r="R27" s="29">
        <v>-3746</v>
      </c>
      <c r="S27" s="29">
        <v>-2364</v>
      </c>
      <c r="T27" s="29">
        <v>-1990</v>
      </c>
      <c r="U27" s="23">
        <v>-9326</v>
      </c>
      <c r="V27" s="29">
        <v>-561</v>
      </c>
      <c r="W27" s="29">
        <v>3002</v>
      </c>
      <c r="X27" s="29">
        <v>2275</v>
      </c>
      <c r="Y27" s="23">
        <v>9205</v>
      </c>
    </row>
    <row r="28" spans="1:25" ht="14.25" thickTop="1">
      <c r="A28" s="6" t="s">
        <v>216</v>
      </c>
      <c r="B28" s="28">
        <v>478</v>
      </c>
      <c r="C28" s="28">
        <v>467</v>
      </c>
      <c r="D28" s="28"/>
      <c r="E28" s="22">
        <v>584</v>
      </c>
      <c r="F28" s="28">
        <v>619</v>
      </c>
      <c r="G28" s="28">
        <v>646</v>
      </c>
      <c r="H28" s="28">
        <v>70</v>
      </c>
      <c r="I28" s="22"/>
      <c r="J28" s="28">
        <v>53</v>
      </c>
      <c r="K28" s="28">
        <v>547</v>
      </c>
      <c r="L28" s="28"/>
      <c r="M28" s="22">
        <v>43</v>
      </c>
      <c r="N28" s="28"/>
      <c r="O28" s="28"/>
      <c r="P28" s="28"/>
      <c r="Q28" s="22">
        <v>53</v>
      </c>
      <c r="R28" s="28">
        <v>57</v>
      </c>
      <c r="S28" s="28"/>
      <c r="T28" s="28"/>
      <c r="U28" s="22">
        <v>841</v>
      </c>
      <c r="V28" s="28"/>
      <c r="W28" s="28"/>
      <c r="X28" s="28"/>
      <c r="Y28" s="22"/>
    </row>
    <row r="29" spans="1:25" ht="13.5">
      <c r="A29" s="6" t="s">
        <v>9</v>
      </c>
      <c r="B29" s="28">
        <v>104</v>
      </c>
      <c r="C29" s="28">
        <v>104</v>
      </c>
      <c r="D29" s="28">
        <v>104</v>
      </c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221</v>
      </c>
      <c r="B30" s="28">
        <v>25</v>
      </c>
      <c r="C30" s="28">
        <v>25</v>
      </c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>
        <v>91</v>
      </c>
      <c r="V30" s="28"/>
      <c r="W30" s="28"/>
      <c r="X30" s="28"/>
      <c r="Y30" s="22"/>
    </row>
    <row r="31" spans="1:25" ht="13.5">
      <c r="A31" s="6" t="s">
        <v>10</v>
      </c>
      <c r="B31" s="28"/>
      <c r="C31" s="28"/>
      <c r="D31" s="28"/>
      <c r="E31" s="22">
        <v>441</v>
      </c>
      <c r="F31" s="28">
        <v>438</v>
      </c>
      <c r="G31" s="28">
        <v>486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55</v>
      </c>
      <c r="B32" s="28"/>
      <c r="C32" s="28"/>
      <c r="D32" s="28"/>
      <c r="E32" s="22">
        <v>209</v>
      </c>
      <c r="F32" s="28">
        <v>175</v>
      </c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56</v>
      </c>
      <c r="B33" s="28"/>
      <c r="C33" s="28"/>
      <c r="D33" s="28"/>
      <c r="E33" s="22">
        <v>54</v>
      </c>
      <c r="F33" s="28">
        <v>54</v>
      </c>
      <c r="G33" s="28">
        <v>29</v>
      </c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222</v>
      </c>
      <c r="B34" s="28">
        <v>609</v>
      </c>
      <c r="C34" s="28">
        <v>597</v>
      </c>
      <c r="D34" s="28">
        <v>104</v>
      </c>
      <c r="E34" s="22">
        <v>1624</v>
      </c>
      <c r="F34" s="28">
        <v>1287</v>
      </c>
      <c r="G34" s="28">
        <v>1162</v>
      </c>
      <c r="H34" s="28">
        <v>70</v>
      </c>
      <c r="I34" s="22">
        <v>6007</v>
      </c>
      <c r="J34" s="28">
        <v>5011</v>
      </c>
      <c r="K34" s="28">
        <v>642</v>
      </c>
      <c r="L34" s="28"/>
      <c r="M34" s="22">
        <v>621</v>
      </c>
      <c r="N34" s="28">
        <v>489</v>
      </c>
      <c r="O34" s="28">
        <v>428</v>
      </c>
      <c r="P34" s="28">
        <v>28</v>
      </c>
      <c r="Q34" s="22">
        <v>603</v>
      </c>
      <c r="R34" s="28">
        <v>429</v>
      </c>
      <c r="S34" s="28">
        <v>301</v>
      </c>
      <c r="T34" s="28"/>
      <c r="U34" s="22">
        <v>1226</v>
      </c>
      <c r="V34" s="28">
        <v>292</v>
      </c>
      <c r="W34" s="28">
        <v>292</v>
      </c>
      <c r="X34" s="28"/>
      <c r="Y34" s="22"/>
    </row>
    <row r="35" spans="1:25" ht="13.5">
      <c r="A35" s="7" t="s">
        <v>224</v>
      </c>
      <c r="B35" s="28">
        <v>5382</v>
      </c>
      <c r="C35" s="28">
        <v>3442</v>
      </c>
      <c r="D35" s="28">
        <v>549</v>
      </c>
      <c r="E35" s="22">
        <v>2027</v>
      </c>
      <c r="F35" s="28">
        <v>-938</v>
      </c>
      <c r="G35" s="28">
        <v>-675</v>
      </c>
      <c r="H35" s="28">
        <v>-1655</v>
      </c>
      <c r="I35" s="22">
        <v>-4608</v>
      </c>
      <c r="J35" s="28">
        <v>-7235</v>
      </c>
      <c r="K35" s="28">
        <v>-1331</v>
      </c>
      <c r="L35" s="28">
        <v>-1166</v>
      </c>
      <c r="M35" s="22">
        <v>-12</v>
      </c>
      <c r="N35" s="28">
        <v>-3862</v>
      </c>
      <c r="O35" s="28">
        <v>-1221</v>
      </c>
      <c r="P35" s="28">
        <v>-2233</v>
      </c>
      <c r="Q35" s="22">
        <v>2053</v>
      </c>
      <c r="R35" s="28">
        <v>-4176</v>
      </c>
      <c r="S35" s="28">
        <v>-2665</v>
      </c>
      <c r="T35" s="28">
        <v>-1990</v>
      </c>
      <c r="U35" s="22">
        <v>-10553</v>
      </c>
      <c r="V35" s="28">
        <v>-854</v>
      </c>
      <c r="W35" s="28">
        <v>2709</v>
      </c>
      <c r="X35" s="28">
        <v>2275</v>
      </c>
      <c r="Y35" s="22">
        <v>11452</v>
      </c>
    </row>
    <row r="36" spans="1:25" ht="13.5">
      <c r="A36" s="7" t="s">
        <v>225</v>
      </c>
      <c r="B36" s="28">
        <v>1856</v>
      </c>
      <c r="C36" s="28">
        <v>1254</v>
      </c>
      <c r="D36" s="28">
        <v>342</v>
      </c>
      <c r="E36" s="22">
        <v>995</v>
      </c>
      <c r="F36" s="28">
        <v>445</v>
      </c>
      <c r="G36" s="28">
        <v>379</v>
      </c>
      <c r="H36" s="28">
        <v>-10</v>
      </c>
      <c r="I36" s="22">
        <v>613</v>
      </c>
      <c r="J36" s="28">
        <v>540</v>
      </c>
      <c r="K36" s="28">
        <v>652</v>
      </c>
      <c r="L36" s="28">
        <v>277</v>
      </c>
      <c r="M36" s="22">
        <v>1013</v>
      </c>
      <c r="N36" s="28">
        <v>557</v>
      </c>
      <c r="O36" s="28">
        <v>567</v>
      </c>
      <c r="P36" s="28">
        <v>57</v>
      </c>
      <c r="Q36" s="22">
        <v>770</v>
      </c>
      <c r="R36" s="28">
        <v>-40</v>
      </c>
      <c r="S36" s="28">
        <v>212</v>
      </c>
      <c r="T36" s="28">
        <v>-14</v>
      </c>
      <c r="U36" s="22">
        <v>537</v>
      </c>
      <c r="V36" s="28">
        <v>602</v>
      </c>
      <c r="W36" s="28">
        <v>1190</v>
      </c>
      <c r="X36" s="28">
        <v>470</v>
      </c>
      <c r="Y36" s="22">
        <v>3700</v>
      </c>
    </row>
    <row r="37" spans="1:25" ht="13.5">
      <c r="A37" s="7" t="s">
        <v>226</v>
      </c>
      <c r="B37" s="28">
        <v>1093</v>
      </c>
      <c r="C37" s="28">
        <v>384</v>
      </c>
      <c r="D37" s="28">
        <v>89</v>
      </c>
      <c r="E37" s="22">
        <v>535</v>
      </c>
      <c r="F37" s="28">
        <v>199</v>
      </c>
      <c r="G37" s="28">
        <v>147</v>
      </c>
      <c r="H37" s="28">
        <v>-126</v>
      </c>
      <c r="I37" s="22">
        <v>-1540</v>
      </c>
      <c r="J37" s="28">
        <v>-1901</v>
      </c>
      <c r="K37" s="28">
        <v>-39</v>
      </c>
      <c r="L37" s="28">
        <v>-302</v>
      </c>
      <c r="M37" s="22">
        <v>96</v>
      </c>
      <c r="N37" s="28">
        <v>-583</v>
      </c>
      <c r="O37" s="28">
        <v>-585</v>
      </c>
      <c r="P37" s="28">
        <v>-751</v>
      </c>
      <c r="Q37" s="22">
        <v>1227</v>
      </c>
      <c r="R37" s="28">
        <v>-123</v>
      </c>
      <c r="S37" s="28">
        <v>-382</v>
      </c>
      <c r="T37" s="28">
        <v>-150</v>
      </c>
      <c r="U37" s="22">
        <v>-788</v>
      </c>
      <c r="V37" s="28">
        <v>802</v>
      </c>
      <c r="W37" s="28">
        <v>-139</v>
      </c>
      <c r="X37" s="28">
        <v>570</v>
      </c>
      <c r="Y37" s="22">
        <v>-32</v>
      </c>
    </row>
    <row r="38" spans="1:25" ht="13.5">
      <c r="A38" s="7" t="s">
        <v>227</v>
      </c>
      <c r="B38" s="28">
        <v>2950</v>
      </c>
      <c r="C38" s="28">
        <v>1638</v>
      </c>
      <c r="D38" s="28">
        <v>432</v>
      </c>
      <c r="E38" s="22">
        <v>1531</v>
      </c>
      <c r="F38" s="28">
        <v>645</v>
      </c>
      <c r="G38" s="28">
        <v>526</v>
      </c>
      <c r="H38" s="28">
        <v>-136</v>
      </c>
      <c r="I38" s="22">
        <v>-927</v>
      </c>
      <c r="J38" s="28">
        <v>-1360</v>
      </c>
      <c r="K38" s="28">
        <v>612</v>
      </c>
      <c r="L38" s="28">
        <v>-25</v>
      </c>
      <c r="M38" s="22">
        <v>1109</v>
      </c>
      <c r="N38" s="28">
        <v>-26</v>
      </c>
      <c r="O38" s="28">
        <v>-18</v>
      </c>
      <c r="P38" s="28">
        <v>-693</v>
      </c>
      <c r="Q38" s="22">
        <v>1997</v>
      </c>
      <c r="R38" s="28">
        <v>-164</v>
      </c>
      <c r="S38" s="28">
        <v>-170</v>
      </c>
      <c r="T38" s="28">
        <v>-165</v>
      </c>
      <c r="U38" s="22">
        <v>-902</v>
      </c>
      <c r="V38" s="28">
        <v>1405</v>
      </c>
      <c r="W38" s="28">
        <v>1051</v>
      </c>
      <c r="X38" s="28">
        <v>1041</v>
      </c>
      <c r="Y38" s="22">
        <v>3667</v>
      </c>
    </row>
    <row r="39" spans="1:25" ht="13.5">
      <c r="A39" s="7" t="s">
        <v>57</v>
      </c>
      <c r="B39" s="28">
        <v>2432</v>
      </c>
      <c r="C39" s="28">
        <v>1803</v>
      </c>
      <c r="D39" s="28">
        <v>117</v>
      </c>
      <c r="E39" s="22">
        <v>496</v>
      </c>
      <c r="F39" s="28">
        <v>-1583</v>
      </c>
      <c r="G39" s="28">
        <v>-1202</v>
      </c>
      <c r="H39" s="28">
        <v>-1518</v>
      </c>
      <c r="I39" s="22">
        <v>-3681</v>
      </c>
      <c r="J39" s="28">
        <v>-5874</v>
      </c>
      <c r="K39" s="28">
        <v>-1943</v>
      </c>
      <c r="L39" s="28">
        <v>-1141</v>
      </c>
      <c r="M39" s="22">
        <v>-1122</v>
      </c>
      <c r="N39" s="28">
        <v>-3836</v>
      </c>
      <c r="O39" s="28">
        <v>-1203</v>
      </c>
      <c r="P39" s="28">
        <v>-1539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7" t="s">
        <v>58</v>
      </c>
      <c r="B40" s="28">
        <v>186</v>
      </c>
      <c r="C40" s="28">
        <v>129</v>
      </c>
      <c r="D40" s="28">
        <v>61</v>
      </c>
      <c r="E40" s="22">
        <v>-15</v>
      </c>
      <c r="F40" s="28">
        <v>-25</v>
      </c>
      <c r="G40" s="28">
        <v>18</v>
      </c>
      <c r="H40" s="28">
        <v>7</v>
      </c>
      <c r="I40" s="22">
        <v>5</v>
      </c>
      <c r="J40" s="28">
        <v>3</v>
      </c>
      <c r="K40" s="28">
        <v>16</v>
      </c>
      <c r="L40" s="28">
        <v>14</v>
      </c>
      <c r="M40" s="22">
        <v>166</v>
      </c>
      <c r="N40" s="28">
        <v>103</v>
      </c>
      <c r="O40" s="28">
        <v>91</v>
      </c>
      <c r="P40" s="28">
        <v>38</v>
      </c>
      <c r="Q40" s="22">
        <v>-78</v>
      </c>
      <c r="R40" s="28">
        <v>-64</v>
      </c>
      <c r="S40" s="28">
        <v>-126</v>
      </c>
      <c r="T40" s="28">
        <v>-9</v>
      </c>
      <c r="U40" s="22">
        <v>341</v>
      </c>
      <c r="V40" s="28">
        <v>265</v>
      </c>
      <c r="W40" s="28">
        <v>176</v>
      </c>
      <c r="X40" s="28">
        <v>110</v>
      </c>
      <c r="Y40" s="22">
        <v>48</v>
      </c>
    </row>
    <row r="41" spans="1:25" ht="14.25" thickBot="1">
      <c r="A41" s="7" t="s">
        <v>228</v>
      </c>
      <c r="B41" s="28">
        <v>2245</v>
      </c>
      <c r="C41" s="28">
        <v>1673</v>
      </c>
      <c r="D41" s="28">
        <v>55</v>
      </c>
      <c r="E41" s="22">
        <v>511</v>
      </c>
      <c r="F41" s="28">
        <v>-1558</v>
      </c>
      <c r="G41" s="28">
        <v>-1221</v>
      </c>
      <c r="H41" s="28">
        <v>-1526</v>
      </c>
      <c r="I41" s="22">
        <v>-3686</v>
      </c>
      <c r="J41" s="28">
        <v>-5877</v>
      </c>
      <c r="K41" s="28">
        <v>-1960</v>
      </c>
      <c r="L41" s="28">
        <v>-1155</v>
      </c>
      <c r="M41" s="22">
        <v>-1288</v>
      </c>
      <c r="N41" s="28">
        <v>-3940</v>
      </c>
      <c r="O41" s="28">
        <v>-1295</v>
      </c>
      <c r="P41" s="28">
        <v>-1578</v>
      </c>
      <c r="Q41" s="22">
        <v>133</v>
      </c>
      <c r="R41" s="28">
        <v>-3947</v>
      </c>
      <c r="S41" s="28">
        <v>-2369</v>
      </c>
      <c r="T41" s="28">
        <v>-1816</v>
      </c>
      <c r="U41" s="22">
        <v>-9992</v>
      </c>
      <c r="V41" s="28">
        <v>-2525</v>
      </c>
      <c r="W41" s="28">
        <v>1482</v>
      </c>
      <c r="X41" s="28">
        <v>1123</v>
      </c>
      <c r="Y41" s="22">
        <v>7736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173</v>
      </c>
    </row>
    <row r="45" ht="13.5">
      <c r="A45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169</v>
      </c>
      <c r="B2" s="14">
        <v>7732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60</v>
      </c>
      <c r="B4" s="15" t="str">
        <f>HYPERLINK("http://www.kabupro.jp/mark/20131112/S1000FAP.htm","四半期報告書")</f>
        <v>四半期報告書</v>
      </c>
      <c r="C4" s="15" t="str">
        <f>HYPERLINK("http://www.kabupro.jp/mark/20130626/S000DQC5.htm","有価証券報告書")</f>
        <v>有価証券報告書</v>
      </c>
      <c r="D4" s="15" t="str">
        <f>HYPERLINK("http://www.kabupro.jp/mark/20131112/S1000FAP.htm","四半期報告書")</f>
        <v>四半期報告書</v>
      </c>
      <c r="E4" s="15" t="str">
        <f>HYPERLINK("http://www.kabupro.jp/mark/20130626/S000DQC5.htm","有価証券報告書")</f>
        <v>有価証券報告書</v>
      </c>
      <c r="F4" s="15" t="str">
        <f>HYPERLINK("http://www.kabupro.jp/mark/20121108/S000C6A4.htm","四半期報告書")</f>
        <v>四半期報告書</v>
      </c>
      <c r="G4" s="15" t="str">
        <f>HYPERLINK("http://www.kabupro.jp/mark/20120627/S000B6EW.htm","有価証券報告書")</f>
        <v>有価証券報告書</v>
      </c>
      <c r="H4" s="15" t="str">
        <f>HYPERLINK("http://www.kabupro.jp/mark/20110214/S0007RGJ.htm","四半期報告書")</f>
        <v>四半期報告書</v>
      </c>
      <c r="I4" s="15" t="str">
        <f>HYPERLINK("http://www.kabupro.jp/mark/20111107/S0009LOW.htm","四半期報告書")</f>
        <v>四半期報告書</v>
      </c>
      <c r="J4" s="15" t="str">
        <f>HYPERLINK("http://www.kabupro.jp/mark/20100810/S0006IDM.htm","四半期報告書")</f>
        <v>四半期報告書</v>
      </c>
      <c r="K4" s="15" t="str">
        <f>HYPERLINK("http://www.kabupro.jp/mark/20110624/S0008LDY.htm","有価証券報告書")</f>
        <v>有価証券報告書</v>
      </c>
      <c r="L4" s="15" t="str">
        <f>HYPERLINK("http://www.kabupro.jp/mark/20110214/S0007RGJ.htm","四半期報告書")</f>
        <v>四半期報告書</v>
      </c>
      <c r="M4" s="15" t="str">
        <f>HYPERLINK("http://www.kabupro.jp/mark/20101108/S00071PL.htm","四半期報告書")</f>
        <v>四半期報告書</v>
      </c>
      <c r="N4" s="15" t="str">
        <f>HYPERLINK("http://www.kabupro.jp/mark/20100810/S0006IDM.htm","四半期報告書")</f>
        <v>四半期報告書</v>
      </c>
      <c r="O4" s="15" t="str">
        <f>HYPERLINK("http://www.kabupro.jp/mark/20100625/S00061OV.htm","有価証券報告書")</f>
        <v>有価証券報告書</v>
      </c>
      <c r="P4" s="15" t="str">
        <f>HYPERLINK("http://www.kabupro.jp/mark/20100208/S0005234.htm","四半期報告書")</f>
        <v>四半期報告書</v>
      </c>
      <c r="Q4" s="15" t="str">
        <f>HYPERLINK("http://www.kabupro.jp/mark/20091109/S0004GVN.htm","四半期報告書")</f>
        <v>四半期報告書</v>
      </c>
      <c r="R4" s="15" t="str">
        <f>HYPERLINK("http://www.kabupro.jp/mark/20090810/S0003ULJ.htm","四半期報告書")</f>
        <v>四半期報告書</v>
      </c>
      <c r="S4" s="15" t="str">
        <f>HYPERLINK("http://www.kabupro.jp/mark/20090626/S0003HMZ.htm","有価証券報告書")</f>
        <v>有価証券報告書</v>
      </c>
    </row>
    <row r="5" spans="1:19" ht="14.25" thickBot="1">
      <c r="A5" s="11" t="s">
        <v>61</v>
      </c>
      <c r="B5" s="1" t="s">
        <v>233</v>
      </c>
      <c r="C5" s="1" t="s">
        <v>67</v>
      </c>
      <c r="D5" s="1" t="s">
        <v>233</v>
      </c>
      <c r="E5" s="1" t="s">
        <v>67</v>
      </c>
      <c r="F5" s="1" t="s">
        <v>239</v>
      </c>
      <c r="G5" s="1" t="s">
        <v>71</v>
      </c>
      <c r="H5" s="1" t="s">
        <v>249</v>
      </c>
      <c r="I5" s="1" t="s">
        <v>245</v>
      </c>
      <c r="J5" s="1" t="s">
        <v>253</v>
      </c>
      <c r="K5" s="1" t="s">
        <v>73</v>
      </c>
      <c r="L5" s="1" t="s">
        <v>249</v>
      </c>
      <c r="M5" s="1" t="s">
        <v>251</v>
      </c>
      <c r="N5" s="1" t="s">
        <v>253</v>
      </c>
      <c r="O5" s="1" t="s">
        <v>75</v>
      </c>
      <c r="P5" s="1" t="s">
        <v>255</v>
      </c>
      <c r="Q5" s="1" t="s">
        <v>257</v>
      </c>
      <c r="R5" s="1" t="s">
        <v>259</v>
      </c>
      <c r="S5" s="1" t="s">
        <v>77</v>
      </c>
    </row>
    <row r="6" spans="1:19" ht="15" thickBot="1" thickTop="1">
      <c r="A6" s="10" t="s">
        <v>62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63</v>
      </c>
      <c r="B7" s="14" t="s">
        <v>4</v>
      </c>
      <c r="C7" s="16" t="s">
        <v>68</v>
      </c>
      <c r="D7" s="14" t="s">
        <v>4</v>
      </c>
      <c r="E7" s="16" t="s">
        <v>68</v>
      </c>
      <c r="F7" s="14" t="s">
        <v>4</v>
      </c>
      <c r="G7" s="16" t="s">
        <v>68</v>
      </c>
      <c r="H7" s="14" t="s">
        <v>4</v>
      </c>
      <c r="I7" s="14" t="s">
        <v>4</v>
      </c>
      <c r="J7" s="14" t="s">
        <v>4</v>
      </c>
      <c r="K7" s="16" t="s">
        <v>68</v>
      </c>
      <c r="L7" s="14" t="s">
        <v>4</v>
      </c>
      <c r="M7" s="14" t="s">
        <v>4</v>
      </c>
      <c r="N7" s="14" t="s">
        <v>4</v>
      </c>
      <c r="O7" s="16" t="s">
        <v>68</v>
      </c>
      <c r="P7" s="14" t="s">
        <v>4</v>
      </c>
      <c r="Q7" s="14" t="s">
        <v>4</v>
      </c>
      <c r="R7" s="14" t="s">
        <v>4</v>
      </c>
      <c r="S7" s="16" t="s">
        <v>68</v>
      </c>
    </row>
    <row r="8" spans="1:19" ht="13.5">
      <c r="A8" s="13" t="s">
        <v>64</v>
      </c>
      <c r="B8" s="1" t="s">
        <v>5</v>
      </c>
      <c r="C8" s="17" t="s">
        <v>175</v>
      </c>
      <c r="D8" s="1" t="s">
        <v>175</v>
      </c>
      <c r="E8" s="17" t="s">
        <v>176</v>
      </c>
      <c r="F8" s="1" t="s">
        <v>176</v>
      </c>
      <c r="G8" s="17" t="s">
        <v>177</v>
      </c>
      <c r="H8" s="1" t="s">
        <v>177</v>
      </c>
      <c r="I8" s="1" t="s">
        <v>177</v>
      </c>
      <c r="J8" s="1" t="s">
        <v>177</v>
      </c>
      <c r="K8" s="17" t="s">
        <v>178</v>
      </c>
      <c r="L8" s="1" t="s">
        <v>178</v>
      </c>
      <c r="M8" s="1" t="s">
        <v>178</v>
      </c>
      <c r="N8" s="1" t="s">
        <v>178</v>
      </c>
      <c r="O8" s="17" t="s">
        <v>179</v>
      </c>
      <c r="P8" s="1" t="s">
        <v>179</v>
      </c>
      <c r="Q8" s="1" t="s">
        <v>179</v>
      </c>
      <c r="R8" s="1" t="s">
        <v>179</v>
      </c>
      <c r="S8" s="17" t="s">
        <v>180</v>
      </c>
    </row>
    <row r="9" spans="1:19" ht="13.5">
      <c r="A9" s="13" t="s">
        <v>65</v>
      </c>
      <c r="B9" s="1" t="s">
        <v>234</v>
      </c>
      <c r="C9" s="17" t="s">
        <v>69</v>
      </c>
      <c r="D9" s="1" t="s">
        <v>240</v>
      </c>
      <c r="E9" s="17" t="s">
        <v>70</v>
      </c>
      <c r="F9" s="1" t="s">
        <v>246</v>
      </c>
      <c r="G9" s="17" t="s">
        <v>72</v>
      </c>
      <c r="H9" s="1" t="s">
        <v>250</v>
      </c>
      <c r="I9" s="1" t="s">
        <v>252</v>
      </c>
      <c r="J9" s="1" t="s">
        <v>254</v>
      </c>
      <c r="K9" s="17" t="s">
        <v>74</v>
      </c>
      <c r="L9" s="1" t="s">
        <v>256</v>
      </c>
      <c r="M9" s="1" t="s">
        <v>258</v>
      </c>
      <c r="N9" s="1" t="s">
        <v>260</v>
      </c>
      <c r="O9" s="17" t="s">
        <v>76</v>
      </c>
      <c r="P9" s="1" t="s">
        <v>262</v>
      </c>
      <c r="Q9" s="1" t="s">
        <v>264</v>
      </c>
      <c r="R9" s="1" t="s">
        <v>266</v>
      </c>
      <c r="S9" s="17" t="s">
        <v>78</v>
      </c>
    </row>
    <row r="10" spans="1:19" ht="14.25" thickBot="1">
      <c r="A10" s="13" t="s">
        <v>66</v>
      </c>
      <c r="B10" s="1" t="s">
        <v>80</v>
      </c>
      <c r="C10" s="17" t="s">
        <v>80</v>
      </c>
      <c r="D10" s="1" t="s">
        <v>80</v>
      </c>
      <c r="E10" s="17" t="s">
        <v>80</v>
      </c>
      <c r="F10" s="1" t="s">
        <v>80</v>
      </c>
      <c r="G10" s="17" t="s">
        <v>80</v>
      </c>
      <c r="H10" s="1" t="s">
        <v>80</v>
      </c>
      <c r="I10" s="1" t="s">
        <v>80</v>
      </c>
      <c r="J10" s="1" t="s">
        <v>80</v>
      </c>
      <c r="K10" s="17" t="s">
        <v>80</v>
      </c>
      <c r="L10" s="1" t="s">
        <v>80</v>
      </c>
      <c r="M10" s="1" t="s">
        <v>80</v>
      </c>
      <c r="N10" s="1" t="s">
        <v>80</v>
      </c>
      <c r="O10" s="17" t="s">
        <v>80</v>
      </c>
      <c r="P10" s="1" t="s">
        <v>80</v>
      </c>
      <c r="Q10" s="1" t="s">
        <v>80</v>
      </c>
      <c r="R10" s="1" t="s">
        <v>80</v>
      </c>
      <c r="S10" s="17" t="s">
        <v>80</v>
      </c>
    </row>
    <row r="11" spans="1:19" ht="14.25" thickTop="1">
      <c r="A11" s="30" t="s">
        <v>224</v>
      </c>
      <c r="B11" s="27">
        <v>3442</v>
      </c>
      <c r="C11" s="21">
        <v>2027</v>
      </c>
      <c r="D11" s="27">
        <v>-675</v>
      </c>
      <c r="E11" s="21">
        <v>-4608</v>
      </c>
      <c r="F11" s="27">
        <v>-1331</v>
      </c>
      <c r="G11" s="21">
        <v>-12</v>
      </c>
      <c r="H11" s="27">
        <v>-3862</v>
      </c>
      <c r="I11" s="27">
        <v>-1221</v>
      </c>
      <c r="J11" s="27">
        <v>-2233</v>
      </c>
      <c r="K11" s="21">
        <v>2053</v>
      </c>
      <c r="L11" s="27">
        <v>-4176</v>
      </c>
      <c r="M11" s="27">
        <v>-2665</v>
      </c>
      <c r="N11" s="27">
        <v>-1990</v>
      </c>
      <c r="O11" s="21">
        <v>-10553</v>
      </c>
      <c r="P11" s="27">
        <v>-854</v>
      </c>
      <c r="Q11" s="27">
        <v>2709</v>
      </c>
      <c r="R11" s="27">
        <v>2275</v>
      </c>
      <c r="S11" s="21">
        <v>11452</v>
      </c>
    </row>
    <row r="12" spans="1:19" ht="13.5">
      <c r="A12" s="6" t="s">
        <v>193</v>
      </c>
      <c r="B12" s="28">
        <v>1841</v>
      </c>
      <c r="C12" s="22">
        <v>3384</v>
      </c>
      <c r="D12" s="28">
        <v>1613</v>
      </c>
      <c r="E12" s="22">
        <v>3115</v>
      </c>
      <c r="F12" s="28">
        <v>1571</v>
      </c>
      <c r="G12" s="22">
        <v>3689</v>
      </c>
      <c r="H12" s="28">
        <v>3970</v>
      </c>
      <c r="I12" s="28">
        <v>1786</v>
      </c>
      <c r="J12" s="28">
        <v>1091</v>
      </c>
      <c r="K12" s="22">
        <v>6378</v>
      </c>
      <c r="L12" s="28">
        <v>4686</v>
      </c>
      <c r="M12" s="28">
        <v>2817</v>
      </c>
      <c r="N12" s="28">
        <v>1292</v>
      </c>
      <c r="O12" s="22">
        <v>6448</v>
      </c>
      <c r="P12" s="28">
        <v>4375</v>
      </c>
      <c r="Q12" s="28">
        <v>3149</v>
      </c>
      <c r="R12" s="28">
        <v>1337</v>
      </c>
      <c r="S12" s="22">
        <v>3746</v>
      </c>
    </row>
    <row r="13" spans="1:19" ht="13.5">
      <c r="A13" s="6" t="s">
        <v>194</v>
      </c>
      <c r="B13" s="28">
        <v>928</v>
      </c>
      <c r="C13" s="22">
        <v>1618</v>
      </c>
      <c r="D13" s="28">
        <v>769</v>
      </c>
      <c r="E13" s="22">
        <v>1660</v>
      </c>
      <c r="F13" s="28">
        <v>743</v>
      </c>
      <c r="G13" s="22">
        <v>1596</v>
      </c>
      <c r="H13" s="28"/>
      <c r="I13" s="28">
        <v>802</v>
      </c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6</v>
      </c>
      <c r="B14" s="28">
        <v>-8</v>
      </c>
      <c r="C14" s="22">
        <v>-435</v>
      </c>
      <c r="D14" s="28">
        <v>-480</v>
      </c>
      <c r="E14" s="22">
        <v>81</v>
      </c>
      <c r="F14" s="28">
        <v>-24</v>
      </c>
      <c r="G14" s="22">
        <v>-54</v>
      </c>
      <c r="H14" s="28">
        <v>-50</v>
      </c>
      <c r="I14" s="28">
        <v>-53</v>
      </c>
      <c r="J14" s="28">
        <v>-60</v>
      </c>
      <c r="K14" s="22">
        <v>-960</v>
      </c>
      <c r="L14" s="28">
        <v>-210</v>
      </c>
      <c r="M14" s="28">
        <v>-80</v>
      </c>
      <c r="N14" s="28">
        <v>6</v>
      </c>
      <c r="O14" s="22">
        <v>1134</v>
      </c>
      <c r="P14" s="28">
        <v>-78</v>
      </c>
      <c r="Q14" s="28">
        <v>-58</v>
      </c>
      <c r="R14" s="28">
        <v>-76</v>
      </c>
      <c r="S14" s="22">
        <v>-14</v>
      </c>
    </row>
    <row r="15" spans="1:19" ht="13.5">
      <c r="A15" s="6" t="s">
        <v>7</v>
      </c>
      <c r="B15" s="28">
        <v>-47</v>
      </c>
      <c r="C15" s="22">
        <v>-117</v>
      </c>
      <c r="D15" s="28">
        <v>-48</v>
      </c>
      <c r="E15" s="22">
        <v>-112</v>
      </c>
      <c r="F15" s="28">
        <v>-48</v>
      </c>
      <c r="G15" s="22">
        <v>-122</v>
      </c>
      <c r="H15" s="28">
        <v>-78</v>
      </c>
      <c r="I15" s="28">
        <v>-47</v>
      </c>
      <c r="J15" s="28">
        <v>-32</v>
      </c>
      <c r="K15" s="22">
        <v>-258</v>
      </c>
      <c r="L15" s="28">
        <v>-235</v>
      </c>
      <c r="M15" s="28">
        <v>-105</v>
      </c>
      <c r="N15" s="28">
        <v>-75</v>
      </c>
      <c r="O15" s="22">
        <v>-335</v>
      </c>
      <c r="P15" s="28">
        <v>-333</v>
      </c>
      <c r="Q15" s="28">
        <v>-223</v>
      </c>
      <c r="R15" s="28">
        <v>-128</v>
      </c>
      <c r="S15" s="22">
        <v>-219</v>
      </c>
    </row>
    <row r="16" spans="1:19" ht="13.5">
      <c r="A16" s="6" t="s">
        <v>205</v>
      </c>
      <c r="B16" s="28">
        <v>526</v>
      </c>
      <c r="C16" s="22">
        <v>1160</v>
      </c>
      <c r="D16" s="28">
        <v>577</v>
      </c>
      <c r="E16" s="22">
        <v>1194</v>
      </c>
      <c r="F16" s="28">
        <v>599</v>
      </c>
      <c r="G16" s="22">
        <v>1207</v>
      </c>
      <c r="H16" s="28">
        <v>920</v>
      </c>
      <c r="I16" s="28">
        <v>606</v>
      </c>
      <c r="J16" s="28">
        <v>300</v>
      </c>
      <c r="K16" s="22">
        <v>1307</v>
      </c>
      <c r="L16" s="28">
        <v>1008</v>
      </c>
      <c r="M16" s="28">
        <v>699</v>
      </c>
      <c r="N16" s="28">
        <v>354</v>
      </c>
      <c r="O16" s="22">
        <v>1417</v>
      </c>
      <c r="P16" s="28">
        <v>1058</v>
      </c>
      <c r="Q16" s="28">
        <v>705</v>
      </c>
      <c r="R16" s="28">
        <v>326</v>
      </c>
      <c r="S16" s="22">
        <v>1179</v>
      </c>
    </row>
    <row r="17" spans="1:19" ht="13.5">
      <c r="A17" s="6" t="s">
        <v>8</v>
      </c>
      <c r="B17" s="28">
        <v>467</v>
      </c>
      <c r="C17" s="22">
        <v>584</v>
      </c>
      <c r="D17" s="28">
        <v>646</v>
      </c>
      <c r="E17" s="22">
        <v>27</v>
      </c>
      <c r="F17" s="28">
        <v>547</v>
      </c>
      <c r="G17" s="22">
        <v>44</v>
      </c>
      <c r="H17" s="28"/>
      <c r="I17" s="28"/>
      <c r="J17" s="28"/>
      <c r="K17" s="22">
        <v>53</v>
      </c>
      <c r="L17" s="28"/>
      <c r="M17" s="28"/>
      <c r="N17" s="28"/>
      <c r="O17" s="22">
        <v>841</v>
      </c>
      <c r="P17" s="28"/>
      <c r="Q17" s="28"/>
      <c r="R17" s="28"/>
      <c r="S17" s="22"/>
    </row>
    <row r="18" spans="1:19" ht="13.5">
      <c r="A18" s="6" t="s">
        <v>9</v>
      </c>
      <c r="B18" s="28">
        <v>104</v>
      </c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10</v>
      </c>
      <c r="B19" s="28"/>
      <c r="C19" s="22">
        <v>441</v>
      </c>
      <c r="D19" s="28">
        <v>486</v>
      </c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11</v>
      </c>
      <c r="B20" s="28">
        <v>-547</v>
      </c>
      <c r="C20" s="22">
        <v>-471</v>
      </c>
      <c r="D20" s="28">
        <v>-67</v>
      </c>
      <c r="E20" s="22">
        <v>-1134</v>
      </c>
      <c r="F20" s="28">
        <v>-332</v>
      </c>
      <c r="G20" s="22">
        <v>-125</v>
      </c>
      <c r="H20" s="28">
        <v>-377</v>
      </c>
      <c r="I20" s="28">
        <v>-156</v>
      </c>
      <c r="J20" s="28">
        <v>-88</v>
      </c>
      <c r="K20" s="22">
        <v>-574</v>
      </c>
      <c r="L20" s="28">
        <v>-298</v>
      </c>
      <c r="M20" s="28">
        <v>-192</v>
      </c>
      <c r="N20" s="28">
        <v>-49</v>
      </c>
      <c r="O20" s="22">
        <v>-540</v>
      </c>
      <c r="P20" s="28">
        <v>-351</v>
      </c>
      <c r="Q20" s="28">
        <v>-266</v>
      </c>
      <c r="R20" s="28">
        <v>-165</v>
      </c>
      <c r="S20" s="22">
        <v>-529</v>
      </c>
    </row>
    <row r="21" spans="1:19" ht="13.5">
      <c r="A21" s="6" t="s">
        <v>12</v>
      </c>
      <c r="B21" s="28">
        <v>4077</v>
      </c>
      <c r="C21" s="22">
        <v>1727</v>
      </c>
      <c r="D21" s="28">
        <v>4698</v>
      </c>
      <c r="E21" s="22">
        <v>-882</v>
      </c>
      <c r="F21" s="28">
        <v>1565</v>
      </c>
      <c r="G21" s="22">
        <v>-1973</v>
      </c>
      <c r="H21" s="28">
        <v>4671</v>
      </c>
      <c r="I21" s="28">
        <v>880</v>
      </c>
      <c r="J21" s="28">
        <v>3730</v>
      </c>
      <c r="K21" s="22">
        <v>-7625</v>
      </c>
      <c r="L21" s="28">
        <v>1563</v>
      </c>
      <c r="M21" s="28">
        <v>443</v>
      </c>
      <c r="N21" s="28">
        <v>1830</v>
      </c>
      <c r="O21" s="22">
        <v>7597</v>
      </c>
      <c r="P21" s="28">
        <v>6574</v>
      </c>
      <c r="Q21" s="28">
        <v>400</v>
      </c>
      <c r="R21" s="28">
        <v>2592</v>
      </c>
      <c r="S21" s="22">
        <v>-326</v>
      </c>
    </row>
    <row r="22" spans="1:19" ht="13.5">
      <c r="A22" s="6" t="s">
        <v>13</v>
      </c>
      <c r="B22" s="28">
        <v>-838</v>
      </c>
      <c r="C22" s="22">
        <v>-2553</v>
      </c>
      <c r="D22" s="28">
        <v>-2229</v>
      </c>
      <c r="E22" s="22">
        <v>-815</v>
      </c>
      <c r="F22" s="28">
        <v>-770</v>
      </c>
      <c r="G22" s="22">
        <v>-3741</v>
      </c>
      <c r="H22" s="28">
        <v>-6301</v>
      </c>
      <c r="I22" s="28">
        <v>-4531</v>
      </c>
      <c r="J22" s="28">
        <v>-3139</v>
      </c>
      <c r="K22" s="22">
        <v>-598</v>
      </c>
      <c r="L22" s="28">
        <v>-1305</v>
      </c>
      <c r="M22" s="28">
        <v>602</v>
      </c>
      <c r="N22" s="28">
        <v>-251</v>
      </c>
      <c r="O22" s="22">
        <v>2525</v>
      </c>
      <c r="P22" s="28">
        <v>-5030</v>
      </c>
      <c r="Q22" s="28">
        <v>-3592</v>
      </c>
      <c r="R22" s="28">
        <v>-2327</v>
      </c>
      <c r="S22" s="22">
        <v>-281</v>
      </c>
    </row>
    <row r="23" spans="1:19" ht="13.5">
      <c r="A23" s="6" t="s">
        <v>14</v>
      </c>
      <c r="B23" s="28">
        <v>346</v>
      </c>
      <c r="C23" s="22"/>
      <c r="D23" s="28">
        <v>658</v>
      </c>
      <c r="E23" s="22"/>
      <c r="F23" s="28">
        <v>211</v>
      </c>
      <c r="G23" s="22"/>
      <c r="H23" s="28">
        <v>-119</v>
      </c>
      <c r="I23" s="28">
        <v>-111</v>
      </c>
      <c r="J23" s="28"/>
      <c r="K23" s="22"/>
      <c r="L23" s="28">
        <v>-8</v>
      </c>
      <c r="M23" s="28">
        <v>62</v>
      </c>
      <c r="N23" s="28"/>
      <c r="O23" s="22"/>
      <c r="P23" s="28">
        <v>-350</v>
      </c>
      <c r="Q23" s="28">
        <v>486</v>
      </c>
      <c r="R23" s="28"/>
      <c r="S23" s="22"/>
    </row>
    <row r="24" spans="1:19" ht="13.5">
      <c r="A24" s="6" t="s">
        <v>15</v>
      </c>
      <c r="B24" s="28">
        <v>-29</v>
      </c>
      <c r="C24" s="22">
        <v>-3503</v>
      </c>
      <c r="D24" s="28">
        <v>-662</v>
      </c>
      <c r="E24" s="22">
        <v>-987</v>
      </c>
      <c r="F24" s="28">
        <v>815</v>
      </c>
      <c r="G24" s="22">
        <v>1769</v>
      </c>
      <c r="H24" s="28">
        <v>1687</v>
      </c>
      <c r="I24" s="28">
        <v>2371</v>
      </c>
      <c r="J24" s="28">
        <v>1563</v>
      </c>
      <c r="K24" s="22">
        <v>4163</v>
      </c>
      <c r="L24" s="28">
        <v>1217</v>
      </c>
      <c r="M24" s="28">
        <v>88</v>
      </c>
      <c r="N24" s="28">
        <v>-1306</v>
      </c>
      <c r="O24" s="22">
        <v>-5680</v>
      </c>
      <c r="P24" s="28">
        <v>-1148</v>
      </c>
      <c r="Q24" s="28">
        <v>1666</v>
      </c>
      <c r="R24" s="28">
        <v>-258</v>
      </c>
      <c r="S24" s="22">
        <v>-728</v>
      </c>
    </row>
    <row r="25" spans="1:19" ht="13.5">
      <c r="A25" s="6" t="s">
        <v>16</v>
      </c>
      <c r="B25" s="28">
        <v>-605</v>
      </c>
      <c r="C25" s="22"/>
      <c r="D25" s="28">
        <v>-452</v>
      </c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17</v>
      </c>
      <c r="B26" s="28">
        <v>-1001</v>
      </c>
      <c r="C26" s="22">
        <v>882</v>
      </c>
      <c r="D26" s="28">
        <v>157</v>
      </c>
      <c r="E26" s="22">
        <v>-141</v>
      </c>
      <c r="F26" s="28"/>
      <c r="G26" s="22">
        <v>-420</v>
      </c>
      <c r="H26" s="28">
        <v>-821</v>
      </c>
      <c r="I26" s="28"/>
      <c r="J26" s="28">
        <v>558</v>
      </c>
      <c r="K26" s="22">
        <v>-184</v>
      </c>
      <c r="L26" s="28">
        <v>-1154</v>
      </c>
      <c r="M26" s="28"/>
      <c r="N26" s="28">
        <v>-47</v>
      </c>
      <c r="O26" s="22">
        <v>-202</v>
      </c>
      <c r="P26" s="28">
        <v>-1148</v>
      </c>
      <c r="Q26" s="28"/>
      <c r="R26" s="28">
        <v>648</v>
      </c>
      <c r="S26" s="22">
        <v>250</v>
      </c>
    </row>
    <row r="27" spans="1:19" ht="13.5">
      <c r="A27" s="6" t="s">
        <v>218</v>
      </c>
      <c r="B27" s="28"/>
      <c r="C27" s="22"/>
      <c r="D27" s="28"/>
      <c r="E27" s="22">
        <v>701</v>
      </c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18</v>
      </c>
      <c r="B28" s="28"/>
      <c r="C28" s="22"/>
      <c r="D28" s="28"/>
      <c r="E28" s="22">
        <v>-223</v>
      </c>
      <c r="F28" s="28"/>
      <c r="G28" s="22">
        <v>20</v>
      </c>
      <c r="H28" s="28"/>
      <c r="I28" s="28"/>
      <c r="J28" s="28"/>
      <c r="K28" s="22">
        <v>2</v>
      </c>
      <c r="L28" s="28"/>
      <c r="M28" s="28"/>
      <c r="N28" s="28"/>
      <c r="O28" s="22">
        <v>-1</v>
      </c>
      <c r="P28" s="28"/>
      <c r="Q28" s="28"/>
      <c r="R28" s="28"/>
      <c r="S28" s="22">
        <v>-1589</v>
      </c>
    </row>
    <row r="29" spans="1:19" ht="13.5">
      <c r="A29" s="6" t="s">
        <v>19</v>
      </c>
      <c r="B29" s="28"/>
      <c r="C29" s="22">
        <v>282</v>
      </c>
      <c r="D29" s="28"/>
      <c r="E29" s="22">
        <v>191</v>
      </c>
      <c r="F29" s="28"/>
      <c r="G29" s="22">
        <v>173</v>
      </c>
      <c r="H29" s="28"/>
      <c r="I29" s="28"/>
      <c r="J29" s="28"/>
      <c r="K29" s="22">
        <v>403</v>
      </c>
      <c r="L29" s="28"/>
      <c r="M29" s="28"/>
      <c r="N29" s="28"/>
      <c r="O29" s="22">
        <v>273</v>
      </c>
      <c r="P29" s="28"/>
      <c r="Q29" s="28"/>
      <c r="R29" s="28"/>
      <c r="S29" s="22">
        <v>125</v>
      </c>
    </row>
    <row r="30" spans="1:19" ht="13.5">
      <c r="A30" s="6" t="s">
        <v>20</v>
      </c>
      <c r="B30" s="28"/>
      <c r="C30" s="22"/>
      <c r="D30" s="28"/>
      <c r="E30" s="22">
        <v>4809</v>
      </c>
      <c r="F30" s="28"/>
      <c r="G30" s="22"/>
      <c r="H30" s="28"/>
      <c r="I30" s="28"/>
      <c r="J30" s="28"/>
      <c r="K30" s="22"/>
      <c r="L30" s="28"/>
      <c r="M30" s="28"/>
      <c r="N30" s="28"/>
      <c r="O30" s="22"/>
      <c r="P30" s="28"/>
      <c r="Q30" s="28"/>
      <c r="R30" s="28"/>
      <c r="S30" s="22"/>
    </row>
    <row r="31" spans="1:19" ht="13.5">
      <c r="A31" s="6" t="s">
        <v>94</v>
      </c>
      <c r="B31" s="28">
        <v>-2300</v>
      </c>
      <c r="C31" s="22">
        <v>-67</v>
      </c>
      <c r="D31" s="28">
        <v>-30</v>
      </c>
      <c r="E31" s="22">
        <v>-223</v>
      </c>
      <c r="F31" s="28">
        <v>-229</v>
      </c>
      <c r="G31" s="22">
        <v>-993</v>
      </c>
      <c r="H31" s="28">
        <v>1979</v>
      </c>
      <c r="I31" s="28">
        <v>1336</v>
      </c>
      <c r="J31" s="28">
        <v>564</v>
      </c>
      <c r="K31" s="22">
        <v>1059</v>
      </c>
      <c r="L31" s="28">
        <v>1647</v>
      </c>
      <c r="M31" s="28">
        <v>1793</v>
      </c>
      <c r="N31" s="28">
        <v>1667</v>
      </c>
      <c r="O31" s="22">
        <v>-469</v>
      </c>
      <c r="P31" s="28">
        <v>-572</v>
      </c>
      <c r="Q31" s="28">
        <v>-311</v>
      </c>
      <c r="R31" s="28">
        <v>531</v>
      </c>
      <c r="S31" s="22">
        <v>-251</v>
      </c>
    </row>
    <row r="32" spans="1:19" ht="13.5">
      <c r="A32" s="6" t="s">
        <v>21</v>
      </c>
      <c r="B32" s="28">
        <v>6357</v>
      </c>
      <c r="C32" s="22">
        <v>5091</v>
      </c>
      <c r="D32" s="28">
        <v>4961</v>
      </c>
      <c r="E32" s="22">
        <v>2929</v>
      </c>
      <c r="F32" s="28">
        <v>3319</v>
      </c>
      <c r="G32" s="22">
        <v>832</v>
      </c>
      <c r="H32" s="28">
        <v>1619</v>
      </c>
      <c r="I32" s="28">
        <v>1661</v>
      </c>
      <c r="J32" s="28">
        <v>1639</v>
      </c>
      <c r="K32" s="22">
        <v>3577</v>
      </c>
      <c r="L32" s="28">
        <v>2734</v>
      </c>
      <c r="M32" s="28">
        <v>3462</v>
      </c>
      <c r="N32" s="28">
        <v>1820</v>
      </c>
      <c r="O32" s="22">
        <v>1563</v>
      </c>
      <c r="P32" s="28">
        <v>2140</v>
      </c>
      <c r="Q32" s="28">
        <v>4666</v>
      </c>
      <c r="R32" s="28">
        <v>4614</v>
      </c>
      <c r="S32" s="22">
        <v>11866</v>
      </c>
    </row>
    <row r="33" spans="1:19" ht="13.5">
      <c r="A33" s="6" t="s">
        <v>22</v>
      </c>
      <c r="B33" s="28">
        <v>61</v>
      </c>
      <c r="C33" s="22">
        <v>147</v>
      </c>
      <c r="D33" s="28">
        <v>66</v>
      </c>
      <c r="E33" s="22">
        <v>145</v>
      </c>
      <c r="F33" s="28">
        <v>57</v>
      </c>
      <c r="G33" s="22">
        <v>176</v>
      </c>
      <c r="H33" s="28">
        <v>134</v>
      </c>
      <c r="I33" s="28">
        <v>69</v>
      </c>
      <c r="J33" s="28">
        <v>50</v>
      </c>
      <c r="K33" s="22">
        <v>310</v>
      </c>
      <c r="L33" s="28">
        <v>282</v>
      </c>
      <c r="M33" s="28">
        <v>175</v>
      </c>
      <c r="N33" s="28">
        <v>77</v>
      </c>
      <c r="O33" s="22">
        <v>352</v>
      </c>
      <c r="P33" s="28">
        <v>341</v>
      </c>
      <c r="Q33" s="28">
        <v>256</v>
      </c>
      <c r="R33" s="28">
        <v>120</v>
      </c>
      <c r="S33" s="22">
        <v>234</v>
      </c>
    </row>
    <row r="34" spans="1:19" ht="13.5">
      <c r="A34" s="6" t="s">
        <v>23</v>
      </c>
      <c r="B34" s="28">
        <v>-541</v>
      </c>
      <c r="C34" s="22">
        <v>-1176</v>
      </c>
      <c r="D34" s="28">
        <v>-581</v>
      </c>
      <c r="E34" s="22">
        <v>-1184</v>
      </c>
      <c r="F34" s="28">
        <v>-583</v>
      </c>
      <c r="G34" s="22">
        <v>-1221</v>
      </c>
      <c r="H34" s="28">
        <v>-802</v>
      </c>
      <c r="I34" s="28">
        <v>-598</v>
      </c>
      <c r="J34" s="28">
        <v>-189</v>
      </c>
      <c r="K34" s="22">
        <v>-1317</v>
      </c>
      <c r="L34" s="28">
        <v>-858</v>
      </c>
      <c r="M34" s="28">
        <v>-706</v>
      </c>
      <c r="N34" s="28">
        <v>-358</v>
      </c>
      <c r="O34" s="22">
        <v>-1499</v>
      </c>
      <c r="P34" s="28">
        <v>-978</v>
      </c>
      <c r="Q34" s="28">
        <v>-728</v>
      </c>
      <c r="R34" s="28">
        <v>-169</v>
      </c>
      <c r="S34" s="22">
        <v>-1091</v>
      </c>
    </row>
    <row r="35" spans="1:19" ht="13.5">
      <c r="A35" s="6" t="s">
        <v>24</v>
      </c>
      <c r="B35" s="28">
        <v>-691</v>
      </c>
      <c r="C35" s="22">
        <v>-587</v>
      </c>
      <c r="D35" s="28">
        <v>-233</v>
      </c>
      <c r="E35" s="22">
        <v>-1142</v>
      </c>
      <c r="F35" s="28">
        <v>-719</v>
      </c>
      <c r="G35" s="22">
        <v>-721</v>
      </c>
      <c r="H35" s="28"/>
      <c r="I35" s="28"/>
      <c r="J35" s="28">
        <v>-625</v>
      </c>
      <c r="K35" s="22"/>
      <c r="L35" s="28"/>
      <c r="M35" s="28"/>
      <c r="N35" s="28">
        <v>-54</v>
      </c>
      <c r="O35" s="22"/>
      <c r="P35" s="28"/>
      <c r="Q35" s="28"/>
      <c r="R35" s="28">
        <v>-1552</v>
      </c>
      <c r="S35" s="22">
        <v>-4104</v>
      </c>
    </row>
    <row r="36" spans="1:19" ht="13.5">
      <c r="A36" s="6" t="s">
        <v>25</v>
      </c>
      <c r="B36" s="28"/>
      <c r="C36" s="22"/>
      <c r="D36" s="28"/>
      <c r="E36" s="22"/>
      <c r="F36" s="28"/>
      <c r="G36" s="22"/>
      <c r="H36" s="28">
        <v>-241</v>
      </c>
      <c r="I36" s="28">
        <v>-23</v>
      </c>
      <c r="J36" s="28"/>
      <c r="K36" s="22">
        <v>1185</v>
      </c>
      <c r="L36" s="28">
        <v>1260</v>
      </c>
      <c r="M36" s="28">
        <v>935</v>
      </c>
      <c r="N36" s="28"/>
      <c r="O36" s="22">
        <v>-1683</v>
      </c>
      <c r="P36" s="28">
        <v>-2020</v>
      </c>
      <c r="Q36" s="28">
        <v>-2081</v>
      </c>
      <c r="R36" s="28"/>
      <c r="S36" s="22"/>
    </row>
    <row r="37" spans="1:19" ht="14.25" thickBot="1">
      <c r="A37" s="5" t="s">
        <v>26</v>
      </c>
      <c r="B37" s="29">
        <v>5185</v>
      </c>
      <c r="C37" s="23">
        <v>3474</v>
      </c>
      <c r="D37" s="29">
        <v>4213</v>
      </c>
      <c r="E37" s="23">
        <v>47</v>
      </c>
      <c r="F37" s="29">
        <v>2074</v>
      </c>
      <c r="G37" s="23">
        <v>-934</v>
      </c>
      <c r="H37" s="29">
        <v>710</v>
      </c>
      <c r="I37" s="29">
        <v>1109</v>
      </c>
      <c r="J37" s="29">
        <v>875</v>
      </c>
      <c r="K37" s="23">
        <v>3755</v>
      </c>
      <c r="L37" s="29">
        <v>3418</v>
      </c>
      <c r="M37" s="29">
        <v>3866</v>
      </c>
      <c r="N37" s="29">
        <v>1484</v>
      </c>
      <c r="O37" s="23">
        <v>-1267</v>
      </c>
      <c r="P37" s="29">
        <v>-516</v>
      </c>
      <c r="Q37" s="29">
        <v>2113</v>
      </c>
      <c r="R37" s="29">
        <v>3012</v>
      </c>
      <c r="S37" s="23">
        <v>6904</v>
      </c>
    </row>
    <row r="38" spans="1:19" ht="14.25" thickTop="1">
      <c r="A38" s="6" t="s">
        <v>27</v>
      </c>
      <c r="B38" s="28">
        <v>-116</v>
      </c>
      <c r="C38" s="22">
        <v>-331</v>
      </c>
      <c r="D38" s="28">
        <v>-220</v>
      </c>
      <c r="E38" s="22">
        <v>-304</v>
      </c>
      <c r="F38" s="28">
        <v>-211</v>
      </c>
      <c r="G38" s="22">
        <v>-192</v>
      </c>
      <c r="H38" s="28">
        <v>-137</v>
      </c>
      <c r="I38" s="28">
        <v>-54</v>
      </c>
      <c r="J38" s="28">
        <v>-20</v>
      </c>
      <c r="K38" s="22">
        <v>-12</v>
      </c>
      <c r="L38" s="28">
        <v>-61</v>
      </c>
      <c r="M38" s="28">
        <v>-218</v>
      </c>
      <c r="N38" s="28">
        <v>-206</v>
      </c>
      <c r="O38" s="22">
        <v>-369</v>
      </c>
      <c r="P38" s="28">
        <v>-100</v>
      </c>
      <c r="Q38" s="28">
        <v>-98</v>
      </c>
      <c r="R38" s="28">
        <v>-17</v>
      </c>
      <c r="S38" s="22">
        <v>-54</v>
      </c>
    </row>
    <row r="39" spans="1:19" ht="13.5">
      <c r="A39" s="6" t="s">
        <v>28</v>
      </c>
      <c r="B39" s="28">
        <v>157</v>
      </c>
      <c r="C39" s="22">
        <v>194</v>
      </c>
      <c r="D39" s="28">
        <v>82</v>
      </c>
      <c r="E39" s="22">
        <v>289</v>
      </c>
      <c r="F39" s="28">
        <v>192</v>
      </c>
      <c r="G39" s="22">
        <v>192</v>
      </c>
      <c r="H39" s="28">
        <v>128</v>
      </c>
      <c r="I39" s="28">
        <v>106</v>
      </c>
      <c r="J39" s="28">
        <v>92</v>
      </c>
      <c r="K39" s="22">
        <v>233</v>
      </c>
      <c r="L39" s="28">
        <v>286</v>
      </c>
      <c r="M39" s="28">
        <v>85</v>
      </c>
      <c r="N39" s="28">
        <v>84</v>
      </c>
      <c r="O39" s="22">
        <v>326</v>
      </c>
      <c r="P39" s="28">
        <v>224</v>
      </c>
      <c r="Q39" s="28">
        <v>233</v>
      </c>
      <c r="R39" s="28">
        <v>111</v>
      </c>
      <c r="S39" s="22">
        <v>56</v>
      </c>
    </row>
    <row r="40" spans="1:19" ht="13.5">
      <c r="A40" s="6" t="s">
        <v>29</v>
      </c>
      <c r="B40" s="28">
        <v>-908</v>
      </c>
      <c r="C40" s="22">
        <v>-1778</v>
      </c>
      <c r="D40" s="28">
        <v>-758</v>
      </c>
      <c r="E40" s="22">
        <v>-2198</v>
      </c>
      <c r="F40" s="28">
        <v>-929</v>
      </c>
      <c r="G40" s="22">
        <v>-1899</v>
      </c>
      <c r="H40" s="28">
        <v>-1554</v>
      </c>
      <c r="I40" s="28">
        <v>-866</v>
      </c>
      <c r="J40" s="28">
        <v>-433</v>
      </c>
      <c r="K40" s="22">
        <v>-2591</v>
      </c>
      <c r="L40" s="28">
        <v>-1676</v>
      </c>
      <c r="M40" s="28">
        <v>-1154</v>
      </c>
      <c r="N40" s="28">
        <v>-625</v>
      </c>
      <c r="O40" s="22">
        <v>-3538</v>
      </c>
      <c r="P40" s="28">
        <v>-2265</v>
      </c>
      <c r="Q40" s="28">
        <v>-1643</v>
      </c>
      <c r="R40" s="28">
        <v>-734</v>
      </c>
      <c r="S40" s="22">
        <v>-2872</v>
      </c>
    </row>
    <row r="41" spans="1:19" ht="13.5">
      <c r="A41" s="6" t="s">
        <v>30</v>
      </c>
      <c r="B41" s="28">
        <v>121</v>
      </c>
      <c r="C41" s="22">
        <v>1537</v>
      </c>
      <c r="D41" s="28">
        <v>173</v>
      </c>
      <c r="E41" s="22">
        <v>600</v>
      </c>
      <c r="F41" s="28">
        <v>112</v>
      </c>
      <c r="G41" s="22">
        <v>134</v>
      </c>
      <c r="H41" s="28">
        <v>110</v>
      </c>
      <c r="I41" s="28">
        <v>82</v>
      </c>
      <c r="J41" s="28">
        <v>36</v>
      </c>
      <c r="K41" s="22">
        <v>2276</v>
      </c>
      <c r="L41" s="28">
        <v>679</v>
      </c>
      <c r="M41" s="28">
        <v>117</v>
      </c>
      <c r="N41" s="28">
        <v>85</v>
      </c>
      <c r="O41" s="22">
        <v>122</v>
      </c>
      <c r="P41" s="28">
        <v>106</v>
      </c>
      <c r="Q41" s="28">
        <v>58</v>
      </c>
      <c r="R41" s="28">
        <v>19</v>
      </c>
      <c r="S41" s="22">
        <v>767</v>
      </c>
    </row>
    <row r="42" spans="1:19" ht="13.5">
      <c r="A42" s="6" t="s">
        <v>31</v>
      </c>
      <c r="B42" s="28">
        <v>-879</v>
      </c>
      <c r="C42" s="22">
        <v>-1606</v>
      </c>
      <c r="D42" s="28">
        <v>-613</v>
      </c>
      <c r="E42" s="22">
        <v>-2229</v>
      </c>
      <c r="F42" s="28">
        <v>-996</v>
      </c>
      <c r="G42" s="22">
        <v>-857</v>
      </c>
      <c r="H42" s="28">
        <v>-532</v>
      </c>
      <c r="I42" s="28">
        <v>-135</v>
      </c>
      <c r="J42" s="28">
        <v>-37</v>
      </c>
      <c r="K42" s="22">
        <v>-722</v>
      </c>
      <c r="L42" s="28">
        <v>-575</v>
      </c>
      <c r="M42" s="28">
        <v>-317</v>
      </c>
      <c r="N42" s="28">
        <v>-20</v>
      </c>
      <c r="O42" s="22">
        <v>-314</v>
      </c>
      <c r="P42" s="28">
        <v>-130</v>
      </c>
      <c r="Q42" s="28">
        <v>-88</v>
      </c>
      <c r="R42" s="28">
        <v>-44</v>
      </c>
      <c r="S42" s="22">
        <v>-367</v>
      </c>
    </row>
    <row r="43" spans="1:19" ht="13.5">
      <c r="A43" s="6" t="s">
        <v>32</v>
      </c>
      <c r="B43" s="28">
        <v>0</v>
      </c>
      <c r="C43" s="22">
        <v>-339</v>
      </c>
      <c r="D43" s="28">
        <v>-318</v>
      </c>
      <c r="E43" s="22">
        <v>-496</v>
      </c>
      <c r="F43" s="28">
        <v>-1</v>
      </c>
      <c r="G43" s="22">
        <v>-2</v>
      </c>
      <c r="H43" s="28">
        <v>-1</v>
      </c>
      <c r="I43" s="28">
        <v>0</v>
      </c>
      <c r="J43" s="28">
        <v>0</v>
      </c>
      <c r="K43" s="22">
        <v>-1618</v>
      </c>
      <c r="L43" s="28">
        <v>-1440</v>
      </c>
      <c r="M43" s="28">
        <v>-567</v>
      </c>
      <c r="N43" s="28">
        <v>-274</v>
      </c>
      <c r="O43" s="22">
        <v>-101</v>
      </c>
      <c r="P43" s="28">
        <v>-101</v>
      </c>
      <c r="Q43" s="28">
        <v>-43</v>
      </c>
      <c r="R43" s="28"/>
      <c r="S43" s="22">
        <v>0</v>
      </c>
    </row>
    <row r="44" spans="1:19" ht="13.5">
      <c r="A44" s="6" t="s">
        <v>33</v>
      </c>
      <c r="B44" s="28">
        <v>18</v>
      </c>
      <c r="C44" s="22"/>
      <c r="D44" s="28"/>
      <c r="E44" s="22">
        <v>950</v>
      </c>
      <c r="F44" s="28">
        <v>32</v>
      </c>
      <c r="G44" s="22">
        <v>206</v>
      </c>
      <c r="H44" s="28">
        <v>203</v>
      </c>
      <c r="I44" s="28"/>
      <c r="J44" s="28"/>
      <c r="K44" s="22">
        <v>34</v>
      </c>
      <c r="L44" s="28"/>
      <c r="M44" s="28">
        <v>0</v>
      </c>
      <c r="N44" s="28"/>
      <c r="O44" s="22">
        <v>257</v>
      </c>
      <c r="P44" s="28">
        <v>255</v>
      </c>
      <c r="Q44" s="28">
        <v>250</v>
      </c>
      <c r="R44" s="28">
        <v>250</v>
      </c>
      <c r="S44" s="22">
        <v>1657</v>
      </c>
    </row>
    <row r="45" spans="1:19" ht="13.5">
      <c r="A45" s="6" t="s">
        <v>34</v>
      </c>
      <c r="B45" s="28"/>
      <c r="C45" s="22">
        <v>-36</v>
      </c>
      <c r="D45" s="28"/>
      <c r="E45" s="22">
        <v>-47</v>
      </c>
      <c r="F45" s="28">
        <v>-47</v>
      </c>
      <c r="G45" s="22"/>
      <c r="H45" s="28"/>
      <c r="I45" s="28"/>
      <c r="J45" s="28"/>
      <c r="K45" s="22">
        <v>0</v>
      </c>
      <c r="L45" s="28"/>
      <c r="M45" s="28"/>
      <c r="N45" s="28"/>
      <c r="O45" s="22">
        <v>-756</v>
      </c>
      <c r="P45" s="28">
        <v>-701</v>
      </c>
      <c r="Q45" s="28">
        <v>-797</v>
      </c>
      <c r="R45" s="28"/>
      <c r="S45" s="22">
        <v>-17381</v>
      </c>
    </row>
    <row r="46" spans="1:19" ht="13.5">
      <c r="A46" s="6" t="s">
        <v>34</v>
      </c>
      <c r="B46" s="28"/>
      <c r="C46" s="22">
        <v>12</v>
      </c>
      <c r="D46" s="28">
        <v>11</v>
      </c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35</v>
      </c>
      <c r="B47" s="28">
        <v>-3</v>
      </c>
      <c r="C47" s="22">
        <v>-4</v>
      </c>
      <c r="D47" s="28">
        <v>-3</v>
      </c>
      <c r="E47" s="22">
        <v>-15</v>
      </c>
      <c r="F47" s="28">
        <v>-14</v>
      </c>
      <c r="G47" s="22">
        <v>-159</v>
      </c>
      <c r="H47" s="28">
        <v>-159</v>
      </c>
      <c r="I47" s="28">
        <v>-1</v>
      </c>
      <c r="J47" s="28">
        <v>-1</v>
      </c>
      <c r="K47" s="22">
        <v>-127</v>
      </c>
      <c r="L47" s="28">
        <v>-121</v>
      </c>
      <c r="M47" s="28">
        <v>-114</v>
      </c>
      <c r="N47" s="28">
        <v>-3</v>
      </c>
      <c r="O47" s="22">
        <v>-1076</v>
      </c>
      <c r="P47" s="28">
        <v>-1037</v>
      </c>
      <c r="Q47" s="28"/>
      <c r="R47" s="28"/>
      <c r="S47" s="22"/>
    </row>
    <row r="48" spans="1:19" ht="13.5">
      <c r="A48" s="6" t="s">
        <v>36</v>
      </c>
      <c r="B48" s="28">
        <v>70</v>
      </c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37</v>
      </c>
      <c r="B49" s="28"/>
      <c r="C49" s="22"/>
      <c r="D49" s="28"/>
      <c r="E49" s="22"/>
      <c r="F49" s="28"/>
      <c r="G49" s="22">
        <v>-5141</v>
      </c>
      <c r="H49" s="28">
        <v>-5203</v>
      </c>
      <c r="I49" s="28">
        <v>-5322</v>
      </c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38</v>
      </c>
      <c r="B50" s="28">
        <v>-6</v>
      </c>
      <c r="C50" s="22">
        <v>-87</v>
      </c>
      <c r="D50" s="28">
        <v>-53</v>
      </c>
      <c r="E50" s="22">
        <v>0</v>
      </c>
      <c r="F50" s="28">
        <v>0</v>
      </c>
      <c r="G50" s="22">
        <v>-15</v>
      </c>
      <c r="H50" s="28">
        <v>-12</v>
      </c>
      <c r="I50" s="28">
        <v>-26</v>
      </c>
      <c r="J50" s="28"/>
      <c r="K50" s="22">
        <v>-90</v>
      </c>
      <c r="L50" s="28">
        <v>-72</v>
      </c>
      <c r="M50" s="28">
        <v>-38</v>
      </c>
      <c r="N50" s="28">
        <v>-21</v>
      </c>
      <c r="O50" s="22">
        <v>-533</v>
      </c>
      <c r="P50" s="28">
        <v>-521</v>
      </c>
      <c r="Q50" s="28">
        <v>-6</v>
      </c>
      <c r="R50" s="28">
        <v>-4</v>
      </c>
      <c r="S50" s="22">
        <v>-464</v>
      </c>
    </row>
    <row r="51" spans="1:19" ht="13.5">
      <c r="A51" s="6" t="s">
        <v>39</v>
      </c>
      <c r="B51" s="28">
        <v>21</v>
      </c>
      <c r="C51" s="22">
        <v>64</v>
      </c>
      <c r="D51" s="28">
        <v>17</v>
      </c>
      <c r="E51" s="22">
        <v>13</v>
      </c>
      <c r="F51" s="28">
        <v>6</v>
      </c>
      <c r="G51" s="22">
        <v>20</v>
      </c>
      <c r="H51" s="28">
        <v>17</v>
      </c>
      <c r="I51" s="28">
        <v>18</v>
      </c>
      <c r="J51" s="28">
        <v>12</v>
      </c>
      <c r="K51" s="22">
        <v>131</v>
      </c>
      <c r="L51" s="28">
        <v>27</v>
      </c>
      <c r="M51" s="28">
        <v>16</v>
      </c>
      <c r="N51" s="28">
        <v>4</v>
      </c>
      <c r="O51" s="22">
        <v>247</v>
      </c>
      <c r="P51" s="28">
        <v>86</v>
      </c>
      <c r="Q51" s="28">
        <v>67</v>
      </c>
      <c r="R51" s="28">
        <v>58</v>
      </c>
      <c r="S51" s="22">
        <v>660</v>
      </c>
    </row>
    <row r="52" spans="1:19" ht="13.5">
      <c r="A52" s="6" t="s">
        <v>94</v>
      </c>
      <c r="B52" s="28">
        <v>42</v>
      </c>
      <c r="C52" s="22">
        <v>554</v>
      </c>
      <c r="D52" s="28">
        <v>-75</v>
      </c>
      <c r="E52" s="22">
        <v>-184</v>
      </c>
      <c r="F52" s="28">
        <v>-233</v>
      </c>
      <c r="G52" s="22">
        <v>-271</v>
      </c>
      <c r="H52" s="28">
        <v>-25</v>
      </c>
      <c r="I52" s="28">
        <v>-86</v>
      </c>
      <c r="J52" s="28">
        <v>-65</v>
      </c>
      <c r="K52" s="22">
        <v>-157</v>
      </c>
      <c r="L52" s="28">
        <v>-80</v>
      </c>
      <c r="M52" s="28">
        <v>108</v>
      </c>
      <c r="N52" s="28">
        <v>-27</v>
      </c>
      <c r="O52" s="22">
        <v>13</v>
      </c>
      <c r="P52" s="28">
        <v>-79</v>
      </c>
      <c r="Q52" s="28">
        <v>-77</v>
      </c>
      <c r="R52" s="28">
        <v>42</v>
      </c>
      <c r="S52" s="22">
        <v>686</v>
      </c>
    </row>
    <row r="53" spans="1:19" ht="14.25" thickBot="1">
      <c r="A53" s="5" t="s">
        <v>40</v>
      </c>
      <c r="B53" s="29">
        <v>-1483</v>
      </c>
      <c r="C53" s="23">
        <v>-1611</v>
      </c>
      <c r="D53" s="29">
        <v>-1757</v>
      </c>
      <c r="E53" s="23">
        <v>-3622</v>
      </c>
      <c r="F53" s="29">
        <v>-2092</v>
      </c>
      <c r="G53" s="23">
        <v>-6969</v>
      </c>
      <c r="H53" s="29">
        <v>-6140</v>
      </c>
      <c r="I53" s="29">
        <v>-6288</v>
      </c>
      <c r="J53" s="29">
        <v>-417</v>
      </c>
      <c r="K53" s="23">
        <v>-2643</v>
      </c>
      <c r="L53" s="29">
        <v>-3034</v>
      </c>
      <c r="M53" s="29">
        <v>-2082</v>
      </c>
      <c r="N53" s="29">
        <v>-1004</v>
      </c>
      <c r="O53" s="23">
        <v>-5724</v>
      </c>
      <c r="P53" s="29">
        <v>-4264</v>
      </c>
      <c r="Q53" s="29">
        <v>-2146</v>
      </c>
      <c r="R53" s="29">
        <v>-373</v>
      </c>
      <c r="S53" s="23">
        <v>-23090</v>
      </c>
    </row>
    <row r="54" spans="1:19" ht="14.25" thickTop="1">
      <c r="A54" s="6" t="s">
        <v>41</v>
      </c>
      <c r="B54" s="28">
        <v>-2430</v>
      </c>
      <c r="C54" s="22">
        <v>-10388</v>
      </c>
      <c r="D54" s="28">
        <v>-2801</v>
      </c>
      <c r="E54" s="22">
        <v>3978</v>
      </c>
      <c r="F54" s="28">
        <v>2135</v>
      </c>
      <c r="G54" s="22">
        <v>4109</v>
      </c>
      <c r="H54" s="28">
        <v>6682</v>
      </c>
      <c r="I54" s="28">
        <v>7906</v>
      </c>
      <c r="J54" s="28">
        <v>2115</v>
      </c>
      <c r="K54" s="22">
        <v>3303</v>
      </c>
      <c r="L54" s="28">
        <v>1755</v>
      </c>
      <c r="M54" s="28">
        <v>880</v>
      </c>
      <c r="N54" s="28">
        <v>472</v>
      </c>
      <c r="O54" s="22">
        <v>-14248</v>
      </c>
      <c r="P54" s="28">
        <v>-19343</v>
      </c>
      <c r="Q54" s="28">
        <v>-20374</v>
      </c>
      <c r="R54" s="28">
        <v>-460</v>
      </c>
      <c r="S54" s="22">
        <v>22143</v>
      </c>
    </row>
    <row r="55" spans="1:19" ht="13.5">
      <c r="A55" s="6" t="s">
        <v>42</v>
      </c>
      <c r="B55" s="28">
        <v>7147</v>
      </c>
      <c r="C55" s="22">
        <v>5161</v>
      </c>
      <c r="D55" s="28">
        <v>3382</v>
      </c>
      <c r="E55" s="22">
        <v>3500</v>
      </c>
      <c r="F55" s="28">
        <v>500</v>
      </c>
      <c r="G55" s="22">
        <v>15000</v>
      </c>
      <c r="H55" s="28"/>
      <c r="I55" s="28">
        <v>89</v>
      </c>
      <c r="J55" s="28"/>
      <c r="K55" s="22"/>
      <c r="L55" s="28"/>
      <c r="M55" s="28"/>
      <c r="N55" s="28"/>
      <c r="O55" s="22">
        <v>22100</v>
      </c>
      <c r="P55" s="28">
        <v>22100</v>
      </c>
      <c r="Q55" s="28">
        <v>22100</v>
      </c>
      <c r="R55" s="28">
        <v>100</v>
      </c>
      <c r="S55" s="22">
        <v>8114</v>
      </c>
    </row>
    <row r="56" spans="1:19" ht="13.5">
      <c r="A56" s="6" t="s">
        <v>43</v>
      </c>
      <c r="B56" s="28">
        <v>-10736</v>
      </c>
      <c r="C56" s="22">
        <v>-5802</v>
      </c>
      <c r="D56" s="28">
        <v>-3500</v>
      </c>
      <c r="E56" s="22">
        <v>-3738</v>
      </c>
      <c r="F56" s="28">
        <v>-3296</v>
      </c>
      <c r="G56" s="22">
        <v>-13615</v>
      </c>
      <c r="H56" s="28">
        <v>-1156</v>
      </c>
      <c r="I56" s="28">
        <v>-843</v>
      </c>
      <c r="J56" s="28">
        <v>-421</v>
      </c>
      <c r="K56" s="22">
        <v>-1021</v>
      </c>
      <c r="L56" s="28">
        <v>-687</v>
      </c>
      <c r="M56" s="28">
        <v>-286</v>
      </c>
      <c r="N56" s="28">
        <v>-125</v>
      </c>
      <c r="O56" s="22">
        <v>-679</v>
      </c>
      <c r="P56" s="28">
        <v>-648</v>
      </c>
      <c r="Q56" s="28">
        <v>-464</v>
      </c>
      <c r="R56" s="28">
        <v>-302</v>
      </c>
      <c r="S56" s="22">
        <v>-4533</v>
      </c>
    </row>
    <row r="57" spans="1:19" ht="13.5">
      <c r="A57" s="6" t="s">
        <v>44</v>
      </c>
      <c r="B57" s="28">
        <v>-159</v>
      </c>
      <c r="C57" s="22">
        <v>-285</v>
      </c>
      <c r="D57" s="28">
        <v>-127</v>
      </c>
      <c r="E57" s="22">
        <v>-149</v>
      </c>
      <c r="F57" s="28">
        <v>-70</v>
      </c>
      <c r="G57" s="22">
        <v>-177</v>
      </c>
      <c r="H57" s="28">
        <v>-135</v>
      </c>
      <c r="I57" s="28">
        <v>-93</v>
      </c>
      <c r="J57" s="28">
        <v>-46</v>
      </c>
      <c r="K57" s="22">
        <v>-249</v>
      </c>
      <c r="L57" s="28">
        <v>-201</v>
      </c>
      <c r="M57" s="28">
        <v>-149</v>
      </c>
      <c r="N57" s="28">
        <v>-55</v>
      </c>
      <c r="O57" s="22">
        <v>-267</v>
      </c>
      <c r="P57" s="28">
        <v>-201</v>
      </c>
      <c r="Q57" s="28">
        <v>-129</v>
      </c>
      <c r="R57" s="28">
        <v>-61</v>
      </c>
      <c r="S57" s="22"/>
    </row>
    <row r="58" spans="1:19" ht="13.5">
      <c r="A58" s="6" t="s">
        <v>45</v>
      </c>
      <c r="B58" s="28">
        <v>-428</v>
      </c>
      <c r="C58" s="22">
        <v>-370</v>
      </c>
      <c r="D58" s="28">
        <v>-185</v>
      </c>
      <c r="E58" s="22">
        <v>-370</v>
      </c>
      <c r="F58" s="28">
        <v>-185</v>
      </c>
      <c r="G58" s="22">
        <v>-370</v>
      </c>
      <c r="H58" s="28">
        <v>-370</v>
      </c>
      <c r="I58" s="28">
        <v>-187</v>
      </c>
      <c r="J58" s="28">
        <v>-186</v>
      </c>
      <c r="K58" s="22">
        <v>-373</v>
      </c>
      <c r="L58" s="28">
        <v>-372</v>
      </c>
      <c r="M58" s="28">
        <v>-186</v>
      </c>
      <c r="N58" s="28">
        <v>-185</v>
      </c>
      <c r="O58" s="22">
        <v>-1201</v>
      </c>
      <c r="P58" s="28">
        <v>-1202</v>
      </c>
      <c r="Q58" s="28">
        <v>-462</v>
      </c>
      <c r="R58" s="28">
        <v>-463</v>
      </c>
      <c r="S58" s="22">
        <v>-1942</v>
      </c>
    </row>
    <row r="59" spans="1:19" ht="13.5">
      <c r="A59" s="6" t="s">
        <v>46</v>
      </c>
      <c r="B59" s="28"/>
      <c r="C59" s="22">
        <v>67</v>
      </c>
      <c r="D59" s="28">
        <v>63</v>
      </c>
      <c r="E59" s="22">
        <v>5</v>
      </c>
      <c r="F59" s="28"/>
      <c r="G59" s="22"/>
      <c r="H59" s="28"/>
      <c r="I59" s="28"/>
      <c r="J59" s="28"/>
      <c r="K59" s="22"/>
      <c r="L59" s="28"/>
      <c r="M59" s="28"/>
      <c r="N59" s="28"/>
      <c r="O59" s="22">
        <v>38</v>
      </c>
      <c r="P59" s="28">
        <v>38</v>
      </c>
      <c r="Q59" s="28">
        <v>44</v>
      </c>
      <c r="R59" s="28"/>
      <c r="S59" s="22">
        <v>20</v>
      </c>
    </row>
    <row r="60" spans="1:19" ht="13.5">
      <c r="A60" s="6" t="s">
        <v>94</v>
      </c>
      <c r="B60" s="28">
        <v>0</v>
      </c>
      <c r="C60" s="22"/>
      <c r="D60" s="28">
        <v>0</v>
      </c>
      <c r="E60" s="22"/>
      <c r="F60" s="28">
        <v>-48</v>
      </c>
      <c r="G60" s="22"/>
      <c r="H60" s="28">
        <v>0</v>
      </c>
      <c r="I60" s="28">
        <v>-61</v>
      </c>
      <c r="J60" s="28">
        <v>-63</v>
      </c>
      <c r="K60" s="22"/>
      <c r="L60" s="28">
        <v>-36</v>
      </c>
      <c r="M60" s="28">
        <v>-36</v>
      </c>
      <c r="N60" s="28">
        <v>-36</v>
      </c>
      <c r="O60" s="22">
        <v>-73</v>
      </c>
      <c r="P60" s="28">
        <v>-71</v>
      </c>
      <c r="Q60" s="28">
        <v>-75</v>
      </c>
      <c r="R60" s="28">
        <v>-37</v>
      </c>
      <c r="S60" s="22">
        <v>-38</v>
      </c>
    </row>
    <row r="61" spans="1:19" ht="14.25" thickBot="1">
      <c r="A61" s="5" t="s">
        <v>47</v>
      </c>
      <c r="B61" s="29">
        <v>-6608</v>
      </c>
      <c r="C61" s="23">
        <v>976</v>
      </c>
      <c r="D61" s="29">
        <v>-3168</v>
      </c>
      <c r="E61" s="23">
        <v>3467</v>
      </c>
      <c r="F61" s="29">
        <v>-965</v>
      </c>
      <c r="G61" s="23">
        <v>4761</v>
      </c>
      <c r="H61" s="29">
        <v>4887</v>
      </c>
      <c r="I61" s="29">
        <v>6808</v>
      </c>
      <c r="J61" s="29">
        <v>1397</v>
      </c>
      <c r="K61" s="23">
        <v>1468</v>
      </c>
      <c r="L61" s="29">
        <v>458</v>
      </c>
      <c r="M61" s="29">
        <v>220</v>
      </c>
      <c r="N61" s="29">
        <v>69</v>
      </c>
      <c r="O61" s="23">
        <v>5667</v>
      </c>
      <c r="P61" s="29">
        <v>670</v>
      </c>
      <c r="Q61" s="29">
        <v>637</v>
      </c>
      <c r="R61" s="29">
        <v>-1225</v>
      </c>
      <c r="S61" s="23">
        <v>23761</v>
      </c>
    </row>
    <row r="62" spans="1:19" ht="14.25" thickTop="1">
      <c r="A62" s="7" t="s">
        <v>48</v>
      </c>
      <c r="B62" s="28">
        <v>168</v>
      </c>
      <c r="C62" s="22">
        <v>437</v>
      </c>
      <c r="D62" s="28">
        <v>-170</v>
      </c>
      <c r="E62" s="22">
        <v>-55</v>
      </c>
      <c r="F62" s="28">
        <v>-270</v>
      </c>
      <c r="G62" s="22">
        <v>-296</v>
      </c>
      <c r="H62" s="28">
        <v>-383</v>
      </c>
      <c r="I62" s="28">
        <v>-295</v>
      </c>
      <c r="J62" s="28">
        <v>-193</v>
      </c>
      <c r="K62" s="22">
        <v>-91</v>
      </c>
      <c r="L62" s="28">
        <v>-120</v>
      </c>
      <c r="M62" s="28">
        <v>-191</v>
      </c>
      <c r="N62" s="28">
        <v>-14</v>
      </c>
      <c r="O62" s="22">
        <v>-249</v>
      </c>
      <c r="P62" s="28">
        <v>-437</v>
      </c>
      <c r="Q62" s="28">
        <v>51</v>
      </c>
      <c r="R62" s="28">
        <v>409</v>
      </c>
      <c r="S62" s="22">
        <v>-336</v>
      </c>
    </row>
    <row r="63" spans="1:19" ht="13.5">
      <c r="A63" s="7" t="s">
        <v>49</v>
      </c>
      <c r="B63" s="28">
        <v>-2736</v>
      </c>
      <c r="C63" s="22">
        <v>3277</v>
      </c>
      <c r="D63" s="28">
        <v>-883</v>
      </c>
      <c r="E63" s="22">
        <v>-163</v>
      </c>
      <c r="F63" s="28">
        <v>-1253</v>
      </c>
      <c r="G63" s="22">
        <v>-3439</v>
      </c>
      <c r="H63" s="28">
        <v>-926</v>
      </c>
      <c r="I63" s="28">
        <v>1334</v>
      </c>
      <c r="J63" s="28">
        <v>1661</v>
      </c>
      <c r="K63" s="22">
        <v>2489</v>
      </c>
      <c r="L63" s="28">
        <v>722</v>
      </c>
      <c r="M63" s="28">
        <v>1813</v>
      </c>
      <c r="N63" s="28">
        <v>535</v>
      </c>
      <c r="O63" s="22">
        <v>-1573</v>
      </c>
      <c r="P63" s="28">
        <v>-4548</v>
      </c>
      <c r="Q63" s="28">
        <v>656</v>
      </c>
      <c r="R63" s="28">
        <v>1822</v>
      </c>
      <c r="S63" s="22">
        <v>7238</v>
      </c>
    </row>
    <row r="64" spans="1:19" ht="13.5">
      <c r="A64" s="7" t="s">
        <v>50</v>
      </c>
      <c r="B64" s="28">
        <v>16883</v>
      </c>
      <c r="C64" s="22">
        <v>13606</v>
      </c>
      <c r="D64" s="28">
        <v>13606</v>
      </c>
      <c r="E64" s="22">
        <v>13770</v>
      </c>
      <c r="F64" s="28">
        <v>13770</v>
      </c>
      <c r="G64" s="22">
        <v>17209</v>
      </c>
      <c r="H64" s="28">
        <v>17209</v>
      </c>
      <c r="I64" s="28">
        <v>17209</v>
      </c>
      <c r="J64" s="28">
        <v>17209</v>
      </c>
      <c r="K64" s="22">
        <v>14720</v>
      </c>
      <c r="L64" s="28">
        <v>14720</v>
      </c>
      <c r="M64" s="28">
        <v>14720</v>
      </c>
      <c r="N64" s="28">
        <v>14720</v>
      </c>
      <c r="O64" s="22">
        <v>16293</v>
      </c>
      <c r="P64" s="28">
        <v>16293</v>
      </c>
      <c r="Q64" s="28">
        <v>16293</v>
      </c>
      <c r="R64" s="28">
        <v>16293</v>
      </c>
      <c r="S64" s="22">
        <v>9000</v>
      </c>
    </row>
    <row r="65" spans="1:19" ht="14.25" thickBot="1">
      <c r="A65" s="7" t="s">
        <v>50</v>
      </c>
      <c r="B65" s="28">
        <v>14147</v>
      </c>
      <c r="C65" s="22">
        <v>16883</v>
      </c>
      <c r="D65" s="28">
        <v>12722</v>
      </c>
      <c r="E65" s="22">
        <v>13606</v>
      </c>
      <c r="F65" s="28">
        <v>12517</v>
      </c>
      <c r="G65" s="22">
        <v>13770</v>
      </c>
      <c r="H65" s="28">
        <v>16283</v>
      </c>
      <c r="I65" s="28">
        <v>18543</v>
      </c>
      <c r="J65" s="28">
        <v>18871</v>
      </c>
      <c r="K65" s="22">
        <v>17209</v>
      </c>
      <c r="L65" s="28">
        <v>15442</v>
      </c>
      <c r="M65" s="28">
        <v>16533</v>
      </c>
      <c r="N65" s="28">
        <v>15255</v>
      </c>
      <c r="O65" s="22">
        <v>14720</v>
      </c>
      <c r="P65" s="28">
        <v>11744</v>
      </c>
      <c r="Q65" s="28">
        <v>16949</v>
      </c>
      <c r="R65" s="28">
        <v>18116</v>
      </c>
      <c r="S65" s="22">
        <v>16293</v>
      </c>
    </row>
    <row r="66" spans="1:19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8" ht="13.5">
      <c r="A68" s="20" t="s">
        <v>173</v>
      </c>
    </row>
    <row r="69" ht="13.5">
      <c r="A69" s="20" t="s">
        <v>174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7732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HYPERLINK("http://www.kabupro.jp/mark/20140212/S10013NZ.htm","四半期報告書")</f>
        <v>四半期報告書</v>
      </c>
      <c r="C4" s="15" t="str">
        <f>HYPERLINK("http://www.kabupro.jp/mark/20131112/S1000FAP.htm","四半期報告書")</f>
        <v>四半期報告書</v>
      </c>
      <c r="D4" s="15" t="str">
        <f>HYPERLINK("http://www.kabupro.jp/mark/20130808/S000E60A.htm","四半期報告書")</f>
        <v>四半期報告書</v>
      </c>
      <c r="E4" s="15" t="str">
        <f>HYPERLINK("http://www.kabupro.jp/mark/20140212/S10013NZ.htm","四半期報告書")</f>
        <v>四半期報告書</v>
      </c>
      <c r="F4" s="15" t="str">
        <f>HYPERLINK("http://www.kabupro.jp/mark/20130212/S000CSIR.htm","四半期報告書")</f>
        <v>四半期報告書</v>
      </c>
      <c r="G4" s="15" t="str">
        <f>HYPERLINK("http://www.kabupro.jp/mark/20121108/S000C6A4.htm","四半期報告書")</f>
        <v>四半期報告書</v>
      </c>
      <c r="H4" s="15" t="str">
        <f>HYPERLINK("http://www.kabupro.jp/mark/20120806/S000BKYX.htm","四半期報告書")</f>
        <v>四半期報告書</v>
      </c>
      <c r="I4" s="15" t="str">
        <f>HYPERLINK("http://www.kabupro.jp/mark/20130626/S000DQC5.htm","有価証券報告書")</f>
        <v>有価証券報告書</v>
      </c>
      <c r="J4" s="15" t="str">
        <f>HYPERLINK("http://www.kabupro.jp/mark/20120214/S000AB1E.htm","四半期報告書")</f>
        <v>四半期報告書</v>
      </c>
      <c r="K4" s="15" t="str">
        <f>HYPERLINK("http://www.kabupro.jp/mark/20111107/S0009LOW.htm","四半期報告書")</f>
        <v>四半期報告書</v>
      </c>
      <c r="L4" s="15" t="str">
        <f>HYPERLINK("http://www.kabupro.jp/mark/20110808/S00090US.htm","四半期報告書")</f>
        <v>四半期報告書</v>
      </c>
      <c r="M4" s="15" t="str">
        <f>HYPERLINK("http://www.kabupro.jp/mark/20120627/S000B6EW.htm","有価証券報告書")</f>
        <v>有価証券報告書</v>
      </c>
      <c r="N4" s="15" t="str">
        <f>HYPERLINK("http://www.kabupro.jp/mark/20110214/S0007RGJ.htm","四半期報告書")</f>
        <v>四半期報告書</v>
      </c>
      <c r="O4" s="15" t="str">
        <f>HYPERLINK("http://www.kabupro.jp/mark/20101108/S00071PL.htm","四半期報告書")</f>
        <v>四半期報告書</v>
      </c>
      <c r="P4" s="15" t="str">
        <f>HYPERLINK("http://www.kabupro.jp/mark/20100810/S0006IDM.htm","四半期報告書")</f>
        <v>四半期報告書</v>
      </c>
      <c r="Q4" s="15" t="str">
        <f>HYPERLINK("http://www.kabupro.jp/mark/20110624/S0008LDY.htm","有価証券報告書")</f>
        <v>有価証券報告書</v>
      </c>
      <c r="R4" s="15" t="str">
        <f>HYPERLINK("http://www.kabupro.jp/mark/20100208/S0005234.htm","四半期報告書")</f>
        <v>四半期報告書</v>
      </c>
      <c r="S4" s="15" t="str">
        <f>HYPERLINK("http://www.kabupro.jp/mark/20091109/S0004GVN.htm","四半期報告書")</f>
        <v>四半期報告書</v>
      </c>
      <c r="T4" s="15" t="str">
        <f>HYPERLINK("http://www.kabupro.jp/mark/20090810/S0003ULJ.htm","四半期報告書")</f>
        <v>四半期報告書</v>
      </c>
      <c r="U4" s="15" t="str">
        <f>HYPERLINK("http://www.kabupro.jp/mark/20100625/S00061OV.htm","有価証券報告書")</f>
        <v>有価証券報告書</v>
      </c>
      <c r="V4" s="15" t="str">
        <f>HYPERLINK("http://www.kabupro.jp/mark/20090209/S0002DDR.htm","四半期報告書")</f>
        <v>四半期報告書</v>
      </c>
      <c r="W4" s="15" t="str">
        <f>HYPERLINK("http://www.kabupro.jp/mark/20081114/S0001UTB.htm","四半期報告書")</f>
        <v>四半期報告書</v>
      </c>
      <c r="X4" s="15" t="str">
        <f>HYPERLINK("http://www.kabupro.jp/mark/20080811/S00011TU.htm","四半期報告書")</f>
        <v>四半期報告書</v>
      </c>
      <c r="Y4" s="15" t="str">
        <f>HYPERLINK("http://www.kabupro.jp/mark/20090626/S0003HMZ.htm","有価証券報告書")</f>
        <v>有価証券報告書</v>
      </c>
    </row>
    <row r="5" spans="1:25" ht="14.25" thickBot="1">
      <c r="A5" s="11" t="s">
        <v>61</v>
      </c>
      <c r="B5" s="1" t="s">
        <v>230</v>
      </c>
      <c r="C5" s="1" t="s">
        <v>233</v>
      </c>
      <c r="D5" s="1" t="s">
        <v>235</v>
      </c>
      <c r="E5" s="1" t="s">
        <v>230</v>
      </c>
      <c r="F5" s="1" t="s">
        <v>237</v>
      </c>
      <c r="G5" s="1" t="s">
        <v>239</v>
      </c>
      <c r="H5" s="1" t="s">
        <v>241</v>
      </c>
      <c r="I5" s="1" t="s">
        <v>67</v>
      </c>
      <c r="J5" s="1" t="s">
        <v>243</v>
      </c>
      <c r="K5" s="1" t="s">
        <v>245</v>
      </c>
      <c r="L5" s="1" t="s">
        <v>247</v>
      </c>
      <c r="M5" s="1" t="s">
        <v>71</v>
      </c>
      <c r="N5" s="1" t="s">
        <v>249</v>
      </c>
      <c r="O5" s="1" t="s">
        <v>251</v>
      </c>
      <c r="P5" s="1" t="s">
        <v>253</v>
      </c>
      <c r="Q5" s="1" t="s">
        <v>73</v>
      </c>
      <c r="R5" s="1" t="s">
        <v>255</v>
      </c>
      <c r="S5" s="1" t="s">
        <v>257</v>
      </c>
      <c r="T5" s="1" t="s">
        <v>259</v>
      </c>
      <c r="U5" s="1" t="s">
        <v>75</v>
      </c>
      <c r="V5" s="1" t="s">
        <v>261</v>
      </c>
      <c r="W5" s="1" t="s">
        <v>263</v>
      </c>
      <c r="X5" s="1" t="s">
        <v>265</v>
      </c>
      <c r="Y5" s="1" t="s">
        <v>77</v>
      </c>
    </row>
    <row r="6" spans="1:25" ht="15" thickBot="1" thickTop="1">
      <c r="A6" s="10" t="s">
        <v>62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231</v>
      </c>
      <c r="C7" s="14" t="s">
        <v>231</v>
      </c>
      <c r="D7" s="14" t="s">
        <v>231</v>
      </c>
      <c r="E7" s="16" t="s">
        <v>68</v>
      </c>
      <c r="F7" s="14" t="s">
        <v>231</v>
      </c>
      <c r="G7" s="14" t="s">
        <v>231</v>
      </c>
      <c r="H7" s="14" t="s">
        <v>231</v>
      </c>
      <c r="I7" s="16" t="s">
        <v>68</v>
      </c>
      <c r="J7" s="14" t="s">
        <v>231</v>
      </c>
      <c r="K7" s="14" t="s">
        <v>231</v>
      </c>
      <c r="L7" s="14" t="s">
        <v>231</v>
      </c>
      <c r="M7" s="16" t="s">
        <v>68</v>
      </c>
      <c r="N7" s="14" t="s">
        <v>231</v>
      </c>
      <c r="O7" s="14" t="s">
        <v>231</v>
      </c>
      <c r="P7" s="14" t="s">
        <v>231</v>
      </c>
      <c r="Q7" s="16" t="s">
        <v>68</v>
      </c>
      <c r="R7" s="14" t="s">
        <v>231</v>
      </c>
      <c r="S7" s="14" t="s">
        <v>231</v>
      </c>
      <c r="T7" s="14" t="s">
        <v>231</v>
      </c>
      <c r="U7" s="16" t="s">
        <v>68</v>
      </c>
      <c r="V7" s="14" t="s">
        <v>231</v>
      </c>
      <c r="W7" s="14" t="s">
        <v>231</v>
      </c>
      <c r="X7" s="14" t="s">
        <v>231</v>
      </c>
      <c r="Y7" s="16" t="s">
        <v>68</v>
      </c>
    </row>
    <row r="8" spans="1:25" ht="13.5">
      <c r="A8" s="13" t="s">
        <v>64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65</v>
      </c>
      <c r="B9" s="1" t="s">
        <v>232</v>
      </c>
      <c r="C9" s="1" t="s">
        <v>234</v>
      </c>
      <c r="D9" s="1" t="s">
        <v>236</v>
      </c>
      <c r="E9" s="17" t="s">
        <v>69</v>
      </c>
      <c r="F9" s="1" t="s">
        <v>238</v>
      </c>
      <c r="G9" s="1" t="s">
        <v>240</v>
      </c>
      <c r="H9" s="1" t="s">
        <v>242</v>
      </c>
      <c r="I9" s="17" t="s">
        <v>70</v>
      </c>
      <c r="J9" s="1" t="s">
        <v>244</v>
      </c>
      <c r="K9" s="1" t="s">
        <v>246</v>
      </c>
      <c r="L9" s="1" t="s">
        <v>248</v>
      </c>
      <c r="M9" s="17" t="s">
        <v>72</v>
      </c>
      <c r="N9" s="1" t="s">
        <v>250</v>
      </c>
      <c r="O9" s="1" t="s">
        <v>252</v>
      </c>
      <c r="P9" s="1" t="s">
        <v>254</v>
      </c>
      <c r="Q9" s="17" t="s">
        <v>74</v>
      </c>
      <c r="R9" s="1" t="s">
        <v>256</v>
      </c>
      <c r="S9" s="1" t="s">
        <v>258</v>
      </c>
      <c r="T9" s="1" t="s">
        <v>260</v>
      </c>
      <c r="U9" s="17" t="s">
        <v>76</v>
      </c>
      <c r="V9" s="1" t="s">
        <v>262</v>
      </c>
      <c r="W9" s="1" t="s">
        <v>264</v>
      </c>
      <c r="X9" s="1" t="s">
        <v>266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9" t="s">
        <v>79</v>
      </c>
      <c r="B11" s="27">
        <v>13735</v>
      </c>
      <c r="C11" s="27">
        <v>14346</v>
      </c>
      <c r="D11" s="27">
        <v>16785</v>
      </c>
      <c r="E11" s="21">
        <v>17213</v>
      </c>
      <c r="F11" s="27">
        <v>13288</v>
      </c>
      <c r="G11" s="27">
        <v>13026</v>
      </c>
      <c r="H11" s="27">
        <v>16095</v>
      </c>
      <c r="I11" s="21">
        <v>13775</v>
      </c>
      <c r="J11" s="27">
        <v>11622</v>
      </c>
      <c r="K11" s="27">
        <v>12678</v>
      </c>
      <c r="L11" s="27">
        <v>15459</v>
      </c>
      <c r="M11" s="21">
        <v>13927</v>
      </c>
      <c r="N11" s="27">
        <v>16444</v>
      </c>
      <c r="O11" s="27">
        <v>18649</v>
      </c>
      <c r="P11" s="27">
        <v>18963</v>
      </c>
      <c r="Q11" s="21">
        <v>17373</v>
      </c>
      <c r="R11" s="27">
        <v>15603</v>
      </c>
      <c r="S11" s="27">
        <v>17073</v>
      </c>
      <c r="T11" s="27">
        <v>15778</v>
      </c>
      <c r="U11" s="21">
        <v>15105</v>
      </c>
      <c r="V11" s="27">
        <v>12000</v>
      </c>
      <c r="W11" s="27">
        <v>17235</v>
      </c>
      <c r="X11" s="27">
        <v>18341</v>
      </c>
      <c r="Y11" s="21">
        <v>16463</v>
      </c>
    </row>
    <row r="12" spans="1:25" ht="13.5">
      <c r="A12" s="2" t="s">
        <v>267</v>
      </c>
      <c r="B12" s="28">
        <v>34276</v>
      </c>
      <c r="C12" s="28">
        <v>34189</v>
      </c>
      <c r="D12" s="28">
        <v>34989</v>
      </c>
      <c r="E12" s="22">
        <v>36912</v>
      </c>
      <c r="F12" s="28">
        <v>28966</v>
      </c>
      <c r="G12" s="28">
        <v>29725</v>
      </c>
      <c r="H12" s="28">
        <v>29012</v>
      </c>
      <c r="I12" s="22">
        <v>35871</v>
      </c>
      <c r="J12" s="28">
        <v>27869</v>
      </c>
      <c r="K12" s="28">
        <v>32049</v>
      </c>
      <c r="L12" s="28">
        <v>30855</v>
      </c>
      <c r="M12" s="22">
        <v>35542</v>
      </c>
      <c r="N12" s="28">
        <v>28256</v>
      </c>
      <c r="O12" s="28">
        <v>33157</v>
      </c>
      <c r="P12" s="28">
        <v>30568</v>
      </c>
      <c r="Q12" s="22">
        <v>36034</v>
      </c>
      <c r="R12" s="28">
        <v>26493</v>
      </c>
      <c r="S12" s="28">
        <v>27366</v>
      </c>
      <c r="T12" s="28">
        <v>26790</v>
      </c>
      <c r="U12" s="22">
        <v>28499</v>
      </c>
      <c r="V12" s="28">
        <v>28755</v>
      </c>
      <c r="W12" s="28">
        <v>37354</v>
      </c>
      <c r="X12" s="28">
        <v>36559</v>
      </c>
      <c r="Y12" s="22">
        <v>37965</v>
      </c>
    </row>
    <row r="13" spans="1:25" ht="13.5">
      <c r="A13" s="2" t="s">
        <v>84</v>
      </c>
      <c r="B13" s="28">
        <v>20805</v>
      </c>
      <c r="C13" s="28">
        <v>17652</v>
      </c>
      <c r="D13" s="28">
        <v>17574</v>
      </c>
      <c r="E13" s="22">
        <v>16051</v>
      </c>
      <c r="F13" s="28">
        <v>17841</v>
      </c>
      <c r="G13" s="28">
        <v>13365</v>
      </c>
      <c r="H13" s="28">
        <v>12203</v>
      </c>
      <c r="I13" s="22">
        <v>11744</v>
      </c>
      <c r="J13" s="28">
        <v>12989</v>
      </c>
      <c r="K13" s="28">
        <v>11730</v>
      </c>
      <c r="L13" s="28">
        <v>13628</v>
      </c>
      <c r="M13" s="22">
        <v>12759</v>
      </c>
      <c r="N13" s="28">
        <v>14510</v>
      </c>
      <c r="O13" s="28">
        <v>15485</v>
      </c>
      <c r="P13" s="28">
        <v>14755</v>
      </c>
      <c r="Q13" s="22">
        <v>14029</v>
      </c>
      <c r="R13" s="28">
        <v>13823</v>
      </c>
      <c r="S13" s="28">
        <v>12999</v>
      </c>
      <c r="T13" s="28">
        <v>13798</v>
      </c>
      <c r="U13" s="22">
        <v>13010</v>
      </c>
      <c r="V13" s="28">
        <v>16235</v>
      </c>
      <c r="W13" s="28">
        <v>16693</v>
      </c>
      <c r="X13" s="28"/>
      <c r="Y13" s="22"/>
    </row>
    <row r="14" spans="1:25" ht="13.5">
      <c r="A14" s="2" t="s">
        <v>86</v>
      </c>
      <c r="B14" s="28">
        <v>4512</v>
      </c>
      <c r="C14" s="28">
        <v>4005</v>
      </c>
      <c r="D14" s="28">
        <v>4253</v>
      </c>
      <c r="E14" s="22">
        <v>4279</v>
      </c>
      <c r="F14" s="28">
        <v>4534</v>
      </c>
      <c r="G14" s="28">
        <v>4408</v>
      </c>
      <c r="H14" s="28">
        <v>5418</v>
      </c>
      <c r="I14" s="22">
        <v>4215</v>
      </c>
      <c r="J14" s="28">
        <v>5236</v>
      </c>
      <c r="K14" s="28">
        <v>7755</v>
      </c>
      <c r="L14" s="28">
        <v>8515</v>
      </c>
      <c r="M14" s="22">
        <v>7187</v>
      </c>
      <c r="N14" s="28">
        <v>7288</v>
      </c>
      <c r="O14" s="28">
        <v>6075</v>
      </c>
      <c r="P14" s="28">
        <v>5449</v>
      </c>
      <c r="Q14" s="22">
        <v>4372</v>
      </c>
      <c r="R14" s="28">
        <v>5227</v>
      </c>
      <c r="S14" s="28">
        <v>4467</v>
      </c>
      <c r="T14" s="28">
        <v>4510</v>
      </c>
      <c r="U14" s="22">
        <v>4378</v>
      </c>
      <c r="V14" s="28">
        <v>7697</v>
      </c>
      <c r="W14" s="28">
        <v>7019</v>
      </c>
      <c r="X14" s="28">
        <v>6206</v>
      </c>
      <c r="Y14" s="22"/>
    </row>
    <row r="15" spans="1:25" ht="13.5">
      <c r="A15" s="2" t="s">
        <v>88</v>
      </c>
      <c r="B15" s="28">
        <v>7510</v>
      </c>
      <c r="C15" s="28">
        <v>6605</v>
      </c>
      <c r="D15" s="28">
        <v>6483</v>
      </c>
      <c r="E15" s="22">
        <v>6033</v>
      </c>
      <c r="F15" s="28">
        <v>5923</v>
      </c>
      <c r="G15" s="28">
        <v>5580</v>
      </c>
      <c r="H15" s="28">
        <v>5692</v>
      </c>
      <c r="I15" s="22">
        <v>5638</v>
      </c>
      <c r="J15" s="28">
        <v>5573</v>
      </c>
      <c r="K15" s="28">
        <v>5110</v>
      </c>
      <c r="L15" s="28">
        <v>5163</v>
      </c>
      <c r="M15" s="22">
        <v>5198</v>
      </c>
      <c r="N15" s="28">
        <v>5569</v>
      </c>
      <c r="O15" s="28">
        <v>4805</v>
      </c>
      <c r="P15" s="28">
        <v>4521</v>
      </c>
      <c r="Q15" s="22">
        <v>4364</v>
      </c>
      <c r="R15" s="28">
        <v>4371</v>
      </c>
      <c r="S15" s="28">
        <v>3935</v>
      </c>
      <c r="T15" s="28">
        <v>4508</v>
      </c>
      <c r="U15" s="22">
        <v>5109</v>
      </c>
      <c r="V15" s="28">
        <v>5540</v>
      </c>
      <c r="W15" s="28">
        <v>5991</v>
      </c>
      <c r="X15" s="28"/>
      <c r="Y15" s="22"/>
    </row>
    <row r="16" spans="1:25" ht="13.5">
      <c r="A16" s="2" t="s">
        <v>94</v>
      </c>
      <c r="B16" s="28">
        <v>9691</v>
      </c>
      <c r="C16" s="28">
        <v>9125</v>
      </c>
      <c r="D16" s="28">
        <v>9281</v>
      </c>
      <c r="E16" s="22">
        <v>10089</v>
      </c>
      <c r="F16" s="28">
        <v>8403</v>
      </c>
      <c r="G16" s="28">
        <v>8164</v>
      </c>
      <c r="H16" s="28">
        <v>8749</v>
      </c>
      <c r="I16" s="22">
        <v>3920</v>
      </c>
      <c r="J16" s="28">
        <v>10814</v>
      </c>
      <c r="K16" s="28">
        <v>8820</v>
      </c>
      <c r="L16" s="28">
        <v>8395</v>
      </c>
      <c r="M16" s="22">
        <v>3823</v>
      </c>
      <c r="N16" s="28">
        <v>8432</v>
      </c>
      <c r="O16" s="28">
        <v>7999</v>
      </c>
      <c r="P16" s="28">
        <v>8889</v>
      </c>
      <c r="Q16" s="22">
        <v>4371</v>
      </c>
      <c r="R16" s="28">
        <v>7792</v>
      </c>
      <c r="S16" s="28">
        <v>7838</v>
      </c>
      <c r="T16" s="28">
        <v>8699</v>
      </c>
      <c r="U16" s="22">
        <v>6274</v>
      </c>
      <c r="V16" s="28">
        <v>10079</v>
      </c>
      <c r="W16" s="28">
        <v>9207</v>
      </c>
      <c r="X16" s="28">
        <v>8192</v>
      </c>
      <c r="Y16" s="22">
        <v>5039</v>
      </c>
    </row>
    <row r="17" spans="1:25" ht="13.5">
      <c r="A17" s="2" t="s">
        <v>95</v>
      </c>
      <c r="B17" s="28">
        <v>-1730</v>
      </c>
      <c r="C17" s="28">
        <v>-1563</v>
      </c>
      <c r="D17" s="28">
        <v>-1554</v>
      </c>
      <c r="E17" s="22">
        <v>-1469</v>
      </c>
      <c r="F17" s="28">
        <v>-1330</v>
      </c>
      <c r="G17" s="28">
        <v>-1165</v>
      </c>
      <c r="H17" s="28">
        <v>-1279</v>
      </c>
      <c r="I17" s="22">
        <v>-1743</v>
      </c>
      <c r="J17" s="28">
        <v>-1234</v>
      </c>
      <c r="K17" s="28">
        <v>-1236</v>
      </c>
      <c r="L17" s="28">
        <v>-1385</v>
      </c>
      <c r="M17" s="22">
        <v>-1387</v>
      </c>
      <c r="N17" s="28">
        <v>-1304</v>
      </c>
      <c r="O17" s="28">
        <v>-1351</v>
      </c>
      <c r="P17" s="28">
        <v>-1321</v>
      </c>
      <c r="Q17" s="22">
        <v>-1471</v>
      </c>
      <c r="R17" s="28">
        <v>-1614</v>
      </c>
      <c r="S17" s="28">
        <v>-1702</v>
      </c>
      <c r="T17" s="28">
        <v>-1852</v>
      </c>
      <c r="U17" s="22">
        <v>-1813</v>
      </c>
      <c r="V17" s="28">
        <v>-1238</v>
      </c>
      <c r="W17" s="28">
        <v>-1363</v>
      </c>
      <c r="X17" s="28">
        <v>-1447</v>
      </c>
      <c r="Y17" s="22">
        <v>-1372</v>
      </c>
    </row>
    <row r="18" spans="1:25" ht="13.5">
      <c r="A18" s="2" t="s">
        <v>96</v>
      </c>
      <c r="B18" s="28">
        <v>88801</v>
      </c>
      <c r="C18" s="28">
        <v>84361</v>
      </c>
      <c r="D18" s="28">
        <v>87814</v>
      </c>
      <c r="E18" s="22">
        <v>89110</v>
      </c>
      <c r="F18" s="28">
        <v>77626</v>
      </c>
      <c r="G18" s="28">
        <v>73105</v>
      </c>
      <c r="H18" s="28">
        <v>75892</v>
      </c>
      <c r="I18" s="22">
        <v>78207</v>
      </c>
      <c r="J18" s="28">
        <v>72870</v>
      </c>
      <c r="K18" s="28">
        <v>76907</v>
      </c>
      <c r="L18" s="28">
        <v>80631</v>
      </c>
      <c r="M18" s="22">
        <v>81571</v>
      </c>
      <c r="N18" s="28">
        <v>79197</v>
      </c>
      <c r="O18" s="28">
        <v>84821</v>
      </c>
      <c r="P18" s="28">
        <v>81827</v>
      </c>
      <c r="Q18" s="22">
        <v>83147</v>
      </c>
      <c r="R18" s="28">
        <v>71696</v>
      </c>
      <c r="S18" s="28">
        <v>71978</v>
      </c>
      <c r="T18" s="28">
        <v>72233</v>
      </c>
      <c r="U18" s="22">
        <v>75130</v>
      </c>
      <c r="V18" s="28">
        <v>79070</v>
      </c>
      <c r="W18" s="28">
        <v>92137</v>
      </c>
      <c r="X18" s="28">
        <v>90980</v>
      </c>
      <c r="Y18" s="22">
        <v>89164</v>
      </c>
    </row>
    <row r="19" spans="1:25" ht="13.5">
      <c r="A19" s="2" t="s">
        <v>111</v>
      </c>
      <c r="B19" s="28">
        <v>11401</v>
      </c>
      <c r="C19" s="28">
        <v>11207</v>
      </c>
      <c r="D19" s="28">
        <v>11317</v>
      </c>
      <c r="E19" s="22">
        <v>11277</v>
      </c>
      <c r="F19" s="28">
        <v>12296</v>
      </c>
      <c r="G19" s="28">
        <v>12098</v>
      </c>
      <c r="H19" s="28">
        <v>12520</v>
      </c>
      <c r="I19" s="22">
        <v>12850</v>
      </c>
      <c r="J19" s="28">
        <v>12793</v>
      </c>
      <c r="K19" s="28">
        <v>12746</v>
      </c>
      <c r="L19" s="28">
        <v>13080</v>
      </c>
      <c r="M19" s="22">
        <v>13455</v>
      </c>
      <c r="N19" s="28">
        <v>13648</v>
      </c>
      <c r="O19" s="28">
        <v>14463</v>
      </c>
      <c r="P19" s="28">
        <v>14553</v>
      </c>
      <c r="Q19" s="22">
        <v>15542</v>
      </c>
      <c r="R19" s="28">
        <v>15725</v>
      </c>
      <c r="S19" s="28">
        <v>16611</v>
      </c>
      <c r="T19" s="28">
        <v>17446</v>
      </c>
      <c r="U19" s="22">
        <v>17667</v>
      </c>
      <c r="V19" s="28">
        <v>17913</v>
      </c>
      <c r="W19" s="28">
        <v>18969</v>
      </c>
      <c r="X19" s="28">
        <v>19420</v>
      </c>
      <c r="Y19" s="22">
        <v>18532</v>
      </c>
    </row>
    <row r="20" spans="1:25" ht="13.5">
      <c r="A20" s="3" t="s">
        <v>113</v>
      </c>
      <c r="B20" s="28">
        <v>8825</v>
      </c>
      <c r="C20" s="28">
        <v>8838</v>
      </c>
      <c r="D20" s="28">
        <v>9268</v>
      </c>
      <c r="E20" s="22">
        <v>9650</v>
      </c>
      <c r="F20" s="28">
        <v>9584</v>
      </c>
      <c r="G20" s="28">
        <v>8903</v>
      </c>
      <c r="H20" s="28">
        <v>9305</v>
      </c>
      <c r="I20" s="22">
        <v>10048</v>
      </c>
      <c r="J20" s="28">
        <v>10077</v>
      </c>
      <c r="K20" s="28">
        <v>10140</v>
      </c>
      <c r="L20" s="28">
        <v>10963</v>
      </c>
      <c r="M20" s="22">
        <v>11261</v>
      </c>
      <c r="N20" s="28">
        <v>12041</v>
      </c>
      <c r="O20" s="28">
        <v>12643</v>
      </c>
      <c r="P20" s="28">
        <v>12283</v>
      </c>
      <c r="Q20" s="22">
        <v>13140</v>
      </c>
      <c r="R20" s="28">
        <v>12918</v>
      </c>
      <c r="S20" s="28">
        <v>13466</v>
      </c>
      <c r="T20" s="28">
        <v>14271</v>
      </c>
      <c r="U20" s="22">
        <v>14793</v>
      </c>
      <c r="V20" s="28">
        <v>14441</v>
      </c>
      <c r="W20" s="28">
        <v>16049</v>
      </c>
      <c r="X20" s="28">
        <v>15751</v>
      </c>
      <c r="Y20" s="22">
        <v>16891</v>
      </c>
    </row>
    <row r="21" spans="1:25" ht="13.5">
      <c r="A21" s="3" t="s">
        <v>94</v>
      </c>
      <c r="B21" s="28">
        <v>9783</v>
      </c>
      <c r="C21" s="28">
        <v>9567</v>
      </c>
      <c r="D21" s="28">
        <v>9467</v>
      </c>
      <c r="E21" s="22">
        <v>9241</v>
      </c>
      <c r="F21" s="28">
        <v>8476</v>
      </c>
      <c r="G21" s="28">
        <v>8024</v>
      </c>
      <c r="H21" s="28">
        <v>8081</v>
      </c>
      <c r="I21" s="22">
        <v>8296</v>
      </c>
      <c r="J21" s="28">
        <v>6719</v>
      </c>
      <c r="K21" s="28">
        <v>6161</v>
      </c>
      <c r="L21" s="28">
        <v>6026</v>
      </c>
      <c r="M21" s="22">
        <v>5934</v>
      </c>
      <c r="N21" s="28">
        <v>5736</v>
      </c>
      <c r="O21" s="28">
        <v>5767</v>
      </c>
      <c r="P21" s="28">
        <v>2391</v>
      </c>
      <c r="Q21" s="22">
        <v>2335</v>
      </c>
      <c r="R21" s="28">
        <v>2312</v>
      </c>
      <c r="S21" s="28">
        <v>2157</v>
      </c>
      <c r="T21" s="28">
        <v>2144</v>
      </c>
      <c r="U21" s="22">
        <v>2253</v>
      </c>
      <c r="V21" s="28">
        <v>2717</v>
      </c>
      <c r="W21" s="28">
        <v>3147</v>
      </c>
      <c r="X21" s="28">
        <v>3470</v>
      </c>
      <c r="Y21" s="22">
        <v>3420</v>
      </c>
    </row>
    <row r="22" spans="1:25" ht="13.5">
      <c r="A22" s="3" t="s">
        <v>118</v>
      </c>
      <c r="B22" s="28">
        <v>18608</v>
      </c>
      <c r="C22" s="28">
        <v>18406</v>
      </c>
      <c r="D22" s="28">
        <v>18736</v>
      </c>
      <c r="E22" s="22">
        <v>18892</v>
      </c>
      <c r="F22" s="28">
        <v>18061</v>
      </c>
      <c r="G22" s="28">
        <v>16928</v>
      </c>
      <c r="H22" s="28">
        <v>17387</v>
      </c>
      <c r="I22" s="22">
        <v>18344</v>
      </c>
      <c r="J22" s="28">
        <v>16797</v>
      </c>
      <c r="K22" s="28">
        <v>16302</v>
      </c>
      <c r="L22" s="28">
        <v>16989</v>
      </c>
      <c r="M22" s="22">
        <v>17196</v>
      </c>
      <c r="N22" s="28">
        <v>17778</v>
      </c>
      <c r="O22" s="28">
        <v>18411</v>
      </c>
      <c r="P22" s="28">
        <v>14675</v>
      </c>
      <c r="Q22" s="22">
        <v>15475</v>
      </c>
      <c r="R22" s="28">
        <v>15231</v>
      </c>
      <c r="S22" s="28">
        <v>15624</v>
      </c>
      <c r="T22" s="28">
        <v>16416</v>
      </c>
      <c r="U22" s="22">
        <v>17047</v>
      </c>
      <c r="V22" s="28">
        <v>17159</v>
      </c>
      <c r="W22" s="28">
        <v>19197</v>
      </c>
      <c r="X22" s="28">
        <v>19221</v>
      </c>
      <c r="Y22" s="22">
        <v>20312</v>
      </c>
    </row>
    <row r="23" spans="1:25" ht="13.5">
      <c r="A23" s="2" t="s">
        <v>125</v>
      </c>
      <c r="B23" s="28">
        <v>10816</v>
      </c>
      <c r="C23" s="28">
        <v>10747</v>
      </c>
      <c r="D23" s="28">
        <v>11409</v>
      </c>
      <c r="E23" s="22">
        <v>10222</v>
      </c>
      <c r="F23" s="28">
        <v>11325</v>
      </c>
      <c r="G23" s="28">
        <v>10684</v>
      </c>
      <c r="H23" s="28">
        <v>11079</v>
      </c>
      <c r="I23" s="22">
        <v>11374</v>
      </c>
      <c r="J23" s="28">
        <v>11044</v>
      </c>
      <c r="K23" s="28">
        <v>11201</v>
      </c>
      <c r="L23" s="28">
        <v>11915</v>
      </c>
      <c r="M23" s="22">
        <v>12593</v>
      </c>
      <c r="N23" s="28">
        <v>11319</v>
      </c>
      <c r="O23" s="28">
        <v>11427</v>
      </c>
      <c r="P23" s="28">
        <v>11768</v>
      </c>
      <c r="Q23" s="22">
        <v>11373</v>
      </c>
      <c r="R23" s="28">
        <v>11866</v>
      </c>
      <c r="S23" s="28">
        <v>11238</v>
      </c>
      <c r="T23" s="28">
        <v>10483</v>
      </c>
      <c r="U23" s="22">
        <v>9857</v>
      </c>
      <c r="V23" s="28">
        <v>10388</v>
      </c>
      <c r="W23" s="28">
        <v>10879</v>
      </c>
      <c r="X23" s="28">
        <v>10886</v>
      </c>
      <c r="Y23" s="22">
        <v>11353</v>
      </c>
    </row>
    <row r="24" spans="1:25" ht="13.5">
      <c r="A24" s="2" t="s">
        <v>126</v>
      </c>
      <c r="B24" s="28">
        <v>40826</v>
      </c>
      <c r="C24" s="28">
        <v>40361</v>
      </c>
      <c r="D24" s="28">
        <v>41463</v>
      </c>
      <c r="E24" s="22">
        <v>40392</v>
      </c>
      <c r="F24" s="28">
        <v>41683</v>
      </c>
      <c r="G24" s="28">
        <v>39711</v>
      </c>
      <c r="H24" s="28">
        <v>40987</v>
      </c>
      <c r="I24" s="22">
        <v>42569</v>
      </c>
      <c r="J24" s="28">
        <v>40635</v>
      </c>
      <c r="K24" s="28">
        <v>40250</v>
      </c>
      <c r="L24" s="28">
        <v>41985</v>
      </c>
      <c r="M24" s="22">
        <v>43245</v>
      </c>
      <c r="N24" s="28">
        <v>42746</v>
      </c>
      <c r="O24" s="28">
        <v>44302</v>
      </c>
      <c r="P24" s="28">
        <v>40997</v>
      </c>
      <c r="Q24" s="22">
        <v>42391</v>
      </c>
      <c r="R24" s="28">
        <v>42823</v>
      </c>
      <c r="S24" s="28">
        <v>43473</v>
      </c>
      <c r="T24" s="28">
        <v>44345</v>
      </c>
      <c r="U24" s="22">
        <v>44572</v>
      </c>
      <c r="V24" s="28">
        <v>45461</v>
      </c>
      <c r="W24" s="28">
        <v>49045</v>
      </c>
      <c r="X24" s="28">
        <v>49528</v>
      </c>
      <c r="Y24" s="22">
        <v>50198</v>
      </c>
    </row>
    <row r="25" spans="1:25" ht="14.25" thickBot="1">
      <c r="A25" s="5" t="s">
        <v>127</v>
      </c>
      <c r="B25" s="29">
        <v>129627</v>
      </c>
      <c r="C25" s="29">
        <v>124722</v>
      </c>
      <c r="D25" s="29">
        <v>129277</v>
      </c>
      <c r="E25" s="23">
        <v>129503</v>
      </c>
      <c r="F25" s="29">
        <v>119310</v>
      </c>
      <c r="G25" s="29">
        <v>112817</v>
      </c>
      <c r="H25" s="29">
        <v>116880</v>
      </c>
      <c r="I25" s="23">
        <v>120777</v>
      </c>
      <c r="J25" s="29">
        <v>113506</v>
      </c>
      <c r="K25" s="29">
        <v>117157</v>
      </c>
      <c r="L25" s="29">
        <v>122617</v>
      </c>
      <c r="M25" s="23">
        <v>124816</v>
      </c>
      <c r="N25" s="29">
        <v>121944</v>
      </c>
      <c r="O25" s="29">
        <v>129123</v>
      </c>
      <c r="P25" s="29">
        <v>122825</v>
      </c>
      <c r="Q25" s="23">
        <v>125539</v>
      </c>
      <c r="R25" s="29">
        <v>114519</v>
      </c>
      <c r="S25" s="29">
        <v>115452</v>
      </c>
      <c r="T25" s="29">
        <v>116579</v>
      </c>
      <c r="U25" s="23">
        <v>119702</v>
      </c>
      <c r="V25" s="29">
        <v>124532</v>
      </c>
      <c r="W25" s="29">
        <v>141183</v>
      </c>
      <c r="X25" s="29">
        <v>140508</v>
      </c>
      <c r="Y25" s="23">
        <v>139362</v>
      </c>
    </row>
    <row r="26" spans="1:25" ht="14.25" thickTop="1">
      <c r="A26" s="2" t="s">
        <v>0</v>
      </c>
      <c r="B26" s="28">
        <v>11309</v>
      </c>
      <c r="C26" s="28">
        <v>10446</v>
      </c>
      <c r="D26" s="28">
        <v>9584</v>
      </c>
      <c r="E26" s="22">
        <v>9903</v>
      </c>
      <c r="F26" s="28">
        <v>11539</v>
      </c>
      <c r="G26" s="28">
        <v>10976</v>
      </c>
      <c r="H26" s="28">
        <v>11425</v>
      </c>
      <c r="I26" s="22">
        <v>12206</v>
      </c>
      <c r="J26" s="28">
        <v>12124</v>
      </c>
      <c r="K26" s="28">
        <v>13419</v>
      </c>
      <c r="L26" s="28">
        <v>13580</v>
      </c>
      <c r="M26" s="22">
        <v>13536</v>
      </c>
      <c r="N26" s="28">
        <v>13286</v>
      </c>
      <c r="O26" s="28">
        <v>14476</v>
      </c>
      <c r="P26" s="28">
        <v>13668</v>
      </c>
      <c r="Q26" s="22">
        <v>13614</v>
      </c>
      <c r="R26" s="28">
        <v>10231</v>
      </c>
      <c r="S26" s="28">
        <v>9054</v>
      </c>
      <c r="T26" s="28">
        <v>7947</v>
      </c>
      <c r="U26" s="22">
        <v>9099</v>
      </c>
      <c r="V26" s="28">
        <v>13362</v>
      </c>
      <c r="W26" s="28">
        <v>17243</v>
      </c>
      <c r="X26" s="28">
        <v>16023</v>
      </c>
      <c r="Y26" s="22">
        <v>15771</v>
      </c>
    </row>
    <row r="27" spans="1:25" ht="13.5">
      <c r="A27" s="2" t="s">
        <v>131</v>
      </c>
      <c r="B27" s="28">
        <v>23628</v>
      </c>
      <c r="C27" s="28">
        <v>23766</v>
      </c>
      <c r="D27" s="28">
        <v>32155</v>
      </c>
      <c r="E27" s="22">
        <v>31627</v>
      </c>
      <c r="F27" s="28">
        <v>38273</v>
      </c>
      <c r="G27" s="28">
        <v>36921</v>
      </c>
      <c r="H27" s="28">
        <v>32692</v>
      </c>
      <c r="I27" s="22">
        <v>33625</v>
      </c>
      <c r="J27" s="28">
        <v>32344</v>
      </c>
      <c r="K27" s="28">
        <v>29071</v>
      </c>
      <c r="L27" s="28">
        <v>28678</v>
      </c>
      <c r="M27" s="22">
        <v>28223</v>
      </c>
      <c r="N27" s="28">
        <v>29904</v>
      </c>
      <c r="O27" s="28">
        <v>31725</v>
      </c>
      <c r="P27" s="28">
        <v>24093</v>
      </c>
      <c r="Q27" s="22">
        <v>22869</v>
      </c>
      <c r="R27" s="28">
        <v>21112</v>
      </c>
      <c r="S27" s="28">
        <v>20094</v>
      </c>
      <c r="T27" s="28">
        <v>19890</v>
      </c>
      <c r="U27" s="22">
        <v>18620</v>
      </c>
      <c r="V27" s="28">
        <v>12970</v>
      </c>
      <c r="W27" s="28">
        <v>13034</v>
      </c>
      <c r="X27" s="28">
        <v>33326</v>
      </c>
      <c r="Y27" s="22">
        <v>33572</v>
      </c>
    </row>
    <row r="28" spans="1:25" ht="13.5">
      <c r="A28" s="2" t="s">
        <v>135</v>
      </c>
      <c r="B28" s="28">
        <v>2055</v>
      </c>
      <c r="C28" s="28">
        <v>1795</v>
      </c>
      <c r="D28" s="28">
        <v>794</v>
      </c>
      <c r="E28" s="22">
        <v>1172</v>
      </c>
      <c r="F28" s="28">
        <v>914</v>
      </c>
      <c r="G28" s="28">
        <v>825</v>
      </c>
      <c r="H28" s="28">
        <v>592</v>
      </c>
      <c r="I28" s="22">
        <v>627</v>
      </c>
      <c r="J28" s="28">
        <v>949</v>
      </c>
      <c r="K28" s="28">
        <v>1049</v>
      </c>
      <c r="L28" s="28">
        <v>802</v>
      </c>
      <c r="M28" s="22">
        <v>1194</v>
      </c>
      <c r="N28" s="28">
        <v>973</v>
      </c>
      <c r="O28" s="28">
        <v>1209</v>
      </c>
      <c r="P28" s="28">
        <v>670</v>
      </c>
      <c r="Q28" s="22">
        <v>1227</v>
      </c>
      <c r="R28" s="28">
        <v>504</v>
      </c>
      <c r="S28" s="28">
        <v>1036</v>
      </c>
      <c r="T28" s="28">
        <v>502</v>
      </c>
      <c r="U28" s="22">
        <v>564</v>
      </c>
      <c r="V28" s="28">
        <v>932</v>
      </c>
      <c r="W28" s="28">
        <v>1567</v>
      </c>
      <c r="X28" s="28">
        <v>1467</v>
      </c>
      <c r="Y28" s="22">
        <v>2497</v>
      </c>
    </row>
    <row r="29" spans="1:25" ht="13.5">
      <c r="A29" s="2" t="s">
        <v>139</v>
      </c>
      <c r="B29" s="28">
        <v>628</v>
      </c>
      <c r="C29" s="28">
        <v>594</v>
      </c>
      <c r="D29" s="28">
        <v>599</v>
      </c>
      <c r="E29" s="22">
        <v>584</v>
      </c>
      <c r="F29" s="28">
        <v>684</v>
      </c>
      <c r="G29" s="28">
        <v>794</v>
      </c>
      <c r="H29" s="28">
        <v>810</v>
      </c>
      <c r="I29" s="22">
        <v>827</v>
      </c>
      <c r="J29" s="28">
        <v>611</v>
      </c>
      <c r="K29" s="28">
        <v>634</v>
      </c>
      <c r="L29" s="28">
        <v>703</v>
      </c>
      <c r="M29" s="22">
        <v>708</v>
      </c>
      <c r="N29" s="28">
        <v>662</v>
      </c>
      <c r="O29" s="28">
        <v>722</v>
      </c>
      <c r="P29" s="28">
        <v>723</v>
      </c>
      <c r="Q29" s="22">
        <v>759</v>
      </c>
      <c r="R29" s="28">
        <v>683</v>
      </c>
      <c r="S29" s="28">
        <v>700</v>
      </c>
      <c r="T29" s="28">
        <v>757</v>
      </c>
      <c r="U29" s="22">
        <v>832</v>
      </c>
      <c r="V29" s="28"/>
      <c r="W29" s="28"/>
      <c r="X29" s="28"/>
      <c r="Y29" s="22"/>
    </row>
    <row r="30" spans="1:25" ht="13.5">
      <c r="A30" s="2" t="s">
        <v>94</v>
      </c>
      <c r="B30" s="28">
        <v>9681</v>
      </c>
      <c r="C30" s="28">
        <v>8564</v>
      </c>
      <c r="D30" s="28">
        <v>11406</v>
      </c>
      <c r="E30" s="22">
        <v>11375</v>
      </c>
      <c r="F30" s="28">
        <v>8776</v>
      </c>
      <c r="G30" s="28">
        <v>7423</v>
      </c>
      <c r="H30" s="28">
        <v>8037</v>
      </c>
      <c r="I30" s="22">
        <v>3091</v>
      </c>
      <c r="J30" s="28">
        <v>8086</v>
      </c>
      <c r="K30" s="28">
        <v>7447</v>
      </c>
      <c r="L30" s="28">
        <v>9031</v>
      </c>
      <c r="M30" s="22">
        <v>2963</v>
      </c>
      <c r="N30" s="28">
        <v>8703</v>
      </c>
      <c r="O30" s="28">
        <v>8854</v>
      </c>
      <c r="P30" s="28">
        <v>8630</v>
      </c>
      <c r="Q30" s="22">
        <v>2563</v>
      </c>
      <c r="R30" s="28">
        <v>7133</v>
      </c>
      <c r="S30" s="28">
        <v>7796</v>
      </c>
      <c r="T30" s="28">
        <v>8423</v>
      </c>
      <c r="U30" s="22">
        <v>2780</v>
      </c>
      <c r="V30" s="28">
        <v>8761</v>
      </c>
      <c r="W30" s="28">
        <v>11027</v>
      </c>
      <c r="X30" s="28">
        <v>10839</v>
      </c>
      <c r="Y30" s="22">
        <v>2241</v>
      </c>
    </row>
    <row r="31" spans="1:25" ht="13.5">
      <c r="A31" s="2" t="s">
        <v>141</v>
      </c>
      <c r="B31" s="28">
        <v>47303</v>
      </c>
      <c r="C31" s="28">
        <v>45167</v>
      </c>
      <c r="D31" s="28">
        <v>54539</v>
      </c>
      <c r="E31" s="22">
        <v>54662</v>
      </c>
      <c r="F31" s="28">
        <v>60187</v>
      </c>
      <c r="G31" s="28">
        <v>56941</v>
      </c>
      <c r="H31" s="28">
        <v>53557</v>
      </c>
      <c r="I31" s="22">
        <v>55375</v>
      </c>
      <c r="J31" s="28">
        <v>54116</v>
      </c>
      <c r="K31" s="28">
        <v>51622</v>
      </c>
      <c r="L31" s="28">
        <v>52796</v>
      </c>
      <c r="M31" s="22">
        <v>51910</v>
      </c>
      <c r="N31" s="28">
        <v>53530</v>
      </c>
      <c r="O31" s="28">
        <v>56989</v>
      </c>
      <c r="P31" s="28">
        <v>47786</v>
      </c>
      <c r="Q31" s="22">
        <v>46869</v>
      </c>
      <c r="R31" s="28">
        <v>39666</v>
      </c>
      <c r="S31" s="28">
        <v>38682</v>
      </c>
      <c r="T31" s="28">
        <v>37520</v>
      </c>
      <c r="U31" s="22">
        <v>38063</v>
      </c>
      <c r="V31" s="28">
        <v>36036</v>
      </c>
      <c r="W31" s="28">
        <v>42882</v>
      </c>
      <c r="X31" s="28">
        <v>61663</v>
      </c>
      <c r="Y31" s="22">
        <v>61083</v>
      </c>
    </row>
    <row r="32" spans="1:25" ht="13.5">
      <c r="A32" s="2" t="s">
        <v>142</v>
      </c>
      <c r="B32" s="28">
        <v>23390</v>
      </c>
      <c r="C32" s="28">
        <v>22172</v>
      </c>
      <c r="D32" s="28">
        <v>18963</v>
      </c>
      <c r="E32" s="22">
        <v>19002</v>
      </c>
      <c r="F32" s="28">
        <v>19541</v>
      </c>
      <c r="G32" s="28">
        <v>17897</v>
      </c>
      <c r="H32" s="28">
        <v>26075</v>
      </c>
      <c r="I32" s="22">
        <v>25256</v>
      </c>
      <c r="J32" s="28">
        <v>22563</v>
      </c>
      <c r="K32" s="28">
        <v>23903</v>
      </c>
      <c r="L32" s="28">
        <v>26188</v>
      </c>
      <c r="M32" s="22">
        <v>27077</v>
      </c>
      <c r="N32" s="28">
        <v>24833</v>
      </c>
      <c r="O32" s="28">
        <v>25233</v>
      </c>
      <c r="P32" s="28">
        <v>27837</v>
      </c>
      <c r="Q32" s="22">
        <v>28632</v>
      </c>
      <c r="R32" s="28">
        <v>28800</v>
      </c>
      <c r="S32" s="28">
        <v>29063</v>
      </c>
      <c r="T32" s="28">
        <v>29877</v>
      </c>
      <c r="U32" s="22">
        <v>30985</v>
      </c>
      <c r="V32" s="28">
        <v>30550</v>
      </c>
      <c r="W32" s="28">
        <v>31661</v>
      </c>
      <c r="X32" s="28">
        <v>10018</v>
      </c>
      <c r="Y32" s="22">
        <v>9557</v>
      </c>
    </row>
    <row r="33" spans="1:25" ht="13.5">
      <c r="A33" s="2" t="s">
        <v>145</v>
      </c>
      <c r="B33" s="28">
        <v>4762</v>
      </c>
      <c r="C33" s="28">
        <v>4784</v>
      </c>
      <c r="D33" s="28">
        <v>4916</v>
      </c>
      <c r="E33" s="22">
        <v>5331</v>
      </c>
      <c r="F33" s="28">
        <v>5583</v>
      </c>
      <c r="G33" s="28">
        <v>5734</v>
      </c>
      <c r="H33" s="28">
        <v>5707</v>
      </c>
      <c r="I33" s="22">
        <v>5802</v>
      </c>
      <c r="J33" s="28">
        <v>6401</v>
      </c>
      <c r="K33" s="28">
        <v>6604</v>
      </c>
      <c r="L33" s="28">
        <v>6819</v>
      </c>
      <c r="M33" s="22">
        <v>6937</v>
      </c>
      <c r="N33" s="28">
        <v>6685</v>
      </c>
      <c r="O33" s="28">
        <v>6906</v>
      </c>
      <c r="P33" s="28">
        <v>6975</v>
      </c>
      <c r="Q33" s="22">
        <v>7063</v>
      </c>
      <c r="R33" s="28">
        <v>7338</v>
      </c>
      <c r="S33" s="28">
        <v>7444</v>
      </c>
      <c r="T33" s="28">
        <v>7587</v>
      </c>
      <c r="U33" s="22">
        <v>7637</v>
      </c>
      <c r="V33" s="28">
        <v>7825</v>
      </c>
      <c r="W33" s="28">
        <v>7910</v>
      </c>
      <c r="X33" s="28">
        <v>8012</v>
      </c>
      <c r="Y33" s="22">
        <v>8177</v>
      </c>
    </row>
    <row r="34" spans="1:25" ht="13.5">
      <c r="A34" s="2" t="s">
        <v>147</v>
      </c>
      <c r="B34" s="28">
        <v>37</v>
      </c>
      <c r="C34" s="28">
        <v>36</v>
      </c>
      <c r="D34" s="28">
        <v>36</v>
      </c>
      <c r="E34" s="22">
        <v>35</v>
      </c>
      <c r="F34" s="28">
        <v>34</v>
      </c>
      <c r="G34" s="28">
        <v>33</v>
      </c>
      <c r="H34" s="28">
        <v>32</v>
      </c>
      <c r="I34" s="22">
        <v>30</v>
      </c>
      <c r="J34" s="28">
        <v>29</v>
      </c>
      <c r="K34" s="28">
        <v>28</v>
      </c>
      <c r="L34" s="28">
        <v>61</v>
      </c>
      <c r="M34" s="22">
        <v>59</v>
      </c>
      <c r="N34" s="28">
        <v>58</v>
      </c>
      <c r="O34" s="28">
        <v>57</v>
      </c>
      <c r="P34" s="28">
        <v>55</v>
      </c>
      <c r="Q34" s="22">
        <v>57</v>
      </c>
      <c r="R34" s="28">
        <v>22</v>
      </c>
      <c r="S34" s="28">
        <v>21</v>
      </c>
      <c r="T34" s="28">
        <v>22</v>
      </c>
      <c r="U34" s="22">
        <v>152</v>
      </c>
      <c r="V34" s="28">
        <v>143</v>
      </c>
      <c r="W34" s="28">
        <v>142</v>
      </c>
      <c r="X34" s="28">
        <v>138</v>
      </c>
      <c r="Y34" s="22">
        <v>165</v>
      </c>
    </row>
    <row r="35" spans="1:25" ht="13.5">
      <c r="A35" s="2" t="s">
        <v>94</v>
      </c>
      <c r="B35" s="28">
        <v>1612</v>
      </c>
      <c r="C35" s="28">
        <v>1545</v>
      </c>
      <c r="D35" s="28">
        <v>1516</v>
      </c>
      <c r="E35" s="22">
        <v>1448</v>
      </c>
      <c r="F35" s="28">
        <v>1434</v>
      </c>
      <c r="G35" s="28">
        <v>1215</v>
      </c>
      <c r="H35" s="28">
        <v>1249</v>
      </c>
      <c r="I35" s="22">
        <v>1243</v>
      </c>
      <c r="J35" s="28">
        <v>948</v>
      </c>
      <c r="K35" s="28">
        <v>1196</v>
      </c>
      <c r="L35" s="28">
        <v>1213</v>
      </c>
      <c r="M35" s="22">
        <v>1239</v>
      </c>
      <c r="N35" s="28">
        <v>1944</v>
      </c>
      <c r="O35" s="28">
        <v>1858</v>
      </c>
      <c r="P35" s="28">
        <v>1712</v>
      </c>
      <c r="Q35" s="22">
        <v>643</v>
      </c>
      <c r="R35" s="28">
        <v>1523</v>
      </c>
      <c r="S35" s="28">
        <v>1524</v>
      </c>
      <c r="T35" s="28">
        <v>1644</v>
      </c>
      <c r="U35" s="22">
        <v>709</v>
      </c>
      <c r="V35" s="28">
        <v>1099</v>
      </c>
      <c r="W35" s="28">
        <v>1289</v>
      </c>
      <c r="X35" s="28">
        <v>1354</v>
      </c>
      <c r="Y35" s="22">
        <v>565</v>
      </c>
    </row>
    <row r="36" spans="1:25" ht="13.5">
      <c r="A36" s="2" t="s">
        <v>148</v>
      </c>
      <c r="B36" s="28">
        <v>29802</v>
      </c>
      <c r="C36" s="28">
        <v>28538</v>
      </c>
      <c r="D36" s="28">
        <v>25433</v>
      </c>
      <c r="E36" s="22">
        <v>25818</v>
      </c>
      <c r="F36" s="28">
        <v>26594</v>
      </c>
      <c r="G36" s="28">
        <v>24882</v>
      </c>
      <c r="H36" s="28">
        <v>33064</v>
      </c>
      <c r="I36" s="22">
        <v>32337</v>
      </c>
      <c r="J36" s="28">
        <v>29942</v>
      </c>
      <c r="K36" s="28">
        <v>31733</v>
      </c>
      <c r="L36" s="28">
        <v>34283</v>
      </c>
      <c r="M36" s="22">
        <v>35667</v>
      </c>
      <c r="N36" s="28">
        <v>33521</v>
      </c>
      <c r="O36" s="28">
        <v>34055</v>
      </c>
      <c r="P36" s="28">
        <v>36580</v>
      </c>
      <c r="Q36" s="22">
        <v>36980</v>
      </c>
      <c r="R36" s="28">
        <v>37686</v>
      </c>
      <c r="S36" s="28">
        <v>38053</v>
      </c>
      <c r="T36" s="28">
        <v>39132</v>
      </c>
      <c r="U36" s="22">
        <v>40151</v>
      </c>
      <c r="V36" s="28">
        <v>39619</v>
      </c>
      <c r="W36" s="28">
        <v>41004</v>
      </c>
      <c r="X36" s="28">
        <v>19523</v>
      </c>
      <c r="Y36" s="22">
        <v>19140</v>
      </c>
    </row>
    <row r="37" spans="1:25" ht="14.25" thickBot="1">
      <c r="A37" s="5" t="s">
        <v>149</v>
      </c>
      <c r="B37" s="29">
        <v>77106</v>
      </c>
      <c r="C37" s="29">
        <v>73706</v>
      </c>
      <c r="D37" s="29">
        <v>79972</v>
      </c>
      <c r="E37" s="23">
        <v>80480</v>
      </c>
      <c r="F37" s="29">
        <v>86782</v>
      </c>
      <c r="G37" s="29">
        <v>81823</v>
      </c>
      <c r="H37" s="29">
        <v>86622</v>
      </c>
      <c r="I37" s="23">
        <v>87713</v>
      </c>
      <c r="J37" s="29">
        <v>84059</v>
      </c>
      <c r="K37" s="29">
        <v>83356</v>
      </c>
      <c r="L37" s="29">
        <v>87079</v>
      </c>
      <c r="M37" s="23">
        <v>87577</v>
      </c>
      <c r="N37" s="29">
        <v>87052</v>
      </c>
      <c r="O37" s="29">
        <v>91045</v>
      </c>
      <c r="P37" s="29">
        <v>84366</v>
      </c>
      <c r="Q37" s="23">
        <v>83850</v>
      </c>
      <c r="R37" s="29">
        <v>77352</v>
      </c>
      <c r="S37" s="29">
        <v>76736</v>
      </c>
      <c r="T37" s="29">
        <v>76652</v>
      </c>
      <c r="U37" s="23">
        <v>78215</v>
      </c>
      <c r="V37" s="29">
        <v>75655</v>
      </c>
      <c r="W37" s="29">
        <v>83886</v>
      </c>
      <c r="X37" s="29">
        <v>81187</v>
      </c>
      <c r="Y37" s="23">
        <v>80223</v>
      </c>
    </row>
    <row r="38" spans="1:25" ht="14.25" thickTop="1">
      <c r="A38" s="2" t="s">
        <v>151</v>
      </c>
      <c r="B38" s="28">
        <v>16638</v>
      </c>
      <c r="C38" s="28">
        <v>16638</v>
      </c>
      <c r="D38" s="28">
        <v>16638</v>
      </c>
      <c r="E38" s="22">
        <v>16638</v>
      </c>
      <c r="F38" s="28">
        <v>10297</v>
      </c>
      <c r="G38" s="28">
        <v>10297</v>
      </c>
      <c r="H38" s="28">
        <v>10297</v>
      </c>
      <c r="I38" s="22">
        <v>10297</v>
      </c>
      <c r="J38" s="28">
        <v>10297</v>
      </c>
      <c r="K38" s="28">
        <v>10297</v>
      </c>
      <c r="L38" s="28">
        <v>10297</v>
      </c>
      <c r="M38" s="22">
        <v>10297</v>
      </c>
      <c r="N38" s="28">
        <v>10297</v>
      </c>
      <c r="O38" s="28">
        <v>10297</v>
      </c>
      <c r="P38" s="28">
        <v>10297</v>
      </c>
      <c r="Q38" s="22">
        <v>10297</v>
      </c>
      <c r="R38" s="28">
        <v>10297</v>
      </c>
      <c r="S38" s="28">
        <v>10297</v>
      </c>
      <c r="T38" s="28">
        <v>10297</v>
      </c>
      <c r="U38" s="22">
        <v>10297</v>
      </c>
      <c r="V38" s="28">
        <v>10297</v>
      </c>
      <c r="W38" s="28">
        <v>10297</v>
      </c>
      <c r="X38" s="28">
        <v>10297</v>
      </c>
      <c r="Y38" s="22">
        <v>10297</v>
      </c>
    </row>
    <row r="39" spans="1:25" ht="13.5">
      <c r="A39" s="2" t="s">
        <v>154</v>
      </c>
      <c r="B39" s="28">
        <v>20950</v>
      </c>
      <c r="C39" s="28">
        <v>21051</v>
      </c>
      <c r="D39" s="28">
        <v>21051</v>
      </c>
      <c r="E39" s="22">
        <v>21051</v>
      </c>
      <c r="F39" s="28">
        <v>14711</v>
      </c>
      <c r="G39" s="28">
        <v>14711</v>
      </c>
      <c r="H39" s="28">
        <v>14711</v>
      </c>
      <c r="I39" s="22">
        <v>14711</v>
      </c>
      <c r="J39" s="28">
        <v>14711</v>
      </c>
      <c r="K39" s="28">
        <v>14711</v>
      </c>
      <c r="L39" s="28">
        <v>14711</v>
      </c>
      <c r="M39" s="22">
        <v>14711</v>
      </c>
      <c r="N39" s="28">
        <v>14711</v>
      </c>
      <c r="O39" s="28">
        <v>14711</v>
      </c>
      <c r="P39" s="28">
        <v>14711</v>
      </c>
      <c r="Q39" s="22">
        <v>14711</v>
      </c>
      <c r="R39" s="28">
        <v>14711</v>
      </c>
      <c r="S39" s="28">
        <v>14711</v>
      </c>
      <c r="T39" s="28">
        <v>14711</v>
      </c>
      <c r="U39" s="22">
        <v>14711</v>
      </c>
      <c r="V39" s="28">
        <v>14711</v>
      </c>
      <c r="W39" s="28">
        <v>14711</v>
      </c>
      <c r="X39" s="28">
        <v>14711</v>
      </c>
      <c r="Y39" s="22">
        <v>14711</v>
      </c>
    </row>
    <row r="40" spans="1:25" ht="13.5">
      <c r="A40" s="2" t="s">
        <v>158</v>
      </c>
      <c r="B40" s="28">
        <v>14087</v>
      </c>
      <c r="C40" s="28">
        <v>14085</v>
      </c>
      <c r="D40" s="28">
        <v>12467</v>
      </c>
      <c r="E40" s="22">
        <v>12843</v>
      </c>
      <c r="F40" s="28">
        <v>10773</v>
      </c>
      <c r="G40" s="28">
        <v>11309</v>
      </c>
      <c r="H40" s="28">
        <v>11006</v>
      </c>
      <c r="I40" s="22">
        <v>12717</v>
      </c>
      <c r="J40" s="28">
        <v>10537</v>
      </c>
      <c r="K40" s="28">
        <v>14650</v>
      </c>
      <c r="L40" s="28">
        <v>15455</v>
      </c>
      <c r="M40" s="22">
        <v>16799</v>
      </c>
      <c r="N40" s="28">
        <v>14147</v>
      </c>
      <c r="O40" s="28">
        <v>16977</v>
      </c>
      <c r="P40" s="28">
        <v>16696</v>
      </c>
      <c r="Q40" s="22">
        <v>18461</v>
      </c>
      <c r="R40" s="28">
        <v>14379</v>
      </c>
      <c r="S40" s="28">
        <v>16149</v>
      </c>
      <c r="T40" s="28">
        <v>16715</v>
      </c>
      <c r="U40" s="22">
        <v>18717</v>
      </c>
      <c r="V40" s="28">
        <v>26345</v>
      </c>
      <c r="W40" s="28">
        <v>31097</v>
      </c>
      <c r="X40" s="28">
        <v>30752</v>
      </c>
      <c r="Y40" s="22">
        <v>31542</v>
      </c>
    </row>
    <row r="41" spans="1:25" ht="13.5">
      <c r="A41" s="2" t="s">
        <v>159</v>
      </c>
      <c r="B41" s="28">
        <v>-58</v>
      </c>
      <c r="C41" s="28">
        <v>-57</v>
      </c>
      <c r="D41" s="28">
        <v>-57</v>
      </c>
      <c r="E41" s="22">
        <v>-57</v>
      </c>
      <c r="F41" s="28">
        <v>-56</v>
      </c>
      <c r="G41" s="28">
        <v>-56</v>
      </c>
      <c r="H41" s="28">
        <v>-56</v>
      </c>
      <c r="I41" s="22">
        <v>-56</v>
      </c>
      <c r="J41" s="28">
        <v>-56</v>
      </c>
      <c r="K41" s="28">
        <v>-56</v>
      </c>
      <c r="L41" s="28">
        <v>-56</v>
      </c>
      <c r="M41" s="22">
        <v>-56</v>
      </c>
      <c r="N41" s="28">
        <v>-56</v>
      </c>
      <c r="O41" s="28">
        <v>-56</v>
      </c>
      <c r="P41" s="28">
        <v>-56</v>
      </c>
      <c r="Q41" s="22">
        <v>-56</v>
      </c>
      <c r="R41" s="28">
        <v>-56</v>
      </c>
      <c r="S41" s="28">
        <v>-56</v>
      </c>
      <c r="T41" s="28">
        <v>-56</v>
      </c>
      <c r="U41" s="22">
        <v>-55</v>
      </c>
      <c r="V41" s="28">
        <v>-55</v>
      </c>
      <c r="W41" s="28">
        <v>-55</v>
      </c>
      <c r="X41" s="28">
        <v>-55</v>
      </c>
      <c r="Y41" s="22">
        <v>-54</v>
      </c>
    </row>
    <row r="42" spans="1:25" ht="13.5">
      <c r="A42" s="2" t="s">
        <v>160</v>
      </c>
      <c r="B42" s="28">
        <v>51617</v>
      </c>
      <c r="C42" s="28">
        <v>51717</v>
      </c>
      <c r="D42" s="28">
        <v>50099</v>
      </c>
      <c r="E42" s="22">
        <v>50476</v>
      </c>
      <c r="F42" s="28">
        <v>35725</v>
      </c>
      <c r="G42" s="28">
        <v>36262</v>
      </c>
      <c r="H42" s="28">
        <v>35958</v>
      </c>
      <c r="I42" s="22">
        <v>37669</v>
      </c>
      <c r="J42" s="28">
        <v>35490</v>
      </c>
      <c r="K42" s="28">
        <v>39603</v>
      </c>
      <c r="L42" s="28">
        <v>40408</v>
      </c>
      <c r="M42" s="22">
        <v>41751</v>
      </c>
      <c r="N42" s="28">
        <v>39099</v>
      </c>
      <c r="O42" s="28">
        <v>41930</v>
      </c>
      <c r="P42" s="28">
        <v>41648</v>
      </c>
      <c r="Q42" s="22">
        <v>43414</v>
      </c>
      <c r="R42" s="28">
        <v>39332</v>
      </c>
      <c r="S42" s="28">
        <v>41102</v>
      </c>
      <c r="T42" s="28">
        <v>41668</v>
      </c>
      <c r="U42" s="22">
        <v>43671</v>
      </c>
      <c r="V42" s="28">
        <v>51299</v>
      </c>
      <c r="W42" s="28">
        <v>56051</v>
      </c>
      <c r="X42" s="28">
        <v>55706</v>
      </c>
      <c r="Y42" s="22">
        <v>56496</v>
      </c>
    </row>
    <row r="43" spans="1:25" ht="13.5">
      <c r="A43" s="2" t="s">
        <v>162</v>
      </c>
      <c r="B43" s="28">
        <v>535</v>
      </c>
      <c r="C43" s="28">
        <v>458</v>
      </c>
      <c r="D43" s="28">
        <v>447</v>
      </c>
      <c r="E43" s="22">
        <v>298</v>
      </c>
      <c r="F43" s="28">
        <v>123</v>
      </c>
      <c r="G43" s="28">
        <v>20</v>
      </c>
      <c r="H43" s="28">
        <v>-408</v>
      </c>
      <c r="I43" s="22">
        <v>-246</v>
      </c>
      <c r="J43" s="28">
        <v>-544</v>
      </c>
      <c r="K43" s="28">
        <v>-52</v>
      </c>
      <c r="L43" s="28">
        <v>-379</v>
      </c>
      <c r="M43" s="22">
        <v>-299</v>
      </c>
      <c r="N43" s="28">
        <v>-199</v>
      </c>
      <c r="O43" s="28">
        <v>-225</v>
      </c>
      <c r="P43" s="28">
        <v>-34</v>
      </c>
      <c r="Q43" s="22">
        <v>289</v>
      </c>
      <c r="R43" s="28">
        <v>128</v>
      </c>
      <c r="S43" s="28">
        <v>135</v>
      </c>
      <c r="T43" s="28">
        <v>169</v>
      </c>
      <c r="U43" s="22">
        <v>2</v>
      </c>
      <c r="V43" s="28">
        <v>91</v>
      </c>
      <c r="W43" s="28">
        <v>372</v>
      </c>
      <c r="X43" s="28">
        <v>549</v>
      </c>
      <c r="Y43" s="22">
        <v>431</v>
      </c>
    </row>
    <row r="44" spans="1:25" ht="13.5">
      <c r="A44" s="2" t="s">
        <v>163</v>
      </c>
      <c r="B44" s="28">
        <v>-35</v>
      </c>
      <c r="C44" s="28">
        <v>-48</v>
      </c>
      <c r="D44" s="28">
        <v>12</v>
      </c>
      <c r="E44" s="22">
        <v>10</v>
      </c>
      <c r="F44" s="28">
        <v>0</v>
      </c>
      <c r="G44" s="28">
        <v>0</v>
      </c>
      <c r="H44" s="28">
        <v>-2</v>
      </c>
      <c r="I44" s="22">
        <v>0</v>
      </c>
      <c r="J44" s="28">
        <v>28</v>
      </c>
      <c r="K44" s="28">
        <v>34</v>
      </c>
      <c r="L44" s="28">
        <v>-11</v>
      </c>
      <c r="M44" s="22">
        <v>2</v>
      </c>
      <c r="N44" s="28">
        <v>0</v>
      </c>
      <c r="O44" s="28">
        <v>2</v>
      </c>
      <c r="P44" s="28">
        <v>-1</v>
      </c>
      <c r="Q44" s="22">
        <v>-5</v>
      </c>
      <c r="R44" s="28">
        <v>-7</v>
      </c>
      <c r="S44" s="28">
        <v>-13</v>
      </c>
      <c r="T44" s="28">
        <v>-31</v>
      </c>
      <c r="U44" s="22">
        <v>-58</v>
      </c>
      <c r="V44" s="28">
        <v>-68</v>
      </c>
      <c r="W44" s="28">
        <v>-25</v>
      </c>
      <c r="X44" s="28">
        <v>-8</v>
      </c>
      <c r="Y44" s="22">
        <v>-23</v>
      </c>
    </row>
    <row r="45" spans="1:25" ht="13.5">
      <c r="A45" s="2" t="s">
        <v>1</v>
      </c>
      <c r="B45" s="28">
        <v>-342</v>
      </c>
      <c r="C45" s="28">
        <v>-1840</v>
      </c>
      <c r="D45" s="28">
        <v>-1898</v>
      </c>
      <c r="E45" s="22">
        <v>-2310</v>
      </c>
      <c r="F45" s="28">
        <v>-3827</v>
      </c>
      <c r="G45" s="28">
        <v>-5782</v>
      </c>
      <c r="H45" s="28">
        <v>-5745</v>
      </c>
      <c r="I45" s="22">
        <v>-4755</v>
      </c>
      <c r="J45" s="28">
        <v>-5924</v>
      </c>
      <c r="K45" s="28">
        <v>-6188</v>
      </c>
      <c r="L45" s="28">
        <v>-4897</v>
      </c>
      <c r="M45" s="22">
        <v>-4545</v>
      </c>
      <c r="N45" s="28">
        <v>-5087</v>
      </c>
      <c r="O45" s="28">
        <v>-4638</v>
      </c>
      <c r="P45" s="28">
        <v>-4428</v>
      </c>
      <c r="Q45" s="22">
        <v>-3207</v>
      </c>
      <c r="R45" s="28">
        <v>-3716</v>
      </c>
      <c r="S45" s="28">
        <v>-4006</v>
      </c>
      <c r="T45" s="28">
        <v>-3540</v>
      </c>
      <c r="U45" s="22">
        <v>-3814</v>
      </c>
      <c r="V45" s="28">
        <v>-4562</v>
      </c>
      <c r="W45" s="28">
        <v>-1361</v>
      </c>
      <c r="X45" s="28">
        <v>-110</v>
      </c>
      <c r="Y45" s="22">
        <v>-823</v>
      </c>
    </row>
    <row r="46" spans="1:25" ht="13.5">
      <c r="A46" s="2" t="s">
        <v>164</v>
      </c>
      <c r="B46" s="28">
        <v>157</v>
      </c>
      <c r="C46" s="28">
        <v>-1430</v>
      </c>
      <c r="D46" s="28">
        <v>-1438</v>
      </c>
      <c r="E46" s="22">
        <v>-2002</v>
      </c>
      <c r="F46" s="28">
        <v>-3705</v>
      </c>
      <c r="G46" s="28">
        <v>-5762</v>
      </c>
      <c r="H46" s="28">
        <v>-6155</v>
      </c>
      <c r="I46" s="22">
        <v>-5002</v>
      </c>
      <c r="J46" s="28">
        <v>-6440</v>
      </c>
      <c r="K46" s="28">
        <v>-6207</v>
      </c>
      <c r="L46" s="28">
        <v>-5287</v>
      </c>
      <c r="M46" s="22">
        <v>-4843</v>
      </c>
      <c r="N46" s="28">
        <v>-5288</v>
      </c>
      <c r="O46" s="28">
        <v>-4861</v>
      </c>
      <c r="P46" s="28">
        <v>-4463</v>
      </c>
      <c r="Q46" s="22">
        <v>-2923</v>
      </c>
      <c r="R46" s="28">
        <v>-3595</v>
      </c>
      <c r="S46" s="28">
        <v>-3884</v>
      </c>
      <c r="T46" s="28">
        <v>-3402</v>
      </c>
      <c r="U46" s="22">
        <v>-3870</v>
      </c>
      <c r="V46" s="28">
        <v>-4539</v>
      </c>
      <c r="W46" s="28">
        <v>-1014</v>
      </c>
      <c r="X46" s="28">
        <v>430</v>
      </c>
      <c r="Y46" s="22">
        <v>-414</v>
      </c>
    </row>
    <row r="47" spans="1:25" ht="13.5">
      <c r="A47" s="6" t="s">
        <v>2</v>
      </c>
      <c r="B47" s="28">
        <v>746</v>
      </c>
      <c r="C47" s="28">
        <v>728</v>
      </c>
      <c r="D47" s="28">
        <v>643</v>
      </c>
      <c r="E47" s="22">
        <v>548</v>
      </c>
      <c r="F47" s="28">
        <v>507</v>
      </c>
      <c r="G47" s="28">
        <v>493</v>
      </c>
      <c r="H47" s="28">
        <v>454</v>
      </c>
      <c r="I47" s="22">
        <v>397</v>
      </c>
      <c r="J47" s="28">
        <v>397</v>
      </c>
      <c r="K47" s="28">
        <v>405</v>
      </c>
      <c r="L47" s="28">
        <v>417</v>
      </c>
      <c r="M47" s="22">
        <v>329</v>
      </c>
      <c r="N47" s="28">
        <v>1079</v>
      </c>
      <c r="O47" s="28">
        <v>1009</v>
      </c>
      <c r="P47" s="28">
        <v>1273</v>
      </c>
      <c r="Q47" s="22">
        <v>1198</v>
      </c>
      <c r="R47" s="28">
        <v>1429</v>
      </c>
      <c r="S47" s="28">
        <v>1497</v>
      </c>
      <c r="T47" s="28">
        <v>1660</v>
      </c>
      <c r="U47" s="22">
        <v>1686</v>
      </c>
      <c r="V47" s="28">
        <v>2117</v>
      </c>
      <c r="W47" s="28">
        <v>2260</v>
      </c>
      <c r="X47" s="28">
        <v>3183</v>
      </c>
      <c r="Y47" s="22">
        <v>3056</v>
      </c>
    </row>
    <row r="48" spans="1:25" ht="13.5">
      <c r="A48" s="6" t="s">
        <v>166</v>
      </c>
      <c r="B48" s="28">
        <v>52521</v>
      </c>
      <c r="C48" s="28">
        <v>51016</v>
      </c>
      <c r="D48" s="28">
        <v>49304</v>
      </c>
      <c r="E48" s="22">
        <v>49022</v>
      </c>
      <c r="F48" s="28">
        <v>32527</v>
      </c>
      <c r="G48" s="28">
        <v>30993</v>
      </c>
      <c r="H48" s="28">
        <v>30257</v>
      </c>
      <c r="I48" s="22">
        <v>33064</v>
      </c>
      <c r="J48" s="28">
        <v>29447</v>
      </c>
      <c r="K48" s="28">
        <v>33801</v>
      </c>
      <c r="L48" s="28">
        <v>35537</v>
      </c>
      <c r="M48" s="22">
        <v>37238</v>
      </c>
      <c r="N48" s="28">
        <v>34891</v>
      </c>
      <c r="O48" s="28">
        <v>38077</v>
      </c>
      <c r="P48" s="28">
        <v>38458</v>
      </c>
      <c r="Q48" s="22">
        <v>41689</v>
      </c>
      <c r="R48" s="28">
        <v>37167</v>
      </c>
      <c r="S48" s="28">
        <v>38716</v>
      </c>
      <c r="T48" s="28">
        <v>39926</v>
      </c>
      <c r="U48" s="22">
        <v>41487</v>
      </c>
      <c r="V48" s="28">
        <v>48876</v>
      </c>
      <c r="W48" s="28">
        <v>57296</v>
      </c>
      <c r="X48" s="28">
        <v>59320</v>
      </c>
      <c r="Y48" s="22">
        <v>59138</v>
      </c>
    </row>
    <row r="49" spans="1:25" ht="14.25" thickBot="1">
      <c r="A49" s="7" t="s">
        <v>168</v>
      </c>
      <c r="B49" s="28">
        <v>129627</v>
      </c>
      <c r="C49" s="28">
        <v>124722</v>
      </c>
      <c r="D49" s="28">
        <v>129277</v>
      </c>
      <c r="E49" s="22">
        <v>129503</v>
      </c>
      <c r="F49" s="28">
        <v>119310</v>
      </c>
      <c r="G49" s="28">
        <v>112817</v>
      </c>
      <c r="H49" s="28">
        <v>116880</v>
      </c>
      <c r="I49" s="22">
        <v>120777</v>
      </c>
      <c r="J49" s="28">
        <v>113506</v>
      </c>
      <c r="K49" s="28">
        <v>117157</v>
      </c>
      <c r="L49" s="28">
        <v>122617</v>
      </c>
      <c r="M49" s="22">
        <v>124816</v>
      </c>
      <c r="N49" s="28">
        <v>121944</v>
      </c>
      <c r="O49" s="28">
        <v>129123</v>
      </c>
      <c r="P49" s="28">
        <v>122825</v>
      </c>
      <c r="Q49" s="22">
        <v>125539</v>
      </c>
      <c r="R49" s="28">
        <v>114519</v>
      </c>
      <c r="S49" s="28">
        <v>115452</v>
      </c>
      <c r="T49" s="28">
        <v>116579</v>
      </c>
      <c r="U49" s="22">
        <v>119702</v>
      </c>
      <c r="V49" s="28">
        <v>124532</v>
      </c>
      <c r="W49" s="28">
        <v>141183</v>
      </c>
      <c r="X49" s="28">
        <v>140508</v>
      </c>
      <c r="Y49" s="22">
        <v>139362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173</v>
      </c>
    </row>
    <row r="53" ht="13.5">
      <c r="A53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7732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HYPERLINK("http://www.kabupro.jp/mark/20130626/S000DQC5.htm","有価証券報告書")</f>
        <v>有価証券報告書</v>
      </c>
      <c r="C4" s="15" t="str">
        <f>HYPERLINK("http://www.kabupro.jp/mark/20130626/S000DQC5.htm","有価証券報告書")</f>
        <v>有価証券報告書</v>
      </c>
      <c r="D4" s="15" t="str">
        <f>HYPERLINK("http://www.kabupro.jp/mark/20120627/S000B6EW.htm","有価証券報告書")</f>
        <v>有価証券報告書</v>
      </c>
      <c r="E4" s="15" t="str">
        <f>HYPERLINK("http://www.kabupro.jp/mark/20110624/S0008LDY.htm","有価証券報告書")</f>
        <v>有価証券報告書</v>
      </c>
      <c r="F4" s="15" t="str">
        <f>HYPERLINK("http://www.kabupro.jp/mark/20100625/S00061OV.htm","有価証券報告書")</f>
        <v>有価証券報告書</v>
      </c>
      <c r="G4" s="15" t="str">
        <f>HYPERLINK("http://www.kabupro.jp/mark/20090626/S0003HMZ.htm","有価証券報告書")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229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 t="s">
        <v>175</v>
      </c>
      <c r="C8" s="17" t="s">
        <v>176</v>
      </c>
      <c r="D8" s="17" t="s">
        <v>177</v>
      </c>
      <c r="E8" s="17" t="s">
        <v>178</v>
      </c>
      <c r="F8" s="17" t="s">
        <v>179</v>
      </c>
      <c r="G8" s="17" t="s">
        <v>180</v>
      </c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26" t="s">
        <v>181</v>
      </c>
      <c r="B11" s="21">
        <v>37775</v>
      </c>
      <c r="C11" s="21">
        <v>42120</v>
      </c>
      <c r="D11" s="21">
        <v>45600</v>
      </c>
      <c r="E11" s="21">
        <v>44939</v>
      </c>
      <c r="F11" s="21">
        <v>42333</v>
      </c>
      <c r="G11" s="21">
        <v>51982</v>
      </c>
    </row>
    <row r="12" spans="1:7" ht="13.5">
      <c r="A12" s="6" t="s">
        <v>182</v>
      </c>
      <c r="B12" s="22">
        <v>1276</v>
      </c>
      <c r="C12" s="22">
        <v>1017</v>
      </c>
      <c r="D12" s="22">
        <v>1003</v>
      </c>
      <c r="E12" s="22">
        <v>1176</v>
      </c>
      <c r="F12" s="22">
        <v>1453</v>
      </c>
      <c r="G12" s="22">
        <v>1768</v>
      </c>
    </row>
    <row r="13" spans="1:7" ht="13.5">
      <c r="A13" s="6" t="s">
        <v>183</v>
      </c>
      <c r="B13" s="22">
        <v>28673</v>
      </c>
      <c r="C13" s="22">
        <v>34661</v>
      </c>
      <c r="D13" s="22">
        <v>36764</v>
      </c>
      <c r="E13" s="22">
        <v>35687</v>
      </c>
      <c r="F13" s="22">
        <v>35546</v>
      </c>
      <c r="G13" s="22">
        <v>37070</v>
      </c>
    </row>
    <row r="14" spans="1:7" ht="13.5">
      <c r="A14" s="6" t="s">
        <v>184</v>
      </c>
      <c r="B14" s="22">
        <v>29949</v>
      </c>
      <c r="C14" s="22">
        <v>35678</v>
      </c>
      <c r="D14" s="22">
        <v>37767</v>
      </c>
      <c r="E14" s="22">
        <v>36864</v>
      </c>
      <c r="F14" s="22">
        <v>37000</v>
      </c>
      <c r="G14" s="22">
        <v>38838</v>
      </c>
    </row>
    <row r="15" spans="1:7" ht="13.5">
      <c r="A15" s="6" t="s">
        <v>185</v>
      </c>
      <c r="B15" s="22">
        <v>403</v>
      </c>
      <c r="C15" s="22">
        <v>385</v>
      </c>
      <c r="D15" s="22">
        <v>80</v>
      </c>
      <c r="E15" s="22">
        <v>68</v>
      </c>
      <c r="F15" s="22">
        <v>144</v>
      </c>
      <c r="G15" s="22">
        <v>107</v>
      </c>
    </row>
    <row r="16" spans="1:7" ht="13.5">
      <c r="A16" s="6" t="s">
        <v>186</v>
      </c>
      <c r="B16" s="22">
        <v>1746</v>
      </c>
      <c r="C16" s="22">
        <v>1276</v>
      </c>
      <c r="D16" s="22">
        <v>1017</v>
      </c>
      <c r="E16" s="22">
        <v>1003</v>
      </c>
      <c r="F16" s="22">
        <v>1176</v>
      </c>
      <c r="G16" s="22">
        <v>1453</v>
      </c>
    </row>
    <row r="17" spans="1:7" ht="13.5">
      <c r="A17" s="6" t="s">
        <v>187</v>
      </c>
      <c r="B17" s="22">
        <v>27799</v>
      </c>
      <c r="C17" s="22">
        <v>34016</v>
      </c>
      <c r="D17" s="22">
        <v>36670</v>
      </c>
      <c r="E17" s="22">
        <v>35792</v>
      </c>
      <c r="F17" s="22">
        <v>35679</v>
      </c>
      <c r="G17" s="22">
        <v>37277</v>
      </c>
    </row>
    <row r="18" spans="1:7" ht="13.5">
      <c r="A18" s="7" t="s">
        <v>190</v>
      </c>
      <c r="B18" s="22">
        <v>9975</v>
      </c>
      <c r="C18" s="22">
        <v>8103</v>
      </c>
      <c r="D18" s="22">
        <v>8930</v>
      </c>
      <c r="E18" s="22">
        <v>9147</v>
      </c>
      <c r="F18" s="22">
        <v>6654</v>
      </c>
      <c r="G18" s="22">
        <v>14705</v>
      </c>
    </row>
    <row r="19" spans="1:7" ht="13.5">
      <c r="A19" s="6" t="s">
        <v>191</v>
      </c>
      <c r="B19" s="22">
        <v>2682</v>
      </c>
      <c r="C19" s="22">
        <v>3220</v>
      </c>
      <c r="D19" s="22">
        <v>3721</v>
      </c>
      <c r="E19" s="22">
        <v>3977</v>
      </c>
      <c r="F19" s="22">
        <v>4854</v>
      </c>
      <c r="G19" s="22">
        <v>5830</v>
      </c>
    </row>
    <row r="20" spans="1:7" ht="13.5">
      <c r="A20" s="6" t="s">
        <v>192</v>
      </c>
      <c r="B20" s="22">
        <v>4446</v>
      </c>
      <c r="C20" s="22">
        <v>4637</v>
      </c>
      <c r="D20" s="22">
        <v>5481</v>
      </c>
      <c r="E20" s="22">
        <v>4865</v>
      </c>
      <c r="F20" s="22">
        <v>5495</v>
      </c>
      <c r="G20" s="22">
        <v>5638</v>
      </c>
    </row>
    <row r="21" spans="1:7" ht="13.5">
      <c r="A21" s="6" t="s">
        <v>196</v>
      </c>
      <c r="B21" s="22">
        <v>7128</v>
      </c>
      <c r="C21" s="22">
        <v>7858</v>
      </c>
      <c r="D21" s="22">
        <v>9202</v>
      </c>
      <c r="E21" s="22">
        <v>8842</v>
      </c>
      <c r="F21" s="22">
        <v>10349</v>
      </c>
      <c r="G21" s="22">
        <v>11469</v>
      </c>
    </row>
    <row r="22" spans="1:7" ht="14.25" thickBot="1">
      <c r="A22" s="25" t="s">
        <v>197</v>
      </c>
      <c r="B22" s="23">
        <v>2846</v>
      </c>
      <c r="C22" s="23">
        <v>244</v>
      </c>
      <c r="D22" s="23">
        <v>-272</v>
      </c>
      <c r="E22" s="23">
        <v>304</v>
      </c>
      <c r="F22" s="23">
        <v>-3695</v>
      </c>
      <c r="G22" s="23">
        <v>3235</v>
      </c>
    </row>
    <row r="23" spans="1:7" ht="14.25" thickTop="1">
      <c r="A23" s="6" t="s">
        <v>198</v>
      </c>
      <c r="B23" s="22">
        <v>50</v>
      </c>
      <c r="C23" s="22">
        <v>34</v>
      </c>
      <c r="D23" s="22">
        <v>27</v>
      </c>
      <c r="E23" s="22">
        <v>57</v>
      </c>
      <c r="F23" s="22">
        <v>101</v>
      </c>
      <c r="G23" s="22">
        <v>98</v>
      </c>
    </row>
    <row r="24" spans="1:7" ht="13.5">
      <c r="A24" s="6" t="s">
        <v>200</v>
      </c>
      <c r="B24" s="22">
        <v>992</v>
      </c>
      <c r="C24" s="22">
        <v>794</v>
      </c>
      <c r="D24" s="22">
        <v>889</v>
      </c>
      <c r="E24" s="22">
        <v>833</v>
      </c>
      <c r="F24" s="22">
        <v>874</v>
      </c>
      <c r="G24" s="22">
        <v>1828</v>
      </c>
    </row>
    <row r="25" spans="1:7" ht="13.5">
      <c r="A25" s="6" t="s">
        <v>201</v>
      </c>
      <c r="B25" s="22">
        <v>147</v>
      </c>
      <c r="C25" s="22">
        <v>58</v>
      </c>
      <c r="D25" s="22">
        <v>71</v>
      </c>
      <c r="E25" s="22">
        <v>71</v>
      </c>
      <c r="F25" s="22">
        <v>69</v>
      </c>
      <c r="G25" s="22">
        <v>76</v>
      </c>
    </row>
    <row r="26" spans="1:7" ht="13.5">
      <c r="A26" s="6" t="s">
        <v>202</v>
      </c>
      <c r="B26" s="22">
        <v>183</v>
      </c>
      <c r="C26" s="22">
        <v>204</v>
      </c>
      <c r="D26" s="22">
        <v>244</v>
      </c>
      <c r="E26" s="22">
        <v>84</v>
      </c>
      <c r="F26" s="22">
        <v>70</v>
      </c>
      <c r="G26" s="22">
        <v>35</v>
      </c>
    </row>
    <row r="27" spans="1:7" ht="13.5">
      <c r="A27" s="6" t="s">
        <v>204</v>
      </c>
      <c r="B27" s="22">
        <v>1374</v>
      </c>
      <c r="C27" s="22">
        <v>1092</v>
      </c>
      <c r="D27" s="22">
        <v>1233</v>
      </c>
      <c r="E27" s="22">
        <v>1045</v>
      </c>
      <c r="F27" s="22">
        <v>1115</v>
      </c>
      <c r="G27" s="22">
        <v>2039</v>
      </c>
    </row>
    <row r="28" spans="1:7" ht="13.5">
      <c r="A28" s="6" t="s">
        <v>205</v>
      </c>
      <c r="B28" s="22">
        <v>701</v>
      </c>
      <c r="C28" s="22">
        <v>679</v>
      </c>
      <c r="D28" s="22">
        <v>635</v>
      </c>
      <c r="E28" s="22">
        <v>556</v>
      </c>
      <c r="F28" s="22">
        <v>416</v>
      </c>
      <c r="G28" s="22">
        <v>169</v>
      </c>
    </row>
    <row r="29" spans="1:7" ht="13.5">
      <c r="A29" s="6" t="s">
        <v>206</v>
      </c>
      <c r="B29" s="22">
        <v>582</v>
      </c>
      <c r="C29" s="22">
        <v>255</v>
      </c>
      <c r="D29" s="22">
        <v>341</v>
      </c>
      <c r="E29" s="22">
        <v>4</v>
      </c>
      <c r="F29" s="22">
        <v>78</v>
      </c>
      <c r="G29" s="22">
        <v>259</v>
      </c>
    </row>
    <row r="30" spans="1:7" ht="13.5">
      <c r="A30" s="6" t="s">
        <v>207</v>
      </c>
      <c r="B30" s="22">
        <v>374</v>
      </c>
      <c r="C30" s="22">
        <v>147</v>
      </c>
      <c r="D30" s="22">
        <v>226</v>
      </c>
      <c r="E30" s="22">
        <v>116</v>
      </c>
      <c r="F30" s="22">
        <v>178</v>
      </c>
      <c r="G30" s="22">
        <v>264</v>
      </c>
    </row>
    <row r="31" spans="1:7" ht="13.5">
      <c r="A31" s="6" t="s">
        <v>209</v>
      </c>
      <c r="B31" s="22">
        <v>1658</v>
      </c>
      <c r="C31" s="22">
        <v>1082</v>
      </c>
      <c r="D31" s="22">
        <v>1202</v>
      </c>
      <c r="E31" s="22">
        <v>678</v>
      </c>
      <c r="F31" s="22">
        <v>673</v>
      </c>
      <c r="G31" s="22">
        <v>933</v>
      </c>
    </row>
    <row r="32" spans="1:7" ht="14.25" thickBot="1">
      <c r="A32" s="25" t="s">
        <v>210</v>
      </c>
      <c r="B32" s="23">
        <v>2563</v>
      </c>
      <c r="C32" s="23">
        <v>255</v>
      </c>
      <c r="D32" s="23">
        <v>-241</v>
      </c>
      <c r="E32" s="23">
        <v>671</v>
      </c>
      <c r="F32" s="23">
        <v>-3253</v>
      </c>
      <c r="G32" s="23">
        <v>4341</v>
      </c>
    </row>
    <row r="33" spans="1:7" ht="14.25" thickTop="1">
      <c r="A33" s="6" t="s">
        <v>211</v>
      </c>
      <c r="B33" s="22"/>
      <c r="C33" s="22"/>
      <c r="D33" s="22">
        <v>134</v>
      </c>
      <c r="E33" s="22"/>
      <c r="F33" s="22"/>
      <c r="G33" s="22">
        <v>297</v>
      </c>
    </row>
    <row r="34" spans="1:7" ht="13.5">
      <c r="A34" s="6" t="s">
        <v>212</v>
      </c>
      <c r="B34" s="22">
        <v>194</v>
      </c>
      <c r="C34" s="22">
        <v>304</v>
      </c>
      <c r="D34" s="22"/>
      <c r="E34" s="22">
        <v>1327</v>
      </c>
      <c r="F34" s="22"/>
      <c r="G34" s="22">
        <v>657</v>
      </c>
    </row>
    <row r="35" spans="1:7" ht="13.5">
      <c r="A35" s="6" t="s">
        <v>213</v>
      </c>
      <c r="B35" s="22">
        <v>169</v>
      </c>
      <c r="C35" s="22"/>
      <c r="D35" s="22"/>
      <c r="E35" s="22"/>
      <c r="F35" s="22"/>
      <c r="G35" s="22"/>
    </row>
    <row r="36" spans="1:7" ht="13.5">
      <c r="A36" s="6" t="s">
        <v>214</v>
      </c>
      <c r="B36" s="22"/>
      <c r="C36" s="22"/>
      <c r="D36" s="22"/>
      <c r="E36" s="22"/>
      <c r="F36" s="22"/>
      <c r="G36" s="22">
        <v>1589</v>
      </c>
    </row>
    <row r="37" spans="1:7" ht="13.5">
      <c r="A37" s="6" t="s">
        <v>215</v>
      </c>
      <c r="B37" s="22">
        <v>363</v>
      </c>
      <c r="C37" s="22">
        <v>304</v>
      </c>
      <c r="D37" s="22">
        <v>134</v>
      </c>
      <c r="E37" s="22">
        <v>1327</v>
      </c>
      <c r="F37" s="22"/>
      <c r="G37" s="22">
        <v>2544</v>
      </c>
    </row>
    <row r="38" spans="1:7" ht="13.5">
      <c r="A38" s="6" t="s">
        <v>216</v>
      </c>
      <c r="B38" s="22">
        <v>584</v>
      </c>
      <c r="C38" s="22"/>
      <c r="D38" s="22"/>
      <c r="E38" s="22">
        <v>53</v>
      </c>
      <c r="F38" s="22">
        <v>772</v>
      </c>
      <c r="G38" s="22"/>
    </row>
    <row r="39" spans="1:7" ht="13.5">
      <c r="A39" s="6" t="s">
        <v>217</v>
      </c>
      <c r="B39" s="22"/>
      <c r="C39" s="22">
        <v>4693</v>
      </c>
      <c r="D39" s="22"/>
      <c r="E39" s="22"/>
      <c r="F39" s="22"/>
      <c r="G39" s="22"/>
    </row>
    <row r="40" spans="1:7" ht="13.5">
      <c r="A40" s="6" t="s">
        <v>218</v>
      </c>
      <c r="B40" s="22"/>
      <c r="C40" s="22">
        <v>701</v>
      </c>
      <c r="D40" s="22"/>
      <c r="E40" s="22"/>
      <c r="F40" s="22"/>
      <c r="G40" s="22"/>
    </row>
    <row r="41" spans="1:7" ht="13.5">
      <c r="A41" s="6" t="s">
        <v>219</v>
      </c>
      <c r="B41" s="22"/>
      <c r="C41" s="22">
        <v>266</v>
      </c>
      <c r="D41" s="22"/>
      <c r="E41" s="22"/>
      <c r="F41" s="22"/>
      <c r="G41" s="22"/>
    </row>
    <row r="42" spans="1:7" ht="13.5">
      <c r="A42" s="6" t="s">
        <v>220</v>
      </c>
      <c r="B42" s="22"/>
      <c r="C42" s="22"/>
      <c r="D42" s="22"/>
      <c r="E42" s="22"/>
      <c r="F42" s="22">
        <v>882</v>
      </c>
      <c r="G42" s="22"/>
    </row>
    <row r="43" spans="1:7" ht="13.5">
      <c r="A43" s="6" t="s">
        <v>223</v>
      </c>
      <c r="B43" s="22">
        <v>584</v>
      </c>
      <c r="C43" s="22">
        <v>5661</v>
      </c>
      <c r="D43" s="22"/>
      <c r="E43" s="22">
        <v>53</v>
      </c>
      <c r="F43" s="22">
        <v>1654</v>
      </c>
      <c r="G43" s="22"/>
    </row>
    <row r="44" spans="1:7" ht="13.5">
      <c r="A44" s="7" t="s">
        <v>224</v>
      </c>
      <c r="B44" s="22">
        <v>2342</v>
      </c>
      <c r="C44" s="22">
        <v>-5102</v>
      </c>
      <c r="D44" s="22">
        <v>-107</v>
      </c>
      <c r="E44" s="22">
        <v>1945</v>
      </c>
      <c r="F44" s="22">
        <v>-4907</v>
      </c>
      <c r="G44" s="22">
        <v>6886</v>
      </c>
    </row>
    <row r="45" spans="1:7" ht="13.5">
      <c r="A45" s="7" t="s">
        <v>225</v>
      </c>
      <c r="B45" s="22">
        <v>120</v>
      </c>
      <c r="C45" s="22">
        <v>-308</v>
      </c>
      <c r="D45" s="22">
        <v>19</v>
      </c>
      <c r="E45" s="22">
        <v>-199</v>
      </c>
      <c r="F45" s="22">
        <v>-65</v>
      </c>
      <c r="G45" s="22">
        <v>1626</v>
      </c>
    </row>
    <row r="46" spans="1:7" ht="13.5">
      <c r="A46" s="7" t="s">
        <v>226</v>
      </c>
      <c r="B46" s="22">
        <v>679</v>
      </c>
      <c r="C46" s="22">
        <v>-1852</v>
      </c>
      <c r="D46" s="22">
        <v>40</v>
      </c>
      <c r="E46" s="22">
        <v>724</v>
      </c>
      <c r="F46" s="22">
        <v>-1212</v>
      </c>
      <c r="G46" s="22">
        <v>47</v>
      </c>
    </row>
    <row r="47" spans="1:7" ht="13.5">
      <c r="A47" s="7" t="s">
        <v>227</v>
      </c>
      <c r="B47" s="22">
        <v>799</v>
      </c>
      <c r="C47" s="22">
        <v>-2160</v>
      </c>
      <c r="D47" s="22">
        <v>59</v>
      </c>
      <c r="E47" s="22">
        <v>525</v>
      </c>
      <c r="F47" s="22">
        <v>-1278</v>
      </c>
      <c r="G47" s="22">
        <v>1673</v>
      </c>
    </row>
    <row r="48" spans="1:7" ht="14.25" thickBot="1">
      <c r="A48" s="7" t="s">
        <v>228</v>
      </c>
      <c r="B48" s="22">
        <v>1543</v>
      </c>
      <c r="C48" s="22">
        <v>-2941</v>
      </c>
      <c r="D48" s="22">
        <v>-166</v>
      </c>
      <c r="E48" s="22">
        <v>1420</v>
      </c>
      <c r="F48" s="22">
        <v>-3629</v>
      </c>
      <c r="G48" s="22">
        <v>5212</v>
      </c>
    </row>
    <row r="49" spans="1:7" ht="14.25" thickTop="1">
      <c r="A49" s="8"/>
      <c r="B49" s="24"/>
      <c r="C49" s="24"/>
      <c r="D49" s="24"/>
      <c r="E49" s="24"/>
      <c r="F49" s="24"/>
      <c r="G49" s="24"/>
    </row>
    <row r="51" ht="13.5">
      <c r="A51" s="20" t="s">
        <v>173</v>
      </c>
    </row>
    <row r="52" ht="13.5">
      <c r="A52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7732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HYPERLINK("http://www.kabupro.jp/mark/20130626/S000DQC5.htm","有価証券報告書")</f>
        <v>有価証券報告書</v>
      </c>
      <c r="C4" s="15" t="str">
        <f>HYPERLINK("http://www.kabupro.jp/mark/20130626/S000DQC5.htm","有価証券報告書")</f>
        <v>有価証券報告書</v>
      </c>
      <c r="D4" s="15" t="str">
        <f>HYPERLINK("http://www.kabupro.jp/mark/20120627/S000B6EW.htm","有価証券報告書")</f>
        <v>有価証券報告書</v>
      </c>
      <c r="E4" s="15" t="str">
        <f>HYPERLINK("http://www.kabupro.jp/mark/20110624/S0008LDY.htm","有価証券報告書")</f>
        <v>有価証券報告書</v>
      </c>
      <c r="F4" s="15" t="str">
        <f>HYPERLINK("http://www.kabupro.jp/mark/20100625/S00061OV.htm","有価証券報告書")</f>
        <v>有価証券報告書</v>
      </c>
      <c r="G4" s="15" t="str">
        <f>HYPERLINK("http://www.kabupro.jp/mark/20090626/S0003HMZ.htm","有価証券報告書")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172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/>
      <c r="C8" s="17"/>
      <c r="D8" s="17"/>
      <c r="E8" s="17"/>
      <c r="F8" s="17"/>
      <c r="G8" s="17"/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9" t="s">
        <v>79</v>
      </c>
      <c r="B11" s="21">
        <v>7203</v>
      </c>
      <c r="C11" s="21">
        <v>4386</v>
      </c>
      <c r="D11" s="21">
        <v>3200</v>
      </c>
      <c r="E11" s="21">
        <v>5770</v>
      </c>
      <c r="F11" s="21">
        <v>4490</v>
      </c>
      <c r="G11" s="21">
        <v>4301</v>
      </c>
    </row>
    <row r="12" spans="1:7" ht="13.5">
      <c r="A12" s="2" t="s">
        <v>81</v>
      </c>
      <c r="B12" s="22">
        <v>1075</v>
      </c>
      <c r="C12" s="22">
        <v>1523</v>
      </c>
      <c r="D12" s="22">
        <v>1228</v>
      </c>
      <c r="E12" s="22">
        <v>1054</v>
      </c>
      <c r="F12" s="22">
        <v>1355</v>
      </c>
      <c r="G12" s="22">
        <v>1773</v>
      </c>
    </row>
    <row r="13" spans="1:7" ht="13.5">
      <c r="A13" s="2" t="s">
        <v>82</v>
      </c>
      <c r="B13" s="22">
        <v>14436</v>
      </c>
      <c r="C13" s="22">
        <v>15734</v>
      </c>
      <c r="D13" s="22">
        <v>16263</v>
      </c>
      <c r="E13" s="22">
        <v>17030</v>
      </c>
      <c r="F13" s="22">
        <v>10179</v>
      </c>
      <c r="G13" s="22">
        <v>13737</v>
      </c>
    </row>
    <row r="14" spans="1:7" ht="13.5">
      <c r="A14" s="2" t="s">
        <v>83</v>
      </c>
      <c r="B14" s="22">
        <v>1746</v>
      </c>
      <c r="C14" s="22">
        <v>1276</v>
      </c>
      <c r="D14" s="22">
        <v>1017</v>
      </c>
      <c r="E14" s="22">
        <v>1003</v>
      </c>
      <c r="F14" s="22">
        <v>1176</v>
      </c>
      <c r="G14" s="22">
        <v>1453</v>
      </c>
    </row>
    <row r="15" spans="1:7" ht="13.5">
      <c r="A15" s="2" t="s">
        <v>85</v>
      </c>
      <c r="B15" s="22"/>
      <c r="C15" s="22"/>
      <c r="D15" s="22"/>
      <c r="E15" s="22"/>
      <c r="F15" s="22"/>
      <c r="G15" s="22">
        <v>2299</v>
      </c>
    </row>
    <row r="16" spans="1:7" ht="13.5">
      <c r="A16" s="2" t="s">
        <v>86</v>
      </c>
      <c r="B16" s="22">
        <v>1539</v>
      </c>
      <c r="C16" s="22">
        <v>2747</v>
      </c>
      <c r="D16" s="22">
        <v>5505</v>
      </c>
      <c r="E16" s="22">
        <v>3490</v>
      </c>
      <c r="F16" s="22">
        <v>3323</v>
      </c>
      <c r="G16" s="22">
        <v>4262</v>
      </c>
    </row>
    <row r="17" spans="1:7" ht="13.5">
      <c r="A17" s="2" t="s">
        <v>87</v>
      </c>
      <c r="B17" s="22"/>
      <c r="C17" s="22"/>
      <c r="D17" s="22"/>
      <c r="E17" s="22"/>
      <c r="F17" s="22"/>
      <c r="G17" s="22">
        <v>0</v>
      </c>
    </row>
    <row r="18" spans="1:7" ht="13.5">
      <c r="A18" s="2" t="s">
        <v>88</v>
      </c>
      <c r="B18" s="22">
        <v>1610</v>
      </c>
      <c r="C18" s="22">
        <v>1776</v>
      </c>
      <c r="D18" s="22">
        <v>1934</v>
      </c>
      <c r="E18" s="22">
        <v>1933</v>
      </c>
      <c r="F18" s="22">
        <v>2050</v>
      </c>
      <c r="G18" s="22"/>
    </row>
    <row r="19" spans="1:7" ht="13.5">
      <c r="A19" s="2" t="s">
        <v>89</v>
      </c>
      <c r="B19" s="22">
        <v>27</v>
      </c>
      <c r="C19" s="22">
        <v>25</v>
      </c>
      <c r="D19" s="22">
        <v>25</v>
      </c>
      <c r="E19" s="22">
        <v>1</v>
      </c>
      <c r="F19" s="22">
        <v>25</v>
      </c>
      <c r="G19" s="22">
        <v>36</v>
      </c>
    </row>
    <row r="20" spans="1:7" ht="13.5">
      <c r="A20" s="2" t="s">
        <v>90</v>
      </c>
      <c r="B20" s="22">
        <v>228</v>
      </c>
      <c r="C20" s="22">
        <v>194</v>
      </c>
      <c r="D20" s="22">
        <v>153</v>
      </c>
      <c r="E20" s="22">
        <v>145</v>
      </c>
      <c r="F20" s="22">
        <v>95</v>
      </c>
      <c r="G20" s="22">
        <v>114</v>
      </c>
    </row>
    <row r="21" spans="1:7" ht="13.5">
      <c r="A21" s="2" t="s">
        <v>91</v>
      </c>
      <c r="B21" s="22">
        <v>4314</v>
      </c>
      <c r="C21" s="22">
        <v>3962</v>
      </c>
      <c r="D21" s="22">
        <v>3599</v>
      </c>
      <c r="E21" s="22">
        <v>2757</v>
      </c>
      <c r="F21" s="22">
        <v>3139</v>
      </c>
      <c r="G21" s="22">
        <v>2396</v>
      </c>
    </row>
    <row r="22" spans="1:7" ht="13.5">
      <c r="A22" s="2" t="s">
        <v>92</v>
      </c>
      <c r="B22" s="22">
        <v>6263</v>
      </c>
      <c r="C22" s="22">
        <v>3161</v>
      </c>
      <c r="D22" s="22">
        <v>2881</v>
      </c>
      <c r="E22" s="22">
        <v>3170</v>
      </c>
      <c r="F22" s="22">
        <v>7156</v>
      </c>
      <c r="G22" s="22">
        <v>7642</v>
      </c>
    </row>
    <row r="23" spans="1:7" ht="13.5">
      <c r="A23" s="2" t="s">
        <v>93</v>
      </c>
      <c r="B23" s="22">
        <v>2054</v>
      </c>
      <c r="C23" s="22">
        <v>2612</v>
      </c>
      <c r="D23" s="22">
        <v>2870</v>
      </c>
      <c r="E23" s="22">
        <v>2174</v>
      </c>
      <c r="F23" s="22">
        <v>1581</v>
      </c>
      <c r="G23" s="22">
        <v>1864</v>
      </c>
    </row>
    <row r="24" spans="1:7" ht="13.5">
      <c r="A24" s="2" t="s">
        <v>94</v>
      </c>
      <c r="B24" s="22">
        <v>204</v>
      </c>
      <c r="C24" s="22">
        <v>325</v>
      </c>
      <c r="D24" s="22">
        <v>411</v>
      </c>
      <c r="E24" s="22">
        <v>312</v>
      </c>
      <c r="F24" s="22">
        <v>1469</v>
      </c>
      <c r="G24" s="22">
        <v>410</v>
      </c>
    </row>
    <row r="25" spans="1:7" ht="13.5">
      <c r="A25" s="2" t="s">
        <v>95</v>
      </c>
      <c r="B25" s="22">
        <v>-8</v>
      </c>
      <c r="C25" s="22">
        <v>-291</v>
      </c>
      <c r="D25" s="22">
        <v>-8</v>
      </c>
      <c r="E25" s="22">
        <v>-5</v>
      </c>
      <c r="F25" s="22">
        <v>-7</v>
      </c>
      <c r="G25" s="22">
        <v>-7</v>
      </c>
    </row>
    <row r="26" spans="1:7" ht="13.5">
      <c r="A26" s="2" t="s">
        <v>96</v>
      </c>
      <c r="B26" s="22">
        <v>40696</v>
      </c>
      <c r="C26" s="22">
        <v>37436</v>
      </c>
      <c r="D26" s="22">
        <v>39083</v>
      </c>
      <c r="E26" s="22">
        <v>38839</v>
      </c>
      <c r="F26" s="22">
        <v>36037</v>
      </c>
      <c r="G26" s="22">
        <v>40286</v>
      </c>
    </row>
    <row r="27" spans="1:7" ht="13.5">
      <c r="A27" s="3" t="s">
        <v>97</v>
      </c>
      <c r="B27" s="22">
        <v>10653</v>
      </c>
      <c r="C27" s="22">
        <v>10669</v>
      </c>
      <c r="D27" s="22">
        <v>10955</v>
      </c>
      <c r="E27" s="22">
        <v>10905</v>
      </c>
      <c r="F27" s="22">
        <v>11109</v>
      </c>
      <c r="G27" s="22">
        <v>10965</v>
      </c>
    </row>
    <row r="28" spans="1:7" ht="13.5">
      <c r="A28" s="4" t="s">
        <v>98</v>
      </c>
      <c r="B28" s="22">
        <v>-8067</v>
      </c>
      <c r="C28" s="22">
        <v>-7963</v>
      </c>
      <c r="D28" s="22">
        <v>-8001</v>
      </c>
      <c r="E28" s="22">
        <v>-7800</v>
      </c>
      <c r="F28" s="22">
        <v>-7742</v>
      </c>
      <c r="G28" s="22">
        <v>-7506</v>
      </c>
    </row>
    <row r="29" spans="1:7" ht="13.5">
      <c r="A29" s="4" t="s">
        <v>99</v>
      </c>
      <c r="B29" s="22">
        <v>2586</v>
      </c>
      <c r="C29" s="22">
        <v>2705</v>
      </c>
      <c r="D29" s="22">
        <v>2954</v>
      </c>
      <c r="E29" s="22">
        <v>3104</v>
      </c>
      <c r="F29" s="22">
        <v>3366</v>
      </c>
      <c r="G29" s="22">
        <v>3459</v>
      </c>
    </row>
    <row r="30" spans="1:7" ht="13.5">
      <c r="A30" s="3" t="s">
        <v>100</v>
      </c>
      <c r="B30" s="22">
        <v>487</v>
      </c>
      <c r="C30" s="22">
        <v>491</v>
      </c>
      <c r="D30" s="22">
        <v>502</v>
      </c>
      <c r="E30" s="22">
        <v>502</v>
      </c>
      <c r="F30" s="22">
        <v>513</v>
      </c>
      <c r="G30" s="22">
        <v>541</v>
      </c>
    </row>
    <row r="31" spans="1:7" ht="13.5">
      <c r="A31" s="4" t="s">
        <v>98</v>
      </c>
      <c r="B31" s="22">
        <v>-462</v>
      </c>
      <c r="C31" s="22">
        <v>-461</v>
      </c>
      <c r="D31" s="22">
        <v>-464</v>
      </c>
      <c r="E31" s="22">
        <v>-456</v>
      </c>
      <c r="F31" s="22">
        <v>-456</v>
      </c>
      <c r="G31" s="22">
        <v>-470</v>
      </c>
    </row>
    <row r="32" spans="1:7" ht="13.5">
      <c r="A32" s="4" t="s">
        <v>101</v>
      </c>
      <c r="B32" s="22">
        <v>25</v>
      </c>
      <c r="C32" s="22">
        <v>30</v>
      </c>
      <c r="D32" s="22">
        <v>37</v>
      </c>
      <c r="E32" s="22">
        <v>46</v>
      </c>
      <c r="F32" s="22">
        <v>56</v>
      </c>
      <c r="G32" s="22">
        <v>70</v>
      </c>
    </row>
    <row r="33" spans="1:7" ht="13.5">
      <c r="A33" s="3" t="s">
        <v>102</v>
      </c>
      <c r="B33" s="22">
        <v>5120</v>
      </c>
      <c r="C33" s="22">
        <v>6135</v>
      </c>
      <c r="D33" s="22">
        <v>6200</v>
      </c>
      <c r="E33" s="22">
        <v>6178</v>
      </c>
      <c r="F33" s="22">
        <v>6390</v>
      </c>
      <c r="G33" s="22">
        <v>6836</v>
      </c>
    </row>
    <row r="34" spans="1:7" ht="13.5">
      <c r="A34" s="4" t="s">
        <v>98</v>
      </c>
      <c r="B34" s="22">
        <v>-4872</v>
      </c>
      <c r="C34" s="22">
        <v>-5775</v>
      </c>
      <c r="D34" s="22">
        <v>-5646</v>
      </c>
      <c r="E34" s="22">
        <v>-5493</v>
      </c>
      <c r="F34" s="22">
        <v>-5406</v>
      </c>
      <c r="G34" s="22">
        <v>-5614</v>
      </c>
    </row>
    <row r="35" spans="1:7" ht="13.5">
      <c r="A35" s="4" t="s">
        <v>103</v>
      </c>
      <c r="B35" s="22">
        <v>247</v>
      </c>
      <c r="C35" s="22">
        <v>360</v>
      </c>
      <c r="D35" s="22">
        <v>553</v>
      </c>
      <c r="E35" s="22">
        <v>684</v>
      </c>
      <c r="F35" s="22">
        <v>984</v>
      </c>
      <c r="G35" s="22">
        <v>1221</v>
      </c>
    </row>
    <row r="36" spans="1:7" ht="13.5">
      <c r="A36" s="3" t="s">
        <v>104</v>
      </c>
      <c r="B36" s="22">
        <v>10</v>
      </c>
      <c r="C36" s="22">
        <v>26</v>
      </c>
      <c r="D36" s="22">
        <v>26</v>
      </c>
      <c r="E36" s="22">
        <v>28</v>
      </c>
      <c r="F36" s="22">
        <v>27</v>
      </c>
      <c r="G36" s="22">
        <v>27</v>
      </c>
    </row>
    <row r="37" spans="1:7" ht="13.5">
      <c r="A37" s="4" t="s">
        <v>98</v>
      </c>
      <c r="B37" s="22">
        <v>-10</v>
      </c>
      <c r="C37" s="22">
        <v>-25</v>
      </c>
      <c r="D37" s="22">
        <v>-25</v>
      </c>
      <c r="E37" s="22">
        <v>-26</v>
      </c>
      <c r="F37" s="22">
        <v>-24</v>
      </c>
      <c r="G37" s="22">
        <v>-22</v>
      </c>
    </row>
    <row r="38" spans="1:7" ht="13.5">
      <c r="A38" s="4" t="s">
        <v>105</v>
      </c>
      <c r="B38" s="22">
        <v>0</v>
      </c>
      <c r="C38" s="22">
        <v>0</v>
      </c>
      <c r="D38" s="22">
        <v>1</v>
      </c>
      <c r="E38" s="22">
        <v>2</v>
      </c>
      <c r="F38" s="22">
        <v>3</v>
      </c>
      <c r="G38" s="22">
        <v>5</v>
      </c>
    </row>
    <row r="39" spans="1:7" ht="13.5">
      <c r="A39" s="3" t="s">
        <v>106</v>
      </c>
      <c r="B39" s="22">
        <v>6701</v>
      </c>
      <c r="C39" s="22">
        <v>6978</v>
      </c>
      <c r="D39" s="22">
        <v>7127</v>
      </c>
      <c r="E39" s="22">
        <v>6913</v>
      </c>
      <c r="F39" s="22">
        <v>6935</v>
      </c>
      <c r="G39" s="22">
        <v>6679</v>
      </c>
    </row>
    <row r="40" spans="1:7" ht="13.5">
      <c r="A40" s="4" t="s">
        <v>98</v>
      </c>
      <c r="B40" s="22">
        <v>-6298</v>
      </c>
      <c r="C40" s="22">
        <v>-6457</v>
      </c>
      <c r="D40" s="22">
        <v>-6525</v>
      </c>
      <c r="E40" s="22">
        <v>-6341</v>
      </c>
      <c r="F40" s="22">
        <v>-6070</v>
      </c>
      <c r="G40" s="22">
        <v>-5542</v>
      </c>
    </row>
    <row r="41" spans="1:7" ht="13.5">
      <c r="A41" s="4" t="s">
        <v>107</v>
      </c>
      <c r="B41" s="22">
        <v>402</v>
      </c>
      <c r="C41" s="22">
        <v>521</v>
      </c>
      <c r="D41" s="22">
        <v>602</v>
      </c>
      <c r="E41" s="22">
        <v>571</v>
      </c>
      <c r="F41" s="22">
        <v>865</v>
      </c>
      <c r="G41" s="22">
        <v>1136</v>
      </c>
    </row>
    <row r="42" spans="1:7" ht="13.5">
      <c r="A42" s="3" t="s">
        <v>108</v>
      </c>
      <c r="B42" s="22">
        <v>236</v>
      </c>
      <c r="C42" s="22">
        <v>296</v>
      </c>
      <c r="D42" s="22">
        <v>296</v>
      </c>
      <c r="E42" s="22">
        <v>296</v>
      </c>
      <c r="F42" s="22">
        <v>310</v>
      </c>
      <c r="G42" s="22">
        <v>310</v>
      </c>
    </row>
    <row r="43" spans="1:7" ht="13.5">
      <c r="A43" s="3" t="s">
        <v>109</v>
      </c>
      <c r="B43" s="22">
        <v>205</v>
      </c>
      <c r="C43" s="22">
        <v>178</v>
      </c>
      <c r="D43" s="22">
        <v>270</v>
      </c>
      <c r="E43" s="22">
        <v>331</v>
      </c>
      <c r="F43" s="22">
        <v>281</v>
      </c>
      <c r="G43" s="22"/>
    </row>
    <row r="44" spans="1:7" ht="13.5">
      <c r="A44" s="4" t="s">
        <v>98</v>
      </c>
      <c r="B44" s="22">
        <v>-108</v>
      </c>
      <c r="C44" s="22">
        <v>-104</v>
      </c>
      <c r="D44" s="22">
        <v>-172</v>
      </c>
      <c r="E44" s="22">
        <v>-162</v>
      </c>
      <c r="F44" s="22">
        <v>-94</v>
      </c>
      <c r="G44" s="22"/>
    </row>
    <row r="45" spans="1:7" ht="13.5">
      <c r="A45" s="4" t="s">
        <v>109</v>
      </c>
      <c r="B45" s="22">
        <v>96</v>
      </c>
      <c r="C45" s="22">
        <v>73</v>
      </c>
      <c r="D45" s="22">
        <v>97</v>
      </c>
      <c r="E45" s="22">
        <v>169</v>
      </c>
      <c r="F45" s="22">
        <v>186</v>
      </c>
      <c r="G45" s="22"/>
    </row>
    <row r="46" spans="1:7" ht="13.5">
      <c r="A46" s="3" t="s">
        <v>110</v>
      </c>
      <c r="B46" s="22">
        <v>3</v>
      </c>
      <c r="C46" s="22">
        <v>33</v>
      </c>
      <c r="D46" s="22">
        <v>6</v>
      </c>
      <c r="E46" s="22">
        <v>0</v>
      </c>
      <c r="F46" s="22">
        <v>3</v>
      </c>
      <c r="G46" s="22">
        <v>8</v>
      </c>
    </row>
    <row r="47" spans="1:7" ht="13.5">
      <c r="A47" s="3" t="s">
        <v>112</v>
      </c>
      <c r="B47" s="22">
        <v>3599</v>
      </c>
      <c r="C47" s="22">
        <v>4020</v>
      </c>
      <c r="D47" s="22">
        <v>4550</v>
      </c>
      <c r="E47" s="22">
        <v>4875</v>
      </c>
      <c r="F47" s="22">
        <v>5776</v>
      </c>
      <c r="G47" s="22">
        <v>6213</v>
      </c>
    </row>
    <row r="48" spans="1:7" ht="13.5">
      <c r="A48" s="3" t="s">
        <v>113</v>
      </c>
      <c r="B48" s="22"/>
      <c r="C48" s="22"/>
      <c r="D48" s="22">
        <v>173</v>
      </c>
      <c r="E48" s="22">
        <v>223</v>
      </c>
      <c r="F48" s="22">
        <v>268</v>
      </c>
      <c r="G48" s="22">
        <v>536</v>
      </c>
    </row>
    <row r="49" spans="1:7" ht="13.5">
      <c r="A49" s="3" t="s">
        <v>114</v>
      </c>
      <c r="B49" s="22">
        <v>227</v>
      </c>
      <c r="C49" s="22">
        <v>22</v>
      </c>
      <c r="D49" s="22"/>
      <c r="E49" s="22"/>
      <c r="F49" s="22"/>
      <c r="G49" s="22"/>
    </row>
    <row r="50" spans="1:7" ht="13.5">
      <c r="A50" s="3" t="s">
        <v>115</v>
      </c>
      <c r="B50" s="22">
        <v>57</v>
      </c>
      <c r="C50" s="22">
        <v>57</v>
      </c>
      <c r="D50" s="22">
        <v>57</v>
      </c>
      <c r="E50" s="22">
        <v>57</v>
      </c>
      <c r="F50" s="22">
        <v>57</v>
      </c>
      <c r="G50" s="22">
        <v>57</v>
      </c>
    </row>
    <row r="51" spans="1:7" ht="13.5">
      <c r="A51" s="3" t="s">
        <v>116</v>
      </c>
      <c r="B51" s="22"/>
      <c r="C51" s="22"/>
      <c r="D51" s="22"/>
      <c r="E51" s="22"/>
      <c r="F51" s="22"/>
      <c r="G51" s="22">
        <v>0</v>
      </c>
    </row>
    <row r="52" spans="1:7" ht="13.5">
      <c r="A52" s="3" t="s">
        <v>117</v>
      </c>
      <c r="B52" s="22">
        <v>4083</v>
      </c>
      <c r="C52" s="22">
        <v>2940</v>
      </c>
      <c r="D52" s="22">
        <v>1066</v>
      </c>
      <c r="E52" s="22">
        <v>498</v>
      </c>
      <c r="F52" s="22">
        <v>632</v>
      </c>
      <c r="G52" s="22">
        <v>610</v>
      </c>
    </row>
    <row r="53" spans="1:7" ht="13.5">
      <c r="A53" s="3" t="s">
        <v>109</v>
      </c>
      <c r="B53" s="22">
        <v>311</v>
      </c>
      <c r="C53" s="22">
        <v>393</v>
      </c>
      <c r="D53" s="22">
        <v>213</v>
      </c>
      <c r="E53" s="22"/>
      <c r="F53" s="22"/>
      <c r="G53" s="22"/>
    </row>
    <row r="54" spans="1:7" ht="13.5">
      <c r="A54" s="3" t="s">
        <v>94</v>
      </c>
      <c r="B54" s="22">
        <v>2</v>
      </c>
      <c r="C54" s="22">
        <v>3</v>
      </c>
      <c r="D54" s="22">
        <v>39</v>
      </c>
      <c r="E54" s="22">
        <v>58</v>
      </c>
      <c r="F54" s="22">
        <v>92</v>
      </c>
      <c r="G54" s="22">
        <v>146</v>
      </c>
    </row>
    <row r="55" spans="1:7" ht="13.5">
      <c r="A55" s="3" t="s">
        <v>118</v>
      </c>
      <c r="B55" s="22">
        <v>4682</v>
      </c>
      <c r="C55" s="22">
        <v>3416</v>
      </c>
      <c r="D55" s="22">
        <v>1550</v>
      </c>
      <c r="E55" s="22">
        <v>837</v>
      </c>
      <c r="F55" s="22">
        <v>1050</v>
      </c>
      <c r="G55" s="22">
        <v>1351</v>
      </c>
    </row>
    <row r="56" spans="1:7" ht="13.5">
      <c r="A56" s="3" t="s">
        <v>119</v>
      </c>
      <c r="B56" s="22">
        <v>1486</v>
      </c>
      <c r="C56" s="22">
        <v>1480</v>
      </c>
      <c r="D56" s="22">
        <v>1913</v>
      </c>
      <c r="E56" s="22">
        <v>2870</v>
      </c>
      <c r="F56" s="22">
        <v>1531</v>
      </c>
      <c r="G56" s="22">
        <v>2857</v>
      </c>
    </row>
    <row r="57" spans="1:7" ht="13.5">
      <c r="A57" s="3" t="s">
        <v>120</v>
      </c>
      <c r="B57" s="22">
        <v>48024</v>
      </c>
      <c r="C57" s="22">
        <v>47824</v>
      </c>
      <c r="D57" s="22">
        <v>47788</v>
      </c>
      <c r="E57" s="22">
        <v>41940</v>
      </c>
      <c r="F57" s="22">
        <v>39043</v>
      </c>
      <c r="G57" s="22">
        <v>37796</v>
      </c>
    </row>
    <row r="58" spans="1:7" ht="13.5">
      <c r="A58" s="3" t="s">
        <v>121</v>
      </c>
      <c r="B58" s="22">
        <v>907</v>
      </c>
      <c r="C58" s="22">
        <v>159</v>
      </c>
      <c r="D58" s="22">
        <v>209</v>
      </c>
      <c r="E58" s="22">
        <v>274</v>
      </c>
      <c r="F58" s="22">
        <v>257</v>
      </c>
      <c r="G58" s="22">
        <v>257</v>
      </c>
    </row>
    <row r="59" spans="1:7" ht="13.5">
      <c r="A59" s="3" t="s">
        <v>122</v>
      </c>
      <c r="B59" s="22">
        <v>1</v>
      </c>
      <c r="C59" s="22">
        <v>6</v>
      </c>
      <c r="D59" s="22">
        <v>13</v>
      </c>
      <c r="E59" s="22">
        <v>11</v>
      </c>
      <c r="F59" s="22">
        <v>12</v>
      </c>
      <c r="G59" s="22">
        <v>12</v>
      </c>
    </row>
    <row r="60" spans="1:7" ht="13.5">
      <c r="A60" s="3" t="s">
        <v>123</v>
      </c>
      <c r="B60" s="22">
        <v>1831</v>
      </c>
      <c r="C60" s="22">
        <v>1587</v>
      </c>
      <c r="D60" s="22">
        <v>1176</v>
      </c>
      <c r="E60" s="22">
        <v>766</v>
      </c>
      <c r="F60" s="22">
        <v>239</v>
      </c>
      <c r="G60" s="22">
        <v>165</v>
      </c>
    </row>
    <row r="61" spans="1:7" ht="13.5">
      <c r="A61" s="3" t="s">
        <v>124</v>
      </c>
      <c r="B61" s="22">
        <v>2157</v>
      </c>
      <c r="C61" s="22">
        <v>3301</v>
      </c>
      <c r="D61" s="22">
        <v>1812</v>
      </c>
      <c r="E61" s="22">
        <v>2492</v>
      </c>
      <c r="F61" s="22">
        <v>3004</v>
      </c>
      <c r="G61" s="22">
        <v>2277</v>
      </c>
    </row>
    <row r="62" spans="1:7" ht="13.5">
      <c r="A62" s="3" t="s">
        <v>94</v>
      </c>
      <c r="B62" s="22">
        <v>207</v>
      </c>
      <c r="C62" s="22">
        <v>203</v>
      </c>
      <c r="D62" s="22">
        <v>285</v>
      </c>
      <c r="E62" s="22">
        <v>327</v>
      </c>
      <c r="F62" s="22">
        <v>395</v>
      </c>
      <c r="G62" s="22">
        <v>516</v>
      </c>
    </row>
    <row r="63" spans="1:7" ht="13.5">
      <c r="A63" s="3" t="s">
        <v>95</v>
      </c>
      <c r="B63" s="22">
        <v>-8</v>
      </c>
      <c r="C63" s="22">
        <v>-11</v>
      </c>
      <c r="D63" s="22">
        <v>-11</v>
      </c>
      <c r="E63" s="22">
        <v>-27</v>
      </c>
      <c r="F63" s="22">
        <v>-27</v>
      </c>
      <c r="G63" s="22">
        <v>-21</v>
      </c>
    </row>
    <row r="64" spans="1:7" ht="13.5">
      <c r="A64" s="3" t="s">
        <v>125</v>
      </c>
      <c r="B64" s="22">
        <v>54607</v>
      </c>
      <c r="C64" s="22">
        <v>54551</v>
      </c>
      <c r="D64" s="22">
        <v>53188</v>
      </c>
      <c r="E64" s="22">
        <v>48656</v>
      </c>
      <c r="F64" s="22">
        <v>44458</v>
      </c>
      <c r="G64" s="22">
        <v>43862</v>
      </c>
    </row>
    <row r="65" spans="1:7" ht="13.5">
      <c r="A65" s="2" t="s">
        <v>126</v>
      </c>
      <c r="B65" s="22">
        <v>62889</v>
      </c>
      <c r="C65" s="22">
        <v>61989</v>
      </c>
      <c r="D65" s="22">
        <v>59289</v>
      </c>
      <c r="E65" s="22">
        <v>54369</v>
      </c>
      <c r="F65" s="22">
        <v>51285</v>
      </c>
      <c r="G65" s="22">
        <v>51427</v>
      </c>
    </row>
    <row r="66" spans="1:7" ht="14.25" thickBot="1">
      <c r="A66" s="5" t="s">
        <v>128</v>
      </c>
      <c r="B66" s="23">
        <v>103586</v>
      </c>
      <c r="C66" s="23">
        <v>99425</v>
      </c>
      <c r="D66" s="23">
        <v>98372</v>
      </c>
      <c r="E66" s="23">
        <v>93208</v>
      </c>
      <c r="F66" s="23">
        <v>87322</v>
      </c>
      <c r="G66" s="23">
        <v>91713</v>
      </c>
    </row>
    <row r="67" spans="1:7" ht="14.25" thickTop="1">
      <c r="A67" s="2" t="s">
        <v>129</v>
      </c>
      <c r="B67" s="22">
        <v>120</v>
      </c>
      <c r="C67" s="22">
        <v>289</v>
      </c>
      <c r="D67" s="22">
        <v>320</v>
      </c>
      <c r="E67" s="22">
        <v>329</v>
      </c>
      <c r="F67" s="22">
        <v>235</v>
      </c>
      <c r="G67" s="22">
        <v>461</v>
      </c>
    </row>
    <row r="68" spans="1:7" ht="13.5">
      <c r="A68" s="2" t="s">
        <v>130</v>
      </c>
      <c r="B68" s="22">
        <v>7254</v>
      </c>
      <c r="C68" s="22">
        <v>8376</v>
      </c>
      <c r="D68" s="22">
        <v>9862</v>
      </c>
      <c r="E68" s="22">
        <v>9052</v>
      </c>
      <c r="F68" s="22">
        <v>4516</v>
      </c>
      <c r="G68" s="22">
        <v>7325</v>
      </c>
    </row>
    <row r="69" spans="1:7" ht="13.5">
      <c r="A69" s="2" t="s">
        <v>131</v>
      </c>
      <c r="B69" s="22">
        <v>23206</v>
      </c>
      <c r="C69" s="22">
        <v>23340</v>
      </c>
      <c r="D69" s="22">
        <v>17340</v>
      </c>
      <c r="E69" s="22">
        <v>12570</v>
      </c>
      <c r="F69" s="22">
        <v>11770</v>
      </c>
      <c r="G69" s="22">
        <v>28670</v>
      </c>
    </row>
    <row r="70" spans="1:7" ht="13.5">
      <c r="A70" s="2" t="s">
        <v>132</v>
      </c>
      <c r="B70" s="22">
        <v>231</v>
      </c>
      <c r="C70" s="22">
        <v>212</v>
      </c>
      <c r="D70" s="22">
        <v>75</v>
      </c>
      <c r="E70" s="22"/>
      <c r="F70" s="22"/>
      <c r="G70" s="22"/>
    </row>
    <row r="71" spans="1:7" ht="13.5">
      <c r="A71" s="2" t="s">
        <v>133</v>
      </c>
      <c r="B71" s="22">
        <v>434</v>
      </c>
      <c r="C71" s="22">
        <v>167</v>
      </c>
      <c r="D71" s="22">
        <v>557</v>
      </c>
      <c r="E71" s="22">
        <v>427</v>
      </c>
      <c r="F71" s="22">
        <v>155</v>
      </c>
      <c r="G71" s="22">
        <v>210</v>
      </c>
    </row>
    <row r="72" spans="1:7" ht="13.5">
      <c r="A72" s="2" t="s">
        <v>134</v>
      </c>
      <c r="B72" s="22">
        <v>2852</v>
      </c>
      <c r="C72" s="22">
        <v>2437</v>
      </c>
      <c r="D72" s="22">
        <v>2495</v>
      </c>
      <c r="E72" s="22">
        <v>2568</v>
      </c>
      <c r="F72" s="22">
        <v>2989</v>
      </c>
      <c r="G72" s="22">
        <v>3230</v>
      </c>
    </row>
    <row r="73" spans="1:7" ht="13.5">
      <c r="A73" s="2" t="s">
        <v>135</v>
      </c>
      <c r="B73" s="22">
        <v>128</v>
      </c>
      <c r="C73" s="22">
        <v>37</v>
      </c>
      <c r="D73" s="22">
        <v>49</v>
      </c>
      <c r="E73" s="22">
        <v>66</v>
      </c>
      <c r="F73" s="22">
        <v>238</v>
      </c>
      <c r="G73" s="22">
        <v>1336</v>
      </c>
    </row>
    <row r="74" spans="1:7" ht="13.5">
      <c r="A74" s="2" t="s">
        <v>136</v>
      </c>
      <c r="B74" s="22">
        <v>55</v>
      </c>
      <c r="C74" s="22">
        <v>48</v>
      </c>
      <c r="D74" s="22">
        <v>38</v>
      </c>
      <c r="E74" s="22">
        <v>43</v>
      </c>
      <c r="F74" s="22">
        <v>46</v>
      </c>
      <c r="G74" s="22">
        <v>83</v>
      </c>
    </row>
    <row r="75" spans="1:7" ht="13.5">
      <c r="A75" s="2" t="s">
        <v>137</v>
      </c>
      <c r="B75" s="22">
        <v>43</v>
      </c>
      <c r="C75" s="22">
        <v>52</v>
      </c>
      <c r="D75" s="22">
        <v>54</v>
      </c>
      <c r="E75" s="22">
        <v>68</v>
      </c>
      <c r="F75" s="22">
        <v>66</v>
      </c>
      <c r="G75" s="22">
        <v>71</v>
      </c>
    </row>
    <row r="76" spans="1:7" ht="13.5">
      <c r="A76" s="2" t="s">
        <v>138</v>
      </c>
      <c r="B76" s="22"/>
      <c r="C76" s="22"/>
      <c r="D76" s="22"/>
      <c r="E76" s="22"/>
      <c r="F76" s="22"/>
      <c r="G76" s="22">
        <v>26</v>
      </c>
    </row>
    <row r="77" spans="1:7" ht="13.5">
      <c r="A77" s="2" t="s">
        <v>139</v>
      </c>
      <c r="B77" s="22">
        <v>352</v>
      </c>
      <c r="C77" s="22">
        <v>423</v>
      </c>
      <c r="D77" s="22">
        <v>392</v>
      </c>
      <c r="E77" s="22">
        <v>438</v>
      </c>
      <c r="F77" s="22">
        <v>410</v>
      </c>
      <c r="G77" s="22"/>
    </row>
    <row r="78" spans="1:7" ht="13.5">
      <c r="A78" s="2" t="s">
        <v>140</v>
      </c>
      <c r="B78" s="22">
        <v>1213</v>
      </c>
      <c r="C78" s="22">
        <v>482</v>
      </c>
      <c r="D78" s="22">
        <v>413</v>
      </c>
      <c r="E78" s="22">
        <v>334</v>
      </c>
      <c r="F78" s="22">
        <v>416</v>
      </c>
      <c r="G78" s="22">
        <v>292</v>
      </c>
    </row>
    <row r="79" spans="1:7" ht="13.5">
      <c r="A79" s="2" t="s">
        <v>141</v>
      </c>
      <c r="B79" s="22">
        <v>35892</v>
      </c>
      <c r="C79" s="22">
        <v>35869</v>
      </c>
      <c r="D79" s="22">
        <v>31598</v>
      </c>
      <c r="E79" s="22">
        <v>25900</v>
      </c>
      <c r="F79" s="22">
        <v>20845</v>
      </c>
      <c r="G79" s="22">
        <v>41708</v>
      </c>
    </row>
    <row r="80" spans="1:7" ht="13.5">
      <c r="A80" s="2" t="s">
        <v>143</v>
      </c>
      <c r="B80" s="22">
        <v>13834</v>
      </c>
      <c r="C80" s="22">
        <v>23500</v>
      </c>
      <c r="D80" s="22">
        <v>23000</v>
      </c>
      <c r="E80" s="22">
        <v>22600</v>
      </c>
      <c r="F80" s="22">
        <v>22600</v>
      </c>
      <c r="G80" s="22">
        <v>500</v>
      </c>
    </row>
    <row r="81" spans="1:7" ht="13.5">
      <c r="A81" s="2" t="s">
        <v>144</v>
      </c>
      <c r="B81" s="22">
        <v>400</v>
      </c>
      <c r="C81" s="22">
        <v>569</v>
      </c>
      <c r="D81" s="22">
        <v>249</v>
      </c>
      <c r="E81" s="22">
        <v>90</v>
      </c>
      <c r="F81" s="22">
        <v>105</v>
      </c>
      <c r="G81" s="22"/>
    </row>
    <row r="82" spans="1:7" ht="13.5">
      <c r="A82" s="2" t="s">
        <v>146</v>
      </c>
      <c r="B82" s="22">
        <v>2609</v>
      </c>
      <c r="C82" s="22">
        <v>2956</v>
      </c>
      <c r="D82" s="22">
        <v>3711</v>
      </c>
      <c r="E82" s="22">
        <v>3658</v>
      </c>
      <c r="F82" s="22">
        <v>4128</v>
      </c>
      <c r="G82" s="22">
        <v>4642</v>
      </c>
    </row>
    <row r="83" spans="1:7" ht="13.5">
      <c r="A83" s="2" t="s">
        <v>147</v>
      </c>
      <c r="B83" s="22"/>
      <c r="C83" s="22"/>
      <c r="D83" s="22"/>
      <c r="E83" s="22"/>
      <c r="F83" s="22">
        <v>77</v>
      </c>
      <c r="G83" s="22">
        <v>84</v>
      </c>
    </row>
    <row r="84" spans="1:7" ht="13.5">
      <c r="A84" s="2" t="s">
        <v>140</v>
      </c>
      <c r="B84" s="22">
        <v>73</v>
      </c>
      <c r="C84" s="22">
        <v>85</v>
      </c>
      <c r="D84" s="22">
        <v>91</v>
      </c>
      <c r="E84" s="22">
        <v>95</v>
      </c>
      <c r="F84" s="22"/>
      <c r="G84" s="22"/>
    </row>
    <row r="85" spans="1:7" ht="13.5">
      <c r="A85" s="2" t="s">
        <v>148</v>
      </c>
      <c r="B85" s="22">
        <v>16917</v>
      </c>
      <c r="C85" s="22">
        <v>27111</v>
      </c>
      <c r="D85" s="22">
        <v>27052</v>
      </c>
      <c r="E85" s="22">
        <v>26444</v>
      </c>
      <c r="F85" s="22">
        <v>26910</v>
      </c>
      <c r="G85" s="22">
        <v>5227</v>
      </c>
    </row>
    <row r="86" spans="1:7" ht="14.25" thickBot="1">
      <c r="A86" s="5" t="s">
        <v>150</v>
      </c>
      <c r="B86" s="23">
        <v>52810</v>
      </c>
      <c r="C86" s="23">
        <v>62981</v>
      </c>
      <c r="D86" s="23">
        <v>58651</v>
      </c>
      <c r="E86" s="23">
        <v>52345</v>
      </c>
      <c r="F86" s="23">
        <v>47756</v>
      </c>
      <c r="G86" s="23">
        <v>46936</v>
      </c>
    </row>
    <row r="87" spans="1:7" ht="14.25" thickTop="1">
      <c r="A87" s="2" t="s">
        <v>151</v>
      </c>
      <c r="B87" s="22">
        <v>16638</v>
      </c>
      <c r="C87" s="22">
        <v>10297</v>
      </c>
      <c r="D87" s="22">
        <v>10297</v>
      </c>
      <c r="E87" s="22">
        <v>10297</v>
      </c>
      <c r="F87" s="22">
        <v>10297</v>
      </c>
      <c r="G87" s="22">
        <v>10297</v>
      </c>
    </row>
    <row r="88" spans="1:7" ht="13.5">
      <c r="A88" s="3" t="s">
        <v>152</v>
      </c>
      <c r="B88" s="22">
        <v>19127</v>
      </c>
      <c r="C88" s="22">
        <v>12787</v>
      </c>
      <c r="D88" s="22">
        <v>12787</v>
      </c>
      <c r="E88" s="22">
        <v>12787</v>
      </c>
      <c r="F88" s="22">
        <v>12787</v>
      </c>
      <c r="G88" s="22">
        <v>12787</v>
      </c>
    </row>
    <row r="89" spans="1:7" ht="13.5">
      <c r="A89" s="3" t="s">
        <v>153</v>
      </c>
      <c r="B89" s="22">
        <v>1924</v>
      </c>
      <c r="C89" s="22">
        <v>1924</v>
      </c>
      <c r="D89" s="22">
        <v>1924</v>
      </c>
      <c r="E89" s="22">
        <v>1924</v>
      </c>
      <c r="F89" s="22">
        <v>1924</v>
      </c>
      <c r="G89" s="22">
        <v>1924</v>
      </c>
    </row>
    <row r="90" spans="1:7" ht="13.5">
      <c r="A90" s="3" t="s">
        <v>154</v>
      </c>
      <c r="B90" s="22">
        <v>21051</v>
      </c>
      <c r="C90" s="22">
        <v>14711</v>
      </c>
      <c r="D90" s="22">
        <v>14711</v>
      </c>
      <c r="E90" s="22">
        <v>14711</v>
      </c>
      <c r="F90" s="22">
        <v>14711</v>
      </c>
      <c r="G90" s="22">
        <v>14711</v>
      </c>
    </row>
    <row r="91" spans="1:7" ht="13.5">
      <c r="A91" s="3" t="s">
        <v>155</v>
      </c>
      <c r="B91" s="22">
        <v>571</v>
      </c>
      <c r="C91" s="22">
        <v>571</v>
      </c>
      <c r="D91" s="22">
        <v>571</v>
      </c>
      <c r="E91" s="22">
        <v>571</v>
      </c>
      <c r="F91" s="22">
        <v>571</v>
      </c>
      <c r="G91" s="22">
        <v>571</v>
      </c>
    </row>
    <row r="92" spans="1:7" ht="13.5">
      <c r="A92" s="4" t="s">
        <v>156</v>
      </c>
      <c r="B92" s="22">
        <v>10582</v>
      </c>
      <c r="C92" s="22">
        <v>13582</v>
      </c>
      <c r="D92" s="22">
        <v>13582</v>
      </c>
      <c r="E92" s="22">
        <v>13582</v>
      </c>
      <c r="F92" s="22">
        <v>17582</v>
      </c>
      <c r="G92" s="22">
        <v>13582</v>
      </c>
    </row>
    <row r="93" spans="1:7" ht="13.5">
      <c r="A93" s="4" t="s">
        <v>157</v>
      </c>
      <c r="B93" s="22">
        <v>1785</v>
      </c>
      <c r="C93" s="22">
        <v>-2387</v>
      </c>
      <c r="D93" s="22">
        <v>924</v>
      </c>
      <c r="E93" s="22">
        <v>1462</v>
      </c>
      <c r="F93" s="22">
        <v>-3588</v>
      </c>
      <c r="G93" s="22">
        <v>5245</v>
      </c>
    </row>
    <row r="94" spans="1:7" ht="13.5">
      <c r="A94" s="3" t="s">
        <v>158</v>
      </c>
      <c r="B94" s="22">
        <v>12939</v>
      </c>
      <c r="C94" s="22">
        <v>11766</v>
      </c>
      <c r="D94" s="22">
        <v>15078</v>
      </c>
      <c r="E94" s="22">
        <v>15616</v>
      </c>
      <c r="F94" s="22">
        <v>14565</v>
      </c>
      <c r="G94" s="22">
        <v>19399</v>
      </c>
    </row>
    <row r="95" spans="1:7" ht="13.5">
      <c r="A95" s="2" t="s">
        <v>159</v>
      </c>
      <c r="B95" s="22">
        <v>-57</v>
      </c>
      <c r="C95" s="22">
        <v>-56</v>
      </c>
      <c r="D95" s="22">
        <v>-56</v>
      </c>
      <c r="E95" s="22">
        <v>-56</v>
      </c>
      <c r="F95" s="22">
        <v>-55</v>
      </c>
      <c r="G95" s="22">
        <v>-54</v>
      </c>
    </row>
    <row r="96" spans="1:7" ht="13.5">
      <c r="A96" s="2" t="s">
        <v>161</v>
      </c>
      <c r="B96" s="22">
        <v>50572</v>
      </c>
      <c r="C96" s="22">
        <v>36719</v>
      </c>
      <c r="D96" s="22">
        <v>40031</v>
      </c>
      <c r="E96" s="22">
        <v>40568</v>
      </c>
      <c r="F96" s="22">
        <v>39519</v>
      </c>
      <c r="G96" s="22">
        <v>44353</v>
      </c>
    </row>
    <row r="97" spans="1:7" ht="13.5">
      <c r="A97" s="2" t="s">
        <v>162</v>
      </c>
      <c r="B97" s="22">
        <v>204</v>
      </c>
      <c r="C97" s="22">
        <v>-274</v>
      </c>
      <c r="D97" s="22">
        <v>-310</v>
      </c>
      <c r="E97" s="22">
        <v>294</v>
      </c>
      <c r="F97" s="22">
        <v>47</v>
      </c>
      <c r="G97" s="22">
        <v>423</v>
      </c>
    </row>
    <row r="98" spans="1:7" ht="13.5">
      <c r="A98" s="2" t="s">
        <v>165</v>
      </c>
      <c r="B98" s="22">
        <v>204</v>
      </c>
      <c r="C98" s="22">
        <v>-274</v>
      </c>
      <c r="D98" s="22">
        <v>-310</v>
      </c>
      <c r="E98" s="22">
        <v>294</v>
      </c>
      <c r="F98" s="22">
        <v>47</v>
      </c>
      <c r="G98" s="22">
        <v>423</v>
      </c>
    </row>
    <row r="99" spans="1:7" ht="13.5">
      <c r="A99" s="6" t="s">
        <v>167</v>
      </c>
      <c r="B99" s="22">
        <v>50776</v>
      </c>
      <c r="C99" s="22">
        <v>36444</v>
      </c>
      <c r="D99" s="22">
        <v>39721</v>
      </c>
      <c r="E99" s="22">
        <v>40863</v>
      </c>
      <c r="F99" s="22">
        <v>39566</v>
      </c>
      <c r="G99" s="22">
        <v>44777</v>
      </c>
    </row>
    <row r="100" spans="1:7" ht="14.25" thickBot="1">
      <c r="A100" s="7" t="s">
        <v>168</v>
      </c>
      <c r="B100" s="22">
        <v>103586</v>
      </c>
      <c r="C100" s="22">
        <v>99425</v>
      </c>
      <c r="D100" s="22">
        <v>98372</v>
      </c>
      <c r="E100" s="22">
        <v>93208</v>
      </c>
      <c r="F100" s="22">
        <v>87322</v>
      </c>
      <c r="G100" s="22">
        <v>91713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173</v>
      </c>
    </row>
    <row r="104" ht="13.5">
      <c r="A104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2014-02-12T06:41:48Z</dcterms:created>
  <dcterms:modified xsi:type="dcterms:W3CDTF">2014-02-12T06:42:00Z</dcterms:modified>
  <cp:category/>
  <cp:version/>
  <cp:contentType/>
  <cp:contentStatus/>
</cp:coreProperties>
</file>