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<sst xmlns="http://schemas.openxmlformats.org/spreadsheetml/2006/main" count="659" uniqueCount="230">
  <si>
    <t>貸倒引当金の増減額（△は減少）</t>
  </si>
  <si>
    <t>製品保証引当金の増減額（△は減少）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</si>
  <si>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</si>
  <si>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</si>
  <si>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</si>
  <si>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</si>
  <si>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</si>
  <si>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</si>
  <si>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</si>
  <si>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</si>
  <si>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</si>
  <si>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</si>
  <si>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</si>
  <si>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投資有価証券の取得による支出</t>
  </si>
  <si>
    <t>有形固定資産の取得による支出</t>
  </si>
  <si>
    <t>無形固定資産の取得による支出</t>
  </si>
  <si>
    <t>保険積立金の解約による収入</t>
  </si>
  <si>
    <t>定期預金の預入による支出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</si>
  <si>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</si>
  <si>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</si>
  <si>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</si>
  <si>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</si>
  <si>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</si>
  <si>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</si>
  <si>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</si>
  <si>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</si>
  <si>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</si>
  <si>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</si>
  <si>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</si>
  <si>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</si>
  <si>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</si>
  <si>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</si>
  <si>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</si>
  <si>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</si>
  <si>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</si>
  <si>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</si>
  <si>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</si>
  <si>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2013/12/24</t>
  </si>
  <si>
    <t>通期</t>
  </si>
  <si>
    <t>2013/09/30</t>
  </si>
  <si>
    <t>2012/09/30</t>
  </si>
  <si>
    <t>2012/12/25</t>
  </si>
  <si>
    <t>2011/09/30</t>
  </si>
  <si>
    <t>2011/12/26</t>
  </si>
  <si>
    <t>2010/09/30</t>
  </si>
  <si>
    <t>2010/12/24</t>
  </si>
  <si>
    <t>2009/09/30</t>
  </si>
  <si>
    <t>2009/12/24</t>
  </si>
  <si>
    <t>2008/09/30</t>
  </si>
  <si>
    <t>現金及び預金</t>
  </si>
  <si>
    <t>千円</t>
  </si>
  <si>
    <t>受取手形</t>
  </si>
  <si>
    <t>売掛金</t>
  </si>
  <si>
    <t>製品</t>
  </si>
  <si>
    <t>仕掛品</t>
  </si>
  <si>
    <t>原材料</t>
  </si>
  <si>
    <t>前払費用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</si>
  <si>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</si>
  <si>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</si>
  <si>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</si>
  <si>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</si>
  <si>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</si>
  <si>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</si>
  <si>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</si>
  <si>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</si>
  <si>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</si>
  <si>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</si>
  <si>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</si>
  <si>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</si>
  <si>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</si>
  <si>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</si>
  <si>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</si>
  <si>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</si>
  <si>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</si>
  <si>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</si>
  <si>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</si>
  <si>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</si>
  <si>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ソフトウエア仮勘定</t>
  </si>
  <si>
    <t>電話加入権</t>
  </si>
  <si>
    <t>無形固定資産</t>
  </si>
  <si>
    <t>投資有価証券</t>
  </si>
  <si>
    <t>関係会社株式</t>
  </si>
  <si>
    <t>出資金</t>
  </si>
  <si>
    <t>従業員に対する長期貸付金</t>
  </si>
  <si>
    <t>長期性預金</t>
  </si>
  <si>
    <t>長期前払費用</t>
  </si>
  <si>
    <t>関係会社長期貸付金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</si>
  <si>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</si>
  <si>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</si>
  <si>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</si>
  <si>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</si>
  <si>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</si>
  <si>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</si>
  <si>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</si>
  <si>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</si>
  <si>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</si>
  <si>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</si>
  <si>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</si>
  <si>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</si>
  <si>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</si>
  <si>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製品保証引当金</t>
  </si>
  <si>
    <t>流動負債</t>
  </si>
  <si>
    <t>長期借入金</t>
  </si>
  <si>
    <t>繰延税金負債</t>
  </si>
  <si>
    <t>長期預り保証金</t>
  </si>
  <si>
    <t>長期未払金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</si>
  <si>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</si>
  <si>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</si>
  <si>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</si>
  <si>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</si>
  <si>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</si>
  <si>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</si>
  <si>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</si>
  <si>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</si>
  <si>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</si>
  <si>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</si>
  <si>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</si>
  <si>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</si>
  <si>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</si>
  <si>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</si>
  <si>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</si>
  <si>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</si>
  <si>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</si>
  <si>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</si>
  <si>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ＩＭＶ株式会社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</si>
  <si>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</si>
  <si>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</si>
  <si>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</si>
  <si>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</si>
  <si>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</si>
  <si>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</si>
  <si>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</si>
  <si>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</si>
  <si>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</si>
  <si>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売上高</t>
  </si>
  <si>
    <t>製品期首たな卸高</t>
  </si>
  <si>
    <t>当期製品製造原価</t>
  </si>
  <si>
    <t>合計</t>
  </si>
  <si>
    <t>製品期末たな卸高</t>
  </si>
  <si>
    <t>売上原価</t>
  </si>
  <si>
    <t>売上総利益</t>
  </si>
  <si>
    <t>広告宣伝費</t>
  </si>
  <si>
    <t>販売手数料</t>
  </si>
  <si>
    <t>製品保証引当金繰入額</t>
  </si>
  <si>
    <t>製品無償補修費</t>
  </si>
  <si>
    <t>役員報酬</t>
  </si>
  <si>
    <t>給料及び手当</t>
  </si>
  <si>
    <t>賞与</t>
  </si>
  <si>
    <t>（うち退職給付費用）</t>
  </si>
  <si>
    <t>福利厚生費</t>
  </si>
  <si>
    <t>地代家賃</t>
  </si>
  <si>
    <t>賃借料</t>
  </si>
  <si>
    <t>旅費及び交通費</t>
  </si>
  <si>
    <t>通信費</t>
  </si>
  <si>
    <t>保険料</t>
  </si>
  <si>
    <t>減価償却費</t>
  </si>
  <si>
    <t>研究開発費</t>
  </si>
  <si>
    <t>租税公課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</si>
  <si>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</si>
  <si>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</si>
  <si>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</si>
  <si>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</si>
  <si>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</si>
  <si>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</si>
  <si>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受取手数料</t>
  </si>
  <si>
    <t>受取賃貸料</t>
  </si>
  <si>
    <t>セミナー収入</t>
  </si>
  <si>
    <t>雑収益</t>
  </si>
  <si>
    <t>営業外収益</t>
  </si>
  <si>
    <t>支払利息</t>
  </si>
  <si>
    <t>賃貸収入原価</t>
  </si>
  <si>
    <t>セミナー費用</t>
  </si>
  <si>
    <t>雑損失</t>
  </si>
  <si>
    <t>営業外費用</t>
  </si>
  <si>
    <t>経常利益</t>
  </si>
  <si>
    <t>固定資産除却損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</si>
  <si>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</si>
  <si>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</si>
  <si>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</si>
  <si>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</si>
  <si>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</si>
  <si>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</si>
  <si>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</si>
  <si>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</si>
  <si>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2014/08/08</t>
  </si>
  <si>
    <t>四半期</t>
  </si>
  <si>
    <t>2014/06/30</t>
  </si>
  <si>
    <t>2014/05/14</t>
  </si>
  <si>
    <t>2014/03/31</t>
  </si>
  <si>
    <t>2014/02/14</t>
  </si>
  <si>
    <t>2013/12/31</t>
  </si>
  <si>
    <t>2013/08/09</t>
  </si>
  <si>
    <t>2013/06/30</t>
  </si>
  <si>
    <t>2013/05/13</t>
  </si>
  <si>
    <t>2013/03/31</t>
  </si>
  <si>
    <t>2013/02/14</t>
  </si>
  <si>
    <t>2012/12/31</t>
  </si>
  <si>
    <t>2012/08/10</t>
  </si>
  <si>
    <t>2012/06/30</t>
  </si>
  <si>
    <t>2012/05/15</t>
  </si>
  <si>
    <t>2012/03/31</t>
  </si>
  <si>
    <t>2012/02/14</t>
  </si>
  <si>
    <t>2011/12/31</t>
  </si>
  <si>
    <t>2011/08/10</t>
  </si>
  <si>
    <t>2011/06/30</t>
  </si>
  <si>
    <t>2011/05/13</t>
  </si>
  <si>
    <t>2011/03/31</t>
  </si>
  <si>
    <t>2011/02/14</t>
  </si>
  <si>
    <t>2010/12/31</t>
  </si>
  <si>
    <t>2010/08/10</t>
  </si>
  <si>
    <t>2010/06/30</t>
  </si>
  <si>
    <t>2010/05/14</t>
  </si>
  <si>
    <t>2010/03/31</t>
  </si>
  <si>
    <t>2010/02/12</t>
  </si>
  <si>
    <t>2009/12/31</t>
  </si>
  <si>
    <t>2009/08/11</t>
  </si>
  <si>
    <t>2009/06/30</t>
  </si>
  <si>
    <t>2009/05/15</t>
  </si>
  <si>
    <t>2009/03/31</t>
  </si>
  <si>
    <t>2009/02/13</t>
  </si>
  <si>
    <t>2008/12/31</t>
  </si>
  <si>
    <t>受取手形及び営業未収入金</t>
  </si>
  <si>
    <t>建物及び構築物（純額）</t>
  </si>
  <si>
    <t>支払手形及び買掛金</t>
  </si>
  <si>
    <t>為替換算調整勘定</t>
  </si>
  <si>
    <t>連結・貸借対照表</t>
  </si>
  <si>
    <t>累積四半期</t>
  </si>
  <si>
    <t>2013/10/01</t>
  </si>
  <si>
    <t>減損損失</t>
  </si>
  <si>
    <t>のれん償却額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</si>
</sst>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122</v>
      </c>
      <c r="B2" s="14">
        <v>7760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30</v>
      </c>
      <c r="B4" s="15" t="str">
        <f>HYPERLINK("http://www.kabupro.jp/mark/20140808/S1002PCG.htm","四半期報告書")</f>
        <v>四半期報告書</v>
      </c>
      <c r="C4" s="15" t="str">
        <f>HYPERLINK("http://www.kabupro.jp/mark/20140514/S1001S7X.htm","四半期報告書")</f>
        <v>四半期報告書</v>
      </c>
      <c r="D4" s="15" t="str">
        <f>HYPERLINK("http://www.kabupro.jp/mark/20140214/S10016DT.htm","四半期報告書")</f>
        <v>四半期報告書</v>
      </c>
      <c r="E4" s="15" t="str">
        <f>HYPERLINK("http://www.kabupro.jp/mark/20131224/S1000SOK.htm","有価証券報告書")</f>
        <v>有価証券報告書</v>
      </c>
      <c r="F4" s="15" t="str">
        <f>HYPERLINK("http://www.kabupro.jp/mark/20140808/S1002PCG.htm","四半期報告書")</f>
        <v>四半期報告書</v>
      </c>
      <c r="G4" s="15" t="str">
        <f>HYPERLINK("http://www.kabupro.jp/mark/20140514/S1001S7X.htm","四半期報告書")</f>
        <v>四半期報告書</v>
      </c>
      <c r="H4" s="15" t="str">
        <f>HYPERLINK("http://www.kabupro.jp/mark/20140214/S10016DT.htm","四半期報告書")</f>
        <v>四半期報告書</v>
      </c>
      <c r="I4" s="15" t="str">
        <f>HYPERLINK("http://www.kabupro.jp/mark/20131224/S1000SOK.htm","有価証券報告書")</f>
        <v>有価証券報告書</v>
      </c>
      <c r="J4" s="15" t="str">
        <f>HYPERLINK("http://www.kabupro.jp/mark/20130809/S000E8C3.htm","四半期報告書")</f>
        <v>四半期報告書</v>
      </c>
      <c r="K4" s="15" t="str">
        <f>HYPERLINK("http://www.kabupro.jp/mark/20130513/S000DCOQ.htm","四半期報告書")</f>
        <v>四半期報告書</v>
      </c>
      <c r="L4" s="15" t="str">
        <f>HYPERLINK("http://www.kabupro.jp/mark/20130214/S000CVN5.htm","四半期報告書")</f>
        <v>四半期報告書</v>
      </c>
      <c r="M4" s="15" t="str">
        <f>HYPERLINK("http://www.kabupro.jp/mark/20121225/S000CIWH.htm","有価証券報告書")</f>
        <v>有価証券報告書</v>
      </c>
      <c r="N4" s="15" t="str">
        <f>HYPERLINK("http://www.kabupro.jp/mark/20120810/S000BPAY.htm","四半期報告書")</f>
        <v>四半期報告書</v>
      </c>
      <c r="O4" s="15" t="str">
        <f>HYPERLINK("http://www.kabupro.jp/mark/20120515/S000AURT.htm","四半期報告書")</f>
        <v>四半期報告書</v>
      </c>
      <c r="P4" s="15" t="str">
        <f>HYPERLINK("http://www.kabupro.jp/mark/20120214/S000ACZT.htm","四半期報告書")</f>
        <v>四半期報告書</v>
      </c>
      <c r="Q4" s="15" t="str">
        <f>HYPERLINK("http://www.kabupro.jp/mark/20111226/S0009Y5Q.htm","有価証券報告書")</f>
        <v>有価証券報告書</v>
      </c>
      <c r="R4" s="15" t="str">
        <f>HYPERLINK("http://www.kabupro.jp/mark/20110810/S0009355.htm","四半期報告書")</f>
        <v>四半期報告書</v>
      </c>
      <c r="S4" s="15" t="str">
        <f>HYPERLINK("http://www.kabupro.jp/mark/20110513/S0008A6B.htm","四半期報告書")</f>
        <v>四半期報告書</v>
      </c>
      <c r="T4" s="15" t="str">
        <f>HYPERLINK("http://www.kabupro.jp/mark/20110214/S0007SCB.htm","四半期報告書")</f>
        <v>四半期報告書</v>
      </c>
      <c r="U4" s="15" t="str">
        <f>HYPERLINK("http://www.kabupro.jp/mark/20101224/S0007GK4.htm","有価証券報告書")</f>
        <v>有価証券報告書</v>
      </c>
      <c r="V4" s="15" t="str">
        <f>HYPERLINK("http://www.kabupro.jp/mark/20100810/S0006HX8.htm","四半期報告書")</f>
        <v>四半期報告書</v>
      </c>
      <c r="W4" s="15" t="str">
        <f>HYPERLINK("http://www.kabupro.jp/mark/20100514/S0005P9G.htm","四半期報告書")</f>
        <v>四半期報告書</v>
      </c>
      <c r="X4" s="15" t="str">
        <f>HYPERLINK("http://www.kabupro.jp/mark/20100212/S000556G.htm","四半期報告書")</f>
        <v>四半期報告書</v>
      </c>
      <c r="Y4" s="15" t="str">
        <f>HYPERLINK("http://www.kabupro.jp/mark/20091224/S0004UUQ.htm","有価証券報告書")</f>
        <v>有価証券報告書</v>
      </c>
    </row>
    <row r="5" spans="1:25" ht="14.25" thickBot="1">
      <c r="A5" s="11" t="s">
        <v>31</v>
      </c>
      <c r="B5" s="1" t="s">
        <v>184</v>
      </c>
      <c r="C5" s="1" t="s">
        <v>187</v>
      </c>
      <c r="D5" s="1" t="s">
        <v>189</v>
      </c>
      <c r="E5" s="1" t="s">
        <v>37</v>
      </c>
      <c r="F5" s="1" t="s">
        <v>184</v>
      </c>
      <c r="G5" s="1" t="s">
        <v>187</v>
      </c>
      <c r="H5" s="1" t="s">
        <v>189</v>
      </c>
      <c r="I5" s="1" t="s">
        <v>37</v>
      </c>
      <c r="J5" s="1" t="s">
        <v>191</v>
      </c>
      <c r="K5" s="1" t="s">
        <v>193</v>
      </c>
      <c r="L5" s="1" t="s">
        <v>195</v>
      </c>
      <c r="M5" s="1" t="s">
        <v>41</v>
      </c>
      <c r="N5" s="1" t="s">
        <v>197</v>
      </c>
      <c r="O5" s="1" t="s">
        <v>199</v>
      </c>
      <c r="P5" s="1" t="s">
        <v>201</v>
      </c>
      <c r="Q5" s="1" t="s">
        <v>43</v>
      </c>
      <c r="R5" s="1" t="s">
        <v>203</v>
      </c>
      <c r="S5" s="1" t="s">
        <v>205</v>
      </c>
      <c r="T5" s="1" t="s">
        <v>207</v>
      </c>
      <c r="U5" s="1" t="s">
        <v>45</v>
      </c>
      <c r="V5" s="1" t="s">
        <v>209</v>
      </c>
      <c r="W5" s="1" t="s">
        <v>211</v>
      </c>
      <c r="X5" s="1" t="s">
        <v>213</v>
      </c>
      <c r="Y5" s="1" t="s">
        <v>47</v>
      </c>
    </row>
    <row r="6" spans="1:25" ht="15" thickBot="1" thickTop="1">
      <c r="A6" s="10" t="s">
        <v>32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33</v>
      </c>
      <c r="B7" s="14" t="s">
        <v>226</v>
      </c>
      <c r="C7" s="14" t="s">
        <v>226</v>
      </c>
      <c r="D7" s="14" t="s">
        <v>226</v>
      </c>
      <c r="E7" s="16" t="s">
        <v>38</v>
      </c>
      <c r="F7" s="14" t="s">
        <v>226</v>
      </c>
      <c r="G7" s="14" t="s">
        <v>226</v>
      </c>
      <c r="H7" s="14" t="s">
        <v>226</v>
      </c>
      <c r="I7" s="16" t="s">
        <v>38</v>
      </c>
      <c r="J7" s="14" t="s">
        <v>226</v>
      </c>
      <c r="K7" s="14" t="s">
        <v>226</v>
      </c>
      <c r="L7" s="14" t="s">
        <v>226</v>
      </c>
      <c r="M7" s="16" t="s">
        <v>38</v>
      </c>
      <c r="N7" s="14" t="s">
        <v>226</v>
      </c>
      <c r="O7" s="14" t="s">
        <v>226</v>
      </c>
      <c r="P7" s="14" t="s">
        <v>226</v>
      </c>
      <c r="Q7" s="16" t="s">
        <v>38</v>
      </c>
      <c r="R7" s="14" t="s">
        <v>226</v>
      </c>
      <c r="S7" s="14" t="s">
        <v>226</v>
      </c>
      <c r="T7" s="14" t="s">
        <v>226</v>
      </c>
      <c r="U7" s="16" t="s">
        <v>38</v>
      </c>
      <c r="V7" s="14" t="s">
        <v>226</v>
      </c>
      <c r="W7" s="14" t="s">
        <v>226</v>
      </c>
      <c r="X7" s="14" t="s">
        <v>226</v>
      </c>
      <c r="Y7" s="16" t="s">
        <v>38</v>
      </c>
    </row>
    <row r="8" spans="1:25" ht="13.5">
      <c r="A8" s="13" t="s">
        <v>34</v>
      </c>
      <c r="B8" s="1" t="s">
        <v>227</v>
      </c>
      <c r="C8" s="1" t="s">
        <v>227</v>
      </c>
      <c r="D8" s="1" t="s">
        <v>227</v>
      </c>
      <c r="E8" s="17" t="s">
        <v>128</v>
      </c>
      <c r="F8" s="1" t="s">
        <v>128</v>
      </c>
      <c r="G8" s="1" t="s">
        <v>128</v>
      </c>
      <c r="H8" s="1" t="s">
        <v>128</v>
      </c>
      <c r="I8" s="17" t="s">
        <v>129</v>
      </c>
      <c r="J8" s="1" t="s">
        <v>129</v>
      </c>
      <c r="K8" s="1" t="s">
        <v>129</v>
      </c>
      <c r="L8" s="1" t="s">
        <v>129</v>
      </c>
      <c r="M8" s="17" t="s">
        <v>130</v>
      </c>
      <c r="N8" s="1" t="s">
        <v>130</v>
      </c>
      <c r="O8" s="1" t="s">
        <v>130</v>
      </c>
      <c r="P8" s="1" t="s">
        <v>130</v>
      </c>
      <c r="Q8" s="17" t="s">
        <v>131</v>
      </c>
      <c r="R8" s="1" t="s">
        <v>131</v>
      </c>
      <c r="S8" s="1" t="s">
        <v>131</v>
      </c>
      <c r="T8" s="1" t="s">
        <v>131</v>
      </c>
      <c r="U8" s="17" t="s">
        <v>132</v>
      </c>
      <c r="V8" s="1" t="s">
        <v>132</v>
      </c>
      <c r="W8" s="1" t="s">
        <v>132</v>
      </c>
      <c r="X8" s="1" t="s">
        <v>132</v>
      </c>
      <c r="Y8" s="17" t="s">
        <v>133</v>
      </c>
    </row>
    <row r="9" spans="1:25" ht="13.5">
      <c r="A9" s="13" t="s">
        <v>35</v>
      </c>
      <c r="B9" s="1" t="s">
        <v>186</v>
      </c>
      <c r="C9" s="1" t="s">
        <v>188</v>
      </c>
      <c r="D9" s="1" t="s">
        <v>190</v>
      </c>
      <c r="E9" s="17" t="s">
        <v>39</v>
      </c>
      <c r="F9" s="1" t="s">
        <v>192</v>
      </c>
      <c r="G9" s="1" t="s">
        <v>194</v>
      </c>
      <c r="H9" s="1" t="s">
        <v>196</v>
      </c>
      <c r="I9" s="17" t="s">
        <v>40</v>
      </c>
      <c r="J9" s="1" t="s">
        <v>198</v>
      </c>
      <c r="K9" s="1" t="s">
        <v>200</v>
      </c>
      <c r="L9" s="1" t="s">
        <v>202</v>
      </c>
      <c r="M9" s="17" t="s">
        <v>42</v>
      </c>
      <c r="N9" s="1" t="s">
        <v>204</v>
      </c>
      <c r="O9" s="1" t="s">
        <v>206</v>
      </c>
      <c r="P9" s="1" t="s">
        <v>208</v>
      </c>
      <c r="Q9" s="17" t="s">
        <v>44</v>
      </c>
      <c r="R9" s="1" t="s">
        <v>210</v>
      </c>
      <c r="S9" s="1" t="s">
        <v>212</v>
      </c>
      <c r="T9" s="1" t="s">
        <v>214</v>
      </c>
      <c r="U9" s="17" t="s">
        <v>46</v>
      </c>
      <c r="V9" s="1" t="s">
        <v>216</v>
      </c>
      <c r="W9" s="1" t="s">
        <v>218</v>
      </c>
      <c r="X9" s="1" t="s">
        <v>220</v>
      </c>
      <c r="Y9" s="17" t="s">
        <v>48</v>
      </c>
    </row>
    <row r="10" spans="1:25" ht="14.25" thickBot="1">
      <c r="A10" s="13" t="s">
        <v>36</v>
      </c>
      <c r="B10" s="1" t="s">
        <v>50</v>
      </c>
      <c r="C10" s="1" t="s">
        <v>50</v>
      </c>
      <c r="D10" s="1" t="s">
        <v>50</v>
      </c>
      <c r="E10" s="17" t="s">
        <v>50</v>
      </c>
      <c r="F10" s="1" t="s">
        <v>50</v>
      </c>
      <c r="G10" s="1" t="s">
        <v>50</v>
      </c>
      <c r="H10" s="1" t="s">
        <v>50</v>
      </c>
      <c r="I10" s="17" t="s">
        <v>50</v>
      </c>
      <c r="J10" s="1" t="s">
        <v>50</v>
      </c>
      <c r="K10" s="1" t="s">
        <v>50</v>
      </c>
      <c r="L10" s="1" t="s">
        <v>50</v>
      </c>
      <c r="M10" s="17" t="s">
        <v>50</v>
      </c>
      <c r="N10" s="1" t="s">
        <v>50</v>
      </c>
      <c r="O10" s="1" t="s">
        <v>50</v>
      </c>
      <c r="P10" s="1" t="s">
        <v>50</v>
      </c>
      <c r="Q10" s="17" t="s">
        <v>50</v>
      </c>
      <c r="R10" s="1" t="s">
        <v>50</v>
      </c>
      <c r="S10" s="1" t="s">
        <v>50</v>
      </c>
      <c r="T10" s="1" t="s">
        <v>50</v>
      </c>
      <c r="U10" s="17" t="s">
        <v>50</v>
      </c>
      <c r="V10" s="1" t="s">
        <v>50</v>
      </c>
      <c r="W10" s="1" t="s">
        <v>50</v>
      </c>
      <c r="X10" s="1" t="s">
        <v>50</v>
      </c>
      <c r="Y10" s="17" t="s">
        <v>50</v>
      </c>
    </row>
    <row r="11" spans="1:25" ht="14.25" thickTop="1">
      <c r="A11" s="26" t="s">
        <v>134</v>
      </c>
      <c r="B11" s="27">
        <v>5836920</v>
      </c>
      <c r="C11" s="27">
        <v>4346045</v>
      </c>
      <c r="D11" s="27">
        <v>1766810</v>
      </c>
      <c r="E11" s="21">
        <v>6119313</v>
      </c>
      <c r="F11" s="27">
        <v>4759481</v>
      </c>
      <c r="G11" s="27">
        <v>3620538</v>
      </c>
      <c r="H11" s="27">
        <v>1888203</v>
      </c>
      <c r="I11" s="21">
        <v>5900074</v>
      </c>
      <c r="J11" s="27">
        <v>4337226</v>
      </c>
      <c r="K11" s="27">
        <v>3156281</v>
      </c>
      <c r="L11" s="27">
        <v>1381957</v>
      </c>
      <c r="M11" s="21">
        <v>4690877</v>
      </c>
      <c r="N11" s="27">
        <v>3354280</v>
      </c>
      <c r="O11" s="27">
        <v>2478883</v>
      </c>
      <c r="P11" s="27">
        <v>857864</v>
      </c>
      <c r="Q11" s="21">
        <v>4223896</v>
      </c>
      <c r="R11" s="27">
        <v>2552776</v>
      </c>
      <c r="S11" s="27">
        <v>1934008</v>
      </c>
      <c r="T11" s="27">
        <v>716532</v>
      </c>
      <c r="U11" s="21">
        <v>4158676</v>
      </c>
      <c r="V11" s="27">
        <v>3361623</v>
      </c>
      <c r="W11" s="27">
        <v>2755985</v>
      </c>
      <c r="X11" s="27">
        <v>1247573</v>
      </c>
      <c r="Y11" s="21">
        <v>5717378</v>
      </c>
    </row>
    <row r="12" spans="1:25" ht="13.5">
      <c r="A12" s="7" t="s">
        <v>139</v>
      </c>
      <c r="B12" s="28">
        <v>3556670</v>
      </c>
      <c r="C12" s="28">
        <v>2534456</v>
      </c>
      <c r="D12" s="28">
        <v>981025</v>
      </c>
      <c r="E12" s="22">
        <v>3847979</v>
      </c>
      <c r="F12" s="28">
        <v>2962086</v>
      </c>
      <c r="G12" s="28">
        <v>2231257</v>
      </c>
      <c r="H12" s="28">
        <v>1171243</v>
      </c>
      <c r="I12" s="22">
        <v>3722340</v>
      </c>
      <c r="J12" s="28">
        <v>2663727</v>
      </c>
      <c r="K12" s="28">
        <v>1899188</v>
      </c>
      <c r="L12" s="28">
        <v>815483</v>
      </c>
      <c r="M12" s="22">
        <v>3094419</v>
      </c>
      <c r="N12" s="28">
        <v>2238540</v>
      </c>
      <c r="O12" s="28">
        <v>1643524</v>
      </c>
      <c r="P12" s="28">
        <v>621188</v>
      </c>
      <c r="Q12" s="22">
        <v>2766514</v>
      </c>
      <c r="R12" s="28">
        <v>1717744</v>
      </c>
      <c r="S12" s="28">
        <v>1301256</v>
      </c>
      <c r="T12" s="28">
        <v>510136</v>
      </c>
      <c r="U12" s="22">
        <v>3262375</v>
      </c>
      <c r="V12" s="28">
        <v>2649095</v>
      </c>
      <c r="W12" s="28">
        <v>2071181</v>
      </c>
      <c r="X12" s="28">
        <v>873110</v>
      </c>
      <c r="Y12" s="22">
        <v>4161434</v>
      </c>
    </row>
    <row r="13" spans="1:25" ht="13.5">
      <c r="A13" s="7" t="s">
        <v>140</v>
      </c>
      <c r="B13" s="28">
        <v>2280250</v>
      </c>
      <c r="C13" s="28">
        <v>1811588</v>
      </c>
      <c r="D13" s="28">
        <v>785785</v>
      </c>
      <c r="E13" s="22">
        <v>2271333</v>
      </c>
      <c r="F13" s="28">
        <v>1797394</v>
      </c>
      <c r="G13" s="28">
        <v>1389280</v>
      </c>
      <c r="H13" s="28">
        <v>716959</v>
      </c>
      <c r="I13" s="22">
        <v>2177733</v>
      </c>
      <c r="J13" s="28">
        <v>1673498</v>
      </c>
      <c r="K13" s="28">
        <v>1257093</v>
      </c>
      <c r="L13" s="28">
        <v>566474</v>
      </c>
      <c r="M13" s="22">
        <v>1596458</v>
      </c>
      <c r="N13" s="28">
        <v>1115740</v>
      </c>
      <c r="O13" s="28">
        <v>835358</v>
      </c>
      <c r="P13" s="28">
        <v>236676</v>
      </c>
      <c r="Q13" s="22">
        <v>1457381</v>
      </c>
      <c r="R13" s="28">
        <v>835031</v>
      </c>
      <c r="S13" s="28">
        <v>632751</v>
      </c>
      <c r="T13" s="28">
        <v>206396</v>
      </c>
      <c r="U13" s="22">
        <v>896300</v>
      </c>
      <c r="V13" s="28">
        <v>712527</v>
      </c>
      <c r="W13" s="28">
        <v>684803</v>
      </c>
      <c r="X13" s="28">
        <v>374462</v>
      </c>
      <c r="Y13" s="22">
        <v>1555943</v>
      </c>
    </row>
    <row r="14" spans="1:25" ht="13.5">
      <c r="A14" s="7" t="s">
        <v>158</v>
      </c>
      <c r="B14" s="28">
        <v>1298667</v>
      </c>
      <c r="C14" s="28">
        <v>866289</v>
      </c>
      <c r="D14" s="28">
        <v>445637</v>
      </c>
      <c r="E14" s="22">
        <v>1623866</v>
      </c>
      <c r="F14" s="28">
        <v>1114019</v>
      </c>
      <c r="G14" s="28">
        <v>750698</v>
      </c>
      <c r="H14" s="28">
        <v>359889</v>
      </c>
      <c r="I14" s="22">
        <v>1511609</v>
      </c>
      <c r="J14" s="28">
        <v>995265</v>
      </c>
      <c r="K14" s="28">
        <v>655680</v>
      </c>
      <c r="L14" s="28">
        <v>324392</v>
      </c>
      <c r="M14" s="22">
        <v>1222101</v>
      </c>
      <c r="N14" s="28">
        <v>855033</v>
      </c>
      <c r="O14" s="28">
        <v>558106</v>
      </c>
      <c r="P14" s="28">
        <v>269254</v>
      </c>
      <c r="Q14" s="22">
        <v>1039914</v>
      </c>
      <c r="R14" s="28">
        <v>710807</v>
      </c>
      <c r="S14" s="28">
        <v>484565</v>
      </c>
      <c r="T14" s="28">
        <v>239628</v>
      </c>
      <c r="U14" s="22">
        <v>1069910</v>
      </c>
      <c r="V14" s="28">
        <v>790525</v>
      </c>
      <c r="W14" s="28">
        <v>571782</v>
      </c>
      <c r="X14" s="28">
        <v>302393</v>
      </c>
      <c r="Y14" s="22">
        <v>1307656</v>
      </c>
    </row>
    <row r="15" spans="1:25" ht="14.25" thickBot="1">
      <c r="A15" s="25" t="s">
        <v>159</v>
      </c>
      <c r="B15" s="29">
        <v>981582</v>
      </c>
      <c r="C15" s="29">
        <v>945299</v>
      </c>
      <c r="D15" s="29">
        <v>340147</v>
      </c>
      <c r="E15" s="23">
        <v>647466</v>
      </c>
      <c r="F15" s="29">
        <v>683375</v>
      </c>
      <c r="G15" s="29">
        <v>638582</v>
      </c>
      <c r="H15" s="29">
        <v>357070</v>
      </c>
      <c r="I15" s="23">
        <v>666123</v>
      </c>
      <c r="J15" s="29">
        <v>678233</v>
      </c>
      <c r="K15" s="29">
        <v>601412</v>
      </c>
      <c r="L15" s="29">
        <v>242082</v>
      </c>
      <c r="M15" s="23">
        <v>374356</v>
      </c>
      <c r="N15" s="29">
        <v>260706</v>
      </c>
      <c r="O15" s="29">
        <v>277252</v>
      </c>
      <c r="P15" s="29">
        <v>-32578</v>
      </c>
      <c r="Q15" s="23">
        <v>417466</v>
      </c>
      <c r="R15" s="29">
        <v>124224</v>
      </c>
      <c r="S15" s="29">
        <v>148185</v>
      </c>
      <c r="T15" s="29">
        <v>-33232</v>
      </c>
      <c r="U15" s="23">
        <v>-173609</v>
      </c>
      <c r="V15" s="29">
        <v>-77997</v>
      </c>
      <c r="W15" s="29">
        <v>113020</v>
      </c>
      <c r="X15" s="29">
        <v>72069</v>
      </c>
      <c r="Y15" s="23">
        <v>248287</v>
      </c>
    </row>
    <row r="16" spans="1:25" ht="14.25" thickTop="1">
      <c r="A16" s="6" t="s">
        <v>160</v>
      </c>
      <c r="B16" s="28">
        <v>367</v>
      </c>
      <c r="C16" s="28">
        <v>240</v>
      </c>
      <c r="D16" s="28">
        <v>182</v>
      </c>
      <c r="E16" s="22">
        <v>434</v>
      </c>
      <c r="F16" s="28">
        <v>300</v>
      </c>
      <c r="G16" s="28">
        <v>386</v>
      </c>
      <c r="H16" s="28">
        <v>202</v>
      </c>
      <c r="I16" s="22">
        <v>303</v>
      </c>
      <c r="J16" s="28">
        <v>193</v>
      </c>
      <c r="K16" s="28">
        <v>141</v>
      </c>
      <c r="L16" s="28">
        <v>53</v>
      </c>
      <c r="M16" s="22">
        <v>1258</v>
      </c>
      <c r="N16" s="28">
        <v>1157</v>
      </c>
      <c r="O16" s="28">
        <v>956</v>
      </c>
      <c r="P16" s="28">
        <v>180</v>
      </c>
      <c r="Q16" s="22">
        <v>1954</v>
      </c>
      <c r="R16" s="28">
        <v>1543</v>
      </c>
      <c r="S16" s="28">
        <v>1179</v>
      </c>
      <c r="T16" s="28">
        <v>563</v>
      </c>
      <c r="U16" s="22">
        <v>1596</v>
      </c>
      <c r="V16" s="28">
        <v>1623</v>
      </c>
      <c r="W16" s="28">
        <v>1112</v>
      </c>
      <c r="X16" s="28">
        <v>567</v>
      </c>
      <c r="Y16" s="22">
        <v>1480</v>
      </c>
    </row>
    <row r="17" spans="1:25" ht="13.5">
      <c r="A17" s="6" t="s">
        <v>162</v>
      </c>
      <c r="B17" s="28">
        <v>1366</v>
      </c>
      <c r="C17" s="28">
        <v>811</v>
      </c>
      <c r="D17" s="28">
        <v>725</v>
      </c>
      <c r="E17" s="22">
        <v>1296</v>
      </c>
      <c r="F17" s="28">
        <v>992</v>
      </c>
      <c r="G17" s="28">
        <v>462</v>
      </c>
      <c r="H17" s="28">
        <v>449</v>
      </c>
      <c r="I17" s="22">
        <v>1045</v>
      </c>
      <c r="J17" s="28">
        <v>700</v>
      </c>
      <c r="K17" s="28">
        <v>382</v>
      </c>
      <c r="L17" s="28">
        <v>265</v>
      </c>
      <c r="M17" s="22">
        <v>886</v>
      </c>
      <c r="N17" s="28">
        <v>639</v>
      </c>
      <c r="O17" s="28">
        <v>279</v>
      </c>
      <c r="P17" s="28">
        <v>170</v>
      </c>
      <c r="Q17" s="22">
        <v>585</v>
      </c>
      <c r="R17" s="28">
        <v>501</v>
      </c>
      <c r="S17" s="28">
        <v>205</v>
      </c>
      <c r="T17" s="28">
        <v>112</v>
      </c>
      <c r="U17" s="22">
        <v>742</v>
      </c>
      <c r="V17" s="28">
        <v>634</v>
      </c>
      <c r="W17" s="28">
        <v>349</v>
      </c>
      <c r="X17" s="28">
        <v>203</v>
      </c>
      <c r="Y17" s="22">
        <v>1067</v>
      </c>
    </row>
    <row r="18" spans="1:25" ht="13.5">
      <c r="A18" s="6" t="s">
        <v>163</v>
      </c>
      <c r="B18" s="28">
        <v>7138</v>
      </c>
      <c r="C18" s="28">
        <v>23834</v>
      </c>
      <c r="D18" s="28">
        <v>27485</v>
      </c>
      <c r="E18" s="22">
        <v>61296</v>
      </c>
      <c r="F18" s="28">
        <v>62295</v>
      </c>
      <c r="G18" s="28">
        <v>55496</v>
      </c>
      <c r="H18" s="28">
        <v>28888</v>
      </c>
      <c r="I18" s="22"/>
      <c r="J18" s="28"/>
      <c r="K18" s="28">
        <v>2419</v>
      </c>
      <c r="L18" s="28"/>
      <c r="M18" s="22"/>
      <c r="N18" s="28"/>
      <c r="O18" s="28"/>
      <c r="P18" s="28"/>
      <c r="Q18" s="22"/>
      <c r="R18" s="28"/>
      <c r="S18" s="28"/>
      <c r="T18" s="28"/>
      <c r="U18" s="22">
        <v>1161</v>
      </c>
      <c r="V18" s="28"/>
      <c r="W18" s="28"/>
      <c r="X18" s="28"/>
      <c r="Y18" s="22">
        <v>1093</v>
      </c>
    </row>
    <row r="19" spans="1:25" ht="13.5">
      <c r="A19" s="6" t="s">
        <v>165</v>
      </c>
      <c r="B19" s="28">
        <v>24768</v>
      </c>
      <c r="C19" s="28">
        <v>14311</v>
      </c>
      <c r="D19" s="28">
        <v>6475</v>
      </c>
      <c r="E19" s="22">
        <v>20233</v>
      </c>
      <c r="F19" s="28">
        <v>13773</v>
      </c>
      <c r="G19" s="28">
        <v>7315</v>
      </c>
      <c r="H19" s="28">
        <v>857</v>
      </c>
      <c r="I19" s="22">
        <v>1234</v>
      </c>
      <c r="J19" s="28">
        <v>925</v>
      </c>
      <c r="K19" s="28">
        <v>617</v>
      </c>
      <c r="L19" s="28">
        <v>308</v>
      </c>
      <c r="M19" s="22">
        <v>1234</v>
      </c>
      <c r="N19" s="28">
        <v>925</v>
      </c>
      <c r="O19" s="28">
        <v>617</v>
      </c>
      <c r="P19" s="28">
        <v>308</v>
      </c>
      <c r="Q19" s="22">
        <v>1234</v>
      </c>
      <c r="R19" s="28">
        <v>925</v>
      </c>
      <c r="S19" s="28">
        <v>617</v>
      </c>
      <c r="T19" s="28">
        <v>308</v>
      </c>
      <c r="U19" s="22">
        <v>51273</v>
      </c>
      <c r="V19" s="28">
        <v>50964</v>
      </c>
      <c r="W19" s="28">
        <v>50656</v>
      </c>
      <c r="X19" s="28">
        <v>25328</v>
      </c>
      <c r="Y19" s="22">
        <v>101312</v>
      </c>
    </row>
    <row r="20" spans="1:25" ht="13.5">
      <c r="A20" s="6" t="s">
        <v>166</v>
      </c>
      <c r="B20" s="28">
        <v>5923</v>
      </c>
      <c r="C20" s="28">
        <v>3405</v>
      </c>
      <c r="D20" s="28">
        <v>3006</v>
      </c>
      <c r="E20" s="22">
        <v>4274</v>
      </c>
      <c r="F20" s="28">
        <v>4011</v>
      </c>
      <c r="G20" s="28">
        <v>1997</v>
      </c>
      <c r="H20" s="28">
        <v>1664</v>
      </c>
      <c r="I20" s="22">
        <v>7994</v>
      </c>
      <c r="J20" s="28">
        <v>4991</v>
      </c>
      <c r="K20" s="28">
        <v>2937</v>
      </c>
      <c r="L20" s="28">
        <v>2765</v>
      </c>
      <c r="M20" s="22">
        <v>7330</v>
      </c>
      <c r="N20" s="28">
        <v>5783</v>
      </c>
      <c r="O20" s="28">
        <v>3491</v>
      </c>
      <c r="P20" s="28">
        <v>3371</v>
      </c>
      <c r="Q20" s="22">
        <v>8660</v>
      </c>
      <c r="R20" s="28">
        <v>7936</v>
      </c>
      <c r="S20" s="28"/>
      <c r="T20" s="28">
        <v>4617</v>
      </c>
      <c r="U20" s="22">
        <v>6687</v>
      </c>
      <c r="V20" s="28"/>
      <c r="W20" s="28"/>
      <c r="X20" s="28"/>
      <c r="Y20" s="22">
        <v>9275</v>
      </c>
    </row>
    <row r="21" spans="1:25" ht="13.5">
      <c r="A21" s="6" t="s">
        <v>167</v>
      </c>
      <c r="B21" s="28">
        <v>7172</v>
      </c>
      <c r="C21" s="28">
        <v>4383</v>
      </c>
      <c r="D21" s="28">
        <v>1877</v>
      </c>
      <c r="E21" s="22">
        <v>20394</v>
      </c>
      <c r="F21" s="28">
        <v>16357</v>
      </c>
      <c r="G21" s="28">
        <v>7621</v>
      </c>
      <c r="H21" s="28">
        <v>3813</v>
      </c>
      <c r="I21" s="22">
        <v>16144</v>
      </c>
      <c r="J21" s="28">
        <v>11794</v>
      </c>
      <c r="K21" s="28">
        <v>8847</v>
      </c>
      <c r="L21" s="28">
        <v>2684</v>
      </c>
      <c r="M21" s="22">
        <v>7510</v>
      </c>
      <c r="N21" s="28">
        <v>8516</v>
      </c>
      <c r="O21" s="28">
        <v>5326</v>
      </c>
      <c r="P21" s="28">
        <v>3093</v>
      </c>
      <c r="Q21" s="22">
        <v>15432</v>
      </c>
      <c r="R21" s="28">
        <v>11855</v>
      </c>
      <c r="S21" s="28">
        <v>11890</v>
      </c>
      <c r="T21" s="28">
        <v>2754</v>
      </c>
      <c r="U21" s="22">
        <v>14776</v>
      </c>
      <c r="V21" s="28">
        <v>23227</v>
      </c>
      <c r="W21" s="28">
        <v>14866</v>
      </c>
      <c r="X21" s="28">
        <v>8283</v>
      </c>
      <c r="Y21" s="22">
        <v>14104</v>
      </c>
    </row>
    <row r="22" spans="1:25" ht="13.5">
      <c r="A22" s="6" t="s">
        <v>168</v>
      </c>
      <c r="B22" s="28">
        <v>46736</v>
      </c>
      <c r="C22" s="28">
        <v>46987</v>
      </c>
      <c r="D22" s="28">
        <v>39753</v>
      </c>
      <c r="E22" s="22">
        <v>107930</v>
      </c>
      <c r="F22" s="28">
        <v>97731</v>
      </c>
      <c r="G22" s="28">
        <v>73280</v>
      </c>
      <c r="H22" s="28">
        <v>35877</v>
      </c>
      <c r="I22" s="22">
        <v>26721</v>
      </c>
      <c r="J22" s="28">
        <v>18605</v>
      </c>
      <c r="K22" s="28">
        <v>15345</v>
      </c>
      <c r="L22" s="28">
        <v>6076</v>
      </c>
      <c r="M22" s="22">
        <v>24496</v>
      </c>
      <c r="N22" s="28">
        <v>20535</v>
      </c>
      <c r="O22" s="28">
        <v>14109</v>
      </c>
      <c r="P22" s="28">
        <v>9531</v>
      </c>
      <c r="Q22" s="22">
        <v>45973</v>
      </c>
      <c r="R22" s="28">
        <v>38528</v>
      </c>
      <c r="S22" s="28">
        <v>27915</v>
      </c>
      <c r="T22" s="28">
        <v>12692</v>
      </c>
      <c r="U22" s="22">
        <v>92402</v>
      </c>
      <c r="V22" s="28">
        <v>90485</v>
      </c>
      <c r="W22" s="28">
        <v>66984</v>
      </c>
      <c r="X22" s="28">
        <v>34382</v>
      </c>
      <c r="Y22" s="22">
        <v>130785</v>
      </c>
    </row>
    <row r="23" spans="1:25" ht="13.5">
      <c r="A23" s="6" t="s">
        <v>169</v>
      </c>
      <c r="B23" s="28">
        <v>10828</v>
      </c>
      <c r="C23" s="28">
        <v>7145</v>
      </c>
      <c r="D23" s="28">
        <v>3227</v>
      </c>
      <c r="E23" s="22">
        <v>16268</v>
      </c>
      <c r="F23" s="28">
        <v>11590</v>
      </c>
      <c r="G23" s="28">
        <v>8094</v>
      </c>
      <c r="H23" s="28">
        <v>4072</v>
      </c>
      <c r="I23" s="22">
        <v>19358</v>
      </c>
      <c r="J23" s="28">
        <v>15068</v>
      </c>
      <c r="K23" s="28">
        <v>9978</v>
      </c>
      <c r="L23" s="28">
        <v>4966</v>
      </c>
      <c r="M23" s="22">
        <v>27916</v>
      </c>
      <c r="N23" s="28">
        <v>22605</v>
      </c>
      <c r="O23" s="28">
        <v>16487</v>
      </c>
      <c r="P23" s="28">
        <v>8824</v>
      </c>
      <c r="Q23" s="22">
        <v>40928</v>
      </c>
      <c r="R23" s="28">
        <v>31543</v>
      </c>
      <c r="S23" s="28">
        <v>21970</v>
      </c>
      <c r="T23" s="28">
        <v>11406</v>
      </c>
      <c r="U23" s="22">
        <v>41426</v>
      </c>
      <c r="V23" s="28">
        <v>30631</v>
      </c>
      <c r="W23" s="28">
        <v>20903</v>
      </c>
      <c r="X23" s="28">
        <v>10830</v>
      </c>
      <c r="Y23" s="22">
        <v>44897</v>
      </c>
    </row>
    <row r="24" spans="1:25" ht="13.5">
      <c r="A24" s="6" t="s">
        <v>170</v>
      </c>
      <c r="B24" s="28">
        <v>2865</v>
      </c>
      <c r="C24" s="28">
        <v>1913</v>
      </c>
      <c r="D24" s="28">
        <v>956</v>
      </c>
      <c r="E24" s="22">
        <v>3133</v>
      </c>
      <c r="F24" s="28">
        <v>2248</v>
      </c>
      <c r="G24" s="28">
        <v>1356</v>
      </c>
      <c r="H24" s="28">
        <v>397</v>
      </c>
      <c r="I24" s="22">
        <v>602</v>
      </c>
      <c r="J24" s="28">
        <v>408</v>
      </c>
      <c r="K24" s="28">
        <v>272</v>
      </c>
      <c r="L24" s="28">
        <v>136</v>
      </c>
      <c r="M24" s="22">
        <v>658</v>
      </c>
      <c r="N24" s="28">
        <v>477</v>
      </c>
      <c r="O24" s="28">
        <v>318</v>
      </c>
      <c r="P24" s="28">
        <v>159</v>
      </c>
      <c r="Q24" s="22">
        <v>767</v>
      </c>
      <c r="R24" s="28">
        <v>558</v>
      </c>
      <c r="S24" s="28">
        <v>372</v>
      </c>
      <c r="T24" s="28">
        <v>186</v>
      </c>
      <c r="U24" s="22">
        <v>5935</v>
      </c>
      <c r="V24" s="28">
        <v>4564</v>
      </c>
      <c r="W24" s="28">
        <v>4390</v>
      </c>
      <c r="X24" s="28">
        <v>1117</v>
      </c>
      <c r="Y24" s="22">
        <v>4199</v>
      </c>
    </row>
    <row r="25" spans="1:25" ht="13.5">
      <c r="A25" s="6" t="s">
        <v>171</v>
      </c>
      <c r="B25" s="28">
        <v>4859</v>
      </c>
      <c r="C25" s="28"/>
      <c r="D25" s="28">
        <v>1751</v>
      </c>
      <c r="E25" s="22">
        <v>4962</v>
      </c>
      <c r="F25" s="28">
        <v>4712</v>
      </c>
      <c r="G25" s="28"/>
      <c r="H25" s="28">
        <v>1610</v>
      </c>
      <c r="I25" s="22">
        <v>4739</v>
      </c>
      <c r="J25" s="28">
        <v>4505</v>
      </c>
      <c r="K25" s="28"/>
      <c r="L25" s="28">
        <v>2164</v>
      </c>
      <c r="M25" s="22">
        <v>4893</v>
      </c>
      <c r="N25" s="28"/>
      <c r="O25" s="28"/>
      <c r="P25" s="28">
        <v>2251</v>
      </c>
      <c r="Q25" s="22">
        <v>5424</v>
      </c>
      <c r="R25" s="28"/>
      <c r="S25" s="28"/>
      <c r="T25" s="28"/>
      <c r="U25" s="22">
        <v>5501</v>
      </c>
      <c r="V25" s="28"/>
      <c r="W25" s="28"/>
      <c r="X25" s="28"/>
      <c r="Y25" s="22">
        <v>5142</v>
      </c>
    </row>
    <row r="26" spans="1:25" ht="13.5">
      <c r="A26" s="6" t="s">
        <v>172</v>
      </c>
      <c r="B26" s="28">
        <v>1850</v>
      </c>
      <c r="C26" s="28">
        <v>3785</v>
      </c>
      <c r="D26" s="28">
        <v>447</v>
      </c>
      <c r="E26" s="22">
        <v>4636</v>
      </c>
      <c r="F26" s="28">
        <v>4261</v>
      </c>
      <c r="G26" s="28">
        <v>3667</v>
      </c>
      <c r="H26" s="28">
        <v>1026</v>
      </c>
      <c r="I26" s="22">
        <v>9381</v>
      </c>
      <c r="J26" s="28">
        <v>12253</v>
      </c>
      <c r="K26" s="28">
        <v>7022</v>
      </c>
      <c r="L26" s="28">
        <v>3018</v>
      </c>
      <c r="M26" s="22">
        <v>9477</v>
      </c>
      <c r="N26" s="28">
        <v>14840</v>
      </c>
      <c r="O26" s="28">
        <v>8141</v>
      </c>
      <c r="P26" s="28">
        <v>2097</v>
      </c>
      <c r="Q26" s="22">
        <v>7461</v>
      </c>
      <c r="R26" s="28">
        <v>12377</v>
      </c>
      <c r="S26" s="28">
        <v>7640</v>
      </c>
      <c r="T26" s="28">
        <v>4285</v>
      </c>
      <c r="U26" s="22">
        <v>5598</v>
      </c>
      <c r="V26" s="28">
        <v>16299</v>
      </c>
      <c r="W26" s="28">
        <v>9937</v>
      </c>
      <c r="X26" s="28">
        <v>7818</v>
      </c>
      <c r="Y26" s="22">
        <v>4738</v>
      </c>
    </row>
    <row r="27" spans="1:25" ht="13.5">
      <c r="A27" s="6" t="s">
        <v>173</v>
      </c>
      <c r="B27" s="28">
        <v>20403</v>
      </c>
      <c r="C27" s="28">
        <v>12844</v>
      </c>
      <c r="D27" s="28">
        <v>6383</v>
      </c>
      <c r="E27" s="22">
        <v>29001</v>
      </c>
      <c r="F27" s="28">
        <v>22812</v>
      </c>
      <c r="G27" s="28">
        <v>13118</v>
      </c>
      <c r="H27" s="28">
        <v>7106</v>
      </c>
      <c r="I27" s="22">
        <v>34081</v>
      </c>
      <c r="J27" s="28">
        <v>32570</v>
      </c>
      <c r="K27" s="28">
        <v>17608</v>
      </c>
      <c r="L27" s="28">
        <v>10620</v>
      </c>
      <c r="M27" s="22">
        <v>47037</v>
      </c>
      <c r="N27" s="28">
        <v>37923</v>
      </c>
      <c r="O27" s="28">
        <v>24947</v>
      </c>
      <c r="P27" s="28">
        <v>13332</v>
      </c>
      <c r="Q27" s="22">
        <v>57631</v>
      </c>
      <c r="R27" s="28">
        <v>44480</v>
      </c>
      <c r="S27" s="28">
        <v>29983</v>
      </c>
      <c r="T27" s="28">
        <v>16095</v>
      </c>
      <c r="U27" s="22">
        <v>97329</v>
      </c>
      <c r="V27" s="28">
        <v>77378</v>
      </c>
      <c r="W27" s="28">
        <v>68302</v>
      </c>
      <c r="X27" s="28">
        <v>37724</v>
      </c>
      <c r="Y27" s="22">
        <v>86880</v>
      </c>
    </row>
    <row r="28" spans="1:25" ht="14.25" thickBot="1">
      <c r="A28" s="25" t="s">
        <v>174</v>
      </c>
      <c r="B28" s="29">
        <v>1007915</v>
      </c>
      <c r="C28" s="29">
        <v>979442</v>
      </c>
      <c r="D28" s="29">
        <v>373517</v>
      </c>
      <c r="E28" s="23">
        <v>726395</v>
      </c>
      <c r="F28" s="29">
        <v>758294</v>
      </c>
      <c r="G28" s="29">
        <v>698744</v>
      </c>
      <c r="H28" s="29">
        <v>385840</v>
      </c>
      <c r="I28" s="23">
        <v>658764</v>
      </c>
      <c r="J28" s="29">
        <v>664268</v>
      </c>
      <c r="K28" s="29">
        <v>599149</v>
      </c>
      <c r="L28" s="29">
        <v>237538</v>
      </c>
      <c r="M28" s="23">
        <v>351816</v>
      </c>
      <c r="N28" s="29">
        <v>243319</v>
      </c>
      <c r="O28" s="29">
        <v>266414</v>
      </c>
      <c r="P28" s="29">
        <v>-36378</v>
      </c>
      <c r="Q28" s="23">
        <v>405807</v>
      </c>
      <c r="R28" s="29">
        <v>118272</v>
      </c>
      <c r="S28" s="29">
        <v>146117</v>
      </c>
      <c r="T28" s="29">
        <v>-36635</v>
      </c>
      <c r="U28" s="23">
        <v>-178537</v>
      </c>
      <c r="V28" s="29">
        <v>-64889</v>
      </c>
      <c r="W28" s="29">
        <v>111703</v>
      </c>
      <c r="X28" s="29">
        <v>68727</v>
      </c>
      <c r="Y28" s="23">
        <v>292192</v>
      </c>
    </row>
    <row r="29" spans="1:25" ht="14.25" thickTop="1">
      <c r="A29" s="6" t="s">
        <v>175</v>
      </c>
      <c r="B29" s="28">
        <v>1841</v>
      </c>
      <c r="C29" s="28">
        <v>1867</v>
      </c>
      <c r="D29" s="28">
        <v>83</v>
      </c>
      <c r="E29" s="22">
        <v>4906</v>
      </c>
      <c r="F29" s="28">
        <v>1847</v>
      </c>
      <c r="G29" s="28">
        <v>281</v>
      </c>
      <c r="H29" s="28">
        <v>59</v>
      </c>
      <c r="I29" s="22">
        <v>3256</v>
      </c>
      <c r="J29" s="28">
        <v>154</v>
      </c>
      <c r="K29" s="28">
        <v>154</v>
      </c>
      <c r="L29" s="28">
        <v>24</v>
      </c>
      <c r="M29" s="22">
        <v>151</v>
      </c>
      <c r="N29" s="28">
        <v>151</v>
      </c>
      <c r="O29" s="28">
        <v>151</v>
      </c>
      <c r="P29" s="28">
        <v>104</v>
      </c>
      <c r="Q29" s="22">
        <v>55</v>
      </c>
      <c r="R29" s="28">
        <v>55</v>
      </c>
      <c r="S29" s="28">
        <v>55</v>
      </c>
      <c r="T29" s="28">
        <v>15</v>
      </c>
      <c r="U29" s="22">
        <v>12360</v>
      </c>
      <c r="V29" s="28">
        <v>9937</v>
      </c>
      <c r="W29" s="28">
        <v>9937</v>
      </c>
      <c r="X29" s="28"/>
      <c r="Y29" s="22">
        <v>1122</v>
      </c>
    </row>
    <row r="30" spans="1:25" ht="13.5">
      <c r="A30" s="6" t="s">
        <v>228</v>
      </c>
      <c r="B30" s="28">
        <v>42936</v>
      </c>
      <c r="C30" s="28">
        <v>43512</v>
      </c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>
        <v>69542</v>
      </c>
      <c r="R30" s="28">
        <v>17294</v>
      </c>
      <c r="S30" s="28">
        <v>17294</v>
      </c>
      <c r="T30" s="28"/>
      <c r="U30" s="22">
        <v>6078</v>
      </c>
      <c r="V30" s="28">
        <v>6078</v>
      </c>
      <c r="W30" s="28">
        <v>6078</v>
      </c>
      <c r="X30" s="28"/>
      <c r="Y30" s="22"/>
    </row>
    <row r="31" spans="1:25" ht="13.5">
      <c r="A31" s="6" t="s">
        <v>177</v>
      </c>
      <c r="B31" s="28">
        <v>44777</v>
      </c>
      <c r="C31" s="28">
        <v>45379</v>
      </c>
      <c r="D31" s="28">
        <v>83</v>
      </c>
      <c r="E31" s="22">
        <v>4906</v>
      </c>
      <c r="F31" s="28">
        <v>1847</v>
      </c>
      <c r="G31" s="28">
        <v>281</v>
      </c>
      <c r="H31" s="28">
        <v>59</v>
      </c>
      <c r="I31" s="22">
        <v>5458</v>
      </c>
      <c r="J31" s="28">
        <v>2356</v>
      </c>
      <c r="K31" s="28">
        <v>2356</v>
      </c>
      <c r="L31" s="28">
        <v>2226</v>
      </c>
      <c r="M31" s="22">
        <v>24960</v>
      </c>
      <c r="N31" s="28">
        <v>24958</v>
      </c>
      <c r="O31" s="28">
        <v>24958</v>
      </c>
      <c r="P31" s="28">
        <v>21370</v>
      </c>
      <c r="Q31" s="22">
        <v>99692</v>
      </c>
      <c r="R31" s="28">
        <v>46377</v>
      </c>
      <c r="S31" s="28">
        <v>46312</v>
      </c>
      <c r="T31" s="28">
        <v>25981</v>
      </c>
      <c r="U31" s="22">
        <v>71721</v>
      </c>
      <c r="V31" s="28">
        <v>56761</v>
      </c>
      <c r="W31" s="28">
        <v>56761</v>
      </c>
      <c r="X31" s="28">
        <v>23202</v>
      </c>
      <c r="Y31" s="22">
        <v>1391</v>
      </c>
    </row>
    <row r="32" spans="1:25" ht="13.5">
      <c r="A32" s="7" t="s">
        <v>178</v>
      </c>
      <c r="B32" s="28">
        <v>963138</v>
      </c>
      <c r="C32" s="28">
        <v>934063</v>
      </c>
      <c r="D32" s="28">
        <v>373434</v>
      </c>
      <c r="E32" s="22">
        <v>721488</v>
      </c>
      <c r="F32" s="28">
        <v>756447</v>
      </c>
      <c r="G32" s="28">
        <v>698462</v>
      </c>
      <c r="H32" s="28">
        <v>385780</v>
      </c>
      <c r="I32" s="22">
        <v>653305</v>
      </c>
      <c r="J32" s="28">
        <v>661911</v>
      </c>
      <c r="K32" s="28">
        <v>596792</v>
      </c>
      <c r="L32" s="28">
        <v>235311</v>
      </c>
      <c r="M32" s="22">
        <v>327078</v>
      </c>
      <c r="N32" s="28">
        <v>218683</v>
      </c>
      <c r="O32" s="28">
        <v>241679</v>
      </c>
      <c r="P32" s="28">
        <v>-57526</v>
      </c>
      <c r="Q32" s="22">
        <v>311345</v>
      </c>
      <c r="R32" s="28">
        <v>77324</v>
      </c>
      <c r="S32" s="28">
        <v>105134</v>
      </c>
      <c r="T32" s="28">
        <v>-57210</v>
      </c>
      <c r="U32" s="22">
        <v>-238145</v>
      </c>
      <c r="V32" s="28">
        <v>-121451</v>
      </c>
      <c r="W32" s="28">
        <v>54941</v>
      </c>
      <c r="X32" s="28">
        <v>45524</v>
      </c>
      <c r="Y32" s="22">
        <v>355673</v>
      </c>
    </row>
    <row r="33" spans="1:25" ht="13.5">
      <c r="A33" s="7" t="s">
        <v>179</v>
      </c>
      <c r="B33" s="28">
        <v>418666</v>
      </c>
      <c r="C33" s="28">
        <v>384615</v>
      </c>
      <c r="D33" s="28">
        <v>121866</v>
      </c>
      <c r="E33" s="22">
        <v>297790</v>
      </c>
      <c r="F33" s="28">
        <v>283639</v>
      </c>
      <c r="G33" s="28">
        <v>228752</v>
      </c>
      <c r="H33" s="28">
        <v>85941</v>
      </c>
      <c r="I33" s="22">
        <v>293092</v>
      </c>
      <c r="J33" s="28">
        <v>289319</v>
      </c>
      <c r="K33" s="28">
        <v>207285</v>
      </c>
      <c r="L33" s="28">
        <v>33903</v>
      </c>
      <c r="M33" s="22">
        <v>121397</v>
      </c>
      <c r="N33" s="28">
        <v>75074</v>
      </c>
      <c r="O33" s="28">
        <v>68642</v>
      </c>
      <c r="P33" s="28">
        <v>933</v>
      </c>
      <c r="Q33" s="22">
        <v>22627</v>
      </c>
      <c r="R33" s="28">
        <v>4453</v>
      </c>
      <c r="S33" s="28">
        <v>3908</v>
      </c>
      <c r="T33" s="28">
        <v>504</v>
      </c>
      <c r="U33" s="22">
        <v>1896</v>
      </c>
      <c r="V33" s="28">
        <v>1966</v>
      </c>
      <c r="W33" s="28">
        <v>4359</v>
      </c>
      <c r="X33" s="28">
        <v>4800</v>
      </c>
      <c r="Y33" s="22">
        <v>140882</v>
      </c>
    </row>
    <row r="34" spans="1:25" ht="13.5">
      <c r="A34" s="7" t="s">
        <v>180</v>
      </c>
      <c r="B34" s="28">
        <v>-22772</v>
      </c>
      <c r="C34" s="28">
        <v>-5045</v>
      </c>
      <c r="D34" s="28">
        <v>22328</v>
      </c>
      <c r="E34" s="22">
        <v>-25179</v>
      </c>
      <c r="F34" s="28">
        <v>-21183</v>
      </c>
      <c r="G34" s="28">
        <v>6618</v>
      </c>
      <c r="H34" s="28">
        <v>45767</v>
      </c>
      <c r="I34" s="22">
        <v>-277</v>
      </c>
      <c r="J34" s="28">
        <v>-18045</v>
      </c>
      <c r="K34" s="28">
        <v>19539</v>
      </c>
      <c r="L34" s="28">
        <v>52504</v>
      </c>
      <c r="M34" s="22">
        <v>-4598</v>
      </c>
      <c r="N34" s="28">
        <v>-1471</v>
      </c>
      <c r="O34" s="28">
        <v>39252</v>
      </c>
      <c r="P34" s="28">
        <v>-8779</v>
      </c>
      <c r="Q34" s="22">
        <v>-67498</v>
      </c>
      <c r="R34" s="28">
        <v>-921</v>
      </c>
      <c r="S34" s="28">
        <v>-701</v>
      </c>
      <c r="T34" s="28">
        <v>2059</v>
      </c>
      <c r="U34" s="22">
        <v>92173</v>
      </c>
      <c r="V34" s="28">
        <v>44803</v>
      </c>
      <c r="W34" s="28">
        <v>27616</v>
      </c>
      <c r="X34" s="28">
        <v>17406</v>
      </c>
      <c r="Y34" s="22">
        <v>67073</v>
      </c>
    </row>
    <row r="35" spans="1:25" ht="13.5">
      <c r="A35" s="7" t="s">
        <v>181</v>
      </c>
      <c r="B35" s="28">
        <v>395893</v>
      </c>
      <c r="C35" s="28">
        <v>379569</v>
      </c>
      <c r="D35" s="28">
        <v>144194</v>
      </c>
      <c r="E35" s="22">
        <v>272611</v>
      </c>
      <c r="F35" s="28">
        <v>262455</v>
      </c>
      <c r="G35" s="28">
        <v>235371</v>
      </c>
      <c r="H35" s="28">
        <v>131708</v>
      </c>
      <c r="I35" s="22">
        <v>292814</v>
      </c>
      <c r="J35" s="28">
        <v>271273</v>
      </c>
      <c r="K35" s="28">
        <v>226824</v>
      </c>
      <c r="L35" s="28">
        <v>86407</v>
      </c>
      <c r="M35" s="22">
        <v>144231</v>
      </c>
      <c r="N35" s="28">
        <v>101035</v>
      </c>
      <c r="O35" s="28">
        <v>107895</v>
      </c>
      <c r="P35" s="28">
        <v>-7846</v>
      </c>
      <c r="Q35" s="22">
        <v>-44871</v>
      </c>
      <c r="R35" s="28">
        <v>3694</v>
      </c>
      <c r="S35" s="28">
        <v>3206</v>
      </c>
      <c r="T35" s="28">
        <v>2564</v>
      </c>
      <c r="U35" s="22">
        <v>86500</v>
      </c>
      <c r="V35" s="28">
        <v>43428</v>
      </c>
      <c r="W35" s="28">
        <v>28636</v>
      </c>
      <c r="X35" s="28">
        <v>18865</v>
      </c>
      <c r="Y35" s="22">
        <v>207956</v>
      </c>
    </row>
    <row r="36" spans="1:25" ht="13.5">
      <c r="A36" s="7" t="s">
        <v>28</v>
      </c>
      <c r="B36" s="28">
        <v>567244</v>
      </c>
      <c r="C36" s="28">
        <v>554493</v>
      </c>
      <c r="D36" s="28">
        <v>229240</v>
      </c>
      <c r="E36" s="22">
        <v>448877</v>
      </c>
      <c r="F36" s="28">
        <v>493991</v>
      </c>
      <c r="G36" s="28">
        <v>463091</v>
      </c>
      <c r="H36" s="28">
        <v>254072</v>
      </c>
      <c r="I36" s="22">
        <v>360490</v>
      </c>
      <c r="J36" s="28">
        <v>390637</v>
      </c>
      <c r="K36" s="28">
        <v>369967</v>
      </c>
      <c r="L36" s="28">
        <v>148903</v>
      </c>
      <c r="M36" s="22">
        <v>182847</v>
      </c>
      <c r="N36" s="28">
        <v>117647</v>
      </c>
      <c r="O36" s="28">
        <v>133783</v>
      </c>
      <c r="P36" s="28">
        <v>-49680</v>
      </c>
      <c r="Q36" s="22"/>
      <c r="R36" s="28"/>
      <c r="S36" s="28"/>
      <c r="T36" s="28">
        <v>-59774</v>
      </c>
      <c r="U36" s="22"/>
      <c r="V36" s="28"/>
      <c r="W36" s="28"/>
      <c r="X36" s="28"/>
      <c r="Y36" s="22"/>
    </row>
    <row r="37" spans="1:25" ht="14.25" thickBot="1">
      <c r="A37" s="7" t="s">
        <v>182</v>
      </c>
      <c r="B37" s="28">
        <v>567244</v>
      </c>
      <c r="C37" s="28">
        <v>554493</v>
      </c>
      <c r="D37" s="28">
        <v>229240</v>
      </c>
      <c r="E37" s="22">
        <v>448877</v>
      </c>
      <c r="F37" s="28">
        <v>493991</v>
      </c>
      <c r="G37" s="28">
        <v>463091</v>
      </c>
      <c r="H37" s="28">
        <v>254072</v>
      </c>
      <c r="I37" s="22">
        <v>360490</v>
      </c>
      <c r="J37" s="28">
        <v>390637</v>
      </c>
      <c r="K37" s="28">
        <v>369967</v>
      </c>
      <c r="L37" s="28">
        <v>148903</v>
      </c>
      <c r="M37" s="22">
        <v>182847</v>
      </c>
      <c r="N37" s="28">
        <v>117647</v>
      </c>
      <c r="O37" s="28">
        <v>133783</v>
      </c>
      <c r="P37" s="28">
        <v>-49680</v>
      </c>
      <c r="Q37" s="22">
        <v>356217</v>
      </c>
      <c r="R37" s="28">
        <v>73629</v>
      </c>
      <c r="S37" s="28">
        <v>101928</v>
      </c>
      <c r="T37" s="28">
        <v>-59774</v>
      </c>
      <c r="U37" s="22">
        <v>-324645</v>
      </c>
      <c r="V37" s="28">
        <v>-164880</v>
      </c>
      <c r="W37" s="28">
        <v>26305</v>
      </c>
      <c r="X37" s="28">
        <v>26659</v>
      </c>
      <c r="Y37" s="22">
        <v>147717</v>
      </c>
    </row>
    <row r="38" spans="1:25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0" ht="13.5">
      <c r="A40" s="20" t="s">
        <v>126</v>
      </c>
    </row>
    <row r="41" ht="13.5">
      <c r="A41" s="20" t="s">
        <v>127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122</v>
      </c>
      <c r="B2" s="14">
        <v>7760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30</v>
      </c>
      <c r="B4" s="15" t="str">
        <f>HYPERLINK("http://www.kabupro.jp/mark/20140514/S1001S7X.htm","四半期報告書")</f>
        <v>四半期報告書</v>
      </c>
      <c r="C4" s="15" t="str">
        <f>HYPERLINK("http://www.kabupro.jp/mark/20131224/S1000SOK.htm","有価証券報告書")</f>
        <v>有価証券報告書</v>
      </c>
      <c r="D4" s="15" t="str">
        <f>HYPERLINK("http://www.kabupro.jp/mark/20140514/S1001S7X.htm","四半期報告書")</f>
        <v>四半期報告書</v>
      </c>
      <c r="E4" s="15" t="str">
        <f>HYPERLINK("http://www.kabupro.jp/mark/20131224/S1000SOK.htm","有価証券報告書")</f>
        <v>有価証券報告書</v>
      </c>
      <c r="F4" s="15" t="str">
        <f>HYPERLINK("http://www.kabupro.jp/mark/20130513/S000DCOQ.htm","四半期報告書")</f>
        <v>四半期報告書</v>
      </c>
      <c r="G4" s="15" t="str">
        <f>HYPERLINK("http://www.kabupro.jp/mark/20121225/S000CIWH.htm","有価証券報告書")</f>
        <v>有価証券報告書</v>
      </c>
      <c r="H4" s="15" t="str">
        <f>HYPERLINK("http://www.kabupro.jp/mark/20110810/S0009355.htm","四半期報告書")</f>
        <v>四半期報告書</v>
      </c>
      <c r="I4" s="15" t="str">
        <f>HYPERLINK("http://www.kabupro.jp/mark/20120515/S000AURT.htm","四半期報告書")</f>
        <v>四半期報告書</v>
      </c>
      <c r="J4" s="15" t="str">
        <f>HYPERLINK("http://www.kabupro.jp/mark/20110214/S0007SCB.htm","四半期報告書")</f>
        <v>四半期報告書</v>
      </c>
      <c r="K4" s="15" t="str">
        <f>HYPERLINK("http://www.kabupro.jp/mark/20111226/S0009Y5Q.htm","有価証券報告書")</f>
        <v>有価証券報告書</v>
      </c>
      <c r="L4" s="15" t="str">
        <f>HYPERLINK("http://www.kabupro.jp/mark/20110810/S0009355.htm","四半期報告書")</f>
        <v>四半期報告書</v>
      </c>
      <c r="M4" s="15" t="str">
        <f>HYPERLINK("http://www.kabupro.jp/mark/20110513/S0008A6B.htm","四半期報告書")</f>
        <v>四半期報告書</v>
      </c>
      <c r="N4" s="15" t="str">
        <f>HYPERLINK("http://www.kabupro.jp/mark/20110214/S0007SCB.htm","四半期報告書")</f>
        <v>四半期報告書</v>
      </c>
      <c r="O4" s="15" t="str">
        <f>HYPERLINK("http://www.kabupro.jp/mark/20101224/S0007GK4.htm","有価証券報告書")</f>
        <v>有価証券報告書</v>
      </c>
      <c r="P4" s="15" t="str">
        <f>HYPERLINK("http://www.kabupro.jp/mark/20100810/S0006HX8.htm","四半期報告書")</f>
        <v>四半期報告書</v>
      </c>
      <c r="Q4" s="15" t="str">
        <f>HYPERLINK("http://www.kabupro.jp/mark/20100514/S0005P9G.htm","四半期報告書")</f>
        <v>四半期報告書</v>
      </c>
      <c r="R4" s="15" t="str">
        <f>HYPERLINK("http://www.kabupro.jp/mark/20100212/S000556G.htm","四半期報告書")</f>
        <v>四半期報告書</v>
      </c>
      <c r="S4" s="15" t="str">
        <f>HYPERLINK("http://www.kabupro.jp/mark/20091224/S0004UUQ.htm","有価証券報告書")</f>
        <v>有価証券報告書</v>
      </c>
    </row>
    <row r="5" spans="1:19" ht="14.25" thickBot="1">
      <c r="A5" s="11" t="s">
        <v>31</v>
      </c>
      <c r="B5" s="1" t="s">
        <v>187</v>
      </c>
      <c r="C5" s="1" t="s">
        <v>37</v>
      </c>
      <c r="D5" s="1" t="s">
        <v>187</v>
      </c>
      <c r="E5" s="1" t="s">
        <v>37</v>
      </c>
      <c r="F5" s="1" t="s">
        <v>193</v>
      </c>
      <c r="G5" s="1" t="s">
        <v>41</v>
      </c>
      <c r="H5" s="1" t="s">
        <v>203</v>
      </c>
      <c r="I5" s="1" t="s">
        <v>199</v>
      </c>
      <c r="J5" s="1" t="s">
        <v>207</v>
      </c>
      <c r="K5" s="1" t="s">
        <v>43</v>
      </c>
      <c r="L5" s="1" t="s">
        <v>203</v>
      </c>
      <c r="M5" s="1" t="s">
        <v>205</v>
      </c>
      <c r="N5" s="1" t="s">
        <v>207</v>
      </c>
      <c r="O5" s="1" t="s">
        <v>45</v>
      </c>
      <c r="P5" s="1" t="s">
        <v>209</v>
      </c>
      <c r="Q5" s="1" t="s">
        <v>211</v>
      </c>
      <c r="R5" s="1" t="s">
        <v>213</v>
      </c>
      <c r="S5" s="1" t="s">
        <v>47</v>
      </c>
    </row>
    <row r="6" spans="1:19" ht="15" thickBot="1" thickTop="1">
      <c r="A6" s="10" t="s">
        <v>32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33</v>
      </c>
      <c r="B7" s="14" t="s">
        <v>226</v>
      </c>
      <c r="C7" s="16" t="s">
        <v>38</v>
      </c>
      <c r="D7" s="14" t="s">
        <v>226</v>
      </c>
      <c r="E7" s="16" t="s">
        <v>38</v>
      </c>
      <c r="F7" s="14" t="s">
        <v>226</v>
      </c>
      <c r="G7" s="16" t="s">
        <v>38</v>
      </c>
      <c r="H7" s="14" t="s">
        <v>226</v>
      </c>
      <c r="I7" s="14" t="s">
        <v>226</v>
      </c>
      <c r="J7" s="14" t="s">
        <v>226</v>
      </c>
      <c r="K7" s="16" t="s">
        <v>38</v>
      </c>
      <c r="L7" s="14" t="s">
        <v>226</v>
      </c>
      <c r="M7" s="14" t="s">
        <v>226</v>
      </c>
      <c r="N7" s="14" t="s">
        <v>226</v>
      </c>
      <c r="O7" s="16" t="s">
        <v>38</v>
      </c>
      <c r="P7" s="14" t="s">
        <v>226</v>
      </c>
      <c r="Q7" s="14" t="s">
        <v>226</v>
      </c>
      <c r="R7" s="14" t="s">
        <v>226</v>
      </c>
      <c r="S7" s="16" t="s">
        <v>38</v>
      </c>
    </row>
    <row r="8" spans="1:19" ht="13.5">
      <c r="A8" s="13" t="s">
        <v>34</v>
      </c>
      <c r="B8" s="1" t="s">
        <v>227</v>
      </c>
      <c r="C8" s="17" t="s">
        <v>128</v>
      </c>
      <c r="D8" s="1" t="s">
        <v>128</v>
      </c>
      <c r="E8" s="17" t="s">
        <v>129</v>
      </c>
      <c r="F8" s="1" t="s">
        <v>129</v>
      </c>
      <c r="G8" s="17" t="s">
        <v>130</v>
      </c>
      <c r="H8" s="1" t="s">
        <v>130</v>
      </c>
      <c r="I8" s="1" t="s">
        <v>130</v>
      </c>
      <c r="J8" s="1" t="s">
        <v>130</v>
      </c>
      <c r="K8" s="17" t="s">
        <v>131</v>
      </c>
      <c r="L8" s="1" t="s">
        <v>131</v>
      </c>
      <c r="M8" s="1" t="s">
        <v>131</v>
      </c>
      <c r="N8" s="1" t="s">
        <v>131</v>
      </c>
      <c r="O8" s="17" t="s">
        <v>132</v>
      </c>
      <c r="P8" s="1" t="s">
        <v>132</v>
      </c>
      <c r="Q8" s="1" t="s">
        <v>132</v>
      </c>
      <c r="R8" s="1" t="s">
        <v>132</v>
      </c>
      <c r="S8" s="17" t="s">
        <v>133</v>
      </c>
    </row>
    <row r="9" spans="1:19" ht="13.5">
      <c r="A9" s="13" t="s">
        <v>35</v>
      </c>
      <c r="B9" s="1" t="s">
        <v>188</v>
      </c>
      <c r="C9" s="17" t="s">
        <v>39</v>
      </c>
      <c r="D9" s="1" t="s">
        <v>194</v>
      </c>
      <c r="E9" s="17" t="s">
        <v>40</v>
      </c>
      <c r="F9" s="1" t="s">
        <v>200</v>
      </c>
      <c r="G9" s="17" t="s">
        <v>42</v>
      </c>
      <c r="H9" s="1" t="s">
        <v>204</v>
      </c>
      <c r="I9" s="1" t="s">
        <v>206</v>
      </c>
      <c r="J9" s="1" t="s">
        <v>208</v>
      </c>
      <c r="K9" s="17" t="s">
        <v>44</v>
      </c>
      <c r="L9" s="1" t="s">
        <v>210</v>
      </c>
      <c r="M9" s="1" t="s">
        <v>212</v>
      </c>
      <c r="N9" s="1" t="s">
        <v>214</v>
      </c>
      <c r="O9" s="17" t="s">
        <v>46</v>
      </c>
      <c r="P9" s="1" t="s">
        <v>216</v>
      </c>
      <c r="Q9" s="1" t="s">
        <v>218</v>
      </c>
      <c r="R9" s="1" t="s">
        <v>220</v>
      </c>
      <c r="S9" s="17" t="s">
        <v>48</v>
      </c>
    </row>
    <row r="10" spans="1:19" ht="14.25" thickBot="1">
      <c r="A10" s="13" t="s">
        <v>36</v>
      </c>
      <c r="B10" s="1" t="s">
        <v>50</v>
      </c>
      <c r="C10" s="17" t="s">
        <v>50</v>
      </c>
      <c r="D10" s="1" t="s">
        <v>50</v>
      </c>
      <c r="E10" s="17" t="s">
        <v>50</v>
      </c>
      <c r="F10" s="1" t="s">
        <v>50</v>
      </c>
      <c r="G10" s="17" t="s">
        <v>50</v>
      </c>
      <c r="H10" s="1" t="s">
        <v>50</v>
      </c>
      <c r="I10" s="1" t="s">
        <v>50</v>
      </c>
      <c r="J10" s="1" t="s">
        <v>50</v>
      </c>
      <c r="K10" s="17" t="s">
        <v>50</v>
      </c>
      <c r="L10" s="1" t="s">
        <v>50</v>
      </c>
      <c r="M10" s="1" t="s">
        <v>50</v>
      </c>
      <c r="N10" s="1" t="s">
        <v>50</v>
      </c>
      <c r="O10" s="17" t="s">
        <v>50</v>
      </c>
      <c r="P10" s="1" t="s">
        <v>50</v>
      </c>
      <c r="Q10" s="1" t="s">
        <v>50</v>
      </c>
      <c r="R10" s="1" t="s">
        <v>50</v>
      </c>
      <c r="S10" s="17" t="s">
        <v>50</v>
      </c>
    </row>
    <row r="11" spans="1:19" ht="14.25" thickTop="1">
      <c r="A11" s="30" t="s">
        <v>178</v>
      </c>
      <c r="B11" s="27">
        <v>934063</v>
      </c>
      <c r="C11" s="21">
        <v>721488</v>
      </c>
      <c r="D11" s="27">
        <v>698462</v>
      </c>
      <c r="E11" s="21">
        <v>653305</v>
      </c>
      <c r="F11" s="27">
        <v>596792</v>
      </c>
      <c r="G11" s="21">
        <v>327078</v>
      </c>
      <c r="H11" s="27">
        <v>218683</v>
      </c>
      <c r="I11" s="27">
        <v>241679</v>
      </c>
      <c r="J11" s="27">
        <v>-57526</v>
      </c>
      <c r="K11" s="21">
        <v>311345</v>
      </c>
      <c r="L11" s="27">
        <v>77324</v>
      </c>
      <c r="M11" s="27">
        <v>105134</v>
      </c>
      <c r="N11" s="27">
        <v>-57210</v>
      </c>
      <c r="O11" s="21">
        <v>-238145</v>
      </c>
      <c r="P11" s="27">
        <v>-121451</v>
      </c>
      <c r="Q11" s="27">
        <v>54941</v>
      </c>
      <c r="R11" s="27">
        <v>45524</v>
      </c>
      <c r="S11" s="21">
        <v>355673</v>
      </c>
    </row>
    <row r="12" spans="1:19" ht="13.5">
      <c r="A12" s="6" t="s">
        <v>155</v>
      </c>
      <c r="B12" s="28">
        <v>102132</v>
      </c>
      <c r="C12" s="22">
        <v>258788</v>
      </c>
      <c r="D12" s="28">
        <v>119616</v>
      </c>
      <c r="E12" s="22">
        <v>191396</v>
      </c>
      <c r="F12" s="28">
        <v>81209</v>
      </c>
      <c r="G12" s="22">
        <v>203238</v>
      </c>
      <c r="H12" s="28">
        <v>151498</v>
      </c>
      <c r="I12" s="28">
        <v>101110</v>
      </c>
      <c r="J12" s="28">
        <v>51057</v>
      </c>
      <c r="K12" s="22">
        <v>252795</v>
      </c>
      <c r="L12" s="28">
        <v>187725</v>
      </c>
      <c r="M12" s="28">
        <v>124713</v>
      </c>
      <c r="N12" s="28">
        <v>62258</v>
      </c>
      <c r="O12" s="22">
        <v>279806</v>
      </c>
      <c r="P12" s="28">
        <v>197738</v>
      </c>
      <c r="Q12" s="28">
        <v>119795</v>
      </c>
      <c r="R12" s="28">
        <v>53423</v>
      </c>
      <c r="S12" s="22">
        <v>225082</v>
      </c>
    </row>
    <row r="13" spans="1:19" ht="13.5">
      <c r="A13" s="6" t="s">
        <v>228</v>
      </c>
      <c r="B13" s="28">
        <v>43512</v>
      </c>
      <c r="C13" s="22"/>
      <c r="D13" s="28"/>
      <c r="E13" s="22"/>
      <c r="F13" s="28"/>
      <c r="G13" s="22"/>
      <c r="H13" s="28"/>
      <c r="I13" s="28"/>
      <c r="J13" s="28"/>
      <c r="K13" s="22">
        <v>69542</v>
      </c>
      <c r="L13" s="28">
        <v>17294</v>
      </c>
      <c r="M13" s="28">
        <v>17294</v>
      </c>
      <c r="N13" s="28"/>
      <c r="O13" s="22">
        <v>6078</v>
      </c>
      <c r="P13" s="28">
        <v>6078</v>
      </c>
      <c r="Q13" s="28">
        <v>6078</v>
      </c>
      <c r="R13" s="28"/>
      <c r="S13" s="22"/>
    </row>
    <row r="14" spans="1:19" ht="13.5">
      <c r="A14" s="6" t="s">
        <v>229</v>
      </c>
      <c r="B14" s="28">
        <v>1817</v>
      </c>
      <c r="C14" s="22">
        <v>3634</v>
      </c>
      <c r="D14" s="28">
        <v>1817</v>
      </c>
      <c r="E14" s="22">
        <v>3634</v>
      </c>
      <c r="F14" s="28">
        <v>1817</v>
      </c>
      <c r="G14" s="22">
        <v>3634</v>
      </c>
      <c r="H14" s="28">
        <v>2725</v>
      </c>
      <c r="I14" s="28">
        <v>1817</v>
      </c>
      <c r="J14" s="28">
        <v>908</v>
      </c>
      <c r="K14" s="22">
        <v>2725</v>
      </c>
      <c r="L14" s="28">
        <v>1817</v>
      </c>
      <c r="M14" s="28">
        <v>908</v>
      </c>
      <c r="N14" s="28"/>
      <c r="O14" s="22"/>
      <c r="P14" s="28"/>
      <c r="Q14" s="28"/>
      <c r="R14" s="28"/>
      <c r="S14" s="22"/>
    </row>
    <row r="15" spans="1:19" ht="13.5">
      <c r="A15" s="6" t="s">
        <v>0</v>
      </c>
      <c r="B15" s="28">
        <v>800</v>
      </c>
      <c r="C15" s="22">
        <v>-200</v>
      </c>
      <c r="D15" s="28">
        <v>200</v>
      </c>
      <c r="E15" s="22">
        <v>200</v>
      </c>
      <c r="F15" s="28">
        <v>300</v>
      </c>
      <c r="G15" s="22">
        <v>0</v>
      </c>
      <c r="H15" s="28">
        <v>-100</v>
      </c>
      <c r="I15" s="28">
        <v>200</v>
      </c>
      <c r="J15" s="28"/>
      <c r="K15" s="22">
        <v>-114</v>
      </c>
      <c r="L15" s="28">
        <v>-414</v>
      </c>
      <c r="M15" s="28">
        <v>-314</v>
      </c>
      <c r="N15" s="28">
        <v>-200</v>
      </c>
      <c r="O15" s="22">
        <v>-300</v>
      </c>
      <c r="P15" s="28">
        <v>-200</v>
      </c>
      <c r="Q15" s="28"/>
      <c r="R15" s="28">
        <v>200</v>
      </c>
      <c r="S15" s="22">
        <v>-200</v>
      </c>
    </row>
    <row r="16" spans="1:19" ht="13.5">
      <c r="A16" s="6" t="s">
        <v>1</v>
      </c>
      <c r="B16" s="28">
        <v>1000</v>
      </c>
      <c r="C16" s="22">
        <v>-4000</v>
      </c>
      <c r="D16" s="28">
        <v>2000</v>
      </c>
      <c r="E16" s="22">
        <v>18000</v>
      </c>
      <c r="F16" s="28">
        <v>6000</v>
      </c>
      <c r="G16" s="22">
        <v>-4000</v>
      </c>
      <c r="H16" s="28">
        <v>6000</v>
      </c>
      <c r="I16" s="28">
        <v>4000</v>
      </c>
      <c r="J16" s="28">
        <v>-1000</v>
      </c>
      <c r="K16" s="22">
        <v>3000</v>
      </c>
      <c r="L16" s="28">
        <v>-4000</v>
      </c>
      <c r="M16" s="28">
        <v>-3000</v>
      </c>
      <c r="N16" s="28">
        <v>-2000</v>
      </c>
      <c r="O16" s="22">
        <v>-1000</v>
      </c>
      <c r="P16" s="28">
        <v>-3000</v>
      </c>
      <c r="Q16" s="28">
        <v>-2000</v>
      </c>
      <c r="R16" s="28">
        <v>3000</v>
      </c>
      <c r="S16" s="22">
        <v>7000</v>
      </c>
    </row>
    <row r="17" spans="1:19" ht="13.5">
      <c r="A17" s="6" t="s">
        <v>2</v>
      </c>
      <c r="B17" s="28">
        <v>-1052</v>
      </c>
      <c r="C17" s="22">
        <v>-1731</v>
      </c>
      <c r="D17" s="28">
        <v>-848</v>
      </c>
      <c r="E17" s="22">
        <v>-1349</v>
      </c>
      <c r="F17" s="28">
        <v>-523</v>
      </c>
      <c r="G17" s="22">
        <v>-2145</v>
      </c>
      <c r="H17" s="28">
        <v>-1796</v>
      </c>
      <c r="I17" s="28">
        <v>-1236</v>
      </c>
      <c r="J17" s="28">
        <v>-350</v>
      </c>
      <c r="K17" s="22">
        <v>-2856</v>
      </c>
      <c r="L17" s="28">
        <v>-2045</v>
      </c>
      <c r="M17" s="28">
        <v>-1385</v>
      </c>
      <c r="N17" s="28">
        <v>-675</v>
      </c>
      <c r="O17" s="22">
        <v>-2876</v>
      </c>
      <c r="P17" s="28">
        <v>-2257</v>
      </c>
      <c r="Q17" s="28">
        <v>-1462</v>
      </c>
      <c r="R17" s="28">
        <v>-770</v>
      </c>
      <c r="S17" s="22">
        <v>-3091</v>
      </c>
    </row>
    <row r="18" spans="1:19" ht="13.5">
      <c r="A18" s="6" t="s">
        <v>165</v>
      </c>
      <c r="B18" s="28">
        <v>-14311</v>
      </c>
      <c r="C18" s="22">
        <v>-20233</v>
      </c>
      <c r="D18" s="28">
        <v>-7315</v>
      </c>
      <c r="E18" s="22">
        <v>-1234</v>
      </c>
      <c r="F18" s="28">
        <v>-617</v>
      </c>
      <c r="G18" s="22">
        <v>-1234</v>
      </c>
      <c r="H18" s="28">
        <v>-925</v>
      </c>
      <c r="I18" s="28">
        <v>-617</v>
      </c>
      <c r="J18" s="28">
        <v>-308</v>
      </c>
      <c r="K18" s="22">
        <v>-1234</v>
      </c>
      <c r="L18" s="28">
        <v>-925</v>
      </c>
      <c r="M18" s="28">
        <v>-617</v>
      </c>
      <c r="N18" s="28">
        <v>-308</v>
      </c>
      <c r="O18" s="22">
        <v>-51273</v>
      </c>
      <c r="P18" s="28">
        <v>-50964</v>
      </c>
      <c r="Q18" s="28">
        <v>-50656</v>
      </c>
      <c r="R18" s="28">
        <v>-25328</v>
      </c>
      <c r="S18" s="22">
        <v>-101312</v>
      </c>
    </row>
    <row r="19" spans="1:19" ht="13.5">
      <c r="A19" s="6" t="s">
        <v>169</v>
      </c>
      <c r="B19" s="28">
        <v>7145</v>
      </c>
      <c r="C19" s="22">
        <v>16268</v>
      </c>
      <c r="D19" s="28">
        <v>8094</v>
      </c>
      <c r="E19" s="22">
        <v>19358</v>
      </c>
      <c r="F19" s="28">
        <v>9978</v>
      </c>
      <c r="G19" s="22">
        <v>27916</v>
      </c>
      <c r="H19" s="28">
        <v>22605</v>
      </c>
      <c r="I19" s="28">
        <v>16487</v>
      </c>
      <c r="J19" s="28">
        <v>8824</v>
      </c>
      <c r="K19" s="22">
        <v>40928</v>
      </c>
      <c r="L19" s="28">
        <v>31543</v>
      </c>
      <c r="M19" s="28">
        <v>21970</v>
      </c>
      <c r="N19" s="28">
        <v>11406</v>
      </c>
      <c r="O19" s="22">
        <v>41426</v>
      </c>
      <c r="P19" s="28">
        <v>30631</v>
      </c>
      <c r="Q19" s="28">
        <v>20903</v>
      </c>
      <c r="R19" s="28">
        <v>10830</v>
      </c>
      <c r="S19" s="22">
        <v>44897</v>
      </c>
    </row>
    <row r="20" spans="1:19" ht="13.5">
      <c r="A20" s="6" t="s">
        <v>3</v>
      </c>
      <c r="B20" s="28">
        <v>-13667</v>
      </c>
      <c r="C20" s="22">
        <v>-33042</v>
      </c>
      <c r="D20" s="28">
        <v>-20605</v>
      </c>
      <c r="E20" s="22">
        <v>-2412</v>
      </c>
      <c r="F20" s="28">
        <v>-2834</v>
      </c>
      <c r="G20" s="22">
        <v>588</v>
      </c>
      <c r="H20" s="28">
        <v>71</v>
      </c>
      <c r="I20" s="28">
        <v>12</v>
      </c>
      <c r="J20" s="28">
        <v>45</v>
      </c>
      <c r="K20" s="22">
        <v>-118</v>
      </c>
      <c r="L20" s="28">
        <v>-31</v>
      </c>
      <c r="M20" s="28">
        <v>-52</v>
      </c>
      <c r="N20" s="28">
        <v>-34</v>
      </c>
      <c r="O20" s="22">
        <v>1134</v>
      </c>
      <c r="P20" s="28">
        <v>1026</v>
      </c>
      <c r="Q20" s="28">
        <v>984</v>
      </c>
      <c r="R20" s="28">
        <v>4823</v>
      </c>
      <c r="S20" s="22">
        <v>343</v>
      </c>
    </row>
    <row r="21" spans="1:19" ht="13.5">
      <c r="A21" s="6" t="s">
        <v>175</v>
      </c>
      <c r="B21" s="28">
        <v>1867</v>
      </c>
      <c r="C21" s="22">
        <v>4906</v>
      </c>
      <c r="D21" s="28">
        <v>281</v>
      </c>
      <c r="E21" s="22">
        <v>3256</v>
      </c>
      <c r="F21" s="28">
        <v>154</v>
      </c>
      <c r="G21" s="22">
        <v>151</v>
      </c>
      <c r="H21" s="28">
        <v>151</v>
      </c>
      <c r="I21" s="28">
        <v>151</v>
      </c>
      <c r="J21" s="28">
        <v>104</v>
      </c>
      <c r="K21" s="22">
        <v>55</v>
      </c>
      <c r="L21" s="28">
        <v>55</v>
      </c>
      <c r="M21" s="28">
        <v>55</v>
      </c>
      <c r="N21" s="28">
        <v>15</v>
      </c>
      <c r="O21" s="22">
        <v>12360</v>
      </c>
      <c r="P21" s="28">
        <v>9937</v>
      </c>
      <c r="Q21" s="28">
        <v>9937</v>
      </c>
      <c r="R21" s="28"/>
      <c r="S21" s="22">
        <v>1122</v>
      </c>
    </row>
    <row r="22" spans="1:19" ht="13.5">
      <c r="A22" s="6" t="s">
        <v>4</v>
      </c>
      <c r="B22" s="28">
        <v>-1167647</v>
      </c>
      <c r="C22" s="22">
        <v>339926</v>
      </c>
      <c r="D22" s="28">
        <v>-464873</v>
      </c>
      <c r="E22" s="22">
        <v>-334680</v>
      </c>
      <c r="F22" s="28">
        <v>-781717</v>
      </c>
      <c r="G22" s="22">
        <v>131461</v>
      </c>
      <c r="H22" s="28">
        <v>145859</v>
      </c>
      <c r="I22" s="28">
        <v>-254911</v>
      </c>
      <c r="J22" s="28">
        <v>9285</v>
      </c>
      <c r="K22" s="22">
        <v>-280818</v>
      </c>
      <c r="L22" s="28">
        <v>294432</v>
      </c>
      <c r="M22" s="28">
        <v>38355</v>
      </c>
      <c r="N22" s="28">
        <v>272516</v>
      </c>
      <c r="O22" s="22">
        <v>544890</v>
      </c>
      <c r="P22" s="28">
        <v>837496</v>
      </c>
      <c r="Q22" s="28">
        <v>451481</v>
      </c>
      <c r="R22" s="28">
        <v>282303</v>
      </c>
      <c r="S22" s="22">
        <v>210371</v>
      </c>
    </row>
    <row r="23" spans="1:19" ht="13.5">
      <c r="A23" s="6" t="s">
        <v>5</v>
      </c>
      <c r="B23" s="28">
        <v>30062</v>
      </c>
      <c r="C23" s="22">
        <v>-417788</v>
      </c>
      <c r="D23" s="28">
        <v>-28390</v>
      </c>
      <c r="E23" s="22">
        <v>-160754</v>
      </c>
      <c r="F23" s="28">
        <v>-125192</v>
      </c>
      <c r="G23" s="22">
        <v>-294244</v>
      </c>
      <c r="H23" s="28">
        <v>-287570</v>
      </c>
      <c r="I23" s="28">
        <v>-113743</v>
      </c>
      <c r="J23" s="28">
        <v>-153777</v>
      </c>
      <c r="K23" s="22">
        <v>-32250</v>
      </c>
      <c r="L23" s="28">
        <v>-130035</v>
      </c>
      <c r="M23" s="28">
        <v>61557</v>
      </c>
      <c r="N23" s="28">
        <v>-27847</v>
      </c>
      <c r="O23" s="22">
        <v>218803</v>
      </c>
      <c r="P23" s="28">
        <v>163968</v>
      </c>
      <c r="Q23" s="28">
        <v>170209</v>
      </c>
      <c r="R23" s="28">
        <v>-135815</v>
      </c>
      <c r="S23" s="22">
        <v>23452</v>
      </c>
    </row>
    <row r="24" spans="1:19" ht="13.5">
      <c r="A24" s="6" t="s">
        <v>6</v>
      </c>
      <c r="B24" s="28">
        <v>518931</v>
      </c>
      <c r="C24" s="22">
        <v>-276702</v>
      </c>
      <c r="D24" s="28">
        <v>200549</v>
      </c>
      <c r="E24" s="22">
        <v>448516</v>
      </c>
      <c r="F24" s="28">
        <v>515016</v>
      </c>
      <c r="G24" s="22">
        <v>23060</v>
      </c>
      <c r="H24" s="28">
        <v>100131</v>
      </c>
      <c r="I24" s="28">
        <v>115969</v>
      </c>
      <c r="J24" s="28">
        <v>179147</v>
      </c>
      <c r="K24" s="22">
        <v>342219</v>
      </c>
      <c r="L24" s="28">
        <v>80394</v>
      </c>
      <c r="M24" s="28">
        <v>48971</v>
      </c>
      <c r="N24" s="28">
        <v>51965</v>
      </c>
      <c r="O24" s="22">
        <v>-674750</v>
      </c>
      <c r="P24" s="28">
        <v>-468743</v>
      </c>
      <c r="Q24" s="28">
        <v>-31063</v>
      </c>
      <c r="R24" s="28">
        <v>257071</v>
      </c>
      <c r="S24" s="22">
        <v>-386108</v>
      </c>
    </row>
    <row r="25" spans="1:19" ht="13.5">
      <c r="A25" s="6" t="s">
        <v>59</v>
      </c>
      <c r="B25" s="28">
        <v>-111906</v>
      </c>
      <c r="C25" s="22">
        <v>69157</v>
      </c>
      <c r="D25" s="28">
        <v>-31104</v>
      </c>
      <c r="E25" s="22">
        <v>133311</v>
      </c>
      <c r="F25" s="28">
        <v>-77577</v>
      </c>
      <c r="G25" s="22">
        <v>21327</v>
      </c>
      <c r="H25" s="28">
        <v>-33250</v>
      </c>
      <c r="I25" s="28">
        <v>-84551</v>
      </c>
      <c r="J25" s="28">
        <v>-110836</v>
      </c>
      <c r="K25" s="22">
        <v>79433</v>
      </c>
      <c r="L25" s="28">
        <v>6015</v>
      </c>
      <c r="M25" s="28">
        <v>39957</v>
      </c>
      <c r="N25" s="28">
        <v>-14163</v>
      </c>
      <c r="O25" s="22">
        <v>-276903</v>
      </c>
      <c r="P25" s="28">
        <v>-211619</v>
      </c>
      <c r="Q25" s="28">
        <v>-214731</v>
      </c>
      <c r="R25" s="28">
        <v>-144380</v>
      </c>
      <c r="S25" s="22">
        <v>24415</v>
      </c>
    </row>
    <row r="26" spans="1:19" ht="13.5">
      <c r="A26" s="6" t="s">
        <v>7</v>
      </c>
      <c r="B26" s="28">
        <v>332745</v>
      </c>
      <c r="C26" s="22">
        <v>660473</v>
      </c>
      <c r="D26" s="28">
        <v>477881</v>
      </c>
      <c r="E26" s="22">
        <v>972750</v>
      </c>
      <c r="F26" s="28">
        <v>225006</v>
      </c>
      <c r="G26" s="22">
        <v>461948</v>
      </c>
      <c r="H26" s="28">
        <v>348431</v>
      </c>
      <c r="I26" s="28">
        <v>50208</v>
      </c>
      <c r="J26" s="28">
        <v>-54377</v>
      </c>
      <c r="K26" s="22">
        <v>783827</v>
      </c>
      <c r="L26" s="28">
        <v>556019</v>
      </c>
      <c r="M26" s="28">
        <v>449329</v>
      </c>
      <c r="N26" s="28">
        <v>290731</v>
      </c>
      <c r="O26" s="22">
        <v>-112253</v>
      </c>
      <c r="P26" s="28">
        <v>412361</v>
      </c>
      <c r="Q26" s="28">
        <v>565327</v>
      </c>
      <c r="R26" s="28">
        <v>359134</v>
      </c>
      <c r="S26" s="22">
        <v>337696</v>
      </c>
    </row>
    <row r="27" spans="1:19" ht="13.5">
      <c r="A27" s="6" t="s">
        <v>8</v>
      </c>
      <c r="B27" s="28">
        <v>1119</v>
      </c>
      <c r="C27" s="22">
        <v>1328</v>
      </c>
      <c r="D27" s="28">
        <v>703</v>
      </c>
      <c r="E27" s="22">
        <v>1339</v>
      </c>
      <c r="F27" s="28">
        <v>609</v>
      </c>
      <c r="G27" s="22">
        <v>2147</v>
      </c>
      <c r="H27" s="28">
        <v>1575</v>
      </c>
      <c r="I27" s="28">
        <v>1163</v>
      </c>
      <c r="J27" s="28">
        <v>274</v>
      </c>
      <c r="K27" s="22">
        <v>3122</v>
      </c>
      <c r="L27" s="28">
        <v>1739</v>
      </c>
      <c r="M27" s="28">
        <v>1109</v>
      </c>
      <c r="N27" s="28">
        <v>515</v>
      </c>
      <c r="O27" s="22">
        <v>2751</v>
      </c>
      <c r="P27" s="28">
        <v>1719</v>
      </c>
      <c r="Q27" s="28">
        <v>1119</v>
      </c>
      <c r="R27" s="28">
        <v>527</v>
      </c>
      <c r="S27" s="22">
        <v>3091</v>
      </c>
    </row>
    <row r="28" spans="1:19" ht="13.5">
      <c r="A28" s="6" t="s">
        <v>9</v>
      </c>
      <c r="B28" s="28">
        <v>-7175</v>
      </c>
      <c r="C28" s="22">
        <v>-11436</v>
      </c>
      <c r="D28" s="28">
        <v>-7903</v>
      </c>
      <c r="E28" s="22">
        <v>-18959</v>
      </c>
      <c r="F28" s="28">
        <v>-9904</v>
      </c>
      <c r="G28" s="22">
        <v>-26868</v>
      </c>
      <c r="H28" s="28">
        <v>-21733</v>
      </c>
      <c r="I28" s="28">
        <v>-16032</v>
      </c>
      <c r="J28" s="28">
        <v>-6969</v>
      </c>
      <c r="K28" s="22">
        <v>-40923</v>
      </c>
      <c r="L28" s="28">
        <v>-31564</v>
      </c>
      <c r="M28" s="28">
        <v>-22253</v>
      </c>
      <c r="N28" s="28">
        <v>-9376</v>
      </c>
      <c r="O28" s="22">
        <v>-42938</v>
      </c>
      <c r="P28" s="28">
        <v>-31208</v>
      </c>
      <c r="Q28" s="28">
        <v>-22701</v>
      </c>
      <c r="R28" s="28">
        <v>-9144</v>
      </c>
      <c r="S28" s="22">
        <v>-45376</v>
      </c>
    </row>
    <row r="29" spans="1:19" ht="13.5">
      <c r="A29" s="6" t="s">
        <v>10</v>
      </c>
      <c r="B29" s="28">
        <v>-151719</v>
      </c>
      <c r="C29" s="22">
        <v>-396517</v>
      </c>
      <c r="D29" s="28">
        <v>-236993</v>
      </c>
      <c r="E29" s="22">
        <v>-172092</v>
      </c>
      <c r="F29" s="28">
        <v>-114947</v>
      </c>
      <c r="G29" s="22">
        <v>-59870</v>
      </c>
      <c r="H29" s="28">
        <v>-59614</v>
      </c>
      <c r="I29" s="28">
        <v>-21456</v>
      </c>
      <c r="J29" s="28">
        <v>-21276</v>
      </c>
      <c r="K29" s="22">
        <v>-3000</v>
      </c>
      <c r="L29" s="28">
        <v>-2734</v>
      </c>
      <c r="M29" s="28">
        <v>-1282</v>
      </c>
      <c r="N29" s="28">
        <v>2083</v>
      </c>
      <c r="O29" s="22">
        <v>-158642</v>
      </c>
      <c r="P29" s="28">
        <v>-158450</v>
      </c>
      <c r="Q29" s="28">
        <v>-83232</v>
      </c>
      <c r="R29" s="28">
        <v>-90547</v>
      </c>
      <c r="S29" s="22">
        <v>-39652</v>
      </c>
    </row>
    <row r="30" spans="1:19" ht="13.5">
      <c r="A30" s="6" t="s">
        <v>11</v>
      </c>
      <c r="B30" s="28">
        <v>11655</v>
      </c>
      <c r="C30" s="22">
        <v>7427</v>
      </c>
      <c r="D30" s="28">
        <v>300</v>
      </c>
      <c r="E30" s="22">
        <v>5604</v>
      </c>
      <c r="F30" s="28">
        <v>5235</v>
      </c>
      <c r="G30" s="22">
        <v>735</v>
      </c>
      <c r="H30" s="28">
        <v>562</v>
      </c>
      <c r="I30" s="28">
        <v>735</v>
      </c>
      <c r="J30" s="28"/>
      <c r="K30" s="22">
        <v>71673</v>
      </c>
      <c r="L30" s="28">
        <v>71673</v>
      </c>
      <c r="M30" s="28">
        <v>71766</v>
      </c>
      <c r="N30" s="28"/>
      <c r="O30" s="22"/>
      <c r="P30" s="28"/>
      <c r="Q30" s="28"/>
      <c r="R30" s="28"/>
      <c r="S30" s="22"/>
    </row>
    <row r="31" spans="1:19" ht="14.25" thickBot="1">
      <c r="A31" s="5" t="s">
        <v>12</v>
      </c>
      <c r="B31" s="29">
        <v>186626</v>
      </c>
      <c r="C31" s="23">
        <v>261275</v>
      </c>
      <c r="D31" s="29">
        <v>233988</v>
      </c>
      <c r="E31" s="23">
        <v>788642</v>
      </c>
      <c r="F31" s="29">
        <v>105999</v>
      </c>
      <c r="G31" s="23">
        <v>378093</v>
      </c>
      <c r="H31" s="29">
        <v>269221</v>
      </c>
      <c r="I31" s="29">
        <v>14617</v>
      </c>
      <c r="J31" s="29">
        <v>-82349</v>
      </c>
      <c r="K31" s="23">
        <v>814698</v>
      </c>
      <c r="L31" s="29">
        <v>595132</v>
      </c>
      <c r="M31" s="29">
        <v>498669</v>
      </c>
      <c r="N31" s="29">
        <v>283954</v>
      </c>
      <c r="O31" s="23">
        <v>-311083</v>
      </c>
      <c r="P31" s="29">
        <v>224422</v>
      </c>
      <c r="Q31" s="29">
        <v>460513</v>
      </c>
      <c r="R31" s="29">
        <v>259970</v>
      </c>
      <c r="S31" s="23">
        <v>255759</v>
      </c>
    </row>
    <row r="32" spans="1:19" ht="14.25" thickTop="1">
      <c r="A32" s="6" t="s">
        <v>13</v>
      </c>
      <c r="B32" s="28">
        <v>-7026</v>
      </c>
      <c r="C32" s="22">
        <v>-5640</v>
      </c>
      <c r="D32" s="28">
        <v>-1578</v>
      </c>
      <c r="E32" s="22">
        <v>-2287</v>
      </c>
      <c r="F32" s="28">
        <v>-962</v>
      </c>
      <c r="G32" s="22">
        <v>-1672</v>
      </c>
      <c r="H32" s="28">
        <v>-1152</v>
      </c>
      <c r="I32" s="28">
        <v>-834</v>
      </c>
      <c r="J32" s="28">
        <v>-421</v>
      </c>
      <c r="K32" s="22">
        <v>-1499</v>
      </c>
      <c r="L32" s="28">
        <v>-1129</v>
      </c>
      <c r="M32" s="28">
        <v>-810</v>
      </c>
      <c r="N32" s="28">
        <v>-408</v>
      </c>
      <c r="O32" s="22">
        <v>-11548</v>
      </c>
      <c r="P32" s="28">
        <v>-11152</v>
      </c>
      <c r="Q32" s="28">
        <v>-10836</v>
      </c>
      <c r="R32" s="28">
        <v>-10455</v>
      </c>
      <c r="S32" s="22">
        <v>-2751</v>
      </c>
    </row>
    <row r="33" spans="1:19" ht="13.5">
      <c r="A33" s="6" t="s">
        <v>14</v>
      </c>
      <c r="B33" s="28">
        <v>-19326</v>
      </c>
      <c r="C33" s="22">
        <v>-159764</v>
      </c>
      <c r="D33" s="28">
        <v>-97701</v>
      </c>
      <c r="E33" s="22">
        <v>-393692</v>
      </c>
      <c r="F33" s="28">
        <v>-126729</v>
      </c>
      <c r="G33" s="22">
        <v>-27379</v>
      </c>
      <c r="H33" s="28">
        <v>-13374</v>
      </c>
      <c r="I33" s="28">
        <v>-10379</v>
      </c>
      <c r="J33" s="28">
        <v>-1967</v>
      </c>
      <c r="K33" s="22">
        <v>-26233</v>
      </c>
      <c r="L33" s="28">
        <v>-21288</v>
      </c>
      <c r="M33" s="28">
        <v>-18084</v>
      </c>
      <c r="N33" s="28">
        <v>-6576</v>
      </c>
      <c r="O33" s="22">
        <v>-315835</v>
      </c>
      <c r="P33" s="28">
        <v>-301811</v>
      </c>
      <c r="Q33" s="28">
        <v>-251262</v>
      </c>
      <c r="R33" s="28">
        <v>-128548</v>
      </c>
      <c r="S33" s="22">
        <v>-242815</v>
      </c>
    </row>
    <row r="34" spans="1:19" ht="13.5">
      <c r="A34" s="6" t="s">
        <v>15</v>
      </c>
      <c r="B34" s="28">
        <v>-5022</v>
      </c>
      <c r="C34" s="22">
        <v>-12898</v>
      </c>
      <c r="D34" s="28">
        <v>-8928</v>
      </c>
      <c r="E34" s="22">
        <v>-3962</v>
      </c>
      <c r="F34" s="28">
        <v>-3725</v>
      </c>
      <c r="G34" s="22">
        <v>-2539</v>
      </c>
      <c r="H34" s="28">
        <v>-1438</v>
      </c>
      <c r="I34" s="28"/>
      <c r="J34" s="28"/>
      <c r="K34" s="22">
        <v>-775</v>
      </c>
      <c r="L34" s="28">
        <v>-775</v>
      </c>
      <c r="M34" s="28">
        <v>-775</v>
      </c>
      <c r="N34" s="28">
        <v>-775</v>
      </c>
      <c r="O34" s="22">
        <v>-2359</v>
      </c>
      <c r="P34" s="28">
        <v>-2359</v>
      </c>
      <c r="Q34" s="28">
        <v>-2098</v>
      </c>
      <c r="R34" s="28">
        <v>-1168</v>
      </c>
      <c r="S34" s="22">
        <v>-478</v>
      </c>
    </row>
    <row r="35" spans="1:19" ht="13.5">
      <c r="A35" s="6" t="s">
        <v>16</v>
      </c>
      <c r="B35" s="28">
        <v>790</v>
      </c>
      <c r="C35" s="22">
        <v>2049</v>
      </c>
      <c r="D35" s="28">
        <v>2049</v>
      </c>
      <c r="E35" s="22">
        <v>2155</v>
      </c>
      <c r="F35" s="28">
        <v>2155</v>
      </c>
      <c r="G35" s="22"/>
      <c r="H35" s="28"/>
      <c r="I35" s="28"/>
      <c r="J35" s="28"/>
      <c r="K35" s="22">
        <v>12330</v>
      </c>
      <c r="L35" s="28">
        <v>12330</v>
      </c>
      <c r="M35" s="28">
        <v>12330</v>
      </c>
      <c r="N35" s="28">
        <v>12330</v>
      </c>
      <c r="O35" s="22">
        <v>1733</v>
      </c>
      <c r="P35" s="28"/>
      <c r="Q35" s="28"/>
      <c r="R35" s="28"/>
      <c r="S35" s="22">
        <v>111708</v>
      </c>
    </row>
    <row r="36" spans="1:19" ht="13.5">
      <c r="A36" s="6" t="s">
        <v>17</v>
      </c>
      <c r="B36" s="28">
        <v>-6019</v>
      </c>
      <c r="C36" s="22">
        <v>-11529</v>
      </c>
      <c r="D36" s="28">
        <v>-5518</v>
      </c>
      <c r="E36" s="22">
        <v>-12046</v>
      </c>
      <c r="F36" s="28">
        <v>-5530</v>
      </c>
      <c r="G36" s="22">
        <v>-112118</v>
      </c>
      <c r="H36" s="28">
        <v>-106082</v>
      </c>
      <c r="I36" s="28">
        <v>-105582</v>
      </c>
      <c r="J36" s="28">
        <v>-105576</v>
      </c>
      <c r="K36" s="22">
        <v>-7688</v>
      </c>
      <c r="L36" s="28">
        <v>-6178</v>
      </c>
      <c r="M36" s="28">
        <v>-6178</v>
      </c>
      <c r="N36" s="28">
        <v>-5660</v>
      </c>
      <c r="O36" s="22">
        <v>-12743</v>
      </c>
      <c r="P36" s="28">
        <v>-6168</v>
      </c>
      <c r="Q36" s="28">
        <v>-6168</v>
      </c>
      <c r="R36" s="28">
        <v>-6143</v>
      </c>
      <c r="S36" s="22">
        <v>-63472</v>
      </c>
    </row>
    <row r="37" spans="1:19" ht="13.5">
      <c r="A37" s="6" t="s">
        <v>59</v>
      </c>
      <c r="B37" s="28">
        <v>12717</v>
      </c>
      <c r="C37" s="22">
        <v>17383</v>
      </c>
      <c r="D37" s="28">
        <v>244</v>
      </c>
      <c r="E37" s="22">
        <v>-4945</v>
      </c>
      <c r="F37" s="28">
        <v>-3531</v>
      </c>
      <c r="G37" s="22">
        <v>-7887</v>
      </c>
      <c r="H37" s="28">
        <v>-7282</v>
      </c>
      <c r="I37" s="28">
        <v>-7227</v>
      </c>
      <c r="J37" s="28">
        <v>-55166</v>
      </c>
      <c r="K37" s="22">
        <v>-2910</v>
      </c>
      <c r="L37" s="28">
        <v>-2752</v>
      </c>
      <c r="M37" s="28">
        <v>-2165</v>
      </c>
      <c r="N37" s="28">
        <v>-1159</v>
      </c>
      <c r="O37" s="22">
        <v>37164</v>
      </c>
      <c r="P37" s="28">
        <v>41718</v>
      </c>
      <c r="Q37" s="28">
        <v>49798</v>
      </c>
      <c r="R37" s="28">
        <v>25159</v>
      </c>
      <c r="S37" s="22">
        <v>101837</v>
      </c>
    </row>
    <row r="38" spans="1:19" ht="14.25" thickBot="1">
      <c r="A38" s="5" t="s">
        <v>18</v>
      </c>
      <c r="B38" s="29">
        <v>-23886</v>
      </c>
      <c r="C38" s="23">
        <v>-170399</v>
      </c>
      <c r="D38" s="29">
        <v>-111431</v>
      </c>
      <c r="E38" s="23">
        <v>-411030</v>
      </c>
      <c r="F38" s="29">
        <v>-134747</v>
      </c>
      <c r="G38" s="23">
        <v>138124</v>
      </c>
      <c r="H38" s="29">
        <v>60376</v>
      </c>
      <c r="I38" s="29">
        <v>65682</v>
      </c>
      <c r="J38" s="29">
        <v>-117706</v>
      </c>
      <c r="K38" s="23">
        <v>199484</v>
      </c>
      <c r="L38" s="29">
        <v>97528</v>
      </c>
      <c r="M38" s="29">
        <v>31227</v>
      </c>
      <c r="N38" s="29">
        <v>-5837</v>
      </c>
      <c r="O38" s="23">
        <v>-285609</v>
      </c>
      <c r="P38" s="29">
        <v>-261794</v>
      </c>
      <c r="Q38" s="29">
        <v>-202587</v>
      </c>
      <c r="R38" s="29">
        <v>-103175</v>
      </c>
      <c r="S38" s="23">
        <v>195036</v>
      </c>
    </row>
    <row r="39" spans="1:19" ht="14.25" thickTop="1">
      <c r="A39" s="6" t="s">
        <v>19</v>
      </c>
      <c r="B39" s="28">
        <v>100000</v>
      </c>
      <c r="C39" s="22">
        <v>30000</v>
      </c>
      <c r="D39" s="28">
        <v>540000</v>
      </c>
      <c r="E39" s="22">
        <v>442134</v>
      </c>
      <c r="F39" s="28">
        <v>790000</v>
      </c>
      <c r="G39" s="22">
        <v>-466434</v>
      </c>
      <c r="H39" s="28">
        <v>-391434</v>
      </c>
      <c r="I39" s="28">
        <v>-316434</v>
      </c>
      <c r="J39" s="28">
        <v>-249600</v>
      </c>
      <c r="K39" s="22">
        <v>-377152</v>
      </c>
      <c r="L39" s="28">
        <v>-301552</v>
      </c>
      <c r="M39" s="28">
        <v>-165452</v>
      </c>
      <c r="N39" s="28">
        <v>-80000</v>
      </c>
      <c r="O39" s="22">
        <v>1350000</v>
      </c>
      <c r="P39" s="28">
        <v>260000</v>
      </c>
      <c r="Q39" s="28">
        <v>10000</v>
      </c>
      <c r="R39" s="28">
        <v>180000</v>
      </c>
      <c r="S39" s="22">
        <v>20000</v>
      </c>
    </row>
    <row r="40" spans="1:19" ht="13.5">
      <c r="A40" s="6" t="s">
        <v>20</v>
      </c>
      <c r="B40" s="28">
        <v>300000</v>
      </c>
      <c r="C40" s="22">
        <v>600000</v>
      </c>
      <c r="D40" s="28">
        <v>100000</v>
      </c>
      <c r="E40" s="22"/>
      <c r="F40" s="28"/>
      <c r="G40" s="22">
        <v>950000</v>
      </c>
      <c r="H40" s="28">
        <v>950000</v>
      </c>
      <c r="I40" s="28">
        <v>850000</v>
      </c>
      <c r="J40" s="28">
        <v>200000</v>
      </c>
      <c r="K40" s="22">
        <v>550000</v>
      </c>
      <c r="L40" s="28">
        <v>300000</v>
      </c>
      <c r="M40" s="28">
        <v>100000</v>
      </c>
      <c r="N40" s="28"/>
      <c r="O40" s="22">
        <v>340000</v>
      </c>
      <c r="P40" s="28">
        <v>340000</v>
      </c>
      <c r="Q40" s="28">
        <v>300000</v>
      </c>
      <c r="R40" s="28"/>
      <c r="S40" s="22">
        <v>600000</v>
      </c>
    </row>
    <row r="41" spans="1:19" ht="13.5">
      <c r="A41" s="6" t="s">
        <v>21</v>
      </c>
      <c r="B41" s="28">
        <v>-209966</v>
      </c>
      <c r="C41" s="22">
        <v>-491074</v>
      </c>
      <c r="D41" s="28">
        <v>-257826</v>
      </c>
      <c r="E41" s="22">
        <v>-504437</v>
      </c>
      <c r="F41" s="28">
        <v>-249331</v>
      </c>
      <c r="G41" s="22">
        <v>-1344735</v>
      </c>
      <c r="H41" s="28">
        <v>-1133612</v>
      </c>
      <c r="I41" s="28">
        <v>-762141</v>
      </c>
      <c r="J41" s="28">
        <v>-133649</v>
      </c>
      <c r="K41" s="22">
        <v>-614701</v>
      </c>
      <c r="L41" s="28">
        <v>-445472</v>
      </c>
      <c r="M41" s="28">
        <v>-290356</v>
      </c>
      <c r="N41" s="28">
        <v>-110820</v>
      </c>
      <c r="O41" s="22">
        <v>-520550</v>
      </c>
      <c r="P41" s="28">
        <v>-379365</v>
      </c>
      <c r="Q41" s="28">
        <v>-239512</v>
      </c>
      <c r="R41" s="28">
        <v>-92834</v>
      </c>
      <c r="S41" s="22">
        <v>-417468</v>
      </c>
    </row>
    <row r="42" spans="1:19" ht="13.5">
      <c r="A42" s="6" t="s">
        <v>22</v>
      </c>
      <c r="B42" s="28">
        <v>-81563</v>
      </c>
      <c r="C42" s="22">
        <v>-81396</v>
      </c>
      <c r="D42" s="28">
        <v>-81396</v>
      </c>
      <c r="E42" s="22">
        <v>-65240</v>
      </c>
      <c r="F42" s="28">
        <v>-65265</v>
      </c>
      <c r="G42" s="22">
        <v>-32978</v>
      </c>
      <c r="H42" s="28">
        <v>-32578</v>
      </c>
      <c r="I42" s="28">
        <v>-32578</v>
      </c>
      <c r="J42" s="28">
        <v>-32663</v>
      </c>
      <c r="K42" s="22">
        <v>-16378</v>
      </c>
      <c r="L42" s="28">
        <v>-16378</v>
      </c>
      <c r="M42" s="28">
        <v>-16378</v>
      </c>
      <c r="N42" s="28">
        <v>-16340</v>
      </c>
      <c r="O42" s="22">
        <v>-65403</v>
      </c>
      <c r="P42" s="28">
        <v>-65403</v>
      </c>
      <c r="Q42" s="28">
        <v>-65003</v>
      </c>
      <c r="R42" s="28">
        <v>-65371</v>
      </c>
      <c r="S42" s="22">
        <v>-83976</v>
      </c>
    </row>
    <row r="43" spans="1:19" ht="14.25" thickBot="1">
      <c r="A43" s="5" t="s">
        <v>23</v>
      </c>
      <c r="B43" s="29">
        <v>108470</v>
      </c>
      <c r="C43" s="23">
        <v>57027</v>
      </c>
      <c r="D43" s="29">
        <v>300777</v>
      </c>
      <c r="E43" s="23">
        <v>-127543</v>
      </c>
      <c r="F43" s="29">
        <v>474928</v>
      </c>
      <c r="G43" s="23">
        <v>-945147</v>
      </c>
      <c r="H43" s="29">
        <v>-658637</v>
      </c>
      <c r="I43" s="29">
        <v>-312178</v>
      </c>
      <c r="J43" s="29">
        <v>-215900</v>
      </c>
      <c r="K43" s="23">
        <v>-559386</v>
      </c>
      <c r="L43" s="29">
        <v>-514570</v>
      </c>
      <c r="M43" s="29">
        <v>-423367</v>
      </c>
      <c r="N43" s="29">
        <v>-207261</v>
      </c>
      <c r="O43" s="23">
        <v>884844</v>
      </c>
      <c r="P43" s="29">
        <v>46107</v>
      </c>
      <c r="Q43" s="29">
        <v>-103652</v>
      </c>
      <c r="R43" s="29">
        <v>21735</v>
      </c>
      <c r="S43" s="23">
        <v>-311121</v>
      </c>
    </row>
    <row r="44" spans="1:19" ht="14.25" thickTop="1">
      <c r="A44" s="7" t="s">
        <v>24</v>
      </c>
      <c r="B44" s="28">
        <v>17030</v>
      </c>
      <c r="C44" s="22">
        <v>41725</v>
      </c>
      <c r="D44" s="28">
        <v>34910</v>
      </c>
      <c r="E44" s="22">
        <v>1277</v>
      </c>
      <c r="F44" s="28">
        <v>6716</v>
      </c>
      <c r="G44" s="22">
        <v>-588</v>
      </c>
      <c r="H44" s="28">
        <v>-71</v>
      </c>
      <c r="I44" s="28">
        <v>-12</v>
      </c>
      <c r="J44" s="28">
        <v>-45</v>
      </c>
      <c r="K44" s="22">
        <v>118</v>
      </c>
      <c r="L44" s="28">
        <v>31</v>
      </c>
      <c r="M44" s="28">
        <v>52</v>
      </c>
      <c r="N44" s="28">
        <v>34</v>
      </c>
      <c r="O44" s="22">
        <v>-1134</v>
      </c>
      <c r="P44" s="28">
        <v>-1026</v>
      </c>
      <c r="Q44" s="28">
        <v>-984</v>
      </c>
      <c r="R44" s="28">
        <v>-4823</v>
      </c>
      <c r="S44" s="22">
        <v>-288</v>
      </c>
    </row>
    <row r="45" spans="1:19" ht="13.5">
      <c r="A45" s="7" t="s">
        <v>25</v>
      </c>
      <c r="B45" s="28">
        <v>288240</v>
      </c>
      <c r="C45" s="22">
        <v>189629</v>
      </c>
      <c r="D45" s="28">
        <v>458244</v>
      </c>
      <c r="E45" s="22">
        <v>251346</v>
      </c>
      <c r="F45" s="28">
        <v>452897</v>
      </c>
      <c r="G45" s="22">
        <v>-429518</v>
      </c>
      <c r="H45" s="28">
        <v>-329110</v>
      </c>
      <c r="I45" s="28">
        <v>-231891</v>
      </c>
      <c r="J45" s="28">
        <v>-416002</v>
      </c>
      <c r="K45" s="22">
        <v>454915</v>
      </c>
      <c r="L45" s="28">
        <v>178122</v>
      </c>
      <c r="M45" s="28">
        <v>106582</v>
      </c>
      <c r="N45" s="28">
        <v>70890</v>
      </c>
      <c r="O45" s="22">
        <v>287018</v>
      </c>
      <c r="P45" s="28">
        <v>7708</v>
      </c>
      <c r="Q45" s="28">
        <v>153289</v>
      </c>
      <c r="R45" s="28">
        <v>173706</v>
      </c>
      <c r="S45" s="22">
        <v>139386</v>
      </c>
    </row>
    <row r="46" spans="1:19" ht="13.5">
      <c r="A46" s="7" t="s">
        <v>26</v>
      </c>
      <c r="B46" s="28">
        <v>1111550</v>
      </c>
      <c r="C46" s="22">
        <v>921920</v>
      </c>
      <c r="D46" s="28">
        <v>921920</v>
      </c>
      <c r="E46" s="22">
        <v>670574</v>
      </c>
      <c r="F46" s="28">
        <v>670574</v>
      </c>
      <c r="G46" s="22">
        <v>1100093</v>
      </c>
      <c r="H46" s="28">
        <v>1100093</v>
      </c>
      <c r="I46" s="28">
        <v>1100093</v>
      </c>
      <c r="J46" s="28">
        <v>1100093</v>
      </c>
      <c r="K46" s="22">
        <v>645178</v>
      </c>
      <c r="L46" s="28">
        <v>645178</v>
      </c>
      <c r="M46" s="28">
        <v>645178</v>
      </c>
      <c r="N46" s="28">
        <v>645178</v>
      </c>
      <c r="O46" s="22">
        <v>358159</v>
      </c>
      <c r="P46" s="28">
        <v>358159</v>
      </c>
      <c r="Q46" s="28">
        <v>358159</v>
      </c>
      <c r="R46" s="28">
        <v>358159</v>
      </c>
      <c r="S46" s="22">
        <v>218773</v>
      </c>
    </row>
    <row r="47" spans="1:19" ht="14.25" thickBot="1">
      <c r="A47" s="7" t="s">
        <v>26</v>
      </c>
      <c r="B47" s="28">
        <v>1399790</v>
      </c>
      <c r="C47" s="22">
        <v>1111550</v>
      </c>
      <c r="D47" s="28">
        <v>1380165</v>
      </c>
      <c r="E47" s="22">
        <v>921920</v>
      </c>
      <c r="F47" s="28">
        <v>1123472</v>
      </c>
      <c r="G47" s="22">
        <v>670574</v>
      </c>
      <c r="H47" s="28">
        <v>770982</v>
      </c>
      <c r="I47" s="28">
        <v>868202</v>
      </c>
      <c r="J47" s="28">
        <v>684091</v>
      </c>
      <c r="K47" s="22">
        <v>1100093</v>
      </c>
      <c r="L47" s="28">
        <v>823300</v>
      </c>
      <c r="M47" s="28">
        <v>751760</v>
      </c>
      <c r="N47" s="28">
        <v>716068</v>
      </c>
      <c r="O47" s="22">
        <v>645178</v>
      </c>
      <c r="P47" s="28">
        <v>365868</v>
      </c>
      <c r="Q47" s="28">
        <v>511448</v>
      </c>
      <c r="R47" s="28">
        <v>531866</v>
      </c>
      <c r="S47" s="22">
        <v>358159</v>
      </c>
    </row>
    <row r="48" spans="1:19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50" ht="13.5">
      <c r="A50" s="20" t="s">
        <v>126</v>
      </c>
    </row>
    <row r="51" ht="13.5">
      <c r="A51" s="20" t="s">
        <v>127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122</v>
      </c>
      <c r="B2" s="14">
        <v>7760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30</v>
      </c>
      <c r="B4" s="15" t="str">
        <f>HYPERLINK("http://www.kabupro.jp/mark/20140808/S1002PCG.htm","四半期報告書")</f>
        <v>四半期報告書</v>
      </c>
      <c r="C4" s="15" t="str">
        <f>HYPERLINK("http://www.kabupro.jp/mark/20140514/S1001S7X.htm","四半期報告書")</f>
        <v>四半期報告書</v>
      </c>
      <c r="D4" s="15" t="str">
        <f>HYPERLINK("http://www.kabupro.jp/mark/20140214/S10016DT.htm","四半期報告書")</f>
        <v>四半期報告書</v>
      </c>
      <c r="E4" s="15" t="str">
        <f>HYPERLINK("http://www.kabupro.jp/mark/20140808/S1002PCG.htm","四半期報告書")</f>
        <v>四半期報告書</v>
      </c>
      <c r="F4" s="15" t="str">
        <f>HYPERLINK("http://www.kabupro.jp/mark/20130809/S000E8C3.htm","四半期報告書")</f>
        <v>四半期報告書</v>
      </c>
      <c r="G4" s="15" t="str">
        <f>HYPERLINK("http://www.kabupro.jp/mark/20130513/S000DCOQ.htm","四半期報告書")</f>
        <v>四半期報告書</v>
      </c>
      <c r="H4" s="15" t="str">
        <f>HYPERLINK("http://www.kabupro.jp/mark/20130214/S000CVN5.htm","四半期報告書")</f>
        <v>四半期報告書</v>
      </c>
      <c r="I4" s="15" t="str">
        <f>HYPERLINK("http://www.kabupro.jp/mark/20131224/S1000SOK.htm","有価証券報告書")</f>
        <v>有価証券報告書</v>
      </c>
      <c r="J4" s="15" t="str">
        <f>HYPERLINK("http://www.kabupro.jp/mark/20120810/S000BPAY.htm","四半期報告書")</f>
        <v>四半期報告書</v>
      </c>
      <c r="K4" s="15" t="str">
        <f>HYPERLINK("http://www.kabupro.jp/mark/20120515/S000AURT.htm","四半期報告書")</f>
        <v>四半期報告書</v>
      </c>
      <c r="L4" s="15" t="str">
        <f>HYPERLINK("http://www.kabupro.jp/mark/20120214/S000ACZT.htm","四半期報告書")</f>
        <v>四半期報告書</v>
      </c>
      <c r="M4" s="15" t="str">
        <f>HYPERLINK("http://www.kabupro.jp/mark/20121225/S000CIWH.htm","有価証券報告書")</f>
        <v>有価証券報告書</v>
      </c>
      <c r="N4" s="15" t="str">
        <f>HYPERLINK("http://www.kabupro.jp/mark/20110810/S0009355.htm","四半期報告書")</f>
        <v>四半期報告書</v>
      </c>
      <c r="O4" s="15" t="str">
        <f>HYPERLINK("http://www.kabupro.jp/mark/20110513/S0008A6B.htm","四半期報告書")</f>
        <v>四半期報告書</v>
      </c>
      <c r="P4" s="15" t="str">
        <f>HYPERLINK("http://www.kabupro.jp/mark/20110214/S0007SCB.htm","四半期報告書")</f>
        <v>四半期報告書</v>
      </c>
      <c r="Q4" s="15" t="str">
        <f>HYPERLINK("http://www.kabupro.jp/mark/20111226/S0009Y5Q.htm","有価証券報告書")</f>
        <v>有価証券報告書</v>
      </c>
      <c r="R4" s="15" t="str">
        <f>HYPERLINK("http://www.kabupro.jp/mark/20100810/S0006HX8.htm","四半期報告書")</f>
        <v>四半期報告書</v>
      </c>
      <c r="S4" s="15" t="str">
        <f>HYPERLINK("http://www.kabupro.jp/mark/20100514/S0005P9G.htm","四半期報告書")</f>
        <v>四半期報告書</v>
      </c>
      <c r="T4" s="15" t="str">
        <f>HYPERLINK("http://www.kabupro.jp/mark/20100212/S000556G.htm","四半期報告書")</f>
        <v>四半期報告書</v>
      </c>
      <c r="U4" s="15" t="str">
        <f>HYPERLINK("http://www.kabupro.jp/mark/20101224/S0007GK4.htm","有価証券報告書")</f>
        <v>有価証券報告書</v>
      </c>
      <c r="V4" s="15" t="str">
        <f>HYPERLINK("http://www.kabupro.jp/mark/20090811/S0003TJN.htm","四半期報告書")</f>
        <v>四半期報告書</v>
      </c>
      <c r="W4" s="15" t="str">
        <f>HYPERLINK("http://www.kabupro.jp/mark/20090515/S00031N6.htm","四半期報告書")</f>
        <v>四半期報告書</v>
      </c>
      <c r="X4" s="15" t="str">
        <f>HYPERLINK("http://www.kabupro.jp/mark/20090213/S0002FKK.htm","四半期報告書")</f>
        <v>四半期報告書</v>
      </c>
      <c r="Y4" s="15" t="str">
        <f>HYPERLINK("http://www.kabupro.jp/mark/20091224/S0004UUQ.htm","有価証券報告書")</f>
        <v>有価証券報告書</v>
      </c>
    </row>
    <row r="5" spans="1:25" ht="14.25" thickBot="1">
      <c r="A5" s="11" t="s">
        <v>31</v>
      </c>
      <c r="B5" s="1" t="s">
        <v>184</v>
      </c>
      <c r="C5" s="1" t="s">
        <v>187</v>
      </c>
      <c r="D5" s="1" t="s">
        <v>189</v>
      </c>
      <c r="E5" s="1" t="s">
        <v>184</v>
      </c>
      <c r="F5" s="1" t="s">
        <v>191</v>
      </c>
      <c r="G5" s="1" t="s">
        <v>193</v>
      </c>
      <c r="H5" s="1" t="s">
        <v>195</v>
      </c>
      <c r="I5" s="1" t="s">
        <v>37</v>
      </c>
      <c r="J5" s="1" t="s">
        <v>197</v>
      </c>
      <c r="K5" s="1" t="s">
        <v>199</v>
      </c>
      <c r="L5" s="1" t="s">
        <v>201</v>
      </c>
      <c r="M5" s="1" t="s">
        <v>41</v>
      </c>
      <c r="N5" s="1" t="s">
        <v>203</v>
      </c>
      <c r="O5" s="1" t="s">
        <v>205</v>
      </c>
      <c r="P5" s="1" t="s">
        <v>207</v>
      </c>
      <c r="Q5" s="1" t="s">
        <v>43</v>
      </c>
      <c r="R5" s="1" t="s">
        <v>209</v>
      </c>
      <c r="S5" s="1" t="s">
        <v>211</v>
      </c>
      <c r="T5" s="1" t="s">
        <v>213</v>
      </c>
      <c r="U5" s="1" t="s">
        <v>45</v>
      </c>
      <c r="V5" s="1" t="s">
        <v>215</v>
      </c>
      <c r="W5" s="1" t="s">
        <v>217</v>
      </c>
      <c r="X5" s="1" t="s">
        <v>219</v>
      </c>
      <c r="Y5" s="1" t="s">
        <v>47</v>
      </c>
    </row>
    <row r="6" spans="1:25" ht="15" thickBot="1" thickTop="1">
      <c r="A6" s="10" t="s">
        <v>32</v>
      </c>
      <c r="B6" s="18" t="s">
        <v>225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33</v>
      </c>
      <c r="B7" s="14" t="s">
        <v>185</v>
      </c>
      <c r="C7" s="14" t="s">
        <v>185</v>
      </c>
      <c r="D7" s="14" t="s">
        <v>185</v>
      </c>
      <c r="E7" s="16" t="s">
        <v>38</v>
      </c>
      <c r="F7" s="14" t="s">
        <v>185</v>
      </c>
      <c r="G7" s="14" t="s">
        <v>185</v>
      </c>
      <c r="H7" s="14" t="s">
        <v>185</v>
      </c>
      <c r="I7" s="16" t="s">
        <v>38</v>
      </c>
      <c r="J7" s="14" t="s">
        <v>185</v>
      </c>
      <c r="K7" s="14" t="s">
        <v>185</v>
      </c>
      <c r="L7" s="14" t="s">
        <v>185</v>
      </c>
      <c r="M7" s="16" t="s">
        <v>38</v>
      </c>
      <c r="N7" s="14" t="s">
        <v>185</v>
      </c>
      <c r="O7" s="14" t="s">
        <v>185</v>
      </c>
      <c r="P7" s="14" t="s">
        <v>185</v>
      </c>
      <c r="Q7" s="16" t="s">
        <v>38</v>
      </c>
      <c r="R7" s="14" t="s">
        <v>185</v>
      </c>
      <c r="S7" s="14" t="s">
        <v>185</v>
      </c>
      <c r="T7" s="14" t="s">
        <v>185</v>
      </c>
      <c r="U7" s="16" t="s">
        <v>38</v>
      </c>
      <c r="V7" s="14" t="s">
        <v>185</v>
      </c>
      <c r="W7" s="14" t="s">
        <v>185</v>
      </c>
      <c r="X7" s="14" t="s">
        <v>185</v>
      </c>
      <c r="Y7" s="16" t="s">
        <v>38</v>
      </c>
    </row>
    <row r="8" spans="1:25" ht="13.5">
      <c r="A8" s="13" t="s">
        <v>34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35</v>
      </c>
      <c r="B9" s="1" t="s">
        <v>186</v>
      </c>
      <c r="C9" s="1" t="s">
        <v>188</v>
      </c>
      <c r="D9" s="1" t="s">
        <v>190</v>
      </c>
      <c r="E9" s="17" t="s">
        <v>39</v>
      </c>
      <c r="F9" s="1" t="s">
        <v>192</v>
      </c>
      <c r="G9" s="1" t="s">
        <v>194</v>
      </c>
      <c r="H9" s="1" t="s">
        <v>196</v>
      </c>
      <c r="I9" s="17" t="s">
        <v>40</v>
      </c>
      <c r="J9" s="1" t="s">
        <v>198</v>
      </c>
      <c r="K9" s="1" t="s">
        <v>200</v>
      </c>
      <c r="L9" s="1" t="s">
        <v>202</v>
      </c>
      <c r="M9" s="17" t="s">
        <v>42</v>
      </c>
      <c r="N9" s="1" t="s">
        <v>204</v>
      </c>
      <c r="O9" s="1" t="s">
        <v>206</v>
      </c>
      <c r="P9" s="1" t="s">
        <v>208</v>
      </c>
      <c r="Q9" s="17" t="s">
        <v>44</v>
      </c>
      <c r="R9" s="1" t="s">
        <v>210</v>
      </c>
      <c r="S9" s="1" t="s">
        <v>212</v>
      </c>
      <c r="T9" s="1" t="s">
        <v>214</v>
      </c>
      <c r="U9" s="17" t="s">
        <v>46</v>
      </c>
      <c r="V9" s="1" t="s">
        <v>216</v>
      </c>
      <c r="W9" s="1" t="s">
        <v>218</v>
      </c>
      <c r="X9" s="1" t="s">
        <v>220</v>
      </c>
      <c r="Y9" s="17" t="s">
        <v>48</v>
      </c>
    </row>
    <row r="10" spans="1:25" ht="14.25" thickBot="1">
      <c r="A10" s="13" t="s">
        <v>36</v>
      </c>
      <c r="B10" s="1" t="s">
        <v>50</v>
      </c>
      <c r="C10" s="1" t="s">
        <v>50</v>
      </c>
      <c r="D10" s="1" t="s">
        <v>50</v>
      </c>
      <c r="E10" s="17" t="s">
        <v>50</v>
      </c>
      <c r="F10" s="1" t="s">
        <v>50</v>
      </c>
      <c r="G10" s="1" t="s">
        <v>50</v>
      </c>
      <c r="H10" s="1" t="s">
        <v>50</v>
      </c>
      <c r="I10" s="17" t="s">
        <v>50</v>
      </c>
      <c r="J10" s="1" t="s">
        <v>50</v>
      </c>
      <c r="K10" s="1" t="s">
        <v>50</v>
      </c>
      <c r="L10" s="1" t="s">
        <v>50</v>
      </c>
      <c r="M10" s="17" t="s">
        <v>50</v>
      </c>
      <c r="N10" s="1" t="s">
        <v>50</v>
      </c>
      <c r="O10" s="1" t="s">
        <v>50</v>
      </c>
      <c r="P10" s="1" t="s">
        <v>50</v>
      </c>
      <c r="Q10" s="17" t="s">
        <v>50</v>
      </c>
      <c r="R10" s="1" t="s">
        <v>50</v>
      </c>
      <c r="S10" s="1" t="s">
        <v>50</v>
      </c>
      <c r="T10" s="1" t="s">
        <v>50</v>
      </c>
      <c r="U10" s="17" t="s">
        <v>50</v>
      </c>
      <c r="V10" s="1" t="s">
        <v>50</v>
      </c>
      <c r="W10" s="1" t="s">
        <v>50</v>
      </c>
      <c r="X10" s="1" t="s">
        <v>50</v>
      </c>
      <c r="Y10" s="17" t="s">
        <v>50</v>
      </c>
    </row>
    <row r="11" spans="1:25" ht="14.25" thickTop="1">
      <c r="A11" s="9" t="s">
        <v>49</v>
      </c>
      <c r="B11" s="27">
        <v>1593550</v>
      </c>
      <c r="C11" s="27">
        <v>1611857</v>
      </c>
      <c r="D11" s="27">
        <v>1377580</v>
      </c>
      <c r="E11" s="21">
        <v>1317596</v>
      </c>
      <c r="F11" s="27">
        <v>1339181</v>
      </c>
      <c r="G11" s="27">
        <v>1581672</v>
      </c>
      <c r="H11" s="27">
        <v>1251518</v>
      </c>
      <c r="I11" s="21">
        <v>1117409</v>
      </c>
      <c r="J11" s="27">
        <v>1373855</v>
      </c>
      <c r="K11" s="27">
        <v>1317483</v>
      </c>
      <c r="L11" s="27">
        <v>959373</v>
      </c>
      <c r="M11" s="21">
        <v>858556</v>
      </c>
      <c r="N11" s="27">
        <v>954407</v>
      </c>
      <c r="O11" s="27">
        <v>1051627</v>
      </c>
      <c r="P11" s="27">
        <v>867509</v>
      </c>
      <c r="Q11" s="21">
        <v>1177435</v>
      </c>
      <c r="R11" s="27">
        <v>1012636</v>
      </c>
      <c r="S11" s="27">
        <v>991096</v>
      </c>
      <c r="T11" s="27">
        <v>955386</v>
      </c>
      <c r="U11" s="21">
        <v>878335</v>
      </c>
      <c r="V11" s="27">
        <v>480972</v>
      </c>
      <c r="W11" s="27">
        <v>576553</v>
      </c>
      <c r="X11" s="27">
        <v>596945</v>
      </c>
      <c r="Y11" s="21">
        <v>417094</v>
      </c>
    </row>
    <row r="12" spans="1:25" ht="13.5">
      <c r="A12" s="2" t="s">
        <v>221</v>
      </c>
      <c r="B12" s="28">
        <v>2862661</v>
      </c>
      <c r="C12" s="28">
        <v>2838668</v>
      </c>
      <c r="D12" s="28">
        <v>2207043</v>
      </c>
      <c r="E12" s="22">
        <v>1669414</v>
      </c>
      <c r="F12" s="28">
        <v>2150961</v>
      </c>
      <c r="G12" s="28">
        <v>2476737</v>
      </c>
      <c r="H12" s="28">
        <v>2316709</v>
      </c>
      <c r="I12" s="22">
        <v>2005300</v>
      </c>
      <c r="J12" s="28">
        <v>2086409</v>
      </c>
      <c r="K12" s="28">
        <v>2452337</v>
      </c>
      <c r="L12" s="28">
        <v>2098591</v>
      </c>
      <c r="M12" s="22">
        <v>1670619</v>
      </c>
      <c r="N12" s="28">
        <v>1656222</v>
      </c>
      <c r="O12" s="28">
        <v>2056993</v>
      </c>
      <c r="P12" s="28">
        <v>1792796</v>
      </c>
      <c r="Q12" s="22">
        <v>1802081</v>
      </c>
      <c r="R12" s="28">
        <v>1226830</v>
      </c>
      <c r="S12" s="28">
        <v>1482907</v>
      </c>
      <c r="T12" s="28">
        <v>1248531</v>
      </c>
      <c r="U12" s="22">
        <v>1508661</v>
      </c>
      <c r="V12" s="28">
        <v>1216055</v>
      </c>
      <c r="W12" s="28">
        <v>1600901</v>
      </c>
      <c r="X12" s="28">
        <v>1771248</v>
      </c>
      <c r="Y12" s="22">
        <v>2053551</v>
      </c>
    </row>
    <row r="13" spans="1:25" ht="13.5">
      <c r="A13" s="2" t="s">
        <v>53</v>
      </c>
      <c r="B13" s="28">
        <v>169106</v>
      </c>
      <c r="C13" s="28">
        <v>112891</v>
      </c>
      <c r="D13" s="28">
        <v>280296</v>
      </c>
      <c r="E13" s="22">
        <v>280369</v>
      </c>
      <c r="F13" s="28">
        <v>91910</v>
      </c>
      <c r="G13" s="28">
        <v>139840</v>
      </c>
      <c r="H13" s="28">
        <v>116818</v>
      </c>
      <c r="I13" s="22">
        <v>195245</v>
      </c>
      <c r="J13" s="28">
        <v>69267</v>
      </c>
      <c r="K13" s="28">
        <v>148698</v>
      </c>
      <c r="L13" s="28">
        <v>123847</v>
      </c>
      <c r="M13" s="22">
        <v>18129</v>
      </c>
      <c r="N13" s="28">
        <v>38217</v>
      </c>
      <c r="O13" s="28">
        <v>18924</v>
      </c>
      <c r="P13" s="28">
        <v>2923</v>
      </c>
      <c r="Q13" s="22">
        <v>16857</v>
      </c>
      <c r="R13" s="28">
        <v>29846</v>
      </c>
      <c r="S13" s="28">
        <v>20264</v>
      </c>
      <c r="T13" s="28">
        <v>66273</v>
      </c>
      <c r="U13" s="22">
        <v>115650</v>
      </c>
      <c r="V13" s="28">
        <v>30665</v>
      </c>
      <c r="W13" s="28">
        <v>16761</v>
      </c>
      <c r="X13" s="28">
        <v>298385</v>
      </c>
      <c r="Y13" s="22"/>
    </row>
    <row r="14" spans="1:25" ht="13.5">
      <c r="A14" s="2" t="s">
        <v>54</v>
      </c>
      <c r="B14" s="28">
        <v>1163199</v>
      </c>
      <c r="C14" s="28">
        <v>1147531</v>
      </c>
      <c r="D14" s="28">
        <v>1130848</v>
      </c>
      <c r="E14" s="22">
        <v>1026288</v>
      </c>
      <c r="F14" s="28">
        <v>917077</v>
      </c>
      <c r="G14" s="28">
        <v>714543</v>
      </c>
      <c r="H14" s="28">
        <v>773848</v>
      </c>
      <c r="I14" s="22">
        <v>747798</v>
      </c>
      <c r="J14" s="28">
        <v>912508</v>
      </c>
      <c r="K14" s="28">
        <v>745372</v>
      </c>
      <c r="L14" s="28">
        <v>738850</v>
      </c>
      <c r="M14" s="22">
        <v>776676</v>
      </c>
      <c r="N14" s="28">
        <v>733159</v>
      </c>
      <c r="O14" s="28">
        <v>587248</v>
      </c>
      <c r="P14" s="28">
        <v>646644</v>
      </c>
      <c r="Q14" s="22">
        <v>519075</v>
      </c>
      <c r="R14" s="28">
        <v>611021</v>
      </c>
      <c r="S14" s="28">
        <v>426289</v>
      </c>
      <c r="T14" s="28">
        <v>193311</v>
      </c>
      <c r="U14" s="22">
        <v>415311</v>
      </c>
      <c r="V14" s="28">
        <v>575947</v>
      </c>
      <c r="W14" s="28">
        <v>547701</v>
      </c>
      <c r="X14" s="28">
        <v>497604</v>
      </c>
      <c r="Y14" s="22"/>
    </row>
    <row r="15" spans="1:25" ht="13.5">
      <c r="A15" s="2" t="s">
        <v>55</v>
      </c>
      <c r="B15" s="28">
        <v>329374</v>
      </c>
      <c r="C15" s="28">
        <v>333927</v>
      </c>
      <c r="D15" s="28">
        <v>333653</v>
      </c>
      <c r="E15" s="22">
        <v>314757</v>
      </c>
      <c r="F15" s="28">
        <v>413699</v>
      </c>
      <c r="G15" s="28">
        <v>376398</v>
      </c>
      <c r="H15" s="28">
        <v>269980</v>
      </c>
      <c r="I15" s="22">
        <v>257006</v>
      </c>
      <c r="J15" s="28">
        <v>266154</v>
      </c>
      <c r="K15" s="28">
        <v>270417</v>
      </c>
      <c r="L15" s="28">
        <v>263789</v>
      </c>
      <c r="M15" s="22">
        <v>244489</v>
      </c>
      <c r="N15" s="28">
        <v>261245</v>
      </c>
      <c r="O15" s="28">
        <v>252620</v>
      </c>
      <c r="P15" s="28">
        <v>249260</v>
      </c>
      <c r="Q15" s="22">
        <v>209118</v>
      </c>
      <c r="R15" s="28">
        <v>201968</v>
      </c>
      <c r="S15" s="28">
        <v>204689</v>
      </c>
      <c r="T15" s="28">
        <v>481063</v>
      </c>
      <c r="U15" s="22">
        <v>177890</v>
      </c>
      <c r="V15" s="28">
        <v>157075</v>
      </c>
      <c r="W15" s="28">
        <v>192983</v>
      </c>
      <c r="X15" s="28">
        <v>267481</v>
      </c>
      <c r="Y15" s="22"/>
    </row>
    <row r="16" spans="1:25" ht="13.5">
      <c r="A16" s="2" t="s">
        <v>58</v>
      </c>
      <c r="B16" s="28">
        <v>170457</v>
      </c>
      <c r="C16" s="28">
        <v>153560</v>
      </c>
      <c r="D16" s="28">
        <v>119790</v>
      </c>
      <c r="E16" s="22">
        <v>142492</v>
      </c>
      <c r="F16" s="28">
        <v>145524</v>
      </c>
      <c r="G16" s="28">
        <v>119604</v>
      </c>
      <c r="H16" s="28">
        <v>78835</v>
      </c>
      <c r="I16" s="22">
        <v>137134</v>
      </c>
      <c r="J16" s="28">
        <v>158172</v>
      </c>
      <c r="K16" s="28">
        <v>121311</v>
      </c>
      <c r="L16" s="28">
        <v>80941</v>
      </c>
      <c r="M16" s="22">
        <v>121117</v>
      </c>
      <c r="N16" s="28">
        <v>122267</v>
      </c>
      <c r="O16" s="28">
        <v>105163</v>
      </c>
      <c r="P16" s="28">
        <v>133739</v>
      </c>
      <c r="Q16" s="22">
        <v>99330</v>
      </c>
      <c r="R16" s="28">
        <v>85732</v>
      </c>
      <c r="S16" s="28">
        <v>90822</v>
      </c>
      <c r="T16" s="28">
        <v>55671</v>
      </c>
      <c r="U16" s="22">
        <v>75325</v>
      </c>
      <c r="V16" s="28"/>
      <c r="W16" s="28"/>
      <c r="X16" s="28"/>
      <c r="Y16" s="22">
        <v>105858</v>
      </c>
    </row>
    <row r="17" spans="1:25" ht="13.5">
      <c r="A17" s="2" t="s">
        <v>59</v>
      </c>
      <c r="B17" s="28">
        <v>105972</v>
      </c>
      <c r="C17" s="28">
        <v>95855</v>
      </c>
      <c r="D17" s="28">
        <v>71580</v>
      </c>
      <c r="E17" s="22">
        <v>77919</v>
      </c>
      <c r="F17" s="28">
        <v>80405</v>
      </c>
      <c r="G17" s="28">
        <v>63208</v>
      </c>
      <c r="H17" s="28">
        <v>50896</v>
      </c>
      <c r="I17" s="22">
        <v>61304</v>
      </c>
      <c r="J17" s="28">
        <v>46101</v>
      </c>
      <c r="K17" s="28">
        <v>52346</v>
      </c>
      <c r="L17" s="28">
        <v>34908</v>
      </c>
      <c r="M17" s="22">
        <v>43188</v>
      </c>
      <c r="N17" s="28">
        <v>39549</v>
      </c>
      <c r="O17" s="28">
        <v>33199</v>
      </c>
      <c r="P17" s="28">
        <v>88958</v>
      </c>
      <c r="Q17" s="22">
        <v>40372</v>
      </c>
      <c r="R17" s="28">
        <v>39976</v>
      </c>
      <c r="S17" s="28">
        <v>38522</v>
      </c>
      <c r="T17" s="28">
        <v>44396</v>
      </c>
      <c r="U17" s="22">
        <v>35659</v>
      </c>
      <c r="V17" s="28">
        <v>206183</v>
      </c>
      <c r="W17" s="28">
        <v>148272</v>
      </c>
      <c r="X17" s="28">
        <v>133107</v>
      </c>
      <c r="Y17" s="22">
        <v>53368</v>
      </c>
    </row>
    <row r="18" spans="1:25" ht="13.5">
      <c r="A18" s="2" t="s">
        <v>60</v>
      </c>
      <c r="B18" s="28">
        <v>-1999</v>
      </c>
      <c r="C18" s="28">
        <v>-1999</v>
      </c>
      <c r="D18" s="28">
        <v>-1499</v>
      </c>
      <c r="E18" s="22">
        <v>-1199</v>
      </c>
      <c r="F18" s="28">
        <v>-1499</v>
      </c>
      <c r="G18" s="28">
        <v>-1599</v>
      </c>
      <c r="H18" s="28">
        <v>-1599</v>
      </c>
      <c r="I18" s="22">
        <v>-1399</v>
      </c>
      <c r="J18" s="28">
        <v>-1299</v>
      </c>
      <c r="K18" s="28">
        <v>-1499</v>
      </c>
      <c r="L18" s="28">
        <v>-1499</v>
      </c>
      <c r="M18" s="22">
        <v>-1199</v>
      </c>
      <c r="N18" s="28">
        <v>-1100</v>
      </c>
      <c r="O18" s="28">
        <v>-1400</v>
      </c>
      <c r="P18" s="28">
        <v>-1200</v>
      </c>
      <c r="Q18" s="22">
        <v>-1200</v>
      </c>
      <c r="R18" s="28">
        <v>-900</v>
      </c>
      <c r="S18" s="28">
        <v>-1000</v>
      </c>
      <c r="T18" s="28">
        <v>-900</v>
      </c>
      <c r="U18" s="22">
        <v>-1000</v>
      </c>
      <c r="V18" s="28">
        <v>-1100</v>
      </c>
      <c r="W18" s="28">
        <v>-1300</v>
      </c>
      <c r="X18" s="28">
        <v>-1500</v>
      </c>
      <c r="Y18" s="22">
        <v>-1300</v>
      </c>
    </row>
    <row r="19" spans="1:25" ht="13.5">
      <c r="A19" s="2" t="s">
        <v>61</v>
      </c>
      <c r="B19" s="28">
        <v>6392321</v>
      </c>
      <c r="C19" s="28">
        <v>6292291</v>
      </c>
      <c r="D19" s="28">
        <v>5519293</v>
      </c>
      <c r="E19" s="22">
        <v>4827639</v>
      </c>
      <c r="F19" s="28">
        <v>5137261</v>
      </c>
      <c r="G19" s="28">
        <v>5470406</v>
      </c>
      <c r="H19" s="28">
        <v>4857009</v>
      </c>
      <c r="I19" s="22">
        <v>4519798</v>
      </c>
      <c r="J19" s="28">
        <v>4911170</v>
      </c>
      <c r="K19" s="28">
        <v>5106467</v>
      </c>
      <c r="L19" s="28">
        <v>4298803</v>
      </c>
      <c r="M19" s="22">
        <v>3735417</v>
      </c>
      <c r="N19" s="28">
        <v>3808573</v>
      </c>
      <c r="O19" s="28">
        <v>4109489</v>
      </c>
      <c r="P19" s="28">
        <v>3780632</v>
      </c>
      <c r="Q19" s="22">
        <v>3863070</v>
      </c>
      <c r="R19" s="28">
        <v>3207112</v>
      </c>
      <c r="S19" s="28">
        <v>3273755</v>
      </c>
      <c r="T19" s="28">
        <v>3134189</v>
      </c>
      <c r="U19" s="22">
        <v>3303699</v>
      </c>
      <c r="V19" s="28">
        <v>2688293</v>
      </c>
      <c r="W19" s="28">
        <v>3081874</v>
      </c>
      <c r="X19" s="28">
        <v>3563273</v>
      </c>
      <c r="Y19" s="22">
        <v>3556230</v>
      </c>
    </row>
    <row r="20" spans="1:25" ht="13.5">
      <c r="A20" s="3" t="s">
        <v>222</v>
      </c>
      <c r="B20" s="28">
        <v>867306</v>
      </c>
      <c r="C20" s="28">
        <v>886835</v>
      </c>
      <c r="D20" s="28">
        <v>906288</v>
      </c>
      <c r="E20" s="22">
        <v>923996</v>
      </c>
      <c r="F20" s="28">
        <v>946608</v>
      </c>
      <c r="G20" s="28">
        <v>970231</v>
      </c>
      <c r="H20" s="28">
        <v>976036</v>
      </c>
      <c r="I20" s="22">
        <v>972464</v>
      </c>
      <c r="J20" s="28">
        <v>952987</v>
      </c>
      <c r="K20" s="28">
        <v>935805</v>
      </c>
      <c r="L20" s="28">
        <v>952161</v>
      </c>
      <c r="M20" s="22">
        <v>972765</v>
      </c>
      <c r="N20" s="28">
        <v>995751</v>
      </c>
      <c r="O20" s="28">
        <v>1018036</v>
      </c>
      <c r="P20" s="28">
        <v>1048875</v>
      </c>
      <c r="Q20" s="22">
        <v>1054590</v>
      </c>
      <c r="R20" s="28">
        <v>1104195</v>
      </c>
      <c r="S20" s="28">
        <v>1130012</v>
      </c>
      <c r="T20" s="28">
        <v>1157953</v>
      </c>
      <c r="U20" s="22">
        <v>1183846</v>
      </c>
      <c r="V20" s="28">
        <v>1211815</v>
      </c>
      <c r="W20" s="28">
        <v>1240633</v>
      </c>
      <c r="X20" s="28">
        <v>1188953</v>
      </c>
      <c r="Y20" s="22">
        <v>1212123</v>
      </c>
    </row>
    <row r="21" spans="1:25" ht="13.5">
      <c r="A21" s="3" t="s">
        <v>73</v>
      </c>
      <c r="B21" s="28">
        <v>1526802</v>
      </c>
      <c r="C21" s="28">
        <v>1526802</v>
      </c>
      <c r="D21" s="28">
        <v>1526802</v>
      </c>
      <c r="E21" s="22">
        <v>1526802</v>
      </c>
      <c r="F21" s="28">
        <v>1526802</v>
      </c>
      <c r="G21" s="28">
        <v>1526802</v>
      </c>
      <c r="H21" s="28">
        <v>1526802</v>
      </c>
      <c r="I21" s="22">
        <v>1526802</v>
      </c>
      <c r="J21" s="28">
        <v>1526802</v>
      </c>
      <c r="K21" s="28">
        <v>1526802</v>
      </c>
      <c r="L21" s="28">
        <v>1526802</v>
      </c>
      <c r="M21" s="22">
        <v>1526802</v>
      </c>
      <c r="N21" s="28">
        <v>1526802</v>
      </c>
      <c r="O21" s="28">
        <v>1526802</v>
      </c>
      <c r="P21" s="28">
        <v>1666802</v>
      </c>
      <c r="Q21" s="22">
        <v>1710046</v>
      </c>
      <c r="R21" s="28">
        <v>1736243</v>
      </c>
      <c r="S21" s="28">
        <v>1736243</v>
      </c>
      <c r="T21" s="28">
        <v>1751339</v>
      </c>
      <c r="U21" s="22">
        <v>1751339</v>
      </c>
      <c r="V21" s="28">
        <v>1751339</v>
      </c>
      <c r="W21" s="28">
        <v>1751339</v>
      </c>
      <c r="X21" s="28">
        <v>1756589</v>
      </c>
      <c r="Y21" s="22">
        <v>1756589</v>
      </c>
    </row>
    <row r="22" spans="1:25" ht="13.5">
      <c r="A22" s="3" t="s">
        <v>59</v>
      </c>
      <c r="B22" s="28">
        <v>305004</v>
      </c>
      <c r="C22" s="28">
        <v>232085</v>
      </c>
      <c r="D22" s="28">
        <v>289511</v>
      </c>
      <c r="E22" s="22">
        <v>304124</v>
      </c>
      <c r="F22" s="28">
        <v>351693</v>
      </c>
      <c r="G22" s="28">
        <v>386330</v>
      </c>
      <c r="H22" s="28">
        <v>386413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3" t="s">
        <v>75</v>
      </c>
      <c r="B23" s="28">
        <v>2699113</v>
      </c>
      <c r="C23" s="28">
        <v>2645723</v>
      </c>
      <c r="D23" s="28">
        <v>2722601</v>
      </c>
      <c r="E23" s="22">
        <v>2754922</v>
      </c>
      <c r="F23" s="28">
        <v>2825104</v>
      </c>
      <c r="G23" s="28">
        <v>2883363</v>
      </c>
      <c r="H23" s="28">
        <v>2889252</v>
      </c>
      <c r="I23" s="22">
        <v>2874410</v>
      </c>
      <c r="J23" s="28">
        <v>2816099</v>
      </c>
      <c r="K23" s="28">
        <v>2717040</v>
      </c>
      <c r="L23" s="28">
        <v>2663613</v>
      </c>
      <c r="M23" s="22">
        <v>2641133</v>
      </c>
      <c r="N23" s="28">
        <v>2675241</v>
      </c>
      <c r="O23" s="28">
        <v>2715785</v>
      </c>
      <c r="P23" s="28">
        <v>2897923</v>
      </c>
      <c r="Q23" s="22">
        <v>2965279</v>
      </c>
      <c r="R23" s="28">
        <v>3068990</v>
      </c>
      <c r="S23" s="28">
        <v>3121818</v>
      </c>
      <c r="T23" s="28">
        <v>3181722</v>
      </c>
      <c r="U23" s="22">
        <v>3232944</v>
      </c>
      <c r="V23" s="28">
        <v>3305198</v>
      </c>
      <c r="W23" s="28">
        <v>3327203</v>
      </c>
      <c r="X23" s="28">
        <v>3282280</v>
      </c>
      <c r="Y23" s="22">
        <v>3199476</v>
      </c>
    </row>
    <row r="24" spans="1:25" ht="13.5">
      <c r="A24" s="2" t="s">
        <v>79</v>
      </c>
      <c r="B24" s="28">
        <v>31081</v>
      </c>
      <c r="C24" s="28">
        <v>33535</v>
      </c>
      <c r="D24" s="28">
        <v>25452</v>
      </c>
      <c r="E24" s="22">
        <v>25473</v>
      </c>
      <c r="F24" s="28">
        <v>26766</v>
      </c>
      <c r="G24" s="28">
        <v>28750</v>
      </c>
      <c r="H24" s="28">
        <v>21599</v>
      </c>
      <c r="I24" s="22">
        <v>22996</v>
      </c>
      <c r="J24" s="28">
        <v>24420</v>
      </c>
      <c r="K24" s="28">
        <v>26914</v>
      </c>
      <c r="L24" s="28">
        <v>26723</v>
      </c>
      <c r="M24" s="22">
        <v>31361</v>
      </c>
      <c r="N24" s="28">
        <v>35091</v>
      </c>
      <c r="O24" s="28">
        <v>38559</v>
      </c>
      <c r="P24" s="28">
        <v>44465</v>
      </c>
      <c r="Q24" s="22">
        <v>50542</v>
      </c>
      <c r="R24" s="28">
        <v>57961</v>
      </c>
      <c r="S24" s="28">
        <v>65379</v>
      </c>
      <c r="T24" s="28">
        <v>72798</v>
      </c>
      <c r="U24" s="22">
        <v>59903</v>
      </c>
      <c r="V24" s="28">
        <v>66991</v>
      </c>
      <c r="W24" s="28">
        <v>74389</v>
      </c>
      <c r="X24" s="28">
        <v>82105</v>
      </c>
      <c r="Y24" s="22">
        <v>86692</v>
      </c>
    </row>
    <row r="25" spans="1:25" ht="13.5">
      <c r="A25" s="2" t="s">
        <v>87</v>
      </c>
      <c r="B25" s="28">
        <v>165895</v>
      </c>
      <c r="C25" s="28">
        <v>155090</v>
      </c>
      <c r="D25" s="28">
        <v>163306</v>
      </c>
      <c r="E25" s="22">
        <v>154761</v>
      </c>
      <c r="F25" s="28">
        <v>137420</v>
      </c>
      <c r="G25" s="28">
        <v>152456</v>
      </c>
      <c r="H25" s="28">
        <v>133512</v>
      </c>
      <c r="I25" s="22">
        <v>120144</v>
      </c>
      <c r="J25" s="28">
        <v>116646</v>
      </c>
      <c r="K25" s="28">
        <v>116812</v>
      </c>
      <c r="L25" s="28">
        <v>108257</v>
      </c>
      <c r="M25" s="22">
        <v>108552</v>
      </c>
      <c r="N25" s="28">
        <v>204249</v>
      </c>
      <c r="O25" s="28">
        <v>203316</v>
      </c>
      <c r="P25" s="28">
        <v>209950</v>
      </c>
      <c r="Q25" s="22">
        <v>199812</v>
      </c>
      <c r="R25" s="28">
        <v>199864</v>
      </c>
      <c r="S25" s="28">
        <v>207845</v>
      </c>
      <c r="T25" s="28">
        <v>245778</v>
      </c>
      <c r="U25" s="22">
        <v>254099</v>
      </c>
      <c r="V25" s="28">
        <v>379880</v>
      </c>
      <c r="W25" s="28">
        <v>430636</v>
      </c>
      <c r="X25" s="28">
        <v>465677</v>
      </c>
      <c r="Y25" s="22">
        <v>461937</v>
      </c>
    </row>
    <row r="26" spans="1:25" ht="13.5">
      <c r="A26" s="2" t="s">
        <v>88</v>
      </c>
      <c r="B26" s="28">
        <v>2896090</v>
      </c>
      <c r="C26" s="28">
        <v>2834349</v>
      </c>
      <c r="D26" s="28">
        <v>2911360</v>
      </c>
      <c r="E26" s="22">
        <v>2935158</v>
      </c>
      <c r="F26" s="28">
        <v>2989292</v>
      </c>
      <c r="G26" s="28">
        <v>3064570</v>
      </c>
      <c r="H26" s="28">
        <v>3044364</v>
      </c>
      <c r="I26" s="22">
        <v>3017552</v>
      </c>
      <c r="J26" s="28">
        <v>2957166</v>
      </c>
      <c r="K26" s="28">
        <v>2860767</v>
      </c>
      <c r="L26" s="28">
        <v>2798594</v>
      </c>
      <c r="M26" s="22">
        <v>2781048</v>
      </c>
      <c r="N26" s="28">
        <v>2914582</v>
      </c>
      <c r="O26" s="28">
        <v>2957660</v>
      </c>
      <c r="P26" s="28">
        <v>3152339</v>
      </c>
      <c r="Q26" s="22">
        <v>3215635</v>
      </c>
      <c r="R26" s="28">
        <v>3326816</v>
      </c>
      <c r="S26" s="28">
        <v>3395044</v>
      </c>
      <c r="T26" s="28">
        <v>3500299</v>
      </c>
      <c r="U26" s="22">
        <v>3546946</v>
      </c>
      <c r="V26" s="28">
        <v>3752070</v>
      </c>
      <c r="W26" s="28">
        <v>3832228</v>
      </c>
      <c r="X26" s="28">
        <v>3830064</v>
      </c>
      <c r="Y26" s="22">
        <v>3748106</v>
      </c>
    </row>
    <row r="27" spans="1:25" ht="14.25" thickBot="1">
      <c r="A27" s="5" t="s">
        <v>89</v>
      </c>
      <c r="B27" s="29">
        <v>9288411</v>
      </c>
      <c r="C27" s="29">
        <v>9126641</v>
      </c>
      <c r="D27" s="29">
        <v>8430654</v>
      </c>
      <c r="E27" s="23">
        <v>7762797</v>
      </c>
      <c r="F27" s="29">
        <v>8126554</v>
      </c>
      <c r="G27" s="29">
        <v>8534976</v>
      </c>
      <c r="H27" s="29">
        <v>7901373</v>
      </c>
      <c r="I27" s="23">
        <v>7537350</v>
      </c>
      <c r="J27" s="29">
        <v>7868337</v>
      </c>
      <c r="K27" s="29">
        <v>7967235</v>
      </c>
      <c r="L27" s="29">
        <v>7097398</v>
      </c>
      <c r="M27" s="23">
        <v>6516465</v>
      </c>
      <c r="N27" s="29">
        <v>6723155</v>
      </c>
      <c r="O27" s="29">
        <v>7067150</v>
      </c>
      <c r="P27" s="29">
        <v>6932971</v>
      </c>
      <c r="Q27" s="23">
        <v>7078706</v>
      </c>
      <c r="R27" s="29">
        <v>6533929</v>
      </c>
      <c r="S27" s="29">
        <v>6668799</v>
      </c>
      <c r="T27" s="29">
        <v>6634489</v>
      </c>
      <c r="U27" s="23">
        <v>6850646</v>
      </c>
      <c r="V27" s="29">
        <v>6440364</v>
      </c>
      <c r="W27" s="29">
        <v>6914103</v>
      </c>
      <c r="X27" s="29">
        <v>7393337</v>
      </c>
      <c r="Y27" s="23">
        <v>7304337</v>
      </c>
    </row>
    <row r="28" spans="1:25" ht="14.25" thickTop="1">
      <c r="A28" s="2" t="s">
        <v>223</v>
      </c>
      <c r="B28" s="28">
        <v>1466154</v>
      </c>
      <c r="C28" s="28">
        <v>1601979</v>
      </c>
      <c r="D28" s="28">
        <v>1457302</v>
      </c>
      <c r="E28" s="22">
        <v>1047123</v>
      </c>
      <c r="F28" s="28">
        <v>1197775</v>
      </c>
      <c r="G28" s="28">
        <v>1568432</v>
      </c>
      <c r="H28" s="28">
        <v>1518431</v>
      </c>
      <c r="I28" s="22">
        <v>1370623</v>
      </c>
      <c r="J28" s="28">
        <v>1395451</v>
      </c>
      <c r="K28" s="28">
        <v>1403077</v>
      </c>
      <c r="L28" s="28">
        <v>1126119</v>
      </c>
      <c r="M28" s="22">
        <v>869145</v>
      </c>
      <c r="N28" s="28">
        <v>951290</v>
      </c>
      <c r="O28" s="28">
        <v>966024</v>
      </c>
      <c r="P28" s="28">
        <v>1024633</v>
      </c>
      <c r="Q28" s="22">
        <v>841843</v>
      </c>
      <c r="R28" s="28">
        <v>580217</v>
      </c>
      <c r="S28" s="28">
        <v>548850</v>
      </c>
      <c r="T28" s="28">
        <v>550179</v>
      </c>
      <c r="U28" s="22">
        <v>497282</v>
      </c>
      <c r="V28" s="28">
        <v>713642</v>
      </c>
      <c r="W28" s="28">
        <v>1182031</v>
      </c>
      <c r="X28" s="28">
        <v>1466254</v>
      </c>
      <c r="Y28" s="22">
        <v>1182799</v>
      </c>
    </row>
    <row r="29" spans="1:25" ht="13.5">
      <c r="A29" s="2" t="s">
        <v>92</v>
      </c>
      <c r="B29" s="28">
        <v>2030000</v>
      </c>
      <c r="C29" s="28">
        <v>1660000</v>
      </c>
      <c r="D29" s="28">
        <v>1840000</v>
      </c>
      <c r="E29" s="22">
        <v>1560000</v>
      </c>
      <c r="F29" s="28">
        <v>2010000</v>
      </c>
      <c r="G29" s="28">
        <v>2070000</v>
      </c>
      <c r="H29" s="28">
        <v>2010000</v>
      </c>
      <c r="I29" s="22">
        <v>1530000</v>
      </c>
      <c r="J29" s="28">
        <v>1797866</v>
      </c>
      <c r="K29" s="28">
        <v>1877866</v>
      </c>
      <c r="L29" s="28">
        <v>1617866</v>
      </c>
      <c r="M29" s="22">
        <v>1087866</v>
      </c>
      <c r="N29" s="28">
        <v>1162866</v>
      </c>
      <c r="O29" s="28">
        <v>1237866</v>
      </c>
      <c r="P29" s="28">
        <v>1304700</v>
      </c>
      <c r="Q29" s="22">
        <v>1554300</v>
      </c>
      <c r="R29" s="28">
        <v>1629900</v>
      </c>
      <c r="S29" s="28">
        <v>1766000</v>
      </c>
      <c r="T29" s="28">
        <v>1851452</v>
      </c>
      <c r="U29" s="22">
        <v>1930000</v>
      </c>
      <c r="V29" s="28">
        <v>840000</v>
      </c>
      <c r="W29" s="28">
        <v>590000</v>
      </c>
      <c r="X29" s="28">
        <v>760000</v>
      </c>
      <c r="Y29" s="22">
        <v>580000</v>
      </c>
    </row>
    <row r="30" spans="1:25" ht="13.5">
      <c r="A30" s="2" t="s">
        <v>93</v>
      </c>
      <c r="B30" s="28">
        <v>297348</v>
      </c>
      <c r="C30" s="28">
        <v>309848</v>
      </c>
      <c r="D30" s="28">
        <v>297139</v>
      </c>
      <c r="E30" s="22">
        <v>324914</v>
      </c>
      <c r="F30" s="28">
        <v>330010</v>
      </c>
      <c r="G30" s="28">
        <v>351297</v>
      </c>
      <c r="H30" s="28">
        <v>388835</v>
      </c>
      <c r="I30" s="22">
        <v>444687</v>
      </c>
      <c r="J30" s="28">
        <v>486086</v>
      </c>
      <c r="K30" s="28">
        <v>510212</v>
      </c>
      <c r="L30" s="28">
        <v>514912</v>
      </c>
      <c r="M30" s="22">
        <v>535012</v>
      </c>
      <c r="N30" s="28">
        <v>595072</v>
      </c>
      <c r="O30" s="28">
        <v>670100</v>
      </c>
      <c r="P30" s="28">
        <v>735044</v>
      </c>
      <c r="Q30" s="22">
        <v>668384</v>
      </c>
      <c r="R30" s="28">
        <v>609688</v>
      </c>
      <c r="S30" s="28">
        <v>559414</v>
      </c>
      <c r="T30" s="28">
        <v>548290</v>
      </c>
      <c r="U30" s="22">
        <v>559390</v>
      </c>
      <c r="V30" s="28">
        <v>564740</v>
      </c>
      <c r="W30" s="28">
        <v>556748</v>
      </c>
      <c r="X30" s="28">
        <v>456824</v>
      </c>
      <c r="Y30" s="22">
        <v>456824</v>
      </c>
    </row>
    <row r="31" spans="1:25" ht="13.5">
      <c r="A31" s="2" t="s">
        <v>94</v>
      </c>
      <c r="B31" s="28">
        <v>90516</v>
      </c>
      <c r="C31" s="28">
        <v>113965</v>
      </c>
      <c r="D31" s="28">
        <v>139708</v>
      </c>
      <c r="E31" s="22">
        <v>193166</v>
      </c>
      <c r="F31" s="28">
        <v>105188</v>
      </c>
      <c r="G31" s="28">
        <v>143135</v>
      </c>
      <c r="H31" s="28">
        <v>149139</v>
      </c>
      <c r="I31" s="22">
        <v>212864</v>
      </c>
      <c r="J31" s="28">
        <v>127590</v>
      </c>
      <c r="K31" s="28">
        <v>133647</v>
      </c>
      <c r="L31" s="28">
        <v>121570</v>
      </c>
      <c r="M31" s="22">
        <v>146507</v>
      </c>
      <c r="N31" s="28">
        <v>87997</v>
      </c>
      <c r="O31" s="28">
        <v>81033</v>
      </c>
      <c r="P31" s="28">
        <v>100216</v>
      </c>
      <c r="Q31" s="22">
        <v>114893</v>
      </c>
      <c r="R31" s="28">
        <v>89324</v>
      </c>
      <c r="S31" s="28">
        <v>119893</v>
      </c>
      <c r="T31" s="28">
        <v>100958</v>
      </c>
      <c r="U31" s="22">
        <v>74120</v>
      </c>
      <c r="V31" s="28"/>
      <c r="W31" s="28"/>
      <c r="X31" s="28"/>
      <c r="Y31" s="22">
        <v>126010</v>
      </c>
    </row>
    <row r="32" spans="1:25" ht="13.5">
      <c r="A32" s="2" t="s">
        <v>95</v>
      </c>
      <c r="B32" s="28">
        <v>244579</v>
      </c>
      <c r="C32" s="28">
        <v>170719</v>
      </c>
      <c r="D32" s="28">
        <v>136244</v>
      </c>
      <c r="E32" s="22">
        <v>221642</v>
      </c>
      <c r="F32" s="28">
        <v>238055</v>
      </c>
      <c r="G32" s="28">
        <v>171124</v>
      </c>
      <c r="H32" s="28">
        <v>125234</v>
      </c>
      <c r="I32" s="22">
        <v>220905</v>
      </c>
      <c r="J32" s="28">
        <v>220966</v>
      </c>
      <c r="K32" s="28">
        <v>161470</v>
      </c>
      <c r="L32" s="28">
        <v>121910</v>
      </c>
      <c r="M32" s="22">
        <v>175351</v>
      </c>
      <c r="N32" s="28">
        <v>210800</v>
      </c>
      <c r="O32" s="28">
        <v>145831</v>
      </c>
      <c r="P32" s="28">
        <v>112407</v>
      </c>
      <c r="Q32" s="22">
        <v>174797</v>
      </c>
      <c r="R32" s="28">
        <v>147580</v>
      </c>
      <c r="S32" s="28">
        <v>137339</v>
      </c>
      <c r="T32" s="28">
        <v>92245</v>
      </c>
      <c r="U32" s="22">
        <v>144540</v>
      </c>
      <c r="V32" s="28"/>
      <c r="W32" s="28"/>
      <c r="X32" s="28"/>
      <c r="Y32" s="22">
        <v>199935</v>
      </c>
    </row>
    <row r="33" spans="1:25" ht="13.5">
      <c r="A33" s="2" t="s">
        <v>96</v>
      </c>
      <c r="B33" s="28">
        <v>286565</v>
      </c>
      <c r="C33" s="28">
        <v>393791</v>
      </c>
      <c r="D33" s="28">
        <v>123102</v>
      </c>
      <c r="E33" s="22">
        <v>159019</v>
      </c>
      <c r="F33" s="28">
        <v>139736</v>
      </c>
      <c r="G33" s="28">
        <v>234826</v>
      </c>
      <c r="H33" s="28">
        <v>87979</v>
      </c>
      <c r="I33" s="22">
        <v>245956</v>
      </c>
      <c r="J33" s="28">
        <v>239392</v>
      </c>
      <c r="K33" s="28">
        <v>216670</v>
      </c>
      <c r="L33" s="28">
        <v>35089</v>
      </c>
      <c r="M33" s="22">
        <v>113024</v>
      </c>
      <c r="N33" s="28">
        <v>64864</v>
      </c>
      <c r="O33" s="28">
        <v>71211</v>
      </c>
      <c r="P33" s="28">
        <v>483</v>
      </c>
      <c r="Q33" s="22">
        <v>25090</v>
      </c>
      <c r="R33" s="28">
        <v>4170</v>
      </c>
      <c r="S33" s="28">
        <v>6361</v>
      </c>
      <c r="T33" s="28">
        <v>556</v>
      </c>
      <c r="U33" s="22"/>
      <c r="V33" s="28"/>
      <c r="W33" s="28">
        <v>10749</v>
      </c>
      <c r="X33" s="28">
        <v>2236</v>
      </c>
      <c r="Y33" s="22">
        <v>98253</v>
      </c>
    </row>
    <row r="34" spans="1:25" ht="13.5">
      <c r="A34" s="2" t="s">
        <v>100</v>
      </c>
      <c r="B34" s="28">
        <v>61000</v>
      </c>
      <c r="C34" s="28">
        <v>58000</v>
      </c>
      <c r="D34" s="28">
        <v>52000</v>
      </c>
      <c r="E34" s="22">
        <v>57000</v>
      </c>
      <c r="F34" s="28">
        <v>60000</v>
      </c>
      <c r="G34" s="28">
        <v>63000</v>
      </c>
      <c r="H34" s="28">
        <v>63000</v>
      </c>
      <c r="I34" s="22">
        <v>61000</v>
      </c>
      <c r="J34" s="28">
        <v>53000</v>
      </c>
      <c r="K34" s="28">
        <v>49000</v>
      </c>
      <c r="L34" s="28">
        <v>47000</v>
      </c>
      <c r="M34" s="22">
        <v>43000</v>
      </c>
      <c r="N34" s="28">
        <v>53000</v>
      </c>
      <c r="O34" s="28">
        <v>51000</v>
      </c>
      <c r="P34" s="28">
        <v>46000</v>
      </c>
      <c r="Q34" s="22">
        <v>47000</v>
      </c>
      <c r="R34" s="28">
        <v>40000</v>
      </c>
      <c r="S34" s="28">
        <v>41000</v>
      </c>
      <c r="T34" s="28">
        <v>42000</v>
      </c>
      <c r="U34" s="22">
        <v>44000</v>
      </c>
      <c r="V34" s="28">
        <v>42000</v>
      </c>
      <c r="W34" s="28">
        <v>43000</v>
      </c>
      <c r="X34" s="28">
        <v>48000</v>
      </c>
      <c r="Y34" s="22">
        <v>45000</v>
      </c>
    </row>
    <row r="35" spans="1:25" ht="13.5">
      <c r="A35" s="2" t="s">
        <v>59</v>
      </c>
      <c r="B35" s="28">
        <v>317115</v>
      </c>
      <c r="C35" s="28">
        <v>282556</v>
      </c>
      <c r="D35" s="28">
        <v>332439</v>
      </c>
      <c r="E35" s="22">
        <v>236045</v>
      </c>
      <c r="F35" s="28">
        <v>216462</v>
      </c>
      <c r="G35" s="28">
        <v>239513</v>
      </c>
      <c r="H35" s="28">
        <v>80633</v>
      </c>
      <c r="I35" s="22">
        <v>64413</v>
      </c>
      <c r="J35" s="28">
        <v>63289</v>
      </c>
      <c r="K35" s="28">
        <v>44022</v>
      </c>
      <c r="L35" s="28">
        <v>46243</v>
      </c>
      <c r="M35" s="22">
        <v>59857</v>
      </c>
      <c r="N35" s="28">
        <v>23759</v>
      </c>
      <c r="O35" s="28">
        <v>34332</v>
      </c>
      <c r="P35" s="28">
        <v>29587</v>
      </c>
      <c r="Q35" s="22">
        <v>24992</v>
      </c>
      <c r="R35" s="28">
        <v>24856</v>
      </c>
      <c r="S35" s="28">
        <v>35729</v>
      </c>
      <c r="T35" s="28">
        <v>28584</v>
      </c>
      <c r="U35" s="22">
        <v>12027</v>
      </c>
      <c r="V35" s="28">
        <v>293778</v>
      </c>
      <c r="W35" s="28">
        <v>281133</v>
      </c>
      <c r="X35" s="28">
        <v>334622</v>
      </c>
      <c r="Y35" s="22">
        <v>57256</v>
      </c>
    </row>
    <row r="36" spans="1:25" ht="13.5">
      <c r="A36" s="2" t="s">
        <v>101</v>
      </c>
      <c r="B36" s="28">
        <v>4793279</v>
      </c>
      <c r="C36" s="28">
        <v>4590860</v>
      </c>
      <c r="D36" s="28">
        <v>4377936</v>
      </c>
      <c r="E36" s="22">
        <v>3798911</v>
      </c>
      <c r="F36" s="28">
        <v>4297227</v>
      </c>
      <c r="G36" s="28">
        <v>4841328</v>
      </c>
      <c r="H36" s="28">
        <v>4423253</v>
      </c>
      <c r="I36" s="22">
        <v>4172772</v>
      </c>
      <c r="J36" s="28">
        <v>4383642</v>
      </c>
      <c r="K36" s="28">
        <v>4395967</v>
      </c>
      <c r="L36" s="28">
        <v>3630710</v>
      </c>
      <c r="M36" s="22">
        <v>3043476</v>
      </c>
      <c r="N36" s="28">
        <v>3149650</v>
      </c>
      <c r="O36" s="28">
        <v>3257399</v>
      </c>
      <c r="P36" s="28">
        <v>3403072</v>
      </c>
      <c r="Q36" s="22">
        <v>3527258</v>
      </c>
      <c r="R36" s="28">
        <v>3225736</v>
      </c>
      <c r="S36" s="28">
        <v>3314588</v>
      </c>
      <c r="T36" s="28">
        <v>3314266</v>
      </c>
      <c r="U36" s="22">
        <v>3361360</v>
      </c>
      <c r="V36" s="28">
        <v>2614161</v>
      </c>
      <c r="W36" s="28">
        <v>2823661</v>
      </c>
      <c r="X36" s="28">
        <v>3275938</v>
      </c>
      <c r="Y36" s="22">
        <v>3030947</v>
      </c>
    </row>
    <row r="37" spans="1:25" ht="13.5">
      <c r="A37" s="2" t="s">
        <v>102</v>
      </c>
      <c r="B37" s="28">
        <v>621979</v>
      </c>
      <c r="C37" s="28">
        <v>686941</v>
      </c>
      <c r="D37" s="28">
        <v>526029</v>
      </c>
      <c r="E37" s="22">
        <v>581841</v>
      </c>
      <c r="F37" s="28">
        <v>404294</v>
      </c>
      <c r="G37" s="28">
        <v>291426</v>
      </c>
      <c r="H37" s="28">
        <v>281441</v>
      </c>
      <c r="I37" s="22">
        <v>353142</v>
      </c>
      <c r="J37" s="28">
        <v>439296</v>
      </c>
      <c r="K37" s="28">
        <v>542723</v>
      </c>
      <c r="L37" s="28">
        <v>670276</v>
      </c>
      <c r="M37" s="22">
        <v>767254</v>
      </c>
      <c r="N37" s="28">
        <v>918317</v>
      </c>
      <c r="O37" s="28">
        <v>1114760</v>
      </c>
      <c r="P37" s="28">
        <v>1028308</v>
      </c>
      <c r="Q37" s="22">
        <v>1028617</v>
      </c>
      <c r="R37" s="28">
        <v>1006542</v>
      </c>
      <c r="S37" s="28">
        <v>1011932</v>
      </c>
      <c r="T37" s="28">
        <v>1102592</v>
      </c>
      <c r="U37" s="22">
        <v>1194326</v>
      </c>
      <c r="V37" s="28">
        <v>1330161</v>
      </c>
      <c r="W37" s="28">
        <v>1438006</v>
      </c>
      <c r="X37" s="28">
        <v>1384608</v>
      </c>
      <c r="Y37" s="22">
        <v>1477442</v>
      </c>
    </row>
    <row r="38" spans="1:25" ht="13.5">
      <c r="A38" s="2" t="s">
        <v>103</v>
      </c>
      <c r="B38" s="28">
        <v>32992</v>
      </c>
      <c r="C38" s="28">
        <v>31638</v>
      </c>
      <c r="D38" s="28">
        <v>34130</v>
      </c>
      <c r="E38" s="22">
        <v>33175</v>
      </c>
      <c r="F38" s="28">
        <v>29873</v>
      </c>
      <c r="G38" s="28">
        <v>43453</v>
      </c>
      <c r="H38" s="28">
        <v>40362</v>
      </c>
      <c r="I38" s="22">
        <v>43087</v>
      </c>
      <c r="J38" s="28">
        <v>47035</v>
      </c>
      <c r="K38" s="28">
        <v>47900</v>
      </c>
      <c r="L38" s="28">
        <v>39689</v>
      </c>
      <c r="M38" s="22">
        <v>29329</v>
      </c>
      <c r="N38" s="28">
        <v>30550</v>
      </c>
      <c r="O38" s="28">
        <v>55384</v>
      </c>
      <c r="P38" s="28">
        <v>36350</v>
      </c>
      <c r="Q38" s="22">
        <v>8352</v>
      </c>
      <c r="R38" s="28">
        <v>60712</v>
      </c>
      <c r="S38" s="28">
        <v>68282</v>
      </c>
      <c r="T38" s="28">
        <v>30518</v>
      </c>
      <c r="U38" s="22">
        <v>51794</v>
      </c>
      <c r="V38" s="28"/>
      <c r="W38" s="28"/>
      <c r="X38" s="28"/>
      <c r="Y38" s="22"/>
    </row>
    <row r="39" spans="1:25" ht="13.5">
      <c r="A39" s="2" t="s">
        <v>105</v>
      </c>
      <c r="B39" s="28">
        <v>194859</v>
      </c>
      <c r="C39" s="28">
        <v>194859</v>
      </c>
      <c r="D39" s="28">
        <v>194859</v>
      </c>
      <c r="E39" s="22">
        <v>194859</v>
      </c>
      <c r="F39" s="28">
        <v>194859</v>
      </c>
      <c r="G39" s="28">
        <v>194859</v>
      </c>
      <c r="H39" s="28">
        <v>209700</v>
      </c>
      <c r="I39" s="22">
        <v>209700</v>
      </c>
      <c r="J39" s="28">
        <v>209943</v>
      </c>
      <c r="K39" s="28">
        <v>210185</v>
      </c>
      <c r="L39" s="28">
        <v>229619</v>
      </c>
      <c r="M39" s="22">
        <v>229861</v>
      </c>
      <c r="N39" s="28">
        <v>240162</v>
      </c>
      <c r="O39" s="28">
        <v>240417</v>
      </c>
      <c r="P39" s="28">
        <v>248193</v>
      </c>
      <c r="Q39" s="22">
        <v>250645</v>
      </c>
      <c r="R39" s="28">
        <v>255945</v>
      </c>
      <c r="S39" s="28">
        <v>256188</v>
      </c>
      <c r="T39" s="28">
        <v>290526</v>
      </c>
      <c r="U39" s="22">
        <v>267093</v>
      </c>
      <c r="V39" s="28"/>
      <c r="W39" s="28"/>
      <c r="X39" s="28"/>
      <c r="Y39" s="22">
        <v>318266</v>
      </c>
    </row>
    <row r="40" spans="1:25" ht="13.5">
      <c r="A40" s="2" t="s">
        <v>106</v>
      </c>
      <c r="B40" s="28">
        <v>37838</v>
      </c>
      <c r="C40" s="28">
        <v>37815</v>
      </c>
      <c r="D40" s="28">
        <v>37791</v>
      </c>
      <c r="E40" s="22">
        <v>37499</v>
      </c>
      <c r="F40" s="28">
        <v>37495</v>
      </c>
      <c r="G40" s="28">
        <v>37438</v>
      </c>
      <c r="H40" s="28">
        <v>36646</v>
      </c>
      <c r="I40" s="22">
        <v>35997</v>
      </c>
      <c r="J40" s="28">
        <v>34179</v>
      </c>
      <c r="K40" s="28">
        <v>31263</v>
      </c>
      <c r="L40" s="28">
        <v>31043</v>
      </c>
      <c r="M40" s="22">
        <v>30491</v>
      </c>
      <c r="N40" s="28">
        <v>30219</v>
      </c>
      <c r="O40" s="28">
        <v>30112</v>
      </c>
      <c r="P40" s="28">
        <v>29949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2" t="s">
        <v>59</v>
      </c>
      <c r="B41" s="28">
        <v>28737</v>
      </c>
      <c r="C41" s="28">
        <v>28801</v>
      </c>
      <c r="D41" s="28">
        <v>28865</v>
      </c>
      <c r="E41" s="22">
        <v>30392</v>
      </c>
      <c r="F41" s="28">
        <v>30501</v>
      </c>
      <c r="G41" s="28">
        <v>30555</v>
      </c>
      <c r="H41" s="28">
        <v>29866</v>
      </c>
      <c r="I41" s="22">
        <v>20413</v>
      </c>
      <c r="J41" s="28">
        <v>20698</v>
      </c>
      <c r="K41" s="28">
        <v>18779</v>
      </c>
      <c r="L41" s="28">
        <v>14500</v>
      </c>
      <c r="M41" s="22">
        <v>14500</v>
      </c>
      <c r="N41" s="28">
        <v>14500</v>
      </c>
      <c r="O41" s="28">
        <v>14500</v>
      </c>
      <c r="P41" s="28">
        <v>14500</v>
      </c>
      <c r="Q41" s="22">
        <v>14500</v>
      </c>
      <c r="R41" s="28">
        <v>14500</v>
      </c>
      <c r="S41" s="28">
        <v>14500</v>
      </c>
      <c r="T41" s="28">
        <v>13500</v>
      </c>
      <c r="U41" s="22">
        <v>13500</v>
      </c>
      <c r="V41" s="28">
        <v>318503</v>
      </c>
      <c r="W41" s="28">
        <v>291271</v>
      </c>
      <c r="X41" s="28">
        <v>320698</v>
      </c>
      <c r="Y41" s="22">
        <v>21308</v>
      </c>
    </row>
    <row r="42" spans="1:25" ht="13.5">
      <c r="A42" s="2" t="s">
        <v>107</v>
      </c>
      <c r="B42" s="28">
        <v>916406</v>
      </c>
      <c r="C42" s="28">
        <v>980054</v>
      </c>
      <c r="D42" s="28">
        <v>821675</v>
      </c>
      <c r="E42" s="22">
        <v>877767</v>
      </c>
      <c r="F42" s="28">
        <v>697024</v>
      </c>
      <c r="G42" s="28">
        <v>597732</v>
      </c>
      <c r="H42" s="28">
        <v>598017</v>
      </c>
      <c r="I42" s="22">
        <v>662341</v>
      </c>
      <c r="J42" s="28">
        <v>751153</v>
      </c>
      <c r="K42" s="28">
        <v>850851</v>
      </c>
      <c r="L42" s="28">
        <v>985127</v>
      </c>
      <c r="M42" s="22">
        <v>1071437</v>
      </c>
      <c r="N42" s="28">
        <v>1233748</v>
      </c>
      <c r="O42" s="28">
        <v>1455174</v>
      </c>
      <c r="P42" s="28">
        <v>1357302</v>
      </c>
      <c r="Q42" s="22">
        <v>1302114</v>
      </c>
      <c r="R42" s="28">
        <v>1337700</v>
      </c>
      <c r="S42" s="28">
        <v>1350902</v>
      </c>
      <c r="T42" s="28">
        <v>1487136</v>
      </c>
      <c r="U42" s="22">
        <v>1576713</v>
      </c>
      <c r="V42" s="28">
        <v>1748664</v>
      </c>
      <c r="W42" s="28">
        <v>1829277</v>
      </c>
      <c r="X42" s="28">
        <v>1855306</v>
      </c>
      <c r="Y42" s="22">
        <v>1967016</v>
      </c>
    </row>
    <row r="43" spans="1:25" ht="14.25" thickBot="1">
      <c r="A43" s="5" t="s">
        <v>108</v>
      </c>
      <c r="B43" s="29">
        <v>5709685</v>
      </c>
      <c r="C43" s="29">
        <v>5570915</v>
      </c>
      <c r="D43" s="29">
        <v>5199612</v>
      </c>
      <c r="E43" s="23">
        <v>4676679</v>
      </c>
      <c r="F43" s="29">
        <v>4994251</v>
      </c>
      <c r="G43" s="29">
        <v>5439061</v>
      </c>
      <c r="H43" s="29">
        <v>5021270</v>
      </c>
      <c r="I43" s="23">
        <v>4835113</v>
      </c>
      <c r="J43" s="29">
        <v>5134795</v>
      </c>
      <c r="K43" s="29">
        <v>5246819</v>
      </c>
      <c r="L43" s="29">
        <v>4615838</v>
      </c>
      <c r="M43" s="23">
        <v>4114913</v>
      </c>
      <c r="N43" s="29">
        <v>4383398</v>
      </c>
      <c r="O43" s="29">
        <v>4712573</v>
      </c>
      <c r="P43" s="29">
        <v>4760374</v>
      </c>
      <c r="Q43" s="23">
        <v>4829373</v>
      </c>
      <c r="R43" s="29">
        <v>4563436</v>
      </c>
      <c r="S43" s="29">
        <v>4665491</v>
      </c>
      <c r="T43" s="29">
        <v>4801403</v>
      </c>
      <c r="U43" s="23">
        <v>4938074</v>
      </c>
      <c r="V43" s="29">
        <v>4362825</v>
      </c>
      <c r="W43" s="29">
        <v>4652939</v>
      </c>
      <c r="X43" s="29">
        <v>5131244</v>
      </c>
      <c r="Y43" s="23">
        <v>4997964</v>
      </c>
    </row>
    <row r="44" spans="1:25" ht="14.25" thickTop="1">
      <c r="A44" s="2" t="s">
        <v>109</v>
      </c>
      <c r="B44" s="28">
        <v>464817</v>
      </c>
      <c r="C44" s="28">
        <v>464817</v>
      </c>
      <c r="D44" s="28">
        <v>464817</v>
      </c>
      <c r="E44" s="22">
        <v>464817</v>
      </c>
      <c r="F44" s="28">
        <v>464817</v>
      </c>
      <c r="G44" s="28">
        <v>464817</v>
      </c>
      <c r="H44" s="28">
        <v>464817</v>
      </c>
      <c r="I44" s="22">
        <v>464817</v>
      </c>
      <c r="J44" s="28">
        <v>464817</v>
      </c>
      <c r="K44" s="28">
        <v>464817</v>
      </c>
      <c r="L44" s="28">
        <v>464817</v>
      </c>
      <c r="M44" s="22">
        <v>464817</v>
      </c>
      <c r="N44" s="28">
        <v>464817</v>
      </c>
      <c r="O44" s="28">
        <v>464817</v>
      </c>
      <c r="P44" s="28">
        <v>464817</v>
      </c>
      <c r="Q44" s="22">
        <v>464817</v>
      </c>
      <c r="R44" s="28">
        <v>464817</v>
      </c>
      <c r="S44" s="28">
        <v>464817</v>
      </c>
      <c r="T44" s="28">
        <v>464817</v>
      </c>
      <c r="U44" s="22">
        <v>464817</v>
      </c>
      <c r="V44" s="28">
        <v>464817</v>
      </c>
      <c r="W44" s="28">
        <v>464817</v>
      </c>
      <c r="X44" s="28">
        <v>464817</v>
      </c>
      <c r="Y44" s="22">
        <v>464817</v>
      </c>
    </row>
    <row r="45" spans="1:25" ht="13.5">
      <c r="A45" s="2" t="s">
        <v>111</v>
      </c>
      <c r="B45" s="28">
        <v>557563</v>
      </c>
      <c r="C45" s="28">
        <v>557563</v>
      </c>
      <c r="D45" s="28">
        <v>557563</v>
      </c>
      <c r="E45" s="22">
        <v>557563</v>
      </c>
      <c r="F45" s="28">
        <v>557563</v>
      </c>
      <c r="G45" s="28">
        <v>557563</v>
      </c>
      <c r="H45" s="28">
        <v>557563</v>
      </c>
      <c r="I45" s="22">
        <v>557563</v>
      </c>
      <c r="J45" s="28">
        <v>557563</v>
      </c>
      <c r="K45" s="28">
        <v>557563</v>
      </c>
      <c r="L45" s="28">
        <v>557563</v>
      </c>
      <c r="M45" s="22">
        <v>557563</v>
      </c>
      <c r="N45" s="28">
        <v>557563</v>
      </c>
      <c r="O45" s="28">
        <v>557563</v>
      </c>
      <c r="P45" s="28">
        <v>557563</v>
      </c>
      <c r="Q45" s="22">
        <v>557563</v>
      </c>
      <c r="R45" s="28">
        <v>557563</v>
      </c>
      <c r="S45" s="28">
        <v>557563</v>
      </c>
      <c r="T45" s="28">
        <v>557563</v>
      </c>
      <c r="U45" s="22">
        <v>557563</v>
      </c>
      <c r="V45" s="28">
        <v>557563</v>
      </c>
      <c r="W45" s="28">
        <v>557563</v>
      </c>
      <c r="X45" s="28">
        <v>557563</v>
      </c>
      <c r="Y45" s="22">
        <v>557563</v>
      </c>
    </row>
    <row r="46" spans="1:25" ht="13.5">
      <c r="A46" s="2" t="s">
        <v>115</v>
      </c>
      <c r="B46" s="28">
        <v>2636683</v>
      </c>
      <c r="C46" s="28">
        <v>2623644</v>
      </c>
      <c r="D46" s="28">
        <v>2298391</v>
      </c>
      <c r="E46" s="22">
        <v>2150869</v>
      </c>
      <c r="F46" s="28">
        <v>2195983</v>
      </c>
      <c r="G46" s="28">
        <v>2165083</v>
      </c>
      <c r="H46" s="28">
        <v>1956064</v>
      </c>
      <c r="I46" s="22">
        <v>1783717</v>
      </c>
      <c r="J46" s="28">
        <v>1813865</v>
      </c>
      <c r="K46" s="28">
        <v>1793195</v>
      </c>
      <c r="L46" s="28">
        <v>1572131</v>
      </c>
      <c r="M46" s="22">
        <v>1488607</v>
      </c>
      <c r="N46" s="28">
        <v>1423408</v>
      </c>
      <c r="O46" s="28">
        <v>1439543</v>
      </c>
      <c r="P46" s="28">
        <v>1256079</v>
      </c>
      <c r="Q46" s="22">
        <v>1338450</v>
      </c>
      <c r="R46" s="28">
        <v>1055863</v>
      </c>
      <c r="S46" s="28">
        <v>1084161</v>
      </c>
      <c r="T46" s="28">
        <v>922458</v>
      </c>
      <c r="U46" s="22">
        <v>998579</v>
      </c>
      <c r="V46" s="28">
        <v>1158345</v>
      </c>
      <c r="W46" s="28">
        <v>1349531</v>
      </c>
      <c r="X46" s="28">
        <v>1349884</v>
      </c>
      <c r="Y46" s="22">
        <v>1388618</v>
      </c>
    </row>
    <row r="47" spans="1:25" ht="13.5">
      <c r="A47" s="2" t="s">
        <v>116</v>
      </c>
      <c r="B47" s="28">
        <v>-109903</v>
      </c>
      <c r="C47" s="28">
        <v>-109829</v>
      </c>
      <c r="D47" s="28">
        <v>-109829</v>
      </c>
      <c r="E47" s="22">
        <v>-109829</v>
      </c>
      <c r="F47" s="28">
        <v>-109601</v>
      </c>
      <c r="G47" s="28">
        <v>-109327</v>
      </c>
      <c r="H47" s="28">
        <v>-109327</v>
      </c>
      <c r="I47" s="22">
        <v>-109327</v>
      </c>
      <c r="J47" s="28">
        <v>-109327</v>
      </c>
      <c r="K47" s="28">
        <v>-109327</v>
      </c>
      <c r="L47" s="28">
        <v>-109327</v>
      </c>
      <c r="M47" s="22">
        <v>-109327</v>
      </c>
      <c r="N47" s="28">
        <v>-109327</v>
      </c>
      <c r="O47" s="28">
        <v>-109327</v>
      </c>
      <c r="P47" s="28">
        <v>-109327</v>
      </c>
      <c r="Q47" s="22">
        <v>-109327</v>
      </c>
      <c r="R47" s="28">
        <v>-109327</v>
      </c>
      <c r="S47" s="28">
        <v>-109328</v>
      </c>
      <c r="T47" s="28">
        <v>-109285</v>
      </c>
      <c r="U47" s="22">
        <v>-109172</v>
      </c>
      <c r="V47" s="28">
        <v>-109082</v>
      </c>
      <c r="W47" s="28">
        <v>-109082</v>
      </c>
      <c r="X47" s="28">
        <v>-109042</v>
      </c>
      <c r="Y47" s="22">
        <v>-108970</v>
      </c>
    </row>
    <row r="48" spans="1:25" ht="13.5">
      <c r="A48" s="2" t="s">
        <v>117</v>
      </c>
      <c r="B48" s="28">
        <v>3549160</v>
      </c>
      <c r="C48" s="28">
        <v>3536195</v>
      </c>
      <c r="D48" s="28">
        <v>3210942</v>
      </c>
      <c r="E48" s="22">
        <v>3063420</v>
      </c>
      <c r="F48" s="28">
        <v>3108762</v>
      </c>
      <c r="G48" s="28">
        <v>3078136</v>
      </c>
      <c r="H48" s="28">
        <v>2869117</v>
      </c>
      <c r="I48" s="22">
        <v>2696770</v>
      </c>
      <c r="J48" s="28">
        <v>2726917</v>
      </c>
      <c r="K48" s="28">
        <v>2706247</v>
      </c>
      <c r="L48" s="28">
        <v>2485183</v>
      </c>
      <c r="M48" s="22">
        <v>2401660</v>
      </c>
      <c r="N48" s="28">
        <v>2336460</v>
      </c>
      <c r="O48" s="28">
        <v>2352596</v>
      </c>
      <c r="P48" s="28">
        <v>2169132</v>
      </c>
      <c r="Q48" s="22">
        <v>2251503</v>
      </c>
      <c r="R48" s="28">
        <v>1968915</v>
      </c>
      <c r="S48" s="28">
        <v>1997213</v>
      </c>
      <c r="T48" s="28">
        <v>1835553</v>
      </c>
      <c r="U48" s="22">
        <v>1911787</v>
      </c>
      <c r="V48" s="28">
        <v>2071642</v>
      </c>
      <c r="W48" s="28">
        <v>2262828</v>
      </c>
      <c r="X48" s="28">
        <v>2263222</v>
      </c>
      <c r="Y48" s="22">
        <v>2302027</v>
      </c>
    </row>
    <row r="49" spans="1:25" ht="13.5">
      <c r="A49" s="2" t="s">
        <v>118</v>
      </c>
      <c r="B49" s="28">
        <v>25231</v>
      </c>
      <c r="C49" s="28">
        <v>19793</v>
      </c>
      <c r="D49" s="28">
        <v>22933</v>
      </c>
      <c r="E49" s="22">
        <v>18953</v>
      </c>
      <c r="F49" s="28">
        <v>17304</v>
      </c>
      <c r="G49" s="28">
        <v>18514</v>
      </c>
      <c r="H49" s="28">
        <v>9106</v>
      </c>
      <c r="I49" s="22">
        <v>6601</v>
      </c>
      <c r="J49" s="28">
        <v>8149</v>
      </c>
      <c r="K49" s="28">
        <v>10286</v>
      </c>
      <c r="L49" s="28">
        <v>997</v>
      </c>
      <c r="M49" s="22">
        <v>-107</v>
      </c>
      <c r="N49" s="28">
        <v>3295</v>
      </c>
      <c r="O49" s="28">
        <v>1981</v>
      </c>
      <c r="P49" s="28">
        <v>3464</v>
      </c>
      <c r="Q49" s="22">
        <v>-2170</v>
      </c>
      <c r="R49" s="28">
        <v>1577</v>
      </c>
      <c r="S49" s="28">
        <v>6095</v>
      </c>
      <c r="T49" s="28">
        <v>-2466</v>
      </c>
      <c r="U49" s="22">
        <v>784</v>
      </c>
      <c r="V49" s="28">
        <v>5896</v>
      </c>
      <c r="W49" s="28">
        <v>-1665</v>
      </c>
      <c r="X49" s="28">
        <v>-1129</v>
      </c>
      <c r="Y49" s="22">
        <v>4344</v>
      </c>
    </row>
    <row r="50" spans="1:25" ht="13.5">
      <c r="A50" s="2" t="s">
        <v>224</v>
      </c>
      <c r="B50" s="28">
        <v>4333</v>
      </c>
      <c r="C50" s="28">
        <v>-263</v>
      </c>
      <c r="D50" s="28">
        <v>-2834</v>
      </c>
      <c r="E50" s="22">
        <v>3743</v>
      </c>
      <c r="F50" s="28">
        <v>6234</v>
      </c>
      <c r="G50" s="28">
        <v>-735</v>
      </c>
      <c r="H50" s="28">
        <v>1879</v>
      </c>
      <c r="I50" s="22">
        <v>-1134</v>
      </c>
      <c r="J50" s="28">
        <v>-1525</v>
      </c>
      <c r="K50" s="28">
        <v>3882</v>
      </c>
      <c r="L50" s="28">
        <v>-4620</v>
      </c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119</v>
      </c>
      <c r="B51" s="28">
        <v>29565</v>
      </c>
      <c r="C51" s="28">
        <v>19530</v>
      </c>
      <c r="D51" s="28">
        <v>20099</v>
      </c>
      <c r="E51" s="22">
        <v>22697</v>
      </c>
      <c r="F51" s="28">
        <v>23539</v>
      </c>
      <c r="G51" s="28">
        <v>17779</v>
      </c>
      <c r="H51" s="28">
        <v>10985</v>
      </c>
      <c r="I51" s="22">
        <v>5467</v>
      </c>
      <c r="J51" s="28">
        <v>6624</v>
      </c>
      <c r="K51" s="28">
        <v>14168</v>
      </c>
      <c r="L51" s="28">
        <v>-3623</v>
      </c>
      <c r="M51" s="22">
        <v>-107</v>
      </c>
      <c r="N51" s="28">
        <v>3295</v>
      </c>
      <c r="O51" s="28">
        <v>1981</v>
      </c>
      <c r="P51" s="28">
        <v>3464</v>
      </c>
      <c r="Q51" s="22">
        <v>-2170</v>
      </c>
      <c r="R51" s="28">
        <v>1577</v>
      </c>
      <c r="S51" s="28">
        <v>6095</v>
      </c>
      <c r="T51" s="28">
        <v>-2466</v>
      </c>
      <c r="U51" s="22">
        <v>784</v>
      </c>
      <c r="V51" s="28">
        <v>5896</v>
      </c>
      <c r="W51" s="28">
        <v>-1665</v>
      </c>
      <c r="X51" s="28">
        <v>-1129</v>
      </c>
      <c r="Y51" s="22">
        <v>4344</v>
      </c>
    </row>
    <row r="52" spans="1:25" ht="13.5">
      <c r="A52" s="6" t="s">
        <v>120</v>
      </c>
      <c r="B52" s="28">
        <v>3578726</v>
      </c>
      <c r="C52" s="28">
        <v>3555726</v>
      </c>
      <c r="D52" s="28">
        <v>3231042</v>
      </c>
      <c r="E52" s="22">
        <v>3086117</v>
      </c>
      <c r="F52" s="28">
        <v>3132302</v>
      </c>
      <c r="G52" s="28">
        <v>3095915</v>
      </c>
      <c r="H52" s="28">
        <v>2880103</v>
      </c>
      <c r="I52" s="22">
        <v>2702237</v>
      </c>
      <c r="J52" s="28">
        <v>2733541</v>
      </c>
      <c r="K52" s="28">
        <v>2720416</v>
      </c>
      <c r="L52" s="28">
        <v>2481560</v>
      </c>
      <c r="M52" s="22">
        <v>2401552</v>
      </c>
      <c r="N52" s="28">
        <v>2339756</v>
      </c>
      <c r="O52" s="28">
        <v>2354577</v>
      </c>
      <c r="P52" s="28">
        <v>2172597</v>
      </c>
      <c r="Q52" s="22">
        <v>2249332</v>
      </c>
      <c r="R52" s="28">
        <v>1970492</v>
      </c>
      <c r="S52" s="28">
        <v>2003308</v>
      </c>
      <c r="T52" s="28">
        <v>1833086</v>
      </c>
      <c r="U52" s="22">
        <v>1912572</v>
      </c>
      <c r="V52" s="28">
        <v>2077539</v>
      </c>
      <c r="W52" s="28">
        <v>2261163</v>
      </c>
      <c r="X52" s="28">
        <v>2262092</v>
      </c>
      <c r="Y52" s="22">
        <v>2306372</v>
      </c>
    </row>
    <row r="53" spans="1:25" ht="14.25" thickBot="1">
      <c r="A53" s="7" t="s">
        <v>121</v>
      </c>
      <c r="B53" s="28">
        <v>9288411</v>
      </c>
      <c r="C53" s="28">
        <v>9126641</v>
      </c>
      <c r="D53" s="28">
        <v>8430654</v>
      </c>
      <c r="E53" s="22">
        <v>7762797</v>
      </c>
      <c r="F53" s="28">
        <v>8126554</v>
      </c>
      <c r="G53" s="28">
        <v>8534976</v>
      </c>
      <c r="H53" s="28">
        <v>7901373</v>
      </c>
      <c r="I53" s="22">
        <v>7537350</v>
      </c>
      <c r="J53" s="28">
        <v>7868337</v>
      </c>
      <c r="K53" s="28">
        <v>7967235</v>
      </c>
      <c r="L53" s="28">
        <v>7097398</v>
      </c>
      <c r="M53" s="22">
        <v>6516465</v>
      </c>
      <c r="N53" s="28">
        <v>6723155</v>
      </c>
      <c r="O53" s="28">
        <v>7067150</v>
      </c>
      <c r="P53" s="28">
        <v>6932971</v>
      </c>
      <c r="Q53" s="22">
        <v>7078706</v>
      </c>
      <c r="R53" s="28">
        <v>6533929</v>
      </c>
      <c r="S53" s="28">
        <v>6668799</v>
      </c>
      <c r="T53" s="28">
        <v>6634489</v>
      </c>
      <c r="U53" s="22">
        <v>6850646</v>
      </c>
      <c r="V53" s="28">
        <v>6440364</v>
      </c>
      <c r="W53" s="28">
        <v>6914103</v>
      </c>
      <c r="X53" s="28">
        <v>7393337</v>
      </c>
      <c r="Y53" s="22">
        <v>7304337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126</v>
      </c>
    </row>
    <row r="57" ht="13.5">
      <c r="A57" s="20" t="s">
        <v>127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7760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30</v>
      </c>
      <c r="B4" s="15" t="str">
        <f>HYPERLINK("http://www.kabupro.jp/mark/20131224/S1000SOK.htm","有価証券報告書")</f>
        <v>有価証券報告書</v>
      </c>
      <c r="C4" s="15" t="str">
        <f>HYPERLINK("http://www.kabupro.jp/mark/20131224/S1000SOK.htm","有価証券報告書")</f>
        <v>有価証券報告書</v>
      </c>
      <c r="D4" s="15" t="str">
        <f>HYPERLINK("http://www.kabupro.jp/mark/20121225/S000CIWH.htm","有価証券報告書")</f>
        <v>有価証券報告書</v>
      </c>
      <c r="E4" s="15" t="str">
        <f>HYPERLINK("http://www.kabupro.jp/mark/20111226/S0009Y5Q.htm","有価証券報告書")</f>
        <v>有価証券報告書</v>
      </c>
      <c r="F4" s="15" t="str">
        <f>HYPERLINK("http://www.kabupro.jp/mark/20101224/S0007GK4.htm","有価証券報告書")</f>
        <v>有価証券報告書</v>
      </c>
      <c r="G4" s="15" t="str">
        <f>HYPERLINK("http://www.kabupro.jp/mark/20091224/S0004UUQ.htm","有価証券報告書")</f>
        <v>有価証券報告書</v>
      </c>
    </row>
    <row r="5" spans="1:7" ht="14.25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  <c r="G5" s="1" t="s">
        <v>47</v>
      </c>
    </row>
    <row r="6" spans="1:7" ht="15" thickBot="1" thickTop="1">
      <c r="A6" s="10" t="s">
        <v>32</v>
      </c>
      <c r="B6" s="18" t="s">
        <v>183</v>
      </c>
      <c r="C6" s="19"/>
      <c r="D6" s="19"/>
      <c r="E6" s="19"/>
      <c r="F6" s="19"/>
      <c r="G6" s="19"/>
    </row>
    <row r="7" spans="1:7" ht="14.25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  <c r="G7" s="16" t="s">
        <v>38</v>
      </c>
    </row>
    <row r="8" spans="1:7" ht="13.5">
      <c r="A8" s="13" t="s">
        <v>34</v>
      </c>
      <c r="B8" s="17" t="s">
        <v>128</v>
      </c>
      <c r="C8" s="17" t="s">
        <v>129</v>
      </c>
      <c r="D8" s="17" t="s">
        <v>130</v>
      </c>
      <c r="E8" s="17" t="s">
        <v>131</v>
      </c>
      <c r="F8" s="17" t="s">
        <v>132</v>
      </c>
      <c r="G8" s="17" t="s">
        <v>133</v>
      </c>
    </row>
    <row r="9" spans="1:7" ht="13.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  <c r="G9" s="17" t="s">
        <v>48</v>
      </c>
    </row>
    <row r="10" spans="1:7" ht="14.25" thickBot="1">
      <c r="A10" s="13" t="s">
        <v>36</v>
      </c>
      <c r="B10" s="17" t="s">
        <v>50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</row>
    <row r="11" spans="1:7" ht="14.25" thickTop="1">
      <c r="A11" s="26" t="s">
        <v>134</v>
      </c>
      <c r="B11" s="21">
        <v>6007232</v>
      </c>
      <c r="C11" s="21">
        <v>5902655</v>
      </c>
      <c r="D11" s="21">
        <v>4603730</v>
      </c>
      <c r="E11" s="21">
        <v>4160602</v>
      </c>
      <c r="F11" s="21">
        <v>4153718</v>
      </c>
      <c r="G11" s="21">
        <v>5708881</v>
      </c>
    </row>
    <row r="12" spans="1:7" ht="13.5">
      <c r="A12" s="6" t="s">
        <v>135</v>
      </c>
      <c r="B12" s="22">
        <v>181709</v>
      </c>
      <c r="C12" s="22">
        <v>18129</v>
      </c>
      <c r="D12" s="22">
        <v>16857</v>
      </c>
      <c r="E12" s="22">
        <v>115650</v>
      </c>
      <c r="F12" s="22">
        <v>164715</v>
      </c>
      <c r="G12" s="22">
        <v>144362</v>
      </c>
    </row>
    <row r="13" spans="1:7" ht="13.5">
      <c r="A13" s="6" t="s">
        <v>136</v>
      </c>
      <c r="B13" s="22">
        <v>3920225</v>
      </c>
      <c r="C13" s="22">
        <v>3948840</v>
      </c>
      <c r="D13" s="22">
        <v>3065919</v>
      </c>
      <c r="E13" s="22">
        <v>2649080</v>
      </c>
      <c r="F13" s="22">
        <v>3249453</v>
      </c>
      <c r="G13" s="22">
        <v>4277419</v>
      </c>
    </row>
    <row r="14" spans="1:7" ht="13.5">
      <c r="A14" s="6" t="s">
        <v>137</v>
      </c>
      <c r="B14" s="22">
        <v>4101934</v>
      </c>
      <c r="C14" s="22">
        <v>3966970</v>
      </c>
      <c r="D14" s="22">
        <v>3082776</v>
      </c>
      <c r="E14" s="22">
        <v>2764730</v>
      </c>
      <c r="F14" s="22"/>
      <c r="G14" s="22">
        <v>4421781</v>
      </c>
    </row>
    <row r="15" spans="1:7" ht="13.5">
      <c r="A15" s="6" t="s">
        <v>138</v>
      </c>
      <c r="B15" s="22">
        <v>267592</v>
      </c>
      <c r="C15" s="22">
        <v>181709</v>
      </c>
      <c r="D15" s="22">
        <v>18129</v>
      </c>
      <c r="E15" s="22">
        <v>16857</v>
      </c>
      <c r="F15" s="22">
        <v>115650</v>
      </c>
      <c r="G15" s="22">
        <v>164715</v>
      </c>
    </row>
    <row r="16" spans="1:7" ht="13.5">
      <c r="A16" s="6" t="s">
        <v>139</v>
      </c>
      <c r="B16" s="22">
        <v>3834341</v>
      </c>
      <c r="C16" s="22">
        <v>3785261</v>
      </c>
      <c r="D16" s="22">
        <v>3064647</v>
      </c>
      <c r="E16" s="22">
        <v>2747873</v>
      </c>
      <c r="F16" s="22">
        <v>3298517</v>
      </c>
      <c r="G16" s="22">
        <v>4257066</v>
      </c>
    </row>
    <row r="17" spans="1:7" ht="13.5">
      <c r="A17" s="7" t="s">
        <v>140</v>
      </c>
      <c r="B17" s="22">
        <v>2172890</v>
      </c>
      <c r="C17" s="22">
        <v>2117393</v>
      </c>
      <c r="D17" s="22">
        <v>1539082</v>
      </c>
      <c r="E17" s="22">
        <v>1412728</v>
      </c>
      <c r="F17" s="22">
        <v>855200</v>
      </c>
      <c r="G17" s="22">
        <v>1451814</v>
      </c>
    </row>
    <row r="18" spans="1:7" ht="13.5">
      <c r="A18" s="6" t="s">
        <v>141</v>
      </c>
      <c r="B18" s="22">
        <v>56430</v>
      </c>
      <c r="C18" s="22">
        <v>51329</v>
      </c>
      <c r="D18" s="22">
        <v>34343</v>
      </c>
      <c r="E18" s="22">
        <v>23937</v>
      </c>
      <c r="F18" s="22">
        <v>39460</v>
      </c>
      <c r="G18" s="22">
        <v>58245</v>
      </c>
    </row>
    <row r="19" spans="1:7" ht="13.5">
      <c r="A19" s="6" t="s">
        <v>142</v>
      </c>
      <c r="B19" s="22">
        <v>32511</v>
      </c>
      <c r="C19" s="22">
        <v>39394</v>
      </c>
      <c r="D19" s="22">
        <v>37407</v>
      </c>
      <c r="E19" s="22">
        <v>56485</v>
      </c>
      <c r="F19" s="22">
        <v>39928</v>
      </c>
      <c r="G19" s="22">
        <v>104491</v>
      </c>
    </row>
    <row r="20" spans="1:7" ht="13.5">
      <c r="A20" s="6" t="s">
        <v>143</v>
      </c>
      <c r="B20" s="22">
        <v>57000</v>
      </c>
      <c r="C20" s="22">
        <v>61000</v>
      </c>
      <c r="D20" s="22">
        <v>43000</v>
      </c>
      <c r="E20" s="22">
        <v>47000</v>
      </c>
      <c r="F20" s="22">
        <v>44000</v>
      </c>
      <c r="G20" s="22">
        <v>45000</v>
      </c>
    </row>
    <row r="21" spans="1:7" ht="13.5">
      <c r="A21" s="6" t="s">
        <v>144</v>
      </c>
      <c r="B21" s="22">
        <v>28062</v>
      </c>
      <c r="C21" s="22">
        <v>71764</v>
      </c>
      <c r="D21" s="22">
        <v>26373</v>
      </c>
      <c r="E21" s="22">
        <v>44826</v>
      </c>
      <c r="F21" s="22">
        <v>87471</v>
      </c>
      <c r="G21" s="22">
        <v>48705</v>
      </c>
    </row>
    <row r="22" spans="1:7" ht="13.5">
      <c r="A22" s="6" t="s">
        <v>145</v>
      </c>
      <c r="B22" s="22">
        <v>128794</v>
      </c>
      <c r="C22" s="22">
        <v>126135</v>
      </c>
      <c r="D22" s="22">
        <v>118049</v>
      </c>
      <c r="E22" s="22">
        <v>81911</v>
      </c>
      <c r="F22" s="22">
        <v>83930</v>
      </c>
      <c r="G22" s="22">
        <v>108238</v>
      </c>
    </row>
    <row r="23" spans="1:7" ht="13.5">
      <c r="A23" s="6" t="s">
        <v>146</v>
      </c>
      <c r="B23" s="22">
        <v>253140</v>
      </c>
      <c r="C23" s="22">
        <v>264031</v>
      </c>
      <c r="D23" s="22">
        <v>234618</v>
      </c>
      <c r="E23" s="22">
        <v>216853</v>
      </c>
      <c r="F23" s="22">
        <v>200510</v>
      </c>
      <c r="G23" s="22">
        <v>234151</v>
      </c>
    </row>
    <row r="24" spans="1:7" ht="13.5">
      <c r="A24" s="6" t="s">
        <v>147</v>
      </c>
      <c r="B24" s="22">
        <v>83724</v>
      </c>
      <c r="C24" s="22">
        <v>84588</v>
      </c>
      <c r="D24" s="22">
        <v>65768</v>
      </c>
      <c r="E24" s="22">
        <v>48496</v>
      </c>
      <c r="F24" s="22">
        <v>44492</v>
      </c>
      <c r="G24" s="22">
        <v>65097</v>
      </c>
    </row>
    <row r="25" spans="1:7" ht="13.5">
      <c r="A25" s="6" t="s">
        <v>148</v>
      </c>
      <c r="B25" s="22">
        <v>15223</v>
      </c>
      <c r="C25" s="22">
        <v>15259</v>
      </c>
      <c r="D25" s="22">
        <v>12781</v>
      </c>
      <c r="E25" s="22">
        <v>13076</v>
      </c>
      <c r="F25" s="22">
        <v>11188</v>
      </c>
      <c r="G25" s="22">
        <v>12048</v>
      </c>
    </row>
    <row r="26" spans="1:7" ht="13.5">
      <c r="A26" s="6" t="s">
        <v>149</v>
      </c>
      <c r="B26" s="22">
        <v>55117</v>
      </c>
      <c r="C26" s="22">
        <v>52707</v>
      </c>
      <c r="D26" s="22">
        <v>43546</v>
      </c>
      <c r="E26" s="22">
        <v>35517</v>
      </c>
      <c r="F26" s="22">
        <v>36136</v>
      </c>
      <c r="G26" s="22">
        <v>42355</v>
      </c>
    </row>
    <row r="27" spans="1:7" ht="13.5">
      <c r="A27" s="6" t="s">
        <v>150</v>
      </c>
      <c r="B27" s="22">
        <v>30225</v>
      </c>
      <c r="C27" s="22">
        <v>28274</v>
      </c>
      <c r="D27" s="22">
        <v>21619</v>
      </c>
      <c r="E27" s="22">
        <v>10825</v>
      </c>
      <c r="F27" s="22">
        <v>4875</v>
      </c>
      <c r="G27" s="22">
        <v>4305</v>
      </c>
    </row>
    <row r="28" spans="1:7" ht="13.5">
      <c r="A28" s="6" t="s">
        <v>151</v>
      </c>
      <c r="B28" s="22">
        <v>8796</v>
      </c>
      <c r="C28" s="22">
        <v>10390</v>
      </c>
      <c r="D28" s="22">
        <v>8850</v>
      </c>
      <c r="E28" s="22">
        <v>7818</v>
      </c>
      <c r="F28" s="22">
        <v>10572</v>
      </c>
      <c r="G28" s="22">
        <v>14879</v>
      </c>
    </row>
    <row r="29" spans="1:7" ht="13.5">
      <c r="A29" s="6" t="s">
        <v>152</v>
      </c>
      <c r="B29" s="22">
        <v>81076</v>
      </c>
      <c r="C29" s="22">
        <v>89596</v>
      </c>
      <c r="D29" s="22">
        <v>75258</v>
      </c>
      <c r="E29" s="22">
        <v>63825</v>
      </c>
      <c r="F29" s="22">
        <v>45864</v>
      </c>
      <c r="G29" s="22">
        <v>54745</v>
      </c>
    </row>
    <row r="30" spans="1:7" ht="13.5">
      <c r="A30" s="6" t="s">
        <v>153</v>
      </c>
      <c r="B30" s="22">
        <v>12945</v>
      </c>
      <c r="C30" s="22">
        <v>17710</v>
      </c>
      <c r="D30" s="22">
        <v>13455</v>
      </c>
      <c r="E30" s="22">
        <v>11959</v>
      </c>
      <c r="F30" s="22">
        <v>11279</v>
      </c>
      <c r="G30" s="22">
        <v>11680</v>
      </c>
    </row>
    <row r="31" spans="1:7" ht="13.5">
      <c r="A31" s="6" t="s">
        <v>154</v>
      </c>
      <c r="B31" s="22">
        <v>13444</v>
      </c>
      <c r="C31" s="22">
        <v>11645</v>
      </c>
      <c r="D31" s="22">
        <v>11808</v>
      </c>
      <c r="E31" s="22">
        <v>10454</v>
      </c>
      <c r="F31" s="22">
        <v>10267</v>
      </c>
      <c r="G31" s="22">
        <v>11943</v>
      </c>
    </row>
    <row r="32" spans="1:7" ht="13.5">
      <c r="A32" s="6" t="s">
        <v>155</v>
      </c>
      <c r="B32" s="22">
        <v>30765</v>
      </c>
      <c r="C32" s="22">
        <v>24895</v>
      </c>
      <c r="D32" s="22">
        <v>21868</v>
      </c>
      <c r="E32" s="22">
        <v>26381</v>
      </c>
      <c r="F32" s="22">
        <v>34687</v>
      </c>
      <c r="G32" s="22">
        <v>35915</v>
      </c>
    </row>
    <row r="33" spans="1:7" ht="13.5">
      <c r="A33" s="6" t="s">
        <v>156</v>
      </c>
      <c r="B33" s="22">
        <v>294355</v>
      </c>
      <c r="C33" s="22">
        <v>249725</v>
      </c>
      <c r="D33" s="22">
        <v>214620</v>
      </c>
      <c r="E33" s="22">
        <v>159720</v>
      </c>
      <c r="F33" s="22">
        <v>196620</v>
      </c>
      <c r="G33" s="22">
        <v>261485</v>
      </c>
    </row>
    <row r="34" spans="1:7" ht="13.5">
      <c r="A34" s="6" t="s">
        <v>157</v>
      </c>
      <c r="B34" s="22">
        <v>57434</v>
      </c>
      <c r="C34" s="22">
        <v>57551</v>
      </c>
      <c r="D34" s="22">
        <v>55781</v>
      </c>
      <c r="E34" s="22">
        <v>56249</v>
      </c>
      <c r="F34" s="22">
        <v>53249</v>
      </c>
      <c r="G34" s="22"/>
    </row>
    <row r="35" spans="1:7" ht="13.5">
      <c r="A35" s="6" t="s">
        <v>59</v>
      </c>
      <c r="B35" s="22">
        <v>233455</v>
      </c>
      <c r="C35" s="22">
        <v>179190</v>
      </c>
      <c r="D35" s="22">
        <v>144884</v>
      </c>
      <c r="E35" s="22">
        <v>92827</v>
      </c>
      <c r="F35" s="22">
        <v>101521</v>
      </c>
      <c r="G35" s="22">
        <v>168490</v>
      </c>
    </row>
    <row r="36" spans="1:7" ht="13.5">
      <c r="A36" s="6" t="s">
        <v>158</v>
      </c>
      <c r="B36" s="22">
        <v>1472505</v>
      </c>
      <c r="C36" s="22">
        <v>1435191</v>
      </c>
      <c r="D36" s="22">
        <v>1184036</v>
      </c>
      <c r="E36" s="22">
        <v>1008166</v>
      </c>
      <c r="F36" s="22">
        <v>1056056</v>
      </c>
      <c r="G36" s="22">
        <v>1292850</v>
      </c>
    </row>
    <row r="37" spans="1:7" ht="14.25" thickBot="1">
      <c r="A37" s="25" t="s">
        <v>159</v>
      </c>
      <c r="B37" s="23">
        <v>700385</v>
      </c>
      <c r="C37" s="23">
        <v>682202</v>
      </c>
      <c r="D37" s="23">
        <v>355046</v>
      </c>
      <c r="E37" s="23">
        <v>404562</v>
      </c>
      <c r="F37" s="23">
        <v>-200856</v>
      </c>
      <c r="G37" s="23">
        <v>158964</v>
      </c>
    </row>
    <row r="38" spans="1:7" ht="14.25" thickTop="1">
      <c r="A38" s="6" t="s">
        <v>160</v>
      </c>
      <c r="B38" s="22">
        <v>730</v>
      </c>
      <c r="C38" s="22">
        <v>300</v>
      </c>
      <c r="D38" s="22">
        <v>1214</v>
      </c>
      <c r="E38" s="22">
        <v>1914</v>
      </c>
      <c r="F38" s="22">
        <v>1517</v>
      </c>
      <c r="G38" s="22">
        <v>1355</v>
      </c>
    </row>
    <row r="39" spans="1:7" ht="13.5">
      <c r="A39" s="6" t="s">
        <v>161</v>
      </c>
      <c r="B39" s="22"/>
      <c r="C39" s="22">
        <v>3</v>
      </c>
      <c r="D39" s="22">
        <v>31</v>
      </c>
      <c r="E39" s="22">
        <v>317</v>
      </c>
      <c r="F39" s="22">
        <v>537</v>
      </c>
      <c r="G39" s="22">
        <v>543</v>
      </c>
    </row>
    <row r="40" spans="1:7" ht="13.5">
      <c r="A40" s="6" t="s">
        <v>162</v>
      </c>
      <c r="B40" s="22">
        <v>6277</v>
      </c>
      <c r="C40" s="22">
        <v>6027</v>
      </c>
      <c r="D40" s="22">
        <v>5870</v>
      </c>
      <c r="E40" s="22">
        <v>5578</v>
      </c>
      <c r="F40" s="22">
        <v>5742</v>
      </c>
      <c r="G40" s="22">
        <v>6067</v>
      </c>
    </row>
    <row r="41" spans="1:7" ht="13.5">
      <c r="A41" s="6" t="s">
        <v>163</v>
      </c>
      <c r="B41" s="22">
        <v>34532</v>
      </c>
      <c r="C41" s="22">
        <v>354</v>
      </c>
      <c r="D41" s="22"/>
      <c r="E41" s="22"/>
      <c r="F41" s="22">
        <v>750</v>
      </c>
      <c r="G41" s="22">
        <v>1504</v>
      </c>
    </row>
    <row r="42" spans="1:7" ht="13.5">
      <c r="A42" s="6" t="s">
        <v>164</v>
      </c>
      <c r="B42" s="22">
        <v>9600</v>
      </c>
      <c r="C42" s="22">
        <v>9600</v>
      </c>
      <c r="D42" s="22">
        <v>9600</v>
      </c>
      <c r="E42" s="22">
        <v>9600</v>
      </c>
      <c r="F42" s="22">
        <v>9600</v>
      </c>
      <c r="G42" s="22">
        <v>9600</v>
      </c>
    </row>
    <row r="43" spans="1:7" ht="13.5">
      <c r="A43" s="6" t="s">
        <v>165</v>
      </c>
      <c r="B43" s="22">
        <v>29566</v>
      </c>
      <c r="C43" s="22">
        <v>10567</v>
      </c>
      <c r="D43" s="22">
        <v>10567</v>
      </c>
      <c r="E43" s="22">
        <v>10567</v>
      </c>
      <c r="F43" s="22">
        <v>60606</v>
      </c>
      <c r="G43" s="22">
        <v>109217</v>
      </c>
    </row>
    <row r="44" spans="1:7" ht="13.5">
      <c r="A44" s="6" t="s">
        <v>166</v>
      </c>
      <c r="B44" s="22">
        <v>4274</v>
      </c>
      <c r="C44" s="22">
        <v>7994</v>
      </c>
      <c r="D44" s="22">
        <v>7330</v>
      </c>
      <c r="E44" s="22">
        <v>8660</v>
      </c>
      <c r="F44" s="22">
        <v>6687</v>
      </c>
      <c r="G44" s="22">
        <v>9275</v>
      </c>
    </row>
    <row r="45" spans="1:7" ht="13.5">
      <c r="A45" s="6" t="s">
        <v>167</v>
      </c>
      <c r="B45" s="22">
        <v>15574</v>
      </c>
      <c r="C45" s="22">
        <v>11617</v>
      </c>
      <c r="D45" s="22">
        <v>6470</v>
      </c>
      <c r="E45" s="22">
        <v>8960</v>
      </c>
      <c r="F45" s="22">
        <v>10653</v>
      </c>
      <c r="G45" s="22">
        <v>9245</v>
      </c>
    </row>
    <row r="46" spans="1:7" ht="13.5">
      <c r="A46" s="6" t="s">
        <v>168</v>
      </c>
      <c r="B46" s="22">
        <v>100557</v>
      </c>
      <c r="C46" s="22">
        <v>46464</v>
      </c>
      <c r="D46" s="22">
        <v>43798</v>
      </c>
      <c r="E46" s="22">
        <v>54075</v>
      </c>
      <c r="F46" s="22">
        <v>109491</v>
      </c>
      <c r="G46" s="22">
        <v>148717</v>
      </c>
    </row>
    <row r="47" spans="1:7" ht="13.5">
      <c r="A47" s="6" t="s">
        <v>169</v>
      </c>
      <c r="B47" s="22">
        <v>15470</v>
      </c>
      <c r="C47" s="22">
        <v>19204</v>
      </c>
      <c r="D47" s="22">
        <v>27461</v>
      </c>
      <c r="E47" s="22">
        <v>39053</v>
      </c>
      <c r="F47" s="22">
        <v>37656</v>
      </c>
      <c r="G47" s="22">
        <v>37814</v>
      </c>
    </row>
    <row r="48" spans="1:7" ht="13.5">
      <c r="A48" s="6" t="s">
        <v>170</v>
      </c>
      <c r="B48" s="22">
        <v>6203</v>
      </c>
      <c r="C48" s="22">
        <v>3652</v>
      </c>
      <c r="D48" s="22">
        <v>3726</v>
      </c>
      <c r="E48" s="22">
        <v>3684</v>
      </c>
      <c r="F48" s="22">
        <v>4772</v>
      </c>
      <c r="G48" s="22">
        <v>5612</v>
      </c>
    </row>
    <row r="49" spans="1:7" ht="13.5">
      <c r="A49" s="6" t="s">
        <v>171</v>
      </c>
      <c r="B49" s="22">
        <v>4962</v>
      </c>
      <c r="C49" s="22">
        <v>4739</v>
      </c>
      <c r="D49" s="22">
        <v>4893</v>
      </c>
      <c r="E49" s="22">
        <v>5424</v>
      </c>
      <c r="F49" s="22">
        <v>5501</v>
      </c>
      <c r="G49" s="22">
        <v>5142</v>
      </c>
    </row>
    <row r="50" spans="1:7" ht="13.5">
      <c r="A50" s="6" t="s">
        <v>172</v>
      </c>
      <c r="B50" s="22">
        <v>4636</v>
      </c>
      <c r="C50" s="22">
        <v>6471</v>
      </c>
      <c r="D50" s="22">
        <v>9110</v>
      </c>
      <c r="E50" s="22">
        <v>7125</v>
      </c>
      <c r="F50" s="22">
        <v>5196</v>
      </c>
      <c r="G50" s="22">
        <v>4629</v>
      </c>
    </row>
    <row r="51" spans="1:7" ht="13.5">
      <c r="A51" s="6" t="s">
        <v>173</v>
      </c>
      <c r="B51" s="22">
        <v>31273</v>
      </c>
      <c r="C51" s="22">
        <v>34068</v>
      </c>
      <c r="D51" s="22">
        <v>49857</v>
      </c>
      <c r="E51" s="22">
        <v>60016</v>
      </c>
      <c r="F51" s="22">
        <v>95965</v>
      </c>
      <c r="G51" s="22">
        <v>88292</v>
      </c>
    </row>
    <row r="52" spans="1:7" ht="14.25" thickBot="1">
      <c r="A52" s="25" t="s">
        <v>174</v>
      </c>
      <c r="B52" s="23">
        <v>769669</v>
      </c>
      <c r="C52" s="23">
        <v>694598</v>
      </c>
      <c r="D52" s="23">
        <v>348986</v>
      </c>
      <c r="E52" s="23">
        <v>398621</v>
      </c>
      <c r="F52" s="23">
        <v>-187330</v>
      </c>
      <c r="G52" s="23">
        <v>219389</v>
      </c>
    </row>
    <row r="53" spans="1:7" ht="14.25" thickTop="1">
      <c r="A53" s="6" t="s">
        <v>175</v>
      </c>
      <c r="B53" s="22">
        <v>4906</v>
      </c>
      <c r="C53" s="22">
        <v>3234</v>
      </c>
      <c r="D53" s="22">
        <v>151</v>
      </c>
      <c r="E53" s="22">
        <v>55</v>
      </c>
      <c r="F53" s="22">
        <v>12272</v>
      </c>
      <c r="G53" s="22">
        <v>1086</v>
      </c>
    </row>
    <row r="54" spans="1:7" ht="13.5">
      <c r="A54" s="6" t="s">
        <v>176</v>
      </c>
      <c r="B54" s="22"/>
      <c r="C54" s="22">
        <v>2202</v>
      </c>
      <c r="D54" s="22">
        <v>5173</v>
      </c>
      <c r="E54" s="22">
        <v>4128</v>
      </c>
      <c r="F54" s="22">
        <v>7618</v>
      </c>
      <c r="G54" s="22">
        <v>269</v>
      </c>
    </row>
    <row r="55" spans="1:7" ht="13.5">
      <c r="A55" s="6" t="s">
        <v>177</v>
      </c>
      <c r="B55" s="22">
        <v>4906</v>
      </c>
      <c r="C55" s="22">
        <v>5436</v>
      </c>
      <c r="D55" s="22">
        <v>24958</v>
      </c>
      <c r="E55" s="22">
        <v>99692</v>
      </c>
      <c r="F55" s="22">
        <v>71095</v>
      </c>
      <c r="G55" s="22">
        <v>1356</v>
      </c>
    </row>
    <row r="56" spans="1:7" ht="13.5">
      <c r="A56" s="7" t="s">
        <v>178</v>
      </c>
      <c r="B56" s="22">
        <v>764762</v>
      </c>
      <c r="C56" s="22">
        <v>689161</v>
      </c>
      <c r="D56" s="22">
        <v>324251</v>
      </c>
      <c r="E56" s="22">
        <v>298953</v>
      </c>
      <c r="F56" s="22">
        <v>-258125</v>
      </c>
      <c r="G56" s="22">
        <v>282904</v>
      </c>
    </row>
    <row r="57" spans="1:7" ht="13.5">
      <c r="A57" s="7" t="s">
        <v>179</v>
      </c>
      <c r="B57" s="22">
        <v>289049</v>
      </c>
      <c r="C57" s="22">
        <v>264802</v>
      </c>
      <c r="D57" s="22">
        <v>114254</v>
      </c>
      <c r="E57" s="22">
        <v>15006</v>
      </c>
      <c r="F57" s="22">
        <v>1530</v>
      </c>
      <c r="G57" s="22">
        <v>111836</v>
      </c>
    </row>
    <row r="58" spans="1:7" ht="13.5">
      <c r="A58" s="7" t="s">
        <v>180</v>
      </c>
      <c r="B58" s="22">
        <v>-16249</v>
      </c>
      <c r="C58" s="22">
        <v>5318</v>
      </c>
      <c r="D58" s="22">
        <v>3341</v>
      </c>
      <c r="E58" s="22">
        <v>-62646</v>
      </c>
      <c r="F58" s="22">
        <v>82477</v>
      </c>
      <c r="G58" s="22">
        <v>65116</v>
      </c>
    </row>
    <row r="59" spans="1:7" ht="13.5">
      <c r="A59" s="7" t="s">
        <v>181</v>
      </c>
      <c r="B59" s="22">
        <v>272799</v>
      </c>
      <c r="C59" s="22">
        <v>270120</v>
      </c>
      <c r="D59" s="22">
        <v>145028</v>
      </c>
      <c r="E59" s="22">
        <v>-47640</v>
      </c>
      <c r="F59" s="22">
        <v>77420</v>
      </c>
      <c r="G59" s="22">
        <v>176953</v>
      </c>
    </row>
    <row r="60" spans="1:7" ht="14.25" thickBot="1">
      <c r="A60" s="7" t="s">
        <v>182</v>
      </c>
      <c r="B60" s="22">
        <v>491962</v>
      </c>
      <c r="C60" s="22">
        <v>419041</v>
      </c>
      <c r="D60" s="22">
        <v>179222</v>
      </c>
      <c r="E60" s="22">
        <v>346593</v>
      </c>
      <c r="F60" s="22">
        <v>-335546</v>
      </c>
      <c r="G60" s="22">
        <v>105951</v>
      </c>
    </row>
    <row r="61" spans="1:7" ht="14.25" thickTop="1">
      <c r="A61" s="8"/>
      <c r="B61" s="24"/>
      <c r="C61" s="24"/>
      <c r="D61" s="24"/>
      <c r="E61" s="24"/>
      <c r="F61" s="24"/>
      <c r="G61" s="24"/>
    </row>
    <row r="63" ht="13.5">
      <c r="A63" s="20" t="s">
        <v>126</v>
      </c>
    </row>
    <row r="64" ht="13.5">
      <c r="A64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7760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30</v>
      </c>
      <c r="B4" s="15" t="str">
        <f>HYPERLINK("http://www.kabupro.jp/mark/20131224/S1000SOK.htm","有価証券報告書")</f>
        <v>有価証券報告書</v>
      </c>
      <c r="C4" s="15" t="str">
        <f>HYPERLINK("http://www.kabupro.jp/mark/20131224/S1000SOK.htm","有価証券報告書")</f>
        <v>有価証券報告書</v>
      </c>
      <c r="D4" s="15" t="str">
        <f>HYPERLINK("http://www.kabupro.jp/mark/20121225/S000CIWH.htm","有価証券報告書")</f>
        <v>有価証券報告書</v>
      </c>
      <c r="E4" s="15" t="str">
        <f>HYPERLINK("http://www.kabupro.jp/mark/20111226/S0009Y5Q.htm","有価証券報告書")</f>
        <v>有価証券報告書</v>
      </c>
      <c r="F4" s="15" t="str">
        <f>HYPERLINK("http://www.kabupro.jp/mark/20101224/S0007GK4.htm","有価証券報告書")</f>
        <v>有価証券報告書</v>
      </c>
      <c r="G4" s="15" t="str">
        <f>HYPERLINK("http://www.kabupro.jp/mark/20091224/S0004UUQ.htm","有価証券報告書")</f>
        <v>有価証券報告書</v>
      </c>
    </row>
    <row r="5" spans="1:7" ht="14.25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  <c r="G5" s="1" t="s">
        <v>47</v>
      </c>
    </row>
    <row r="6" spans="1:7" ht="15" thickBot="1" thickTop="1">
      <c r="A6" s="10" t="s">
        <v>32</v>
      </c>
      <c r="B6" s="18" t="s">
        <v>125</v>
      </c>
      <c r="C6" s="19"/>
      <c r="D6" s="19"/>
      <c r="E6" s="19"/>
      <c r="F6" s="19"/>
      <c r="G6" s="19"/>
    </row>
    <row r="7" spans="1:7" ht="14.25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  <c r="G7" s="16" t="s">
        <v>38</v>
      </c>
    </row>
    <row r="8" spans="1:7" ht="13.5">
      <c r="A8" s="13" t="s">
        <v>34</v>
      </c>
      <c r="B8" s="17"/>
      <c r="C8" s="17"/>
      <c r="D8" s="17"/>
      <c r="E8" s="17"/>
      <c r="F8" s="17"/>
      <c r="G8" s="17"/>
    </row>
    <row r="9" spans="1:7" ht="13.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  <c r="G9" s="17" t="s">
        <v>48</v>
      </c>
    </row>
    <row r="10" spans="1:7" ht="14.25" thickBot="1">
      <c r="A10" s="13" t="s">
        <v>36</v>
      </c>
      <c r="B10" s="17" t="s">
        <v>50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</row>
    <row r="11" spans="1:7" ht="14.25" thickTop="1">
      <c r="A11" s="9" t="s">
        <v>49</v>
      </c>
      <c r="B11" s="21">
        <v>974693</v>
      </c>
      <c r="C11" s="21">
        <v>947303</v>
      </c>
      <c r="D11" s="21">
        <v>771827</v>
      </c>
      <c r="E11" s="21">
        <v>1110047</v>
      </c>
      <c r="F11" s="21">
        <v>852822</v>
      </c>
      <c r="G11" s="21">
        <v>375866</v>
      </c>
    </row>
    <row r="12" spans="1:7" ht="13.5">
      <c r="A12" s="2" t="s">
        <v>51</v>
      </c>
      <c r="B12" s="22">
        <v>688813</v>
      </c>
      <c r="C12" s="22">
        <v>899181</v>
      </c>
      <c r="D12" s="22">
        <v>643081</v>
      </c>
      <c r="E12" s="22">
        <v>445971</v>
      </c>
      <c r="F12" s="22">
        <v>472647</v>
      </c>
      <c r="G12" s="22">
        <v>501531</v>
      </c>
    </row>
    <row r="13" spans="1:7" ht="13.5">
      <c r="A13" s="2" t="s">
        <v>52</v>
      </c>
      <c r="B13" s="22">
        <v>1170440</v>
      </c>
      <c r="C13" s="22">
        <v>1187141</v>
      </c>
      <c r="D13" s="22">
        <v>1007905</v>
      </c>
      <c r="E13" s="22">
        <v>1338693</v>
      </c>
      <c r="F13" s="22">
        <v>1035783</v>
      </c>
      <c r="G13" s="22">
        <v>1550233</v>
      </c>
    </row>
    <row r="14" spans="1:7" ht="13.5">
      <c r="A14" s="2" t="s">
        <v>53</v>
      </c>
      <c r="B14" s="22">
        <v>267592</v>
      </c>
      <c r="C14" s="22">
        <v>181709</v>
      </c>
      <c r="D14" s="22">
        <v>18129</v>
      </c>
      <c r="E14" s="22">
        <v>16857</v>
      </c>
      <c r="F14" s="22">
        <v>115650</v>
      </c>
      <c r="G14" s="22">
        <v>164715</v>
      </c>
    </row>
    <row r="15" spans="1:7" ht="13.5">
      <c r="A15" s="2" t="s">
        <v>54</v>
      </c>
      <c r="B15" s="22">
        <v>991447</v>
      </c>
      <c r="C15" s="22">
        <v>698468</v>
      </c>
      <c r="D15" s="22">
        <v>745929</v>
      </c>
      <c r="E15" s="22">
        <v>482577</v>
      </c>
      <c r="F15" s="22">
        <v>385161</v>
      </c>
      <c r="G15" s="22">
        <v>518290</v>
      </c>
    </row>
    <row r="16" spans="1:7" ht="13.5">
      <c r="A16" s="2" t="s">
        <v>55</v>
      </c>
      <c r="B16" s="22">
        <v>306195</v>
      </c>
      <c r="C16" s="22">
        <v>250383</v>
      </c>
      <c r="D16" s="22">
        <v>235236</v>
      </c>
      <c r="E16" s="22">
        <v>199244</v>
      </c>
      <c r="F16" s="22">
        <v>173441</v>
      </c>
      <c r="G16" s="22">
        <v>193110</v>
      </c>
    </row>
    <row r="17" spans="1:7" ht="13.5">
      <c r="A17" s="2" t="s">
        <v>56</v>
      </c>
      <c r="B17" s="22">
        <v>36017</v>
      </c>
      <c r="C17" s="22">
        <v>37746</v>
      </c>
      <c r="D17" s="22">
        <v>31037</v>
      </c>
      <c r="E17" s="22">
        <v>27080</v>
      </c>
      <c r="F17" s="22">
        <v>26069</v>
      </c>
      <c r="G17" s="22">
        <v>17821</v>
      </c>
    </row>
    <row r="18" spans="1:7" ht="13.5">
      <c r="A18" s="2" t="s">
        <v>57</v>
      </c>
      <c r="B18" s="22">
        <v>14344</v>
      </c>
      <c r="C18" s="22">
        <v>2286</v>
      </c>
      <c r="D18" s="22">
        <v>3782</v>
      </c>
      <c r="E18" s="22">
        <v>3488</v>
      </c>
      <c r="F18" s="22">
        <v>1897</v>
      </c>
      <c r="G18" s="22">
        <v>21878</v>
      </c>
    </row>
    <row r="19" spans="1:7" ht="13.5">
      <c r="A19" s="2" t="s">
        <v>58</v>
      </c>
      <c r="B19" s="22">
        <v>123315</v>
      </c>
      <c r="C19" s="22">
        <v>119078</v>
      </c>
      <c r="D19" s="22">
        <v>109993</v>
      </c>
      <c r="E19" s="22">
        <v>92460</v>
      </c>
      <c r="F19" s="22">
        <v>71121</v>
      </c>
      <c r="G19" s="22">
        <v>95581</v>
      </c>
    </row>
    <row r="20" spans="1:7" ht="13.5">
      <c r="A20" s="2" t="s">
        <v>59</v>
      </c>
      <c r="B20" s="22">
        <v>28368</v>
      </c>
      <c r="C20" s="22">
        <v>6013</v>
      </c>
      <c r="D20" s="22">
        <v>2524</v>
      </c>
      <c r="E20" s="22">
        <v>3403</v>
      </c>
      <c r="F20" s="22">
        <v>3243</v>
      </c>
      <c r="G20" s="22">
        <v>11069</v>
      </c>
    </row>
    <row r="21" spans="1:7" ht="13.5">
      <c r="A21" s="2" t="s">
        <v>60</v>
      </c>
      <c r="B21" s="22">
        <v>-1100</v>
      </c>
      <c r="C21" s="22">
        <v>-1300</v>
      </c>
      <c r="D21" s="22">
        <v>-1100</v>
      </c>
      <c r="E21" s="22">
        <v>-1100</v>
      </c>
      <c r="F21" s="22">
        <v>-1000</v>
      </c>
      <c r="G21" s="22">
        <v>-1300</v>
      </c>
    </row>
    <row r="22" spans="1:7" ht="13.5">
      <c r="A22" s="2" t="s">
        <v>61</v>
      </c>
      <c r="B22" s="22">
        <v>4600130</v>
      </c>
      <c r="C22" s="22">
        <v>4328011</v>
      </c>
      <c r="D22" s="22">
        <v>3572189</v>
      </c>
      <c r="E22" s="22">
        <v>3718724</v>
      </c>
      <c r="F22" s="22">
        <v>3220044</v>
      </c>
      <c r="G22" s="22">
        <v>3448796</v>
      </c>
    </row>
    <row r="23" spans="1:7" ht="13.5">
      <c r="A23" s="3" t="s">
        <v>62</v>
      </c>
      <c r="B23" s="22">
        <v>1661734</v>
      </c>
      <c r="C23" s="22">
        <v>1640187</v>
      </c>
      <c r="D23" s="22">
        <v>1620779</v>
      </c>
      <c r="E23" s="22">
        <v>1627752</v>
      </c>
      <c r="F23" s="22">
        <v>1648209</v>
      </c>
      <c r="G23" s="22">
        <v>1554642</v>
      </c>
    </row>
    <row r="24" spans="1:7" ht="13.5">
      <c r="A24" s="4" t="s">
        <v>63</v>
      </c>
      <c r="B24" s="22">
        <v>-832410</v>
      </c>
      <c r="C24" s="22">
        <v>-757619</v>
      </c>
      <c r="D24" s="22">
        <v>-703394</v>
      </c>
      <c r="E24" s="22">
        <v>-638278</v>
      </c>
      <c r="F24" s="22">
        <v>-545327</v>
      </c>
      <c r="G24" s="22">
        <v>-438601</v>
      </c>
    </row>
    <row r="25" spans="1:7" ht="13.5">
      <c r="A25" s="4" t="s">
        <v>64</v>
      </c>
      <c r="B25" s="22">
        <v>829324</v>
      </c>
      <c r="C25" s="22">
        <v>882568</v>
      </c>
      <c r="D25" s="22">
        <v>917384</v>
      </c>
      <c r="E25" s="22">
        <v>989473</v>
      </c>
      <c r="F25" s="22">
        <v>1102881</v>
      </c>
      <c r="G25" s="22">
        <v>1116041</v>
      </c>
    </row>
    <row r="26" spans="1:7" ht="13.5">
      <c r="A26" s="3" t="s">
        <v>65</v>
      </c>
      <c r="B26" s="22">
        <v>130146</v>
      </c>
      <c r="C26" s="22">
        <v>128067</v>
      </c>
      <c r="D26" s="22">
        <v>128067</v>
      </c>
      <c r="E26" s="22">
        <v>148480</v>
      </c>
      <c r="F26" s="22">
        <v>154002</v>
      </c>
      <c r="G26" s="22">
        <v>154613</v>
      </c>
    </row>
    <row r="27" spans="1:7" ht="13.5">
      <c r="A27" s="4" t="s">
        <v>63</v>
      </c>
      <c r="B27" s="22">
        <v>-89409</v>
      </c>
      <c r="C27" s="22">
        <v>-84690</v>
      </c>
      <c r="D27" s="22">
        <v>-78201</v>
      </c>
      <c r="E27" s="22">
        <v>-89806</v>
      </c>
      <c r="F27" s="22">
        <v>-80567</v>
      </c>
      <c r="G27" s="22">
        <v>-67839</v>
      </c>
    </row>
    <row r="28" spans="1:7" ht="13.5">
      <c r="A28" s="4" t="s">
        <v>66</v>
      </c>
      <c r="B28" s="22">
        <v>40736</v>
      </c>
      <c r="C28" s="22">
        <v>43376</v>
      </c>
      <c r="D28" s="22">
        <v>49865</v>
      </c>
      <c r="E28" s="22">
        <v>58673</v>
      </c>
      <c r="F28" s="22">
        <v>73435</v>
      </c>
      <c r="G28" s="22">
        <v>86774</v>
      </c>
    </row>
    <row r="29" spans="1:7" ht="13.5">
      <c r="A29" s="3" t="s">
        <v>67</v>
      </c>
      <c r="B29" s="22">
        <v>149353</v>
      </c>
      <c r="C29" s="22">
        <v>148017</v>
      </c>
      <c r="D29" s="22">
        <v>160037</v>
      </c>
      <c r="E29" s="22">
        <v>160235</v>
      </c>
      <c r="F29" s="22">
        <v>159085</v>
      </c>
      <c r="G29" s="22">
        <v>164830</v>
      </c>
    </row>
    <row r="30" spans="1:7" ht="13.5">
      <c r="A30" s="4" t="s">
        <v>63</v>
      </c>
      <c r="B30" s="22">
        <v>-135019</v>
      </c>
      <c r="C30" s="22">
        <v>-134635</v>
      </c>
      <c r="D30" s="22">
        <v>-153929</v>
      </c>
      <c r="E30" s="22">
        <v>-151287</v>
      </c>
      <c r="F30" s="22">
        <v>-147963</v>
      </c>
      <c r="G30" s="22">
        <v>-148829</v>
      </c>
    </row>
    <row r="31" spans="1:7" ht="13.5">
      <c r="A31" s="4" t="s">
        <v>68</v>
      </c>
      <c r="B31" s="22">
        <v>14334</v>
      </c>
      <c r="C31" s="22">
        <v>13382</v>
      </c>
      <c r="D31" s="22">
        <v>6108</v>
      </c>
      <c r="E31" s="22">
        <v>8947</v>
      </c>
      <c r="F31" s="22">
        <v>11121</v>
      </c>
      <c r="G31" s="22">
        <v>16001</v>
      </c>
    </row>
    <row r="32" spans="1:7" ht="13.5">
      <c r="A32" s="3" t="s">
        <v>69</v>
      </c>
      <c r="B32" s="22">
        <v>1640</v>
      </c>
      <c r="C32" s="22">
        <v>1640</v>
      </c>
      <c r="D32" s="22">
        <v>1000</v>
      </c>
      <c r="E32" s="22">
        <v>1000</v>
      </c>
      <c r="F32" s="22">
        <v>1000</v>
      </c>
      <c r="G32" s="22">
        <v>1000</v>
      </c>
    </row>
    <row r="33" spans="1:7" ht="13.5">
      <c r="A33" s="4" t="s">
        <v>63</v>
      </c>
      <c r="B33" s="22">
        <v>-1453</v>
      </c>
      <c r="C33" s="22">
        <v>-1198</v>
      </c>
      <c r="D33" s="22">
        <v>-959</v>
      </c>
      <c r="E33" s="22">
        <v>-950</v>
      </c>
      <c r="F33" s="22">
        <v>-948</v>
      </c>
      <c r="G33" s="22">
        <v>-907</v>
      </c>
    </row>
    <row r="34" spans="1:7" ht="13.5">
      <c r="A34" s="4" t="s">
        <v>70</v>
      </c>
      <c r="B34" s="22">
        <v>186</v>
      </c>
      <c r="C34" s="22">
        <v>441</v>
      </c>
      <c r="D34" s="22">
        <v>40</v>
      </c>
      <c r="E34" s="22">
        <v>50</v>
      </c>
      <c r="F34" s="22">
        <v>51</v>
      </c>
      <c r="G34" s="22">
        <v>92</v>
      </c>
    </row>
    <row r="35" spans="1:7" ht="13.5">
      <c r="A35" s="3" t="s">
        <v>71</v>
      </c>
      <c r="B35" s="22">
        <v>1023371</v>
      </c>
      <c r="C35" s="22">
        <v>880678</v>
      </c>
      <c r="D35" s="22">
        <v>718283</v>
      </c>
      <c r="E35" s="22">
        <v>696400</v>
      </c>
      <c r="F35" s="22">
        <v>682298</v>
      </c>
      <c r="G35" s="22">
        <v>502318</v>
      </c>
    </row>
    <row r="36" spans="1:7" ht="13.5">
      <c r="A36" s="4" t="s">
        <v>63</v>
      </c>
      <c r="B36" s="22">
        <v>-816945</v>
      </c>
      <c r="C36" s="22">
        <v>-683088</v>
      </c>
      <c r="D36" s="22">
        <v>-618902</v>
      </c>
      <c r="E36" s="22">
        <v>-553341</v>
      </c>
      <c r="F36" s="22">
        <v>-450491</v>
      </c>
      <c r="G36" s="22">
        <v>-340926</v>
      </c>
    </row>
    <row r="37" spans="1:7" ht="13.5">
      <c r="A37" s="4" t="s">
        <v>72</v>
      </c>
      <c r="B37" s="22">
        <v>206426</v>
      </c>
      <c r="C37" s="22">
        <v>197589</v>
      </c>
      <c r="D37" s="22">
        <v>99380</v>
      </c>
      <c r="E37" s="22">
        <v>143058</v>
      </c>
      <c r="F37" s="22">
        <v>231807</v>
      </c>
      <c r="G37" s="22">
        <v>161391</v>
      </c>
    </row>
    <row r="38" spans="1:7" ht="13.5">
      <c r="A38" s="3" t="s">
        <v>73</v>
      </c>
      <c r="B38" s="22">
        <v>1518134</v>
      </c>
      <c r="C38" s="22">
        <v>1518134</v>
      </c>
      <c r="D38" s="22">
        <v>1518134</v>
      </c>
      <c r="E38" s="22">
        <v>1701379</v>
      </c>
      <c r="F38" s="22">
        <v>1742672</v>
      </c>
      <c r="G38" s="22">
        <v>1747922</v>
      </c>
    </row>
    <row r="39" spans="1:7" ht="13.5">
      <c r="A39" s="3" t="s">
        <v>74</v>
      </c>
      <c r="B39" s="22"/>
      <c r="C39" s="22">
        <v>85333</v>
      </c>
      <c r="D39" s="22">
        <v>3734</v>
      </c>
      <c r="E39" s="22">
        <v>7237</v>
      </c>
      <c r="F39" s="22">
        <v>2212</v>
      </c>
      <c r="G39" s="22">
        <v>38914</v>
      </c>
    </row>
    <row r="40" spans="1:7" ht="13.5">
      <c r="A40" s="3" t="s">
        <v>75</v>
      </c>
      <c r="B40" s="22">
        <v>2609143</v>
      </c>
      <c r="C40" s="22">
        <v>2740827</v>
      </c>
      <c r="D40" s="22">
        <v>2594648</v>
      </c>
      <c r="E40" s="22">
        <v>2908820</v>
      </c>
      <c r="F40" s="22">
        <v>3164183</v>
      </c>
      <c r="G40" s="22">
        <v>3167137</v>
      </c>
    </row>
    <row r="41" spans="1:7" ht="13.5">
      <c r="A41" s="3" t="s">
        <v>76</v>
      </c>
      <c r="B41" s="22">
        <v>16553</v>
      </c>
      <c r="C41" s="22">
        <v>6185</v>
      </c>
      <c r="D41" s="22">
        <v>11126</v>
      </c>
      <c r="E41" s="22">
        <v>31562</v>
      </c>
      <c r="F41" s="22">
        <v>56801</v>
      </c>
      <c r="G41" s="22">
        <v>52781</v>
      </c>
    </row>
    <row r="42" spans="1:7" ht="13.5">
      <c r="A42" s="3" t="s">
        <v>77</v>
      </c>
      <c r="B42" s="22"/>
      <c r="C42" s="22">
        <v>4889</v>
      </c>
      <c r="D42" s="22">
        <v>4889</v>
      </c>
      <c r="E42" s="22"/>
      <c r="F42" s="22"/>
      <c r="G42" s="22">
        <v>30809</v>
      </c>
    </row>
    <row r="43" spans="1:7" ht="13.5">
      <c r="A43" s="3" t="s">
        <v>78</v>
      </c>
      <c r="B43" s="22">
        <v>3048</v>
      </c>
      <c r="C43" s="22">
        <v>3048</v>
      </c>
      <c r="D43" s="22">
        <v>3048</v>
      </c>
      <c r="E43" s="22">
        <v>3048</v>
      </c>
      <c r="F43" s="22">
        <v>3048</v>
      </c>
      <c r="G43" s="22">
        <v>3048</v>
      </c>
    </row>
    <row r="44" spans="1:7" ht="13.5">
      <c r="A44" s="3" t="s">
        <v>79</v>
      </c>
      <c r="B44" s="22">
        <v>19602</v>
      </c>
      <c r="C44" s="22">
        <v>14123</v>
      </c>
      <c r="D44" s="22">
        <v>19064</v>
      </c>
      <c r="E44" s="22">
        <v>34611</v>
      </c>
      <c r="F44" s="22">
        <v>59850</v>
      </c>
      <c r="G44" s="22">
        <v>86639</v>
      </c>
    </row>
    <row r="45" spans="1:7" ht="13.5">
      <c r="A45" s="3" t="s">
        <v>80</v>
      </c>
      <c r="B45" s="22">
        <v>72544</v>
      </c>
      <c r="C45" s="22">
        <v>53436</v>
      </c>
      <c r="D45" s="22">
        <v>47544</v>
      </c>
      <c r="E45" s="22">
        <v>53266</v>
      </c>
      <c r="F45" s="22">
        <v>63351</v>
      </c>
      <c r="G45" s="22">
        <v>103121</v>
      </c>
    </row>
    <row r="46" spans="1:7" ht="13.5">
      <c r="A46" s="3" t="s">
        <v>81</v>
      </c>
      <c r="B46" s="22">
        <v>158746</v>
      </c>
      <c r="C46" s="22">
        <v>134140</v>
      </c>
      <c r="D46" s="22">
        <v>31500</v>
      </c>
      <c r="E46" s="22">
        <v>31500</v>
      </c>
      <c r="F46" s="22">
        <v>10000</v>
      </c>
      <c r="G46" s="22">
        <v>10000</v>
      </c>
    </row>
    <row r="47" spans="1:7" ht="13.5">
      <c r="A47" s="3" t="s">
        <v>82</v>
      </c>
      <c r="B47" s="22">
        <v>10</v>
      </c>
      <c r="C47" s="22">
        <v>10</v>
      </c>
      <c r="D47" s="22">
        <v>10</v>
      </c>
      <c r="E47" s="22">
        <v>10</v>
      </c>
      <c r="F47" s="22">
        <v>10</v>
      </c>
      <c r="G47" s="22">
        <v>10</v>
      </c>
    </row>
    <row r="48" spans="1:7" ht="13.5">
      <c r="A48" s="3" t="s">
        <v>83</v>
      </c>
      <c r="B48" s="22">
        <v>120</v>
      </c>
      <c r="C48" s="22">
        <v>204</v>
      </c>
      <c r="D48" s="22">
        <v>763</v>
      </c>
      <c r="E48" s="22">
        <v>1512</v>
      </c>
      <c r="F48" s="22"/>
      <c r="G48" s="22"/>
    </row>
    <row r="49" spans="1:7" ht="13.5">
      <c r="A49" s="3" t="s">
        <v>84</v>
      </c>
      <c r="B49" s="22">
        <v>25625</v>
      </c>
      <c r="C49" s="22">
        <v>24654</v>
      </c>
      <c r="D49" s="22">
        <v>20115</v>
      </c>
      <c r="E49" s="22">
        <v>118636</v>
      </c>
      <c r="F49" s="22">
        <v>164070</v>
      </c>
      <c r="G49" s="22">
        <v>325549</v>
      </c>
    </row>
    <row r="50" spans="1:7" ht="13.5">
      <c r="A50" s="3" t="s">
        <v>85</v>
      </c>
      <c r="B50" s="22">
        <v>4099</v>
      </c>
      <c r="C50" s="22">
        <v>1737</v>
      </c>
      <c r="D50" s="22">
        <v>2767</v>
      </c>
      <c r="E50" s="22">
        <v>1785</v>
      </c>
      <c r="F50" s="22">
        <v>3893</v>
      </c>
      <c r="G50" s="22"/>
    </row>
    <row r="51" spans="1:7" ht="13.5">
      <c r="A51" s="3" t="s">
        <v>86</v>
      </c>
      <c r="B51" s="22">
        <v>65200</v>
      </c>
      <c r="C51" s="22">
        <v>10320</v>
      </c>
      <c r="D51" s="22"/>
      <c r="E51" s="22"/>
      <c r="F51" s="22"/>
      <c r="G51" s="22"/>
    </row>
    <row r="52" spans="1:7" ht="13.5">
      <c r="A52" s="3" t="s">
        <v>59</v>
      </c>
      <c r="B52" s="22">
        <v>20293</v>
      </c>
      <c r="C52" s="22">
        <v>18480</v>
      </c>
      <c r="D52" s="22">
        <v>19745</v>
      </c>
      <c r="E52" s="22">
        <v>11804</v>
      </c>
      <c r="F52" s="22">
        <v>11324</v>
      </c>
      <c r="G52" s="22">
        <v>13830</v>
      </c>
    </row>
    <row r="53" spans="1:7" ht="13.5">
      <c r="A53" s="3" t="s">
        <v>87</v>
      </c>
      <c r="B53" s="22">
        <v>346639</v>
      </c>
      <c r="C53" s="22">
        <v>242983</v>
      </c>
      <c r="D53" s="22">
        <v>122445</v>
      </c>
      <c r="E53" s="22">
        <v>218514</v>
      </c>
      <c r="F53" s="22">
        <v>252649</v>
      </c>
      <c r="G53" s="22">
        <v>459315</v>
      </c>
    </row>
    <row r="54" spans="1:7" ht="13.5">
      <c r="A54" s="2" t="s">
        <v>88</v>
      </c>
      <c r="B54" s="22">
        <v>2975385</v>
      </c>
      <c r="C54" s="22">
        <v>2997934</v>
      </c>
      <c r="D54" s="22">
        <v>2736158</v>
      </c>
      <c r="E54" s="22">
        <v>3161947</v>
      </c>
      <c r="F54" s="22">
        <v>3476683</v>
      </c>
      <c r="G54" s="22">
        <v>3713093</v>
      </c>
    </row>
    <row r="55" spans="1:7" ht="14.25" thickBot="1">
      <c r="A55" s="5" t="s">
        <v>89</v>
      </c>
      <c r="B55" s="23">
        <v>7575515</v>
      </c>
      <c r="C55" s="23">
        <v>7325945</v>
      </c>
      <c r="D55" s="23">
        <v>6308347</v>
      </c>
      <c r="E55" s="23">
        <v>6880671</v>
      </c>
      <c r="F55" s="23">
        <v>6696728</v>
      </c>
      <c r="G55" s="23">
        <v>7161889</v>
      </c>
    </row>
    <row r="56" spans="1:7" ht="14.25" thickTop="1">
      <c r="A56" s="2" t="s">
        <v>90</v>
      </c>
      <c r="B56" s="22">
        <v>653708</v>
      </c>
      <c r="C56" s="22">
        <v>956912</v>
      </c>
      <c r="D56" s="22">
        <v>575947</v>
      </c>
      <c r="E56" s="22">
        <v>535809</v>
      </c>
      <c r="F56" s="22">
        <v>368429</v>
      </c>
      <c r="G56" s="22">
        <v>941891</v>
      </c>
    </row>
    <row r="57" spans="1:7" ht="13.5">
      <c r="A57" s="2" t="s">
        <v>91</v>
      </c>
      <c r="B57" s="22">
        <v>386069</v>
      </c>
      <c r="C57" s="22">
        <v>418449</v>
      </c>
      <c r="D57" s="22">
        <v>291318</v>
      </c>
      <c r="E57" s="22">
        <v>338574</v>
      </c>
      <c r="F57" s="22">
        <v>169318</v>
      </c>
      <c r="G57" s="22">
        <v>275225</v>
      </c>
    </row>
    <row r="58" spans="1:7" ht="13.5">
      <c r="A58" s="2" t="s">
        <v>92</v>
      </c>
      <c r="B58" s="22">
        <v>1560000</v>
      </c>
      <c r="C58" s="22">
        <v>1530000</v>
      </c>
      <c r="D58" s="22">
        <v>1087866</v>
      </c>
      <c r="E58" s="22">
        <v>1554300</v>
      </c>
      <c r="F58" s="22">
        <v>1930000</v>
      </c>
      <c r="G58" s="22">
        <v>580000</v>
      </c>
    </row>
    <row r="59" spans="1:7" ht="13.5">
      <c r="A59" s="2" t="s">
        <v>93</v>
      </c>
      <c r="B59" s="22">
        <v>324914</v>
      </c>
      <c r="C59" s="22">
        <v>444687</v>
      </c>
      <c r="D59" s="22">
        <v>535012</v>
      </c>
      <c r="E59" s="22">
        <v>660392</v>
      </c>
      <c r="F59" s="22">
        <v>551398</v>
      </c>
      <c r="G59" s="22">
        <v>456824</v>
      </c>
    </row>
    <row r="60" spans="1:7" ht="13.5">
      <c r="A60" s="2" t="s">
        <v>94</v>
      </c>
      <c r="B60" s="22">
        <v>191087</v>
      </c>
      <c r="C60" s="22">
        <v>198117</v>
      </c>
      <c r="D60" s="22">
        <v>145311</v>
      </c>
      <c r="E60" s="22">
        <v>117608</v>
      </c>
      <c r="F60" s="22">
        <v>74007</v>
      </c>
      <c r="G60" s="22">
        <v>125038</v>
      </c>
    </row>
    <row r="61" spans="1:7" ht="13.5">
      <c r="A61" s="2" t="s">
        <v>95</v>
      </c>
      <c r="B61" s="22">
        <v>192692</v>
      </c>
      <c r="C61" s="22">
        <v>195527</v>
      </c>
      <c r="D61" s="22">
        <v>158250</v>
      </c>
      <c r="E61" s="22">
        <v>157792</v>
      </c>
      <c r="F61" s="22">
        <v>131370</v>
      </c>
      <c r="G61" s="22">
        <v>184206</v>
      </c>
    </row>
    <row r="62" spans="1:7" ht="13.5">
      <c r="A62" s="2" t="s">
        <v>96</v>
      </c>
      <c r="B62" s="22">
        <v>156105</v>
      </c>
      <c r="C62" s="22">
        <v>220631</v>
      </c>
      <c r="D62" s="22">
        <v>110287</v>
      </c>
      <c r="E62" s="22">
        <v>18806</v>
      </c>
      <c r="F62" s="22"/>
      <c r="G62" s="22">
        <v>82253</v>
      </c>
    </row>
    <row r="63" spans="1:7" ht="13.5">
      <c r="A63" s="2" t="s">
        <v>97</v>
      </c>
      <c r="B63" s="22"/>
      <c r="C63" s="22">
        <v>16555</v>
      </c>
      <c r="D63" s="22">
        <v>9256</v>
      </c>
      <c r="E63" s="22">
        <v>22423</v>
      </c>
      <c r="F63" s="22"/>
      <c r="G63" s="22">
        <v>63563</v>
      </c>
    </row>
    <row r="64" spans="1:7" ht="13.5">
      <c r="A64" s="2" t="s">
        <v>98</v>
      </c>
      <c r="B64" s="22">
        <v>167914</v>
      </c>
      <c r="C64" s="22">
        <v>38072</v>
      </c>
      <c r="D64" s="22">
        <v>51410</v>
      </c>
      <c r="E64" s="22">
        <v>17109</v>
      </c>
      <c r="F64" s="22">
        <v>2791</v>
      </c>
      <c r="G64" s="22">
        <v>17414</v>
      </c>
    </row>
    <row r="65" spans="1:7" ht="13.5">
      <c r="A65" s="2" t="s">
        <v>99</v>
      </c>
      <c r="B65" s="22">
        <v>11574</v>
      </c>
      <c r="C65" s="22">
        <v>8177</v>
      </c>
      <c r="D65" s="22">
        <v>7919</v>
      </c>
      <c r="E65" s="22">
        <v>7448</v>
      </c>
      <c r="F65" s="22">
        <v>8832</v>
      </c>
      <c r="G65" s="22">
        <v>9722</v>
      </c>
    </row>
    <row r="66" spans="1:7" ht="13.5">
      <c r="A66" s="2" t="s">
        <v>100</v>
      </c>
      <c r="B66" s="22">
        <v>57000</v>
      </c>
      <c r="C66" s="22">
        <v>61000</v>
      </c>
      <c r="D66" s="22">
        <v>43000</v>
      </c>
      <c r="E66" s="22">
        <v>47000</v>
      </c>
      <c r="F66" s="22">
        <v>44000</v>
      </c>
      <c r="G66" s="22">
        <v>45000</v>
      </c>
    </row>
    <row r="67" spans="1:7" ht="13.5">
      <c r="A67" s="2" t="s">
        <v>101</v>
      </c>
      <c r="B67" s="22">
        <v>3701066</v>
      </c>
      <c r="C67" s="22">
        <v>4088130</v>
      </c>
      <c r="D67" s="22">
        <v>3015689</v>
      </c>
      <c r="E67" s="22">
        <v>3527263</v>
      </c>
      <c r="F67" s="22">
        <v>3380159</v>
      </c>
      <c r="G67" s="22">
        <v>3029781</v>
      </c>
    </row>
    <row r="68" spans="1:7" ht="13.5">
      <c r="A68" s="2" t="s">
        <v>102</v>
      </c>
      <c r="B68" s="22">
        <v>581841</v>
      </c>
      <c r="C68" s="22">
        <v>353142</v>
      </c>
      <c r="D68" s="22">
        <v>767254</v>
      </c>
      <c r="E68" s="22">
        <v>1007265</v>
      </c>
      <c r="F68" s="22">
        <v>1164982</v>
      </c>
      <c r="G68" s="22">
        <v>1477442</v>
      </c>
    </row>
    <row r="69" spans="1:7" ht="13.5">
      <c r="A69" s="2" t="s">
        <v>103</v>
      </c>
      <c r="B69" s="22">
        <v>33175</v>
      </c>
      <c r="C69" s="22">
        <v>43087</v>
      </c>
      <c r="D69" s="22">
        <v>29329</v>
      </c>
      <c r="E69" s="22">
        <v>8352</v>
      </c>
      <c r="F69" s="22">
        <v>51794</v>
      </c>
      <c r="G69" s="22"/>
    </row>
    <row r="70" spans="1:7" ht="13.5">
      <c r="A70" s="2" t="s">
        <v>104</v>
      </c>
      <c r="B70" s="22">
        <v>24750</v>
      </c>
      <c r="C70" s="22">
        <v>14500</v>
      </c>
      <c r="D70" s="22">
        <v>14500</v>
      </c>
      <c r="E70" s="22">
        <v>14500</v>
      </c>
      <c r="F70" s="22">
        <v>13500</v>
      </c>
      <c r="G70" s="22">
        <v>12500</v>
      </c>
    </row>
    <row r="71" spans="1:7" ht="13.5">
      <c r="A71" s="2" t="s">
        <v>105</v>
      </c>
      <c r="B71" s="22">
        <v>175529</v>
      </c>
      <c r="C71" s="22">
        <v>190370</v>
      </c>
      <c r="D71" s="22">
        <v>206186</v>
      </c>
      <c r="E71" s="22">
        <v>226970</v>
      </c>
      <c r="F71" s="22">
        <v>267093</v>
      </c>
      <c r="G71" s="22">
        <v>318266</v>
      </c>
    </row>
    <row r="72" spans="1:7" ht="13.5">
      <c r="A72" s="2" t="s">
        <v>106</v>
      </c>
      <c r="B72" s="22">
        <v>31927</v>
      </c>
      <c r="C72" s="22">
        <v>31482</v>
      </c>
      <c r="D72" s="22">
        <v>30491</v>
      </c>
      <c r="E72" s="22"/>
      <c r="F72" s="22"/>
      <c r="G72" s="22"/>
    </row>
    <row r="73" spans="1:7" ht="13.5">
      <c r="A73" s="2" t="s">
        <v>107</v>
      </c>
      <c r="B73" s="22">
        <v>847223</v>
      </c>
      <c r="C73" s="22">
        <v>632582</v>
      </c>
      <c r="D73" s="22">
        <v>1047761</v>
      </c>
      <c r="E73" s="22">
        <v>1257087</v>
      </c>
      <c r="F73" s="22">
        <v>1547369</v>
      </c>
      <c r="G73" s="22">
        <v>1958208</v>
      </c>
    </row>
    <row r="74" spans="1:7" ht="14.25" thickBot="1">
      <c r="A74" s="5" t="s">
        <v>108</v>
      </c>
      <c r="B74" s="23">
        <v>4548289</v>
      </c>
      <c r="C74" s="23">
        <v>4720713</v>
      </c>
      <c r="D74" s="23">
        <v>4063451</v>
      </c>
      <c r="E74" s="23">
        <v>4784351</v>
      </c>
      <c r="F74" s="23">
        <v>4927529</v>
      </c>
      <c r="G74" s="23">
        <v>4987990</v>
      </c>
    </row>
    <row r="75" spans="1:7" ht="14.25" thickTop="1">
      <c r="A75" s="2" t="s">
        <v>109</v>
      </c>
      <c r="B75" s="22">
        <v>464817</v>
      </c>
      <c r="C75" s="22">
        <v>464817</v>
      </c>
      <c r="D75" s="22">
        <v>464817</v>
      </c>
      <c r="E75" s="22">
        <v>464817</v>
      </c>
      <c r="F75" s="22">
        <v>464817</v>
      </c>
      <c r="G75" s="22">
        <v>464817</v>
      </c>
    </row>
    <row r="76" spans="1:7" ht="13.5">
      <c r="A76" s="3" t="s">
        <v>110</v>
      </c>
      <c r="B76" s="22">
        <v>557563</v>
      </c>
      <c r="C76" s="22">
        <v>557563</v>
      </c>
      <c r="D76" s="22">
        <v>557563</v>
      </c>
      <c r="E76" s="22">
        <v>557563</v>
      </c>
      <c r="F76" s="22">
        <v>557563</v>
      </c>
      <c r="G76" s="22">
        <v>557563</v>
      </c>
    </row>
    <row r="77" spans="1:7" ht="13.5">
      <c r="A77" s="3" t="s">
        <v>111</v>
      </c>
      <c r="B77" s="22">
        <v>557563</v>
      </c>
      <c r="C77" s="22">
        <v>557563</v>
      </c>
      <c r="D77" s="22">
        <v>557563</v>
      </c>
      <c r="E77" s="22">
        <v>557563</v>
      </c>
      <c r="F77" s="22">
        <v>557563</v>
      </c>
      <c r="G77" s="22">
        <v>557563</v>
      </c>
    </row>
    <row r="78" spans="1:7" ht="13.5">
      <c r="A78" s="3" t="s">
        <v>112</v>
      </c>
      <c r="B78" s="22">
        <v>24500</v>
      </c>
      <c r="C78" s="22">
        <v>24500</v>
      </c>
      <c r="D78" s="22">
        <v>24500</v>
      </c>
      <c r="E78" s="22">
        <v>24500</v>
      </c>
      <c r="F78" s="22">
        <v>24500</v>
      </c>
      <c r="G78" s="22">
        <v>24500</v>
      </c>
    </row>
    <row r="79" spans="1:7" ht="13.5">
      <c r="A79" s="4" t="s">
        <v>113</v>
      </c>
      <c r="B79" s="22">
        <v>113071</v>
      </c>
      <c r="C79" s="22">
        <v>113071</v>
      </c>
      <c r="D79" s="22">
        <v>113071</v>
      </c>
      <c r="E79" s="22">
        <v>113071</v>
      </c>
      <c r="F79" s="22">
        <v>113071</v>
      </c>
      <c r="G79" s="22">
        <v>113071</v>
      </c>
    </row>
    <row r="80" spans="1:7" ht="13.5">
      <c r="A80" s="4" t="s">
        <v>114</v>
      </c>
      <c r="B80" s="22">
        <v>1958311</v>
      </c>
      <c r="C80" s="22">
        <v>1548074</v>
      </c>
      <c r="D80" s="22">
        <v>1194413</v>
      </c>
      <c r="E80" s="22">
        <v>1047880</v>
      </c>
      <c r="F80" s="22">
        <v>717633</v>
      </c>
      <c r="G80" s="22">
        <v>1118573</v>
      </c>
    </row>
    <row r="81" spans="1:7" ht="13.5">
      <c r="A81" s="3" t="s">
        <v>115</v>
      </c>
      <c r="B81" s="22">
        <v>2095883</v>
      </c>
      <c r="C81" s="22">
        <v>1685646</v>
      </c>
      <c r="D81" s="22">
        <v>1331985</v>
      </c>
      <c r="E81" s="22">
        <v>1185452</v>
      </c>
      <c r="F81" s="22">
        <v>855205</v>
      </c>
      <c r="G81" s="22">
        <v>1256145</v>
      </c>
    </row>
    <row r="82" spans="1:7" ht="13.5">
      <c r="A82" s="2" t="s">
        <v>116</v>
      </c>
      <c r="B82" s="22">
        <v>-109829</v>
      </c>
      <c r="C82" s="22">
        <v>-109327</v>
      </c>
      <c r="D82" s="22">
        <v>-109327</v>
      </c>
      <c r="E82" s="22">
        <v>-109327</v>
      </c>
      <c r="F82" s="22">
        <v>-109172</v>
      </c>
      <c r="G82" s="22">
        <v>-108970</v>
      </c>
    </row>
    <row r="83" spans="1:7" ht="13.5">
      <c r="A83" s="2" t="s">
        <v>117</v>
      </c>
      <c r="B83" s="22">
        <v>3008434</v>
      </c>
      <c r="C83" s="22">
        <v>2598698</v>
      </c>
      <c r="D83" s="22">
        <v>2245037</v>
      </c>
      <c r="E83" s="22">
        <v>2098505</v>
      </c>
      <c r="F83" s="22">
        <v>1768413</v>
      </c>
      <c r="G83" s="22">
        <v>2169554</v>
      </c>
    </row>
    <row r="84" spans="1:7" ht="13.5">
      <c r="A84" s="2" t="s">
        <v>118</v>
      </c>
      <c r="B84" s="22">
        <v>18791</v>
      </c>
      <c r="C84" s="22">
        <v>6533</v>
      </c>
      <c r="D84" s="22">
        <v>-141</v>
      </c>
      <c r="E84" s="22">
        <v>-2185</v>
      </c>
      <c r="F84" s="22">
        <v>784</v>
      </c>
      <c r="G84" s="22">
        <v>4344</v>
      </c>
    </row>
    <row r="85" spans="1:7" ht="13.5">
      <c r="A85" s="2" t="s">
        <v>119</v>
      </c>
      <c r="B85" s="22">
        <v>18791</v>
      </c>
      <c r="C85" s="22">
        <v>6533</v>
      </c>
      <c r="D85" s="22">
        <v>-141</v>
      </c>
      <c r="E85" s="22">
        <v>-2185</v>
      </c>
      <c r="F85" s="22">
        <v>784</v>
      </c>
      <c r="G85" s="22">
        <v>4344</v>
      </c>
    </row>
    <row r="86" spans="1:7" ht="13.5">
      <c r="A86" s="6" t="s">
        <v>120</v>
      </c>
      <c r="B86" s="22">
        <v>3027225</v>
      </c>
      <c r="C86" s="22">
        <v>2605232</v>
      </c>
      <c r="D86" s="22">
        <v>2244896</v>
      </c>
      <c r="E86" s="22">
        <v>2096319</v>
      </c>
      <c r="F86" s="22">
        <v>1769198</v>
      </c>
      <c r="G86" s="22">
        <v>2173899</v>
      </c>
    </row>
    <row r="87" spans="1:7" ht="14.25" thickBot="1">
      <c r="A87" s="7" t="s">
        <v>121</v>
      </c>
      <c r="B87" s="22">
        <v>7575515</v>
      </c>
      <c r="C87" s="22">
        <v>7325945</v>
      </c>
      <c r="D87" s="22">
        <v>6308347</v>
      </c>
      <c r="E87" s="22">
        <v>6880671</v>
      </c>
      <c r="F87" s="22">
        <v>6696728</v>
      </c>
      <c r="G87" s="22">
        <v>7161889</v>
      </c>
    </row>
    <row r="88" spans="1:7" ht="14.25" thickTop="1">
      <c r="A88" s="8"/>
      <c r="B88" s="24"/>
      <c r="C88" s="24"/>
      <c r="D88" s="24"/>
      <c r="E88" s="24"/>
      <c r="F88" s="24"/>
      <c r="G88" s="24"/>
    </row>
    <row r="90" ht="13.5">
      <c r="A90" s="20" t="s">
        <v>126</v>
      </c>
    </row>
    <row r="91" ht="13.5">
      <c r="A91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2014-08-08T04:39:29Z</dcterms:created>
  <dcterms:modified xsi:type="dcterms:W3CDTF">2014-08-08T04:39:39Z</dcterms:modified>
  <cp:category/>
  <cp:version/>
  <cp:contentType/>
  <cp:contentStatus/>
</cp:coreProperties>
</file>