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<sst xmlns="http://schemas.openxmlformats.org/spreadsheetml/2006/main" count="716" uniqueCount="254">
  <si>
    <t>為替換算調整勘定</t>
  </si>
  <si>
    <t>連結・貸借対照表</t>
  </si>
  <si>
    <t>累積四半期</t>
  </si>
  <si>
    <t>2013/07/01</t>
  </si>
  <si>
    <t>のれん償却額</t>
  </si>
  <si>
    <t>貸倒引当金の増減額（△は減少）</t>
  </si>
  <si>
    <t>賞与引当金の増減額（△は減少）</t>
  </si>
  <si>
    <t>役員賞与引当金の増減額（△は減少）</t>
  </si>
  <si>
    <t>役員退職慰労引当金の増減額（△は減少）</t>
  </si>
  <si>
    <t>受取利息及び受取配当金</t>
  </si>
  <si>
    <t>会員権売却損益（△は益）</t>
  </si>
  <si>
    <t>会員権評価損</t>
  </si>
  <si>
    <t>売上債権の増減額（△は増加）</t>
  </si>
  <si>
    <t>たな卸資産の増減額（△は増加）</t>
  </si>
  <si>
    <t>未収入金の増減額（△は増加）</t>
  </si>
  <si>
    <t>仕入債務の増減額（△は減少）</t>
  </si>
  <si>
    <t>未払金の増減額（△は減少）</t>
  </si>
  <si>
    <t>未払費用の増減額（△は減少）</t>
  </si>
  <si>
    <t>小計</t>
  </si>
  <si>
    <t>利息及び配当金の受取額</t>
  </si>
  <si>
    <t>保険金の受取額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</si>
  <si>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</si>
  <si>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</si>
  <si>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</si>
  <si>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</si>
  <si>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</si>
  <si>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</si>
  <si>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</si>
  <si>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</si>
  <si>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投資有価証券の取得による支出</t>
  </si>
  <si>
    <t>投資活動によるキャッシュ・フロー</t>
  </si>
  <si>
    <t>短期借入金の増減額（△は減少）</t>
  </si>
  <si>
    <t>長期借入れによる収入</t>
  </si>
  <si>
    <t>長期借入金の返済による支出</t>
  </si>
  <si>
    <t>ファイナンス・リース債務の返済による支出</t>
  </si>
  <si>
    <t>社債の償還による支出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</si>
  <si>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</si>
  <si>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</si>
  <si>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</si>
  <si>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</si>
  <si>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</si>
  <si>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</si>
  <si>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</si>
  <si>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</si>
  <si>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作業くず売却益</t>
  </si>
  <si>
    <t>投資有価証券売却益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</si>
  <si>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</si>
  <si>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</si>
  <si>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</si>
  <si>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</si>
  <si>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</si>
  <si>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</si>
  <si>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</si>
  <si>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</si>
  <si>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</si>
  <si>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2013/09/26</t>
  </si>
  <si>
    <t>通期</t>
  </si>
  <si>
    <t>2013/06/30</t>
  </si>
  <si>
    <t>2012/06/30</t>
  </si>
  <si>
    <t>2012/09/27</t>
  </si>
  <si>
    <t>2011/06/30</t>
  </si>
  <si>
    <t>2011/09/22</t>
  </si>
  <si>
    <t>2010/06/30</t>
  </si>
  <si>
    <t>2010/09/24</t>
  </si>
  <si>
    <t>2009/06/30</t>
  </si>
  <si>
    <t>2009/09/25</t>
  </si>
  <si>
    <t>2008/06/30</t>
  </si>
  <si>
    <t>現金及び預金</t>
  </si>
  <si>
    <t>千円</t>
  </si>
  <si>
    <t>受取手形</t>
  </si>
  <si>
    <t>電子記録債権</t>
  </si>
  <si>
    <t>売掛金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</si>
  <si>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</si>
  <si>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</si>
  <si>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</si>
  <si>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</si>
  <si>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</si>
  <si>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</si>
  <si>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従業員に対する短期貸付金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</si>
  <si>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</si>
  <si>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</si>
  <si>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</si>
  <si>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</si>
  <si>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</si>
  <si>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</si>
  <si>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</si>
  <si>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</si>
  <si>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</si>
  <si>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</si>
  <si>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</si>
  <si>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</si>
  <si>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</si>
  <si>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</si>
  <si>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</si>
  <si>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</si>
  <si>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</si>
  <si>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</si>
  <si>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</si>
  <si>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</si>
  <si>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</si>
  <si>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</si>
  <si>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</si>
  <si>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</si>
  <si>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</si>
  <si>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</si>
  <si>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長期前払費用</t>
  </si>
  <si>
    <t>保険積立金</t>
  </si>
  <si>
    <t>差入保証金</t>
  </si>
  <si>
    <t>前払年金費用</t>
  </si>
  <si>
    <t>投資その他の資産</t>
  </si>
  <si>
    <t>固定資産</t>
  </si>
  <si>
    <t>資産</t>
  </si>
  <si>
    <t>支払手形</t>
  </si>
  <si>
    <t>買掛金</t>
  </si>
  <si>
    <t>短期借入金</t>
  </si>
  <si>
    <t>関係会社短期借入金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</si>
  <si>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</si>
  <si>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</si>
  <si>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</si>
  <si>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</si>
  <si>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</si>
  <si>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</si>
  <si>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</si>
  <si>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賞与引当金</t>
  </si>
  <si>
    <t>流動負債</t>
  </si>
  <si>
    <t>社債</t>
  </si>
  <si>
    <t>長期借入金</t>
  </si>
  <si>
    <t>繰延税金負債</t>
  </si>
  <si>
    <t>役員退職慰労引当金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</si>
  <si>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</si>
  <si>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</si>
  <si>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</si>
  <si>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</si>
  <si>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</si>
  <si>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</si>
  <si>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</si>
  <si>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</si>
  <si>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</si>
  <si>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</si>
  <si>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</si>
  <si>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</si>
  <si>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</si>
  <si>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</si>
  <si>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</si>
  <si>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</si>
  <si>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</si>
  <si>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</si>
  <si>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株式会社三ツ知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</si>
  <si>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</si>
  <si>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</si>
  <si>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</si>
  <si>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2012/07/01</t>
  </si>
  <si>
    <t>2011/07/01</t>
  </si>
  <si>
    <t>2010/07/01</t>
  </si>
  <si>
    <t>2009/07/01</t>
  </si>
  <si>
    <t>2008/07/01</t>
  </si>
  <si>
    <t>2007/07/01</t>
  </si>
  <si>
    <t>製品売上高</t>
  </si>
  <si>
    <t>商品売上高</t>
  </si>
  <si>
    <t>売上高</t>
  </si>
  <si>
    <t>製品期首たな卸高</t>
  </si>
  <si>
    <t>当期製品仕入高</t>
  </si>
  <si>
    <t>当期製品製造原価</t>
  </si>
  <si>
    <t>合計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</si>
  <si>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</si>
  <si>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</si>
  <si>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</si>
  <si>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</si>
  <si>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</si>
  <si>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</si>
  <si>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商品及び製品売上原価</t>
  </si>
  <si>
    <t>売上総利益</t>
  </si>
  <si>
    <t>役員報酬</t>
  </si>
  <si>
    <t>給料及び手当</t>
  </si>
  <si>
    <t>賞与</t>
  </si>
  <si>
    <t>（うち賞与引当金繰入額）</t>
  </si>
  <si>
    <t>（うち役員退職慰労引当金繰入額）</t>
  </si>
  <si>
    <t>福利厚生費</t>
  </si>
  <si>
    <t>運搬費</t>
  </si>
  <si>
    <t>減価償却費</t>
  </si>
  <si>
    <t>支払手数料</t>
  </si>
  <si>
    <t>販売費・一般管理費</t>
  </si>
  <si>
    <t>営業利益</t>
  </si>
  <si>
    <t>受取利息</t>
  </si>
  <si>
    <t>受取配当金</t>
  </si>
  <si>
    <t>為替差益</t>
  </si>
  <si>
    <t>受取手数料</t>
  </si>
  <si>
    <t>受取賃貸料</t>
  </si>
  <si>
    <t>受取ロイヤリティー</t>
  </si>
  <si>
    <t>営業外収益</t>
  </si>
  <si>
    <t>支払利息</t>
  </si>
  <si>
    <t>社債利息</t>
  </si>
  <si>
    <t>社債発行費</t>
  </si>
  <si>
    <t>賃貸費用</t>
  </si>
  <si>
    <t>営業外費用</t>
  </si>
  <si>
    <t>経常利益</t>
  </si>
  <si>
    <t>会員権売却益</t>
  </si>
  <si>
    <t>特別利益</t>
  </si>
  <si>
    <t>固定資産除却損</t>
  </si>
  <si>
    <t>投資有価証券評価損</t>
  </si>
  <si>
    <t>会員権売却損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</si>
  <si>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</si>
  <si>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</si>
  <si>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</si>
  <si>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</si>
  <si>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</si>
  <si>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</si>
  <si>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</si>
  <si>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2014/05/14</t>
  </si>
  <si>
    <t>四半期</t>
  </si>
  <si>
    <t>2014/03/31</t>
  </si>
  <si>
    <t>2014/02/13</t>
  </si>
  <si>
    <t>2013/12/31</t>
  </si>
  <si>
    <t>2013/11/13</t>
  </si>
  <si>
    <t>2013/09/30</t>
  </si>
  <si>
    <t>2013/05/13</t>
  </si>
  <si>
    <t>2013/03/31</t>
  </si>
  <si>
    <t>2013/02/13</t>
  </si>
  <si>
    <t>2012/12/31</t>
  </si>
  <si>
    <t>2012/11/13</t>
  </si>
  <si>
    <t>2012/09/30</t>
  </si>
  <si>
    <t>2012/05/14</t>
  </si>
  <si>
    <t>2012/03/31</t>
  </si>
  <si>
    <t>2012/02/13</t>
  </si>
  <si>
    <t>2011/12/31</t>
  </si>
  <si>
    <t>2011/11/11</t>
  </si>
  <si>
    <t>2011/09/30</t>
  </si>
  <si>
    <t>2011/05/13</t>
  </si>
  <si>
    <t>2011/03/31</t>
  </si>
  <si>
    <t>2011/02/10</t>
  </si>
  <si>
    <t>2010/12/31</t>
  </si>
  <si>
    <t>2010/11/12</t>
  </si>
  <si>
    <t>2010/09/30</t>
  </si>
  <si>
    <t>2010/05/12</t>
  </si>
  <si>
    <t>2010/03/31</t>
  </si>
  <si>
    <t>2010/02/12</t>
  </si>
  <si>
    <t>2009/12/31</t>
  </si>
  <si>
    <t>2009/11/12</t>
  </si>
  <si>
    <t>2009/09/30</t>
  </si>
  <si>
    <t>2009/05/12</t>
  </si>
  <si>
    <t>2009/03/31</t>
  </si>
  <si>
    <t>2009/02/12</t>
  </si>
  <si>
    <t>2008/12/31</t>
  </si>
  <si>
    <t>2008/11/12</t>
  </si>
  <si>
    <t>2008/09/30</t>
  </si>
  <si>
    <t>受取手形及び営業未収入金</t>
  </si>
  <si>
    <t>たな卸資産</t>
  </si>
  <si>
    <t>建物及び構築物（純額）</t>
  </si>
  <si>
    <t>機械装置及び運搬具（純額）</t>
  </si>
  <si>
    <t>その他（純額）</t>
  </si>
  <si>
    <t>のれん</t>
  </si>
  <si>
    <t>支払手形及び買掛金</t>
  </si>
  <si>
    <t>未払役員賞与</t>
  </si>
  <si>
    <t>退職給付引当金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</si>
</sst>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3439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HYPERLINK("http://www.kabupro.jp/mark/20140514/S1001RSJ.htm","四半期報告書")</f>
        <v>四半期報告書</v>
      </c>
      <c r="C4" s="15" t="str">
        <f>HYPERLINK("http://www.kabupro.jp/mark/20140213/S10014OG.htm","四半期報告書")</f>
        <v>四半期報告書</v>
      </c>
      <c r="D4" s="15" t="str">
        <f>HYPERLINK("http://www.kabupro.jp/mark/20131113/S1000F2J.htm","四半期報告書")</f>
        <v>四半期報告書</v>
      </c>
      <c r="E4" s="15" t="str">
        <f>HYPERLINK("http://www.kabupro.jp/mark/20130926/S10001DH.htm","有価証券報告書")</f>
        <v>有価証券報告書</v>
      </c>
      <c r="F4" s="15" t="str">
        <f>HYPERLINK("http://www.kabupro.jp/mark/20140514/S1001RSJ.htm","四半期報告書")</f>
        <v>四半期報告書</v>
      </c>
      <c r="G4" s="15" t="str">
        <f>HYPERLINK("http://www.kabupro.jp/mark/20140213/S10014OG.htm","四半期報告書")</f>
        <v>四半期報告書</v>
      </c>
      <c r="H4" s="15" t="str">
        <f>HYPERLINK("http://www.kabupro.jp/mark/20131113/S1000F2J.htm","四半期報告書")</f>
        <v>四半期報告書</v>
      </c>
      <c r="I4" s="15" t="str">
        <f>HYPERLINK("http://www.kabupro.jp/mark/20130926/S10001DH.htm","有価証券報告書")</f>
        <v>有価証券報告書</v>
      </c>
      <c r="J4" s="15" t="str">
        <f>HYPERLINK("http://www.kabupro.jp/mark/20130513/S000DCLF.htm","四半期報告書")</f>
        <v>四半期報告書</v>
      </c>
      <c r="K4" s="15" t="str">
        <f>HYPERLINK("http://www.kabupro.jp/mark/20130213/S000CT7U.htm","四半期報告書")</f>
        <v>四半期報告書</v>
      </c>
      <c r="L4" s="15" t="str">
        <f>HYPERLINK("http://www.kabupro.jp/mark/20121113/S000C8B5.htm","四半期報告書")</f>
        <v>四半期報告書</v>
      </c>
      <c r="M4" s="15" t="str">
        <f>HYPERLINK("http://www.kabupro.jp/mark/20120927/S000BYUR.htm","有価証券報告書")</f>
        <v>有価証券報告書</v>
      </c>
      <c r="N4" s="15" t="str">
        <f>HYPERLINK("http://www.kabupro.jp/mark/20120514/S000ATZU.htm","四半期報告書")</f>
        <v>四半期報告書</v>
      </c>
      <c r="O4" s="15" t="str">
        <f>HYPERLINK("http://www.kabupro.jp/mark/20120213/S000AAKN.htm","四半期報告書")</f>
        <v>四半期報告書</v>
      </c>
      <c r="P4" s="15" t="str">
        <f>HYPERLINK("http://www.kabupro.jp/mark/20111111/S0009N1Y.htm","四半期報告書")</f>
        <v>四半期報告書</v>
      </c>
      <c r="Q4" s="15" t="str">
        <f>HYPERLINK("http://www.kabupro.jp/mark/20110922/S0009DI3.htm","有価証券報告書")</f>
        <v>有価証券報告書</v>
      </c>
      <c r="R4" s="15" t="str">
        <f>HYPERLINK("http://www.kabupro.jp/mark/20110513/S00089HQ.htm","四半期報告書")</f>
        <v>四半期報告書</v>
      </c>
      <c r="S4" s="15" t="str">
        <f>HYPERLINK("http://www.kabupro.jp/mark/20110210/S0007OZ6.htm","四半期報告書")</f>
        <v>四半期報告書</v>
      </c>
      <c r="T4" s="15" t="str">
        <f>HYPERLINK("http://www.kabupro.jp/mark/20101112/S00076KT.htm","四半期報告書")</f>
        <v>四半期報告書</v>
      </c>
      <c r="U4" s="15" t="str">
        <f>HYPERLINK("http://www.kabupro.jp/mark/20100924/S0006U2D.htm","有価証券報告書")</f>
        <v>有価証券報告書</v>
      </c>
      <c r="V4" s="15" t="str">
        <f>HYPERLINK("http://www.kabupro.jp/mark/20100512/S0005NWF.htm","四半期報告書")</f>
        <v>四半期報告書</v>
      </c>
      <c r="W4" s="15" t="str">
        <f>HYPERLINK("http://www.kabupro.jp/mark/20100212/S00054F6.htm","四半期報告書")</f>
        <v>四半期報告書</v>
      </c>
      <c r="X4" s="15" t="str">
        <f>HYPERLINK("http://www.kabupro.jp/mark/20091112/S0004HMV.htm","四半期報告書")</f>
        <v>四半期報告書</v>
      </c>
      <c r="Y4" s="15" t="str">
        <f>HYPERLINK("http://www.kabupro.jp/mark/20090925/S00048AL.htm","有価証券報告書")</f>
        <v>有価証券報告書</v>
      </c>
    </row>
    <row r="5" spans="1:25" ht="14.25" thickBot="1">
      <c r="A5" s="11" t="s">
        <v>49</v>
      </c>
      <c r="B5" s="1" t="s">
        <v>208</v>
      </c>
      <c r="C5" s="1" t="s">
        <v>211</v>
      </c>
      <c r="D5" s="1" t="s">
        <v>213</v>
      </c>
      <c r="E5" s="1" t="s">
        <v>55</v>
      </c>
      <c r="F5" s="1" t="s">
        <v>208</v>
      </c>
      <c r="G5" s="1" t="s">
        <v>211</v>
      </c>
      <c r="H5" s="1" t="s">
        <v>213</v>
      </c>
      <c r="I5" s="1" t="s">
        <v>55</v>
      </c>
      <c r="J5" s="1" t="s">
        <v>215</v>
      </c>
      <c r="K5" s="1" t="s">
        <v>217</v>
      </c>
      <c r="L5" s="1" t="s">
        <v>219</v>
      </c>
      <c r="M5" s="1" t="s">
        <v>59</v>
      </c>
      <c r="N5" s="1" t="s">
        <v>221</v>
      </c>
      <c r="O5" s="1" t="s">
        <v>223</v>
      </c>
      <c r="P5" s="1" t="s">
        <v>225</v>
      </c>
      <c r="Q5" s="1" t="s">
        <v>61</v>
      </c>
      <c r="R5" s="1" t="s">
        <v>227</v>
      </c>
      <c r="S5" s="1" t="s">
        <v>229</v>
      </c>
      <c r="T5" s="1" t="s">
        <v>231</v>
      </c>
      <c r="U5" s="1" t="s">
        <v>63</v>
      </c>
      <c r="V5" s="1" t="s">
        <v>233</v>
      </c>
      <c r="W5" s="1" t="s">
        <v>235</v>
      </c>
      <c r="X5" s="1" t="s">
        <v>237</v>
      </c>
      <c r="Y5" s="1" t="s">
        <v>65</v>
      </c>
    </row>
    <row r="6" spans="1:25" ht="15" thickBot="1" thickTop="1">
      <c r="A6" s="10" t="s">
        <v>50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2</v>
      </c>
      <c r="C7" s="14" t="s">
        <v>2</v>
      </c>
      <c r="D7" s="14" t="s">
        <v>2</v>
      </c>
      <c r="E7" s="16" t="s">
        <v>56</v>
      </c>
      <c r="F7" s="14" t="s">
        <v>2</v>
      </c>
      <c r="G7" s="14" t="s">
        <v>2</v>
      </c>
      <c r="H7" s="14" t="s">
        <v>2</v>
      </c>
      <c r="I7" s="16" t="s">
        <v>56</v>
      </c>
      <c r="J7" s="14" t="s">
        <v>2</v>
      </c>
      <c r="K7" s="14" t="s">
        <v>2</v>
      </c>
      <c r="L7" s="14" t="s">
        <v>2</v>
      </c>
      <c r="M7" s="16" t="s">
        <v>56</v>
      </c>
      <c r="N7" s="14" t="s">
        <v>2</v>
      </c>
      <c r="O7" s="14" t="s">
        <v>2</v>
      </c>
      <c r="P7" s="14" t="s">
        <v>2</v>
      </c>
      <c r="Q7" s="16" t="s">
        <v>56</v>
      </c>
      <c r="R7" s="14" t="s">
        <v>2</v>
      </c>
      <c r="S7" s="14" t="s">
        <v>2</v>
      </c>
      <c r="T7" s="14" t="s">
        <v>2</v>
      </c>
      <c r="U7" s="16" t="s">
        <v>56</v>
      </c>
      <c r="V7" s="14" t="s">
        <v>2</v>
      </c>
      <c r="W7" s="14" t="s">
        <v>2</v>
      </c>
      <c r="X7" s="14" t="s">
        <v>2</v>
      </c>
      <c r="Y7" s="16" t="s">
        <v>56</v>
      </c>
    </row>
    <row r="8" spans="1:25" ht="13.5">
      <c r="A8" s="13" t="s">
        <v>52</v>
      </c>
      <c r="B8" s="1" t="s">
        <v>3</v>
      </c>
      <c r="C8" s="1" t="s">
        <v>3</v>
      </c>
      <c r="D8" s="1" t="s">
        <v>3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53</v>
      </c>
      <c r="B9" s="1" t="s">
        <v>210</v>
      </c>
      <c r="C9" s="1" t="s">
        <v>212</v>
      </c>
      <c r="D9" s="1" t="s">
        <v>214</v>
      </c>
      <c r="E9" s="17" t="s">
        <v>57</v>
      </c>
      <c r="F9" s="1" t="s">
        <v>216</v>
      </c>
      <c r="G9" s="1" t="s">
        <v>218</v>
      </c>
      <c r="H9" s="1" t="s">
        <v>220</v>
      </c>
      <c r="I9" s="17" t="s">
        <v>58</v>
      </c>
      <c r="J9" s="1" t="s">
        <v>222</v>
      </c>
      <c r="K9" s="1" t="s">
        <v>224</v>
      </c>
      <c r="L9" s="1" t="s">
        <v>226</v>
      </c>
      <c r="M9" s="17" t="s">
        <v>60</v>
      </c>
      <c r="N9" s="1" t="s">
        <v>228</v>
      </c>
      <c r="O9" s="1" t="s">
        <v>230</v>
      </c>
      <c r="P9" s="1" t="s">
        <v>232</v>
      </c>
      <c r="Q9" s="17" t="s">
        <v>62</v>
      </c>
      <c r="R9" s="1" t="s">
        <v>234</v>
      </c>
      <c r="S9" s="1" t="s">
        <v>236</v>
      </c>
      <c r="T9" s="1" t="s">
        <v>238</v>
      </c>
      <c r="U9" s="17" t="s">
        <v>64</v>
      </c>
      <c r="V9" s="1" t="s">
        <v>240</v>
      </c>
      <c r="W9" s="1" t="s">
        <v>242</v>
      </c>
      <c r="X9" s="1" t="s">
        <v>244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30" t="s">
        <v>159</v>
      </c>
      <c r="B11" s="27">
        <v>10178433</v>
      </c>
      <c r="C11" s="27">
        <v>6737828</v>
      </c>
      <c r="D11" s="27">
        <v>3364758</v>
      </c>
      <c r="E11" s="21">
        <v>12595695</v>
      </c>
      <c r="F11" s="27">
        <v>9331352</v>
      </c>
      <c r="G11" s="27">
        <v>6297005</v>
      </c>
      <c r="H11" s="27">
        <v>3240115</v>
      </c>
      <c r="I11" s="21">
        <v>11509783</v>
      </c>
      <c r="J11" s="27">
        <v>8270709</v>
      </c>
      <c r="K11" s="27">
        <v>5001842</v>
      </c>
      <c r="L11" s="27">
        <v>2259768</v>
      </c>
      <c r="M11" s="21">
        <v>8580791</v>
      </c>
      <c r="N11" s="27">
        <v>6811196</v>
      </c>
      <c r="O11" s="27">
        <v>4615989</v>
      </c>
      <c r="P11" s="27">
        <v>2358526</v>
      </c>
      <c r="Q11" s="21">
        <v>9371712</v>
      </c>
      <c r="R11" s="27">
        <v>7074980</v>
      </c>
      <c r="S11" s="27">
        <v>4505849</v>
      </c>
      <c r="T11" s="27">
        <v>2038412</v>
      </c>
      <c r="U11" s="21">
        <v>8678985</v>
      </c>
      <c r="V11" s="27">
        <v>7119218</v>
      </c>
      <c r="W11" s="27">
        <v>5529036</v>
      </c>
      <c r="X11" s="27">
        <v>2921172</v>
      </c>
      <c r="Y11" s="21">
        <v>11759329</v>
      </c>
    </row>
    <row r="12" spans="1:25" ht="13.5">
      <c r="A12" s="7" t="s">
        <v>43</v>
      </c>
      <c r="B12" s="28">
        <v>8397715</v>
      </c>
      <c r="C12" s="28">
        <v>5589333</v>
      </c>
      <c r="D12" s="28">
        <v>2792217</v>
      </c>
      <c r="E12" s="22">
        <v>10862079</v>
      </c>
      <c r="F12" s="28">
        <v>8077351</v>
      </c>
      <c r="G12" s="28">
        <v>5487463</v>
      </c>
      <c r="H12" s="28">
        <v>2785334</v>
      </c>
      <c r="I12" s="22">
        <v>9926236</v>
      </c>
      <c r="J12" s="28">
        <v>6969833</v>
      </c>
      <c r="K12" s="28">
        <v>4126924</v>
      </c>
      <c r="L12" s="28">
        <v>1865315</v>
      </c>
      <c r="M12" s="22">
        <v>6961660</v>
      </c>
      <c r="N12" s="28">
        <v>5463858</v>
      </c>
      <c r="O12" s="28">
        <v>3706110</v>
      </c>
      <c r="P12" s="28">
        <v>1874202</v>
      </c>
      <c r="Q12" s="22">
        <v>7453803</v>
      </c>
      <c r="R12" s="28">
        <v>5577001</v>
      </c>
      <c r="S12" s="28">
        <v>3553486</v>
      </c>
      <c r="T12" s="28">
        <v>1604385</v>
      </c>
      <c r="U12" s="22">
        <v>7322521</v>
      </c>
      <c r="V12" s="28">
        <v>5925886</v>
      </c>
      <c r="W12" s="28">
        <v>4499244</v>
      </c>
      <c r="X12" s="28">
        <v>2343967</v>
      </c>
      <c r="Y12" s="22">
        <v>9385701</v>
      </c>
    </row>
    <row r="13" spans="1:25" ht="13.5">
      <c r="A13" s="7" t="s">
        <v>171</v>
      </c>
      <c r="B13" s="28">
        <v>1780718</v>
      </c>
      <c r="C13" s="28">
        <v>1148494</v>
      </c>
      <c r="D13" s="28">
        <v>572540</v>
      </c>
      <c r="E13" s="22">
        <v>1733615</v>
      </c>
      <c r="F13" s="28">
        <v>1254000</v>
      </c>
      <c r="G13" s="28">
        <v>809541</v>
      </c>
      <c r="H13" s="28">
        <v>454781</v>
      </c>
      <c r="I13" s="22">
        <v>1583546</v>
      </c>
      <c r="J13" s="28">
        <v>1300876</v>
      </c>
      <c r="K13" s="28">
        <v>874918</v>
      </c>
      <c r="L13" s="28">
        <v>394452</v>
      </c>
      <c r="M13" s="22">
        <v>1619131</v>
      </c>
      <c r="N13" s="28">
        <v>1347338</v>
      </c>
      <c r="O13" s="28">
        <v>909879</v>
      </c>
      <c r="P13" s="28">
        <v>484324</v>
      </c>
      <c r="Q13" s="22">
        <v>1917908</v>
      </c>
      <c r="R13" s="28">
        <v>1497978</v>
      </c>
      <c r="S13" s="28">
        <v>952362</v>
      </c>
      <c r="T13" s="28">
        <v>434026</v>
      </c>
      <c r="U13" s="22">
        <v>1356463</v>
      </c>
      <c r="V13" s="28">
        <v>1193331</v>
      </c>
      <c r="W13" s="28">
        <v>1029791</v>
      </c>
      <c r="X13" s="28">
        <v>577205</v>
      </c>
      <c r="Y13" s="22">
        <v>2373628</v>
      </c>
    </row>
    <row r="14" spans="1:25" ht="13.5">
      <c r="A14" s="7" t="s">
        <v>181</v>
      </c>
      <c r="B14" s="28">
        <v>1351021</v>
      </c>
      <c r="C14" s="28">
        <v>891433</v>
      </c>
      <c r="D14" s="28">
        <v>452890</v>
      </c>
      <c r="E14" s="22">
        <v>1718682</v>
      </c>
      <c r="F14" s="28">
        <v>1286974</v>
      </c>
      <c r="G14" s="28">
        <v>876175</v>
      </c>
      <c r="H14" s="28">
        <v>465653</v>
      </c>
      <c r="I14" s="22">
        <v>1635346</v>
      </c>
      <c r="J14" s="28">
        <v>1137692</v>
      </c>
      <c r="K14" s="28">
        <v>649966</v>
      </c>
      <c r="L14" s="28">
        <v>294401</v>
      </c>
      <c r="M14" s="22">
        <v>1152420</v>
      </c>
      <c r="N14" s="28">
        <v>867698</v>
      </c>
      <c r="O14" s="28">
        <v>581836</v>
      </c>
      <c r="P14" s="28">
        <v>285527</v>
      </c>
      <c r="Q14" s="22">
        <v>1159552</v>
      </c>
      <c r="R14" s="28">
        <v>856623</v>
      </c>
      <c r="S14" s="28">
        <v>561176</v>
      </c>
      <c r="T14" s="28">
        <v>270239</v>
      </c>
      <c r="U14" s="22">
        <v>1132811</v>
      </c>
      <c r="V14" s="28">
        <v>877719</v>
      </c>
      <c r="W14" s="28">
        <v>628088</v>
      </c>
      <c r="X14" s="28">
        <v>335726</v>
      </c>
      <c r="Y14" s="22">
        <v>1350537</v>
      </c>
    </row>
    <row r="15" spans="1:25" ht="14.25" thickBot="1">
      <c r="A15" s="25" t="s">
        <v>182</v>
      </c>
      <c r="B15" s="29">
        <v>429696</v>
      </c>
      <c r="C15" s="29">
        <v>257061</v>
      </c>
      <c r="D15" s="29">
        <v>119650</v>
      </c>
      <c r="E15" s="23">
        <v>14932</v>
      </c>
      <c r="F15" s="29">
        <v>-32974</v>
      </c>
      <c r="G15" s="29">
        <v>-66634</v>
      </c>
      <c r="H15" s="29">
        <v>-10872</v>
      </c>
      <c r="I15" s="23">
        <v>-51799</v>
      </c>
      <c r="J15" s="29">
        <v>163183</v>
      </c>
      <c r="K15" s="29">
        <v>224951</v>
      </c>
      <c r="L15" s="29">
        <v>100050</v>
      </c>
      <c r="M15" s="23">
        <v>466710</v>
      </c>
      <c r="N15" s="29">
        <v>479639</v>
      </c>
      <c r="O15" s="29">
        <v>328042</v>
      </c>
      <c r="P15" s="29">
        <v>198797</v>
      </c>
      <c r="Q15" s="23">
        <v>758356</v>
      </c>
      <c r="R15" s="29">
        <v>641355</v>
      </c>
      <c r="S15" s="29">
        <v>391185</v>
      </c>
      <c r="T15" s="29">
        <v>163787</v>
      </c>
      <c r="U15" s="23">
        <v>223652</v>
      </c>
      <c r="V15" s="29">
        <v>315612</v>
      </c>
      <c r="W15" s="29">
        <v>401703</v>
      </c>
      <c r="X15" s="29">
        <v>241478</v>
      </c>
      <c r="Y15" s="23">
        <v>1023091</v>
      </c>
    </row>
    <row r="16" spans="1:25" ht="14.25" thickTop="1">
      <c r="A16" s="6" t="s">
        <v>183</v>
      </c>
      <c r="B16" s="28">
        <v>2766</v>
      </c>
      <c r="C16" s="28">
        <v>878</v>
      </c>
      <c r="D16" s="28">
        <v>717</v>
      </c>
      <c r="E16" s="22">
        <v>2745</v>
      </c>
      <c r="F16" s="28">
        <v>2445</v>
      </c>
      <c r="G16" s="28">
        <v>1018</v>
      </c>
      <c r="H16" s="28">
        <v>641</v>
      </c>
      <c r="I16" s="22">
        <v>3709</v>
      </c>
      <c r="J16" s="28">
        <v>3241</v>
      </c>
      <c r="K16" s="28">
        <v>2004</v>
      </c>
      <c r="L16" s="28">
        <v>1072</v>
      </c>
      <c r="M16" s="22">
        <v>3106</v>
      </c>
      <c r="N16" s="28">
        <v>3253</v>
      </c>
      <c r="O16" s="28">
        <v>1942</v>
      </c>
      <c r="P16" s="28">
        <v>1007</v>
      </c>
      <c r="Q16" s="22">
        <v>4873</v>
      </c>
      <c r="R16" s="28">
        <v>4354</v>
      </c>
      <c r="S16" s="28">
        <v>3500</v>
      </c>
      <c r="T16" s="28">
        <v>1929</v>
      </c>
      <c r="U16" s="22">
        <v>8235</v>
      </c>
      <c r="V16" s="28">
        <v>7014</v>
      </c>
      <c r="W16" s="28">
        <v>5169</v>
      </c>
      <c r="X16" s="28">
        <v>2409</v>
      </c>
      <c r="Y16" s="22">
        <v>5137</v>
      </c>
    </row>
    <row r="17" spans="1:25" ht="13.5">
      <c r="A17" s="6" t="s">
        <v>184</v>
      </c>
      <c r="B17" s="28">
        <v>1308</v>
      </c>
      <c r="C17" s="28">
        <v>1308</v>
      </c>
      <c r="D17" s="28">
        <v>258</v>
      </c>
      <c r="E17" s="22">
        <v>3258</v>
      </c>
      <c r="F17" s="28">
        <v>1201</v>
      </c>
      <c r="G17" s="28">
        <v>1201</v>
      </c>
      <c r="H17" s="28">
        <v>264</v>
      </c>
      <c r="I17" s="22">
        <v>3093</v>
      </c>
      <c r="J17" s="28">
        <v>1110</v>
      </c>
      <c r="K17" s="28">
        <v>1110</v>
      </c>
      <c r="L17" s="28">
        <v>226</v>
      </c>
      <c r="M17" s="22">
        <v>3180</v>
      </c>
      <c r="N17" s="28">
        <v>1247</v>
      </c>
      <c r="O17" s="28">
        <v>1247</v>
      </c>
      <c r="P17" s="28">
        <v>333</v>
      </c>
      <c r="Q17" s="22">
        <v>2049</v>
      </c>
      <c r="R17" s="28">
        <v>1053</v>
      </c>
      <c r="S17" s="28">
        <v>1038</v>
      </c>
      <c r="T17" s="28">
        <v>104</v>
      </c>
      <c r="U17" s="22">
        <v>3007</v>
      </c>
      <c r="V17" s="28">
        <v>2385</v>
      </c>
      <c r="W17" s="28">
        <v>1926</v>
      </c>
      <c r="X17" s="28">
        <v>840</v>
      </c>
      <c r="Y17" s="22">
        <v>4223</v>
      </c>
    </row>
    <row r="18" spans="1:25" ht="13.5">
      <c r="A18" s="6" t="s">
        <v>44</v>
      </c>
      <c r="B18" s="28">
        <v>25045</v>
      </c>
      <c r="C18" s="28">
        <v>17273</v>
      </c>
      <c r="D18" s="28">
        <v>7954</v>
      </c>
      <c r="E18" s="22"/>
      <c r="F18" s="28">
        <v>23161</v>
      </c>
      <c r="G18" s="28">
        <v>15839</v>
      </c>
      <c r="H18" s="28">
        <v>9360</v>
      </c>
      <c r="I18" s="22"/>
      <c r="J18" s="28"/>
      <c r="K18" s="28">
        <v>2991</v>
      </c>
      <c r="L18" s="28">
        <v>1266</v>
      </c>
      <c r="M18" s="22"/>
      <c r="N18" s="28"/>
      <c r="O18" s="28"/>
      <c r="P18" s="28"/>
      <c r="Q18" s="22">
        <v>3006</v>
      </c>
      <c r="R18" s="28"/>
      <c r="S18" s="28"/>
      <c r="T18" s="28"/>
      <c r="U18" s="22">
        <v>3073</v>
      </c>
      <c r="V18" s="28"/>
      <c r="W18" s="28"/>
      <c r="X18" s="28"/>
      <c r="Y18" s="22">
        <v>4791</v>
      </c>
    </row>
    <row r="19" spans="1:25" ht="13.5">
      <c r="A19" s="6" t="s">
        <v>185</v>
      </c>
      <c r="B19" s="28">
        <v>2926</v>
      </c>
      <c r="C19" s="28">
        <v>1787</v>
      </c>
      <c r="D19" s="28"/>
      <c r="E19" s="22">
        <v>235679</v>
      </c>
      <c r="F19" s="28">
        <v>106077</v>
      </c>
      <c r="G19" s="28"/>
      <c r="H19" s="28"/>
      <c r="I19" s="22">
        <v>21401</v>
      </c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80</v>
      </c>
      <c r="B20" s="28">
        <v>71242</v>
      </c>
      <c r="C20" s="28">
        <v>41085</v>
      </c>
      <c r="D20" s="28">
        <v>11227</v>
      </c>
      <c r="E20" s="22">
        <v>127966</v>
      </c>
      <c r="F20" s="28">
        <v>70040</v>
      </c>
      <c r="G20" s="28">
        <v>56620</v>
      </c>
      <c r="H20" s="28">
        <v>9939</v>
      </c>
      <c r="I20" s="22">
        <v>22659</v>
      </c>
      <c r="J20" s="28">
        <v>22946</v>
      </c>
      <c r="K20" s="28">
        <v>10966</v>
      </c>
      <c r="L20" s="28">
        <v>5906</v>
      </c>
      <c r="M20" s="22">
        <v>49059</v>
      </c>
      <c r="N20" s="28">
        <v>15625</v>
      </c>
      <c r="O20" s="28">
        <v>14079</v>
      </c>
      <c r="P20" s="28">
        <v>9047</v>
      </c>
      <c r="Q20" s="22">
        <v>13886</v>
      </c>
      <c r="R20" s="28">
        <v>25128</v>
      </c>
      <c r="S20" s="28">
        <v>20716</v>
      </c>
      <c r="T20" s="28">
        <v>6833</v>
      </c>
      <c r="U20" s="22">
        <v>23439</v>
      </c>
      <c r="V20" s="28">
        <v>41044</v>
      </c>
      <c r="W20" s="28">
        <v>16537</v>
      </c>
      <c r="X20" s="28">
        <v>9507</v>
      </c>
      <c r="Y20" s="22">
        <v>17187</v>
      </c>
    </row>
    <row r="21" spans="1:25" ht="13.5">
      <c r="A21" s="6" t="s">
        <v>189</v>
      </c>
      <c r="B21" s="28">
        <v>103289</v>
      </c>
      <c r="C21" s="28">
        <v>62334</v>
      </c>
      <c r="D21" s="28">
        <v>29620</v>
      </c>
      <c r="E21" s="22">
        <v>380079</v>
      </c>
      <c r="F21" s="28">
        <v>202927</v>
      </c>
      <c r="G21" s="28">
        <v>74679</v>
      </c>
      <c r="H21" s="28">
        <v>20204</v>
      </c>
      <c r="I21" s="22">
        <v>61957</v>
      </c>
      <c r="J21" s="28">
        <v>27299</v>
      </c>
      <c r="K21" s="28">
        <v>17073</v>
      </c>
      <c r="L21" s="28">
        <v>8472</v>
      </c>
      <c r="M21" s="22">
        <v>62001</v>
      </c>
      <c r="N21" s="28">
        <v>25105</v>
      </c>
      <c r="O21" s="28">
        <v>17269</v>
      </c>
      <c r="P21" s="28">
        <v>10388</v>
      </c>
      <c r="Q21" s="22">
        <v>57658</v>
      </c>
      <c r="R21" s="28">
        <v>46085</v>
      </c>
      <c r="S21" s="28">
        <v>40683</v>
      </c>
      <c r="T21" s="28">
        <v>8867</v>
      </c>
      <c r="U21" s="22">
        <v>110491</v>
      </c>
      <c r="V21" s="28">
        <v>50445</v>
      </c>
      <c r="W21" s="28">
        <v>23633</v>
      </c>
      <c r="X21" s="28">
        <v>12758</v>
      </c>
      <c r="Y21" s="22">
        <v>40596</v>
      </c>
    </row>
    <row r="22" spans="1:25" ht="13.5">
      <c r="A22" s="6" t="s">
        <v>190</v>
      </c>
      <c r="B22" s="28">
        <v>53983</v>
      </c>
      <c r="C22" s="28">
        <v>35784</v>
      </c>
      <c r="D22" s="28">
        <v>19013</v>
      </c>
      <c r="E22" s="22">
        <v>44419</v>
      </c>
      <c r="F22" s="28">
        <v>32289</v>
      </c>
      <c r="G22" s="28">
        <v>26196</v>
      </c>
      <c r="H22" s="28">
        <v>12437</v>
      </c>
      <c r="I22" s="22">
        <v>31604</v>
      </c>
      <c r="J22" s="28">
        <v>20066</v>
      </c>
      <c r="K22" s="28">
        <v>12588</v>
      </c>
      <c r="L22" s="28">
        <v>6535</v>
      </c>
      <c r="M22" s="22">
        <v>35749</v>
      </c>
      <c r="N22" s="28">
        <v>27550</v>
      </c>
      <c r="O22" s="28">
        <v>19046</v>
      </c>
      <c r="P22" s="28">
        <v>9810</v>
      </c>
      <c r="Q22" s="22">
        <v>44601</v>
      </c>
      <c r="R22" s="28">
        <v>34621</v>
      </c>
      <c r="S22" s="28">
        <v>23956</v>
      </c>
      <c r="T22" s="28">
        <v>12359</v>
      </c>
      <c r="U22" s="22">
        <v>56680</v>
      </c>
      <c r="V22" s="28">
        <v>43709</v>
      </c>
      <c r="W22" s="28">
        <v>30744</v>
      </c>
      <c r="X22" s="28">
        <v>15939</v>
      </c>
      <c r="Y22" s="22">
        <v>30632</v>
      </c>
    </row>
    <row r="23" spans="1:25" ht="13.5">
      <c r="A23" s="6" t="s">
        <v>80</v>
      </c>
      <c r="B23" s="28">
        <v>8751</v>
      </c>
      <c r="C23" s="28">
        <v>5074</v>
      </c>
      <c r="D23" s="28">
        <v>2207</v>
      </c>
      <c r="E23" s="22">
        <v>10478</v>
      </c>
      <c r="F23" s="28">
        <v>4653</v>
      </c>
      <c r="G23" s="28">
        <v>1850</v>
      </c>
      <c r="H23" s="28">
        <v>895</v>
      </c>
      <c r="I23" s="22">
        <v>2834</v>
      </c>
      <c r="J23" s="28">
        <v>3646</v>
      </c>
      <c r="K23" s="28">
        <v>1148</v>
      </c>
      <c r="L23" s="28">
        <v>1994</v>
      </c>
      <c r="M23" s="22">
        <v>3321</v>
      </c>
      <c r="N23" s="28">
        <v>2888</v>
      </c>
      <c r="O23" s="28">
        <v>1861</v>
      </c>
      <c r="P23" s="28">
        <v>1132</v>
      </c>
      <c r="Q23" s="22">
        <v>7127</v>
      </c>
      <c r="R23" s="28">
        <v>6221</v>
      </c>
      <c r="S23" s="28">
        <v>4483</v>
      </c>
      <c r="T23" s="28">
        <v>1130</v>
      </c>
      <c r="U23" s="22">
        <v>24245</v>
      </c>
      <c r="V23" s="28">
        <v>23481</v>
      </c>
      <c r="W23" s="28">
        <v>5652</v>
      </c>
      <c r="X23" s="28">
        <v>1001</v>
      </c>
      <c r="Y23" s="22">
        <v>20812</v>
      </c>
    </row>
    <row r="24" spans="1:25" ht="13.5">
      <c r="A24" s="6" t="s">
        <v>194</v>
      </c>
      <c r="B24" s="28">
        <v>62734</v>
      </c>
      <c r="C24" s="28">
        <v>40858</v>
      </c>
      <c r="D24" s="28">
        <v>25951</v>
      </c>
      <c r="E24" s="22">
        <v>54897</v>
      </c>
      <c r="F24" s="28">
        <v>36942</v>
      </c>
      <c r="G24" s="28">
        <v>63001</v>
      </c>
      <c r="H24" s="28">
        <v>78728</v>
      </c>
      <c r="I24" s="22">
        <v>40963</v>
      </c>
      <c r="J24" s="28">
        <v>33031</v>
      </c>
      <c r="K24" s="28">
        <v>26350</v>
      </c>
      <c r="L24" s="28">
        <v>16195</v>
      </c>
      <c r="M24" s="22">
        <v>61153</v>
      </c>
      <c r="N24" s="28">
        <v>50121</v>
      </c>
      <c r="O24" s="28">
        <v>36243</v>
      </c>
      <c r="P24" s="28">
        <v>24650</v>
      </c>
      <c r="Q24" s="22">
        <v>53225</v>
      </c>
      <c r="R24" s="28">
        <v>42833</v>
      </c>
      <c r="S24" s="28">
        <v>39140</v>
      </c>
      <c r="T24" s="28">
        <v>24475</v>
      </c>
      <c r="U24" s="22">
        <v>125059</v>
      </c>
      <c r="V24" s="28">
        <v>113475</v>
      </c>
      <c r="W24" s="28">
        <v>86187</v>
      </c>
      <c r="X24" s="28">
        <v>22342</v>
      </c>
      <c r="Y24" s="22">
        <v>143921</v>
      </c>
    </row>
    <row r="25" spans="1:25" ht="14.25" thickBot="1">
      <c r="A25" s="25" t="s">
        <v>195</v>
      </c>
      <c r="B25" s="29">
        <v>470252</v>
      </c>
      <c r="C25" s="29">
        <v>278537</v>
      </c>
      <c r="D25" s="29">
        <v>123319</v>
      </c>
      <c r="E25" s="23">
        <v>340113</v>
      </c>
      <c r="F25" s="29">
        <v>133010</v>
      </c>
      <c r="G25" s="29">
        <v>-54955</v>
      </c>
      <c r="H25" s="29">
        <v>-69397</v>
      </c>
      <c r="I25" s="23">
        <v>-30804</v>
      </c>
      <c r="J25" s="29">
        <v>157450</v>
      </c>
      <c r="K25" s="29">
        <v>215674</v>
      </c>
      <c r="L25" s="29">
        <v>92326</v>
      </c>
      <c r="M25" s="23">
        <v>467558</v>
      </c>
      <c r="N25" s="29">
        <v>454623</v>
      </c>
      <c r="O25" s="29">
        <v>309068</v>
      </c>
      <c r="P25" s="29">
        <v>184535</v>
      </c>
      <c r="Q25" s="23">
        <v>762790</v>
      </c>
      <c r="R25" s="29">
        <v>644607</v>
      </c>
      <c r="S25" s="29">
        <v>392729</v>
      </c>
      <c r="T25" s="29">
        <v>148178</v>
      </c>
      <c r="U25" s="23">
        <v>209084</v>
      </c>
      <c r="V25" s="29">
        <v>252581</v>
      </c>
      <c r="W25" s="29">
        <v>339149</v>
      </c>
      <c r="X25" s="29">
        <v>231894</v>
      </c>
      <c r="Y25" s="23">
        <v>919766</v>
      </c>
    </row>
    <row r="26" spans="1:25" ht="14.25" thickTop="1">
      <c r="A26" s="6" t="s">
        <v>45</v>
      </c>
      <c r="B26" s="28">
        <v>23</v>
      </c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>
        <v>491</v>
      </c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196</v>
      </c>
      <c r="B27" s="28"/>
      <c r="C27" s="28"/>
      <c r="D27" s="28"/>
      <c r="E27" s="22">
        <v>1597</v>
      </c>
      <c r="F27" s="28">
        <v>1597</v>
      </c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197</v>
      </c>
      <c r="B28" s="28">
        <v>23</v>
      </c>
      <c r="C28" s="28"/>
      <c r="D28" s="28"/>
      <c r="E28" s="22">
        <v>146990</v>
      </c>
      <c r="F28" s="28">
        <v>1597</v>
      </c>
      <c r="G28" s="28"/>
      <c r="H28" s="28"/>
      <c r="I28" s="22">
        <v>199391</v>
      </c>
      <c r="J28" s="28">
        <v>1109</v>
      </c>
      <c r="K28" s="28">
        <v>809</v>
      </c>
      <c r="L28" s="28">
        <v>706</v>
      </c>
      <c r="M28" s="22">
        <v>3170</v>
      </c>
      <c r="N28" s="28">
        <v>1805</v>
      </c>
      <c r="O28" s="28">
        <v>1299</v>
      </c>
      <c r="P28" s="28">
        <v>13</v>
      </c>
      <c r="Q28" s="22">
        <v>10053</v>
      </c>
      <c r="R28" s="28">
        <v>7799</v>
      </c>
      <c r="S28" s="28">
        <v>6948</v>
      </c>
      <c r="T28" s="28">
        <v>5716</v>
      </c>
      <c r="U28" s="22">
        <v>7832</v>
      </c>
      <c r="V28" s="28">
        <v>6794</v>
      </c>
      <c r="W28" s="28">
        <v>1955</v>
      </c>
      <c r="X28" s="28">
        <v>984</v>
      </c>
      <c r="Y28" s="22">
        <v>631</v>
      </c>
    </row>
    <row r="29" spans="1:25" ht="13.5">
      <c r="A29" s="6" t="s">
        <v>200</v>
      </c>
      <c r="B29" s="28">
        <v>170</v>
      </c>
      <c r="C29" s="28">
        <v>170</v>
      </c>
      <c r="D29" s="28">
        <v>30</v>
      </c>
      <c r="E29" s="22">
        <v>30</v>
      </c>
      <c r="F29" s="28">
        <v>30</v>
      </c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11</v>
      </c>
      <c r="B30" s="28"/>
      <c r="C30" s="28"/>
      <c r="D30" s="28"/>
      <c r="E30" s="22"/>
      <c r="F30" s="28">
        <v>1600</v>
      </c>
      <c r="G30" s="28">
        <v>1600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201</v>
      </c>
      <c r="B31" s="28">
        <v>170</v>
      </c>
      <c r="C31" s="28">
        <v>170</v>
      </c>
      <c r="D31" s="28">
        <v>30</v>
      </c>
      <c r="E31" s="22">
        <v>30</v>
      </c>
      <c r="F31" s="28">
        <v>1630</v>
      </c>
      <c r="G31" s="28">
        <v>1600</v>
      </c>
      <c r="H31" s="28">
        <v>3156</v>
      </c>
      <c r="I31" s="22">
        <v>194925</v>
      </c>
      <c r="J31" s="28">
        <v>172891</v>
      </c>
      <c r="K31" s="28">
        <v>6773</v>
      </c>
      <c r="L31" s="28">
        <v>62</v>
      </c>
      <c r="M31" s="22">
        <v>10179</v>
      </c>
      <c r="N31" s="28">
        <v>9123</v>
      </c>
      <c r="O31" s="28">
        <v>8383</v>
      </c>
      <c r="P31" s="28">
        <v>8015</v>
      </c>
      <c r="Q31" s="22">
        <v>46456</v>
      </c>
      <c r="R31" s="28">
        <v>2129</v>
      </c>
      <c r="S31" s="28">
        <v>2082</v>
      </c>
      <c r="T31" s="28">
        <v>3874</v>
      </c>
      <c r="U31" s="22">
        <v>117569</v>
      </c>
      <c r="V31" s="28">
        <v>54321</v>
      </c>
      <c r="W31" s="28">
        <v>30422</v>
      </c>
      <c r="X31" s="28">
        <v>474</v>
      </c>
      <c r="Y31" s="22">
        <v>21723</v>
      </c>
    </row>
    <row r="32" spans="1:25" ht="13.5">
      <c r="A32" s="7" t="s">
        <v>202</v>
      </c>
      <c r="B32" s="28">
        <v>470104</v>
      </c>
      <c r="C32" s="28">
        <v>278366</v>
      </c>
      <c r="D32" s="28">
        <v>123288</v>
      </c>
      <c r="E32" s="22">
        <v>487074</v>
      </c>
      <c r="F32" s="28">
        <v>132977</v>
      </c>
      <c r="G32" s="28">
        <v>-56555</v>
      </c>
      <c r="H32" s="28">
        <v>-72553</v>
      </c>
      <c r="I32" s="22">
        <v>-26339</v>
      </c>
      <c r="J32" s="28">
        <v>-14331</v>
      </c>
      <c r="K32" s="28">
        <v>209710</v>
      </c>
      <c r="L32" s="28">
        <v>92971</v>
      </c>
      <c r="M32" s="22">
        <v>460549</v>
      </c>
      <c r="N32" s="28">
        <v>447306</v>
      </c>
      <c r="O32" s="28">
        <v>301984</v>
      </c>
      <c r="P32" s="28">
        <v>176533</v>
      </c>
      <c r="Q32" s="22">
        <v>726386</v>
      </c>
      <c r="R32" s="28">
        <v>650277</v>
      </c>
      <c r="S32" s="28">
        <v>397595</v>
      </c>
      <c r="T32" s="28">
        <v>150020</v>
      </c>
      <c r="U32" s="22">
        <v>99348</v>
      </c>
      <c r="V32" s="28">
        <v>205054</v>
      </c>
      <c r="W32" s="28">
        <v>310682</v>
      </c>
      <c r="X32" s="28">
        <v>232404</v>
      </c>
      <c r="Y32" s="22">
        <v>898674</v>
      </c>
    </row>
    <row r="33" spans="1:25" ht="13.5">
      <c r="A33" s="7" t="s">
        <v>203</v>
      </c>
      <c r="B33" s="28">
        <v>146475</v>
      </c>
      <c r="C33" s="28">
        <v>75812</v>
      </c>
      <c r="D33" s="28">
        <v>60406</v>
      </c>
      <c r="E33" s="22">
        <v>180689</v>
      </c>
      <c r="F33" s="28">
        <v>141075</v>
      </c>
      <c r="G33" s="28">
        <v>81124</v>
      </c>
      <c r="H33" s="28">
        <v>59075</v>
      </c>
      <c r="I33" s="22">
        <v>206149</v>
      </c>
      <c r="J33" s="28">
        <v>199158</v>
      </c>
      <c r="K33" s="28">
        <v>94577</v>
      </c>
      <c r="L33" s="28">
        <v>71710</v>
      </c>
      <c r="M33" s="22">
        <v>152737</v>
      </c>
      <c r="N33" s="28">
        <v>194255</v>
      </c>
      <c r="O33" s="28">
        <v>115413</v>
      </c>
      <c r="P33" s="28">
        <v>88076</v>
      </c>
      <c r="Q33" s="22">
        <v>238532</v>
      </c>
      <c r="R33" s="28">
        <v>247620</v>
      </c>
      <c r="S33" s="28">
        <v>113452</v>
      </c>
      <c r="T33" s="28">
        <v>36465</v>
      </c>
      <c r="U33" s="22">
        <v>114861</v>
      </c>
      <c r="V33" s="28">
        <v>80292</v>
      </c>
      <c r="W33" s="28">
        <v>104370</v>
      </c>
      <c r="X33" s="28">
        <v>127328</v>
      </c>
      <c r="Y33" s="22">
        <v>359790</v>
      </c>
    </row>
    <row r="34" spans="1:25" ht="13.5">
      <c r="A34" s="7" t="s">
        <v>204</v>
      </c>
      <c r="B34" s="28">
        <v>-22216</v>
      </c>
      <c r="C34" s="28">
        <v>-4607</v>
      </c>
      <c r="D34" s="28">
        <v>-19959</v>
      </c>
      <c r="E34" s="22">
        <v>367281</v>
      </c>
      <c r="F34" s="28">
        <v>346772</v>
      </c>
      <c r="G34" s="28">
        <v>326494</v>
      </c>
      <c r="H34" s="28">
        <v>-26929</v>
      </c>
      <c r="I34" s="22">
        <v>-68593</v>
      </c>
      <c r="J34" s="28">
        <v>-140596</v>
      </c>
      <c r="K34" s="28">
        <v>-4831</v>
      </c>
      <c r="L34" s="28">
        <v>-27980</v>
      </c>
      <c r="M34" s="22">
        <v>26736</v>
      </c>
      <c r="N34" s="28">
        <v>-21136</v>
      </c>
      <c r="O34" s="28">
        <v>1679</v>
      </c>
      <c r="P34" s="28">
        <v>-11571</v>
      </c>
      <c r="Q34" s="22">
        <v>41809</v>
      </c>
      <c r="R34" s="28">
        <v>11042</v>
      </c>
      <c r="S34" s="28">
        <v>41233</v>
      </c>
      <c r="T34" s="28">
        <v>14766</v>
      </c>
      <c r="U34" s="22">
        <v>44013</v>
      </c>
      <c r="V34" s="28">
        <v>80662</v>
      </c>
      <c r="W34" s="28">
        <v>16383</v>
      </c>
      <c r="X34" s="28">
        <v>-18180</v>
      </c>
      <c r="Y34" s="22">
        <v>4954</v>
      </c>
    </row>
    <row r="35" spans="1:25" ht="13.5">
      <c r="A35" s="7" t="s">
        <v>205</v>
      </c>
      <c r="B35" s="28">
        <v>124259</v>
      </c>
      <c r="C35" s="28">
        <v>71205</v>
      </c>
      <c r="D35" s="28">
        <v>40447</v>
      </c>
      <c r="E35" s="22">
        <v>547971</v>
      </c>
      <c r="F35" s="28">
        <v>487847</v>
      </c>
      <c r="G35" s="28">
        <v>407619</v>
      </c>
      <c r="H35" s="28">
        <v>32146</v>
      </c>
      <c r="I35" s="22">
        <v>137555</v>
      </c>
      <c r="J35" s="28">
        <v>58561</v>
      </c>
      <c r="K35" s="28">
        <v>89746</v>
      </c>
      <c r="L35" s="28">
        <v>43730</v>
      </c>
      <c r="M35" s="22">
        <v>179474</v>
      </c>
      <c r="N35" s="28">
        <v>173119</v>
      </c>
      <c r="O35" s="28">
        <v>117093</v>
      </c>
      <c r="P35" s="28">
        <v>76504</v>
      </c>
      <c r="Q35" s="22">
        <v>280342</v>
      </c>
      <c r="R35" s="28">
        <v>258662</v>
      </c>
      <c r="S35" s="28">
        <v>154686</v>
      </c>
      <c r="T35" s="28">
        <v>51231</v>
      </c>
      <c r="U35" s="22">
        <v>158874</v>
      </c>
      <c r="V35" s="28">
        <v>160954</v>
      </c>
      <c r="W35" s="28">
        <v>120754</v>
      </c>
      <c r="X35" s="28">
        <v>109148</v>
      </c>
      <c r="Y35" s="22">
        <v>364745</v>
      </c>
    </row>
    <row r="36" spans="1:25" ht="13.5">
      <c r="A36" s="7" t="s">
        <v>46</v>
      </c>
      <c r="B36" s="28">
        <v>345845</v>
      </c>
      <c r="C36" s="28">
        <v>207161</v>
      </c>
      <c r="D36" s="28">
        <v>82841</v>
      </c>
      <c r="E36" s="22">
        <v>-60896</v>
      </c>
      <c r="F36" s="28">
        <v>-354870</v>
      </c>
      <c r="G36" s="28">
        <v>-464175</v>
      </c>
      <c r="H36" s="28">
        <v>-104700</v>
      </c>
      <c r="I36" s="22">
        <v>-163895</v>
      </c>
      <c r="J36" s="28">
        <v>-72892</v>
      </c>
      <c r="K36" s="28">
        <v>119963</v>
      </c>
      <c r="L36" s="28">
        <v>49240</v>
      </c>
      <c r="M36" s="22">
        <v>281074</v>
      </c>
      <c r="N36" s="28">
        <v>274187</v>
      </c>
      <c r="O36" s="28">
        <v>184891</v>
      </c>
      <c r="P36" s="28">
        <v>100029</v>
      </c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4.25" thickBot="1">
      <c r="A37" s="7" t="s">
        <v>206</v>
      </c>
      <c r="B37" s="28">
        <v>345845</v>
      </c>
      <c r="C37" s="28">
        <v>207161</v>
      </c>
      <c r="D37" s="28">
        <v>82841</v>
      </c>
      <c r="E37" s="22">
        <v>-60896</v>
      </c>
      <c r="F37" s="28">
        <v>-354870</v>
      </c>
      <c r="G37" s="28">
        <v>-464175</v>
      </c>
      <c r="H37" s="28">
        <v>-104700</v>
      </c>
      <c r="I37" s="22">
        <v>-163895</v>
      </c>
      <c r="J37" s="28">
        <v>-72892</v>
      </c>
      <c r="K37" s="28">
        <v>119963</v>
      </c>
      <c r="L37" s="28">
        <v>49240</v>
      </c>
      <c r="M37" s="22">
        <v>281074</v>
      </c>
      <c r="N37" s="28">
        <v>274187</v>
      </c>
      <c r="O37" s="28">
        <v>184891</v>
      </c>
      <c r="P37" s="28">
        <v>100029</v>
      </c>
      <c r="Q37" s="22">
        <v>446044</v>
      </c>
      <c r="R37" s="28">
        <v>391615</v>
      </c>
      <c r="S37" s="28">
        <v>242909</v>
      </c>
      <c r="T37" s="28">
        <v>98788</v>
      </c>
      <c r="U37" s="22">
        <v>-59526</v>
      </c>
      <c r="V37" s="28">
        <v>44099</v>
      </c>
      <c r="W37" s="28">
        <v>189928</v>
      </c>
      <c r="X37" s="28">
        <v>123256</v>
      </c>
      <c r="Y37" s="22">
        <v>533929</v>
      </c>
    </row>
    <row r="38" spans="1:25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0" ht="13.5">
      <c r="A40" s="20" t="s">
        <v>149</v>
      </c>
    </row>
    <row r="41" ht="13.5">
      <c r="A41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3439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HYPERLINK("http://www.kabupro.jp/mark/20140514/S1001RSJ.htm","四半期報告書")</f>
        <v>四半期報告書</v>
      </c>
      <c r="C4" s="15" t="str">
        <f>HYPERLINK("http://www.kabupro.jp/mark/20140213/S10014OG.htm","四半期報告書")</f>
        <v>四半期報告書</v>
      </c>
      <c r="D4" s="15" t="str">
        <f>HYPERLINK("http://www.kabupro.jp/mark/20131113/S1000F2J.htm","四半期報告書")</f>
        <v>四半期報告書</v>
      </c>
      <c r="E4" s="15" t="str">
        <f>HYPERLINK("http://www.kabupro.jp/mark/20130926/S10001DH.htm","有価証券報告書")</f>
        <v>有価証券報告書</v>
      </c>
      <c r="F4" s="15" t="str">
        <f>HYPERLINK("http://www.kabupro.jp/mark/20140514/S1001RSJ.htm","四半期報告書")</f>
        <v>四半期報告書</v>
      </c>
      <c r="G4" s="15" t="str">
        <f>HYPERLINK("http://www.kabupro.jp/mark/20140213/S10014OG.htm","四半期報告書")</f>
        <v>四半期報告書</v>
      </c>
      <c r="H4" s="15" t="str">
        <f>HYPERLINK("http://www.kabupro.jp/mark/20131113/S1000F2J.htm","四半期報告書")</f>
        <v>四半期報告書</v>
      </c>
      <c r="I4" s="15" t="str">
        <f>HYPERLINK("http://www.kabupro.jp/mark/20130926/S10001DH.htm","有価証券報告書")</f>
        <v>有価証券報告書</v>
      </c>
      <c r="J4" s="15" t="str">
        <f>HYPERLINK("http://www.kabupro.jp/mark/20130513/S000DCLF.htm","四半期報告書")</f>
        <v>四半期報告書</v>
      </c>
      <c r="K4" s="15" t="str">
        <f>HYPERLINK("http://www.kabupro.jp/mark/20130213/S000CT7U.htm","四半期報告書")</f>
        <v>四半期報告書</v>
      </c>
      <c r="L4" s="15" t="str">
        <f>HYPERLINK("http://www.kabupro.jp/mark/20121113/S000C8B5.htm","四半期報告書")</f>
        <v>四半期報告書</v>
      </c>
      <c r="M4" s="15" t="str">
        <f>HYPERLINK("http://www.kabupro.jp/mark/20120927/S000BYUR.htm","有価証券報告書")</f>
        <v>有価証券報告書</v>
      </c>
      <c r="N4" s="15" t="str">
        <f>HYPERLINK("http://www.kabupro.jp/mark/20120514/S000ATZU.htm","四半期報告書")</f>
        <v>四半期報告書</v>
      </c>
      <c r="O4" s="15" t="str">
        <f>HYPERLINK("http://www.kabupro.jp/mark/20120213/S000AAKN.htm","四半期報告書")</f>
        <v>四半期報告書</v>
      </c>
      <c r="P4" s="15" t="str">
        <f>HYPERLINK("http://www.kabupro.jp/mark/20111111/S0009N1Y.htm","四半期報告書")</f>
        <v>四半期報告書</v>
      </c>
      <c r="Q4" s="15" t="str">
        <f>HYPERLINK("http://www.kabupro.jp/mark/20110922/S0009DI3.htm","有価証券報告書")</f>
        <v>有価証券報告書</v>
      </c>
      <c r="R4" s="15" t="str">
        <f>HYPERLINK("http://www.kabupro.jp/mark/20110513/S00089HQ.htm","四半期報告書")</f>
        <v>四半期報告書</v>
      </c>
      <c r="S4" s="15" t="str">
        <f>HYPERLINK("http://www.kabupro.jp/mark/20110210/S0007OZ6.htm","四半期報告書")</f>
        <v>四半期報告書</v>
      </c>
      <c r="T4" s="15" t="str">
        <f>HYPERLINK("http://www.kabupro.jp/mark/20101112/S00076KT.htm","四半期報告書")</f>
        <v>四半期報告書</v>
      </c>
      <c r="U4" s="15" t="str">
        <f>HYPERLINK("http://www.kabupro.jp/mark/20100924/S0006U2D.htm","有価証券報告書")</f>
        <v>有価証券報告書</v>
      </c>
      <c r="V4" s="15" t="str">
        <f>HYPERLINK("http://www.kabupro.jp/mark/20100512/S0005NWF.htm","四半期報告書")</f>
        <v>四半期報告書</v>
      </c>
      <c r="W4" s="15" t="str">
        <f>HYPERLINK("http://www.kabupro.jp/mark/20100212/S00054F6.htm","四半期報告書")</f>
        <v>四半期報告書</v>
      </c>
      <c r="X4" s="15" t="str">
        <f>HYPERLINK("http://www.kabupro.jp/mark/20091112/S0004HMV.htm","四半期報告書")</f>
        <v>四半期報告書</v>
      </c>
      <c r="Y4" s="15" t="str">
        <f>HYPERLINK("http://www.kabupro.jp/mark/20090925/S00048AL.htm","有価証券報告書")</f>
        <v>有価証券報告書</v>
      </c>
    </row>
    <row r="5" spans="1:25" ht="14.25" thickBot="1">
      <c r="A5" s="11" t="s">
        <v>49</v>
      </c>
      <c r="B5" s="1" t="s">
        <v>208</v>
      </c>
      <c r="C5" s="1" t="s">
        <v>211</v>
      </c>
      <c r="D5" s="1" t="s">
        <v>213</v>
      </c>
      <c r="E5" s="1" t="s">
        <v>55</v>
      </c>
      <c r="F5" s="1" t="s">
        <v>208</v>
      </c>
      <c r="G5" s="1" t="s">
        <v>211</v>
      </c>
      <c r="H5" s="1" t="s">
        <v>213</v>
      </c>
      <c r="I5" s="1" t="s">
        <v>55</v>
      </c>
      <c r="J5" s="1" t="s">
        <v>215</v>
      </c>
      <c r="K5" s="1" t="s">
        <v>217</v>
      </c>
      <c r="L5" s="1" t="s">
        <v>219</v>
      </c>
      <c r="M5" s="1" t="s">
        <v>59</v>
      </c>
      <c r="N5" s="1" t="s">
        <v>221</v>
      </c>
      <c r="O5" s="1" t="s">
        <v>223</v>
      </c>
      <c r="P5" s="1" t="s">
        <v>225</v>
      </c>
      <c r="Q5" s="1" t="s">
        <v>61</v>
      </c>
      <c r="R5" s="1" t="s">
        <v>227</v>
      </c>
      <c r="S5" s="1" t="s">
        <v>229</v>
      </c>
      <c r="T5" s="1" t="s">
        <v>231</v>
      </c>
      <c r="U5" s="1" t="s">
        <v>63</v>
      </c>
      <c r="V5" s="1" t="s">
        <v>233</v>
      </c>
      <c r="W5" s="1" t="s">
        <v>235</v>
      </c>
      <c r="X5" s="1" t="s">
        <v>237</v>
      </c>
      <c r="Y5" s="1" t="s">
        <v>65</v>
      </c>
    </row>
    <row r="6" spans="1:25" ht="15" thickBot="1" thickTop="1">
      <c r="A6" s="10" t="s">
        <v>50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2</v>
      </c>
      <c r="C7" s="14" t="s">
        <v>2</v>
      </c>
      <c r="D7" s="14" t="s">
        <v>2</v>
      </c>
      <c r="E7" s="16" t="s">
        <v>56</v>
      </c>
      <c r="F7" s="14" t="s">
        <v>2</v>
      </c>
      <c r="G7" s="14" t="s">
        <v>2</v>
      </c>
      <c r="H7" s="14" t="s">
        <v>2</v>
      </c>
      <c r="I7" s="16" t="s">
        <v>56</v>
      </c>
      <c r="J7" s="14" t="s">
        <v>2</v>
      </c>
      <c r="K7" s="14" t="s">
        <v>2</v>
      </c>
      <c r="L7" s="14" t="s">
        <v>2</v>
      </c>
      <c r="M7" s="16" t="s">
        <v>56</v>
      </c>
      <c r="N7" s="14" t="s">
        <v>2</v>
      </c>
      <c r="O7" s="14" t="s">
        <v>2</v>
      </c>
      <c r="P7" s="14" t="s">
        <v>2</v>
      </c>
      <c r="Q7" s="16" t="s">
        <v>56</v>
      </c>
      <c r="R7" s="14" t="s">
        <v>2</v>
      </c>
      <c r="S7" s="14" t="s">
        <v>2</v>
      </c>
      <c r="T7" s="14" t="s">
        <v>2</v>
      </c>
      <c r="U7" s="16" t="s">
        <v>56</v>
      </c>
      <c r="V7" s="14" t="s">
        <v>2</v>
      </c>
      <c r="W7" s="14" t="s">
        <v>2</v>
      </c>
      <c r="X7" s="14" t="s">
        <v>2</v>
      </c>
      <c r="Y7" s="16" t="s">
        <v>56</v>
      </c>
    </row>
    <row r="8" spans="1:25" ht="13.5">
      <c r="A8" s="13" t="s">
        <v>52</v>
      </c>
      <c r="B8" s="1" t="s">
        <v>3</v>
      </c>
      <c r="C8" s="1" t="s">
        <v>3</v>
      </c>
      <c r="D8" s="1" t="s">
        <v>3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  <c r="V8" s="1" t="s">
        <v>155</v>
      </c>
      <c r="W8" s="1" t="s">
        <v>155</v>
      </c>
      <c r="X8" s="1" t="s">
        <v>155</v>
      </c>
      <c r="Y8" s="17" t="s">
        <v>156</v>
      </c>
    </row>
    <row r="9" spans="1:25" ht="13.5">
      <c r="A9" s="13" t="s">
        <v>53</v>
      </c>
      <c r="B9" s="1" t="s">
        <v>210</v>
      </c>
      <c r="C9" s="1" t="s">
        <v>212</v>
      </c>
      <c r="D9" s="1" t="s">
        <v>214</v>
      </c>
      <c r="E9" s="17" t="s">
        <v>57</v>
      </c>
      <c r="F9" s="1" t="s">
        <v>216</v>
      </c>
      <c r="G9" s="1" t="s">
        <v>218</v>
      </c>
      <c r="H9" s="1" t="s">
        <v>220</v>
      </c>
      <c r="I9" s="17" t="s">
        <v>58</v>
      </c>
      <c r="J9" s="1" t="s">
        <v>222</v>
      </c>
      <c r="K9" s="1" t="s">
        <v>224</v>
      </c>
      <c r="L9" s="1" t="s">
        <v>226</v>
      </c>
      <c r="M9" s="17" t="s">
        <v>60</v>
      </c>
      <c r="N9" s="1" t="s">
        <v>228</v>
      </c>
      <c r="O9" s="1" t="s">
        <v>230</v>
      </c>
      <c r="P9" s="1" t="s">
        <v>232</v>
      </c>
      <c r="Q9" s="17" t="s">
        <v>62</v>
      </c>
      <c r="R9" s="1" t="s">
        <v>234</v>
      </c>
      <c r="S9" s="1" t="s">
        <v>236</v>
      </c>
      <c r="T9" s="1" t="s">
        <v>238</v>
      </c>
      <c r="U9" s="17" t="s">
        <v>64</v>
      </c>
      <c r="V9" s="1" t="s">
        <v>240</v>
      </c>
      <c r="W9" s="1" t="s">
        <v>242</v>
      </c>
      <c r="X9" s="1" t="s">
        <v>244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26" t="s">
        <v>202</v>
      </c>
      <c r="B11" s="27">
        <v>470104</v>
      </c>
      <c r="C11" s="27">
        <v>278366</v>
      </c>
      <c r="D11" s="27">
        <v>123288</v>
      </c>
      <c r="E11" s="21">
        <v>487074</v>
      </c>
      <c r="F11" s="27">
        <v>132977</v>
      </c>
      <c r="G11" s="27">
        <v>-56555</v>
      </c>
      <c r="H11" s="27">
        <v>-72553</v>
      </c>
      <c r="I11" s="21">
        <v>-26339</v>
      </c>
      <c r="J11" s="27">
        <v>-14331</v>
      </c>
      <c r="K11" s="27">
        <v>209710</v>
      </c>
      <c r="L11" s="27">
        <v>92971</v>
      </c>
      <c r="M11" s="21">
        <v>460549</v>
      </c>
      <c r="N11" s="27">
        <v>447306</v>
      </c>
      <c r="O11" s="27">
        <v>301984</v>
      </c>
      <c r="P11" s="27">
        <v>176533</v>
      </c>
      <c r="Q11" s="21">
        <v>726386</v>
      </c>
      <c r="R11" s="27">
        <v>650277</v>
      </c>
      <c r="S11" s="27">
        <v>397595</v>
      </c>
      <c r="T11" s="27">
        <v>150020</v>
      </c>
      <c r="U11" s="21">
        <v>99348</v>
      </c>
      <c r="V11" s="27">
        <v>205054</v>
      </c>
      <c r="W11" s="27">
        <v>310682</v>
      </c>
      <c r="X11" s="27">
        <v>232404</v>
      </c>
      <c r="Y11" s="21">
        <v>898674</v>
      </c>
    </row>
    <row r="12" spans="1:25" ht="13.5">
      <c r="A12" s="6" t="s">
        <v>179</v>
      </c>
      <c r="B12" s="28">
        <v>401732</v>
      </c>
      <c r="C12" s="28">
        <v>262210</v>
      </c>
      <c r="D12" s="28">
        <v>127637</v>
      </c>
      <c r="E12" s="22">
        <v>544197</v>
      </c>
      <c r="F12" s="28">
        <v>391772</v>
      </c>
      <c r="G12" s="28">
        <v>246415</v>
      </c>
      <c r="H12" s="28">
        <v>116496</v>
      </c>
      <c r="I12" s="22">
        <v>415678</v>
      </c>
      <c r="J12" s="28">
        <v>295182</v>
      </c>
      <c r="K12" s="28">
        <v>183045</v>
      </c>
      <c r="L12" s="28">
        <v>81662</v>
      </c>
      <c r="M12" s="22">
        <v>379557</v>
      </c>
      <c r="N12" s="28">
        <v>282032</v>
      </c>
      <c r="O12" s="28">
        <v>187496</v>
      </c>
      <c r="P12" s="28">
        <v>94251</v>
      </c>
      <c r="Q12" s="22">
        <v>407380</v>
      </c>
      <c r="R12" s="28">
        <v>309556</v>
      </c>
      <c r="S12" s="28">
        <v>214756</v>
      </c>
      <c r="T12" s="28">
        <v>106891</v>
      </c>
      <c r="U12" s="22">
        <v>535033</v>
      </c>
      <c r="V12" s="28">
        <v>400463</v>
      </c>
      <c r="W12" s="28">
        <v>265412</v>
      </c>
      <c r="X12" s="28">
        <v>130676</v>
      </c>
      <c r="Y12" s="22">
        <v>285229</v>
      </c>
    </row>
    <row r="13" spans="1:25" ht="13.5">
      <c r="A13" s="6" t="s">
        <v>4</v>
      </c>
      <c r="B13" s="28">
        <v>65368</v>
      </c>
      <c r="C13" s="28">
        <v>43578</v>
      </c>
      <c r="D13" s="28">
        <v>21789</v>
      </c>
      <c r="E13" s="22">
        <v>87157</v>
      </c>
      <c r="F13" s="28">
        <v>65368</v>
      </c>
      <c r="G13" s="28">
        <v>43578</v>
      </c>
      <c r="H13" s="28">
        <v>21789</v>
      </c>
      <c r="I13" s="22">
        <v>43578</v>
      </c>
      <c r="J13" s="28">
        <v>21789</v>
      </c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6" t="s">
        <v>5</v>
      </c>
      <c r="B14" s="28">
        <v>-3252</v>
      </c>
      <c r="C14" s="28">
        <v>-3233</v>
      </c>
      <c r="D14" s="28">
        <v>-203</v>
      </c>
      <c r="E14" s="22">
        <v>-3504</v>
      </c>
      <c r="F14" s="28">
        <v>-1634</v>
      </c>
      <c r="G14" s="28">
        <v>-369</v>
      </c>
      <c r="H14" s="28">
        <v>-214</v>
      </c>
      <c r="I14" s="22">
        <v>240</v>
      </c>
      <c r="J14" s="28">
        <v>1834</v>
      </c>
      <c r="K14" s="28">
        <v>269</v>
      </c>
      <c r="L14" s="28">
        <v>146</v>
      </c>
      <c r="M14" s="22">
        <v>5395</v>
      </c>
      <c r="N14" s="28">
        <v>154</v>
      </c>
      <c r="O14" s="28">
        <v>103</v>
      </c>
      <c r="P14" s="28">
        <v>88</v>
      </c>
      <c r="Q14" s="22">
        <v>-16526</v>
      </c>
      <c r="R14" s="28">
        <v>642</v>
      </c>
      <c r="S14" s="28">
        <v>342</v>
      </c>
      <c r="T14" s="28">
        <v>42</v>
      </c>
      <c r="U14" s="22">
        <v>3828</v>
      </c>
      <c r="V14" s="28">
        <v>3729</v>
      </c>
      <c r="W14" s="28">
        <v>4292</v>
      </c>
      <c r="X14" s="28">
        <v>472</v>
      </c>
      <c r="Y14" s="22">
        <v>100</v>
      </c>
    </row>
    <row r="15" spans="1:25" ht="13.5">
      <c r="A15" s="6" t="s">
        <v>6</v>
      </c>
      <c r="B15" s="28">
        <v>80361</v>
      </c>
      <c r="C15" s="28"/>
      <c r="D15" s="28">
        <v>78495</v>
      </c>
      <c r="E15" s="22">
        <v>-1759</v>
      </c>
      <c r="F15" s="28">
        <v>77078</v>
      </c>
      <c r="G15" s="28">
        <v>-1416</v>
      </c>
      <c r="H15" s="28">
        <v>78495</v>
      </c>
      <c r="I15" s="22">
        <v>6565</v>
      </c>
      <c r="J15" s="28">
        <v>79113</v>
      </c>
      <c r="K15" s="28"/>
      <c r="L15" s="28">
        <v>44400</v>
      </c>
      <c r="M15" s="22">
        <v>200</v>
      </c>
      <c r="N15" s="28">
        <v>44600</v>
      </c>
      <c r="O15" s="28">
        <v>200</v>
      </c>
      <c r="P15" s="28">
        <v>44100</v>
      </c>
      <c r="Q15" s="22">
        <v>7000</v>
      </c>
      <c r="R15" s="28">
        <v>53350</v>
      </c>
      <c r="S15" s="28">
        <v>8000</v>
      </c>
      <c r="T15" s="28">
        <v>33350</v>
      </c>
      <c r="U15" s="22">
        <v>-16340</v>
      </c>
      <c r="V15" s="28">
        <v>12060</v>
      </c>
      <c r="W15" s="28">
        <v>-18420</v>
      </c>
      <c r="X15" s="28">
        <v>58110</v>
      </c>
      <c r="Y15" s="22">
        <v>4480</v>
      </c>
    </row>
    <row r="16" spans="1:25" ht="13.5">
      <c r="A16" s="6" t="s">
        <v>7</v>
      </c>
      <c r="B16" s="28">
        <v>7658</v>
      </c>
      <c r="C16" s="28">
        <v>5105</v>
      </c>
      <c r="D16" s="28">
        <v>2552</v>
      </c>
      <c r="E16" s="22"/>
      <c r="F16" s="28"/>
      <c r="G16" s="28"/>
      <c r="H16" s="28">
        <v>3111</v>
      </c>
      <c r="I16" s="22">
        <v>-11250</v>
      </c>
      <c r="J16" s="28">
        <v>-4470</v>
      </c>
      <c r="K16" s="28">
        <v>-4470</v>
      </c>
      <c r="L16" s="28">
        <v>-7860</v>
      </c>
      <c r="M16" s="22">
        <v>-1630</v>
      </c>
      <c r="N16" s="28">
        <v>-4690</v>
      </c>
      <c r="O16" s="28">
        <v>-7420</v>
      </c>
      <c r="P16" s="28">
        <v>-10150</v>
      </c>
      <c r="Q16" s="22">
        <v>12880</v>
      </c>
      <c r="R16" s="28">
        <v>13140</v>
      </c>
      <c r="S16" s="28">
        <v>8760</v>
      </c>
      <c r="T16" s="28">
        <v>2400</v>
      </c>
      <c r="U16" s="22">
        <v>-21320</v>
      </c>
      <c r="V16" s="28">
        <v>-21320</v>
      </c>
      <c r="W16" s="28">
        <v>-21320</v>
      </c>
      <c r="X16" s="28">
        <v>-15890</v>
      </c>
      <c r="Y16" s="22">
        <v>-1890</v>
      </c>
    </row>
    <row r="17" spans="1:25" ht="13.5">
      <c r="A17" s="6" t="s">
        <v>8</v>
      </c>
      <c r="B17" s="28">
        <v>-4244</v>
      </c>
      <c r="C17" s="28">
        <v>-5740</v>
      </c>
      <c r="D17" s="28">
        <v>-7236</v>
      </c>
      <c r="E17" s="22">
        <v>6842</v>
      </c>
      <c r="F17" s="28">
        <v>3037</v>
      </c>
      <c r="G17" s="28">
        <v>1302</v>
      </c>
      <c r="H17" s="28">
        <v>-432</v>
      </c>
      <c r="I17" s="22">
        <v>7176</v>
      </c>
      <c r="J17" s="28">
        <v>3609</v>
      </c>
      <c r="K17" s="28">
        <v>2041</v>
      </c>
      <c r="L17" s="28">
        <v>567</v>
      </c>
      <c r="M17" s="22">
        <v>4969</v>
      </c>
      <c r="N17" s="28">
        <v>3331</v>
      </c>
      <c r="O17" s="28">
        <v>1763</v>
      </c>
      <c r="P17" s="28">
        <v>196</v>
      </c>
      <c r="Q17" s="22">
        <v>-47175</v>
      </c>
      <c r="R17" s="28">
        <v>-48939</v>
      </c>
      <c r="S17" s="28">
        <v>-50436</v>
      </c>
      <c r="T17" s="28">
        <v>-51932</v>
      </c>
      <c r="U17" s="22">
        <v>30916</v>
      </c>
      <c r="V17" s="28"/>
      <c r="W17" s="28"/>
      <c r="X17" s="28"/>
      <c r="Y17" s="22">
        <v>7791</v>
      </c>
    </row>
    <row r="18" spans="1:25" ht="13.5">
      <c r="A18" s="6" t="s">
        <v>9</v>
      </c>
      <c r="B18" s="28">
        <v>-4074</v>
      </c>
      <c r="C18" s="28">
        <v>-2187</v>
      </c>
      <c r="D18" s="28">
        <v>-975</v>
      </c>
      <c r="E18" s="22">
        <v>-6003</v>
      </c>
      <c r="F18" s="28">
        <v>-3647</v>
      </c>
      <c r="G18" s="28">
        <v>-2220</v>
      </c>
      <c r="H18" s="28">
        <v>-905</v>
      </c>
      <c r="I18" s="22">
        <v>-6803</v>
      </c>
      <c r="J18" s="28">
        <v>-4352</v>
      </c>
      <c r="K18" s="28">
        <v>-3115</v>
      </c>
      <c r="L18" s="28">
        <v>-1299</v>
      </c>
      <c r="M18" s="22">
        <v>-6286</v>
      </c>
      <c r="N18" s="28">
        <v>-4501</v>
      </c>
      <c r="O18" s="28">
        <v>-3190</v>
      </c>
      <c r="P18" s="28">
        <v>-1340</v>
      </c>
      <c r="Q18" s="22">
        <v>-6922</v>
      </c>
      <c r="R18" s="28">
        <v>-5408</v>
      </c>
      <c r="S18" s="28">
        <v>-4538</v>
      </c>
      <c r="T18" s="28">
        <v>-2033</v>
      </c>
      <c r="U18" s="22">
        <v>-11243</v>
      </c>
      <c r="V18" s="28">
        <v>-9400</v>
      </c>
      <c r="W18" s="28">
        <v>-7095</v>
      </c>
      <c r="X18" s="28">
        <v>-3250</v>
      </c>
      <c r="Y18" s="22">
        <v>-9361</v>
      </c>
    </row>
    <row r="19" spans="1:25" ht="13.5">
      <c r="A19" s="6" t="s">
        <v>190</v>
      </c>
      <c r="B19" s="28">
        <v>53983</v>
      </c>
      <c r="C19" s="28">
        <v>35784</v>
      </c>
      <c r="D19" s="28">
        <v>19013</v>
      </c>
      <c r="E19" s="22">
        <v>44419</v>
      </c>
      <c r="F19" s="28">
        <v>32289</v>
      </c>
      <c r="G19" s="28">
        <v>26196</v>
      </c>
      <c r="H19" s="28">
        <v>12437</v>
      </c>
      <c r="I19" s="22">
        <v>31604</v>
      </c>
      <c r="J19" s="28">
        <v>20066</v>
      </c>
      <c r="K19" s="28">
        <v>12588</v>
      </c>
      <c r="L19" s="28">
        <v>6535</v>
      </c>
      <c r="M19" s="22">
        <v>35749</v>
      </c>
      <c r="N19" s="28">
        <v>27550</v>
      </c>
      <c r="O19" s="28">
        <v>19046</v>
      </c>
      <c r="P19" s="28">
        <v>9810</v>
      </c>
      <c r="Q19" s="22">
        <v>44601</v>
      </c>
      <c r="R19" s="28">
        <v>34621</v>
      </c>
      <c r="S19" s="28">
        <v>23956</v>
      </c>
      <c r="T19" s="28">
        <v>12359</v>
      </c>
      <c r="U19" s="22">
        <v>56680</v>
      </c>
      <c r="V19" s="28">
        <v>43709</v>
      </c>
      <c r="W19" s="28">
        <v>30744</v>
      </c>
      <c r="X19" s="28">
        <v>15939</v>
      </c>
      <c r="Y19" s="22">
        <v>30632</v>
      </c>
    </row>
    <row r="20" spans="1:25" ht="13.5">
      <c r="A20" s="6" t="s">
        <v>10</v>
      </c>
      <c r="B20" s="28"/>
      <c r="C20" s="28"/>
      <c r="D20" s="28"/>
      <c r="E20" s="22">
        <v>-1567</v>
      </c>
      <c r="F20" s="28">
        <v>-1567</v>
      </c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11</v>
      </c>
      <c r="B21" s="28"/>
      <c r="C21" s="28"/>
      <c r="D21" s="28"/>
      <c r="E21" s="22"/>
      <c r="F21" s="28">
        <v>1600</v>
      </c>
      <c r="G21" s="28">
        <v>1600</v>
      </c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12</v>
      </c>
      <c r="B22" s="28">
        <v>-68684</v>
      </c>
      <c r="C22" s="28">
        <v>-12819</v>
      </c>
      <c r="D22" s="28">
        <v>-28442</v>
      </c>
      <c r="E22" s="22">
        <v>368010</v>
      </c>
      <c r="F22" s="28">
        <v>480933</v>
      </c>
      <c r="G22" s="28">
        <v>396505</v>
      </c>
      <c r="H22" s="28">
        <v>136542</v>
      </c>
      <c r="I22" s="22">
        <v>-996940</v>
      </c>
      <c r="J22" s="28">
        <v>-878590</v>
      </c>
      <c r="K22" s="28">
        <v>-433594</v>
      </c>
      <c r="L22" s="28">
        <v>-195657</v>
      </c>
      <c r="M22" s="22">
        <v>452398</v>
      </c>
      <c r="N22" s="28">
        <v>296256</v>
      </c>
      <c r="O22" s="28">
        <v>151695</v>
      </c>
      <c r="P22" s="28">
        <v>114659</v>
      </c>
      <c r="Q22" s="22">
        <v>-851376</v>
      </c>
      <c r="R22" s="28">
        <v>-942424</v>
      </c>
      <c r="S22" s="28">
        <v>-775412</v>
      </c>
      <c r="T22" s="28">
        <v>-427005</v>
      </c>
      <c r="U22" s="22">
        <v>1159456</v>
      </c>
      <c r="V22" s="28">
        <v>1016695</v>
      </c>
      <c r="W22" s="28">
        <v>336920</v>
      </c>
      <c r="X22" s="28">
        <v>21479</v>
      </c>
      <c r="Y22" s="22">
        <v>10767</v>
      </c>
    </row>
    <row r="23" spans="1:25" ht="13.5">
      <c r="A23" s="6" t="s">
        <v>13</v>
      </c>
      <c r="B23" s="28">
        <v>-280152</v>
      </c>
      <c r="C23" s="28">
        <v>-146320</v>
      </c>
      <c r="D23" s="28">
        <v>-106399</v>
      </c>
      <c r="E23" s="22">
        <v>41875</v>
      </c>
      <c r="F23" s="28">
        <v>-30167</v>
      </c>
      <c r="G23" s="28">
        <v>-33839</v>
      </c>
      <c r="H23" s="28">
        <v>-60961</v>
      </c>
      <c r="I23" s="22">
        <v>-303544</v>
      </c>
      <c r="J23" s="28">
        <v>-132524</v>
      </c>
      <c r="K23" s="28">
        <v>-300857</v>
      </c>
      <c r="L23" s="28">
        <v>-75087</v>
      </c>
      <c r="M23" s="22">
        <v>-122338</v>
      </c>
      <c r="N23" s="28">
        <v>-113811</v>
      </c>
      <c r="O23" s="28">
        <v>-32629</v>
      </c>
      <c r="P23" s="28">
        <v>-27399</v>
      </c>
      <c r="Q23" s="22">
        <v>6572</v>
      </c>
      <c r="R23" s="28">
        <v>15982</v>
      </c>
      <c r="S23" s="28">
        <v>38798</v>
      </c>
      <c r="T23" s="28">
        <v>32105</v>
      </c>
      <c r="U23" s="22">
        <v>89127</v>
      </c>
      <c r="V23" s="28">
        <v>-35474</v>
      </c>
      <c r="W23" s="28">
        <v>-23861</v>
      </c>
      <c r="X23" s="28">
        <v>-61361</v>
      </c>
      <c r="Y23" s="22">
        <v>-75141</v>
      </c>
    </row>
    <row r="24" spans="1:25" ht="13.5">
      <c r="A24" s="6" t="s">
        <v>14</v>
      </c>
      <c r="B24" s="28">
        <v>-7366</v>
      </c>
      <c r="C24" s="28">
        <v>14339</v>
      </c>
      <c r="D24" s="28">
        <v>12816</v>
      </c>
      <c r="E24" s="22">
        <v>76911</v>
      </c>
      <c r="F24" s="28">
        <v>27913</v>
      </c>
      <c r="G24" s="28">
        <v>36076</v>
      </c>
      <c r="H24" s="28">
        <v>45114</v>
      </c>
      <c r="I24" s="22">
        <v>-135069</v>
      </c>
      <c r="J24" s="28">
        <v>-206827</v>
      </c>
      <c r="K24" s="28">
        <v>-56797</v>
      </c>
      <c r="L24" s="28">
        <v>-42837</v>
      </c>
      <c r="M24" s="22">
        <v>-14555</v>
      </c>
      <c r="N24" s="28">
        <v>4805</v>
      </c>
      <c r="O24" s="28">
        <v>-6737</v>
      </c>
      <c r="P24" s="28">
        <v>559</v>
      </c>
      <c r="Q24" s="22">
        <v>-4630</v>
      </c>
      <c r="R24" s="28">
        <v>-9868</v>
      </c>
      <c r="S24" s="28">
        <v>-7004</v>
      </c>
      <c r="T24" s="28">
        <v>-19427</v>
      </c>
      <c r="U24" s="22">
        <v>56310</v>
      </c>
      <c r="V24" s="28">
        <v>4355</v>
      </c>
      <c r="W24" s="28">
        <v>-3662</v>
      </c>
      <c r="X24" s="28">
        <v>-25892</v>
      </c>
      <c r="Y24" s="22">
        <v>-13637</v>
      </c>
    </row>
    <row r="25" spans="1:25" ht="13.5">
      <c r="A25" s="6" t="s">
        <v>15</v>
      </c>
      <c r="B25" s="28">
        <v>193386</v>
      </c>
      <c r="C25" s="28">
        <v>124666</v>
      </c>
      <c r="D25" s="28">
        <v>144858</v>
      </c>
      <c r="E25" s="22">
        <v>-663237</v>
      </c>
      <c r="F25" s="28">
        <v>-665485</v>
      </c>
      <c r="G25" s="28">
        <v>-559030</v>
      </c>
      <c r="H25" s="28">
        <v>-84631</v>
      </c>
      <c r="I25" s="22">
        <v>907421</v>
      </c>
      <c r="J25" s="28">
        <v>318038</v>
      </c>
      <c r="K25" s="28">
        <v>398160</v>
      </c>
      <c r="L25" s="28">
        <v>150240</v>
      </c>
      <c r="M25" s="22">
        <v>-303189</v>
      </c>
      <c r="N25" s="28">
        <v>-143071</v>
      </c>
      <c r="O25" s="28">
        <v>-104495</v>
      </c>
      <c r="P25" s="28">
        <v>-57505</v>
      </c>
      <c r="Q25" s="22">
        <v>718034</v>
      </c>
      <c r="R25" s="28">
        <v>791227</v>
      </c>
      <c r="S25" s="28">
        <v>597753</v>
      </c>
      <c r="T25" s="28">
        <v>257641</v>
      </c>
      <c r="U25" s="22">
        <v>-975612</v>
      </c>
      <c r="V25" s="28">
        <v>-722401</v>
      </c>
      <c r="W25" s="28">
        <v>-235847</v>
      </c>
      <c r="X25" s="28">
        <v>68211</v>
      </c>
      <c r="Y25" s="22">
        <v>319818</v>
      </c>
    </row>
    <row r="26" spans="1:25" ht="13.5">
      <c r="A26" s="6" t="s">
        <v>16</v>
      </c>
      <c r="B26" s="28">
        <v>6519</v>
      </c>
      <c r="C26" s="28">
        <v>-4932</v>
      </c>
      <c r="D26" s="28">
        <v>-26268</v>
      </c>
      <c r="E26" s="22">
        <v>-106484</v>
      </c>
      <c r="F26" s="28">
        <v>-79905</v>
      </c>
      <c r="G26" s="28">
        <v>-85305</v>
      </c>
      <c r="H26" s="28">
        <v>-2132</v>
      </c>
      <c r="I26" s="22">
        <v>80999</v>
      </c>
      <c r="J26" s="28">
        <v>154033</v>
      </c>
      <c r="K26" s="28">
        <v>33238</v>
      </c>
      <c r="L26" s="28">
        <v>-19621</v>
      </c>
      <c r="M26" s="22">
        <v>2377</v>
      </c>
      <c r="N26" s="28">
        <v>-14704</v>
      </c>
      <c r="O26" s="28">
        <v>-23597</v>
      </c>
      <c r="P26" s="28">
        <v>-27251</v>
      </c>
      <c r="Q26" s="22">
        <v>68175</v>
      </c>
      <c r="R26" s="28">
        <v>50570</v>
      </c>
      <c r="S26" s="28">
        <v>44477</v>
      </c>
      <c r="T26" s="28">
        <v>51043</v>
      </c>
      <c r="U26" s="22">
        <v>-75560</v>
      </c>
      <c r="V26" s="28">
        <v>-38184</v>
      </c>
      <c r="W26" s="28">
        <v>-29519</v>
      </c>
      <c r="X26" s="28">
        <v>12867</v>
      </c>
      <c r="Y26" s="22">
        <v>-3874</v>
      </c>
    </row>
    <row r="27" spans="1:25" ht="13.5">
      <c r="A27" s="6" t="s">
        <v>17</v>
      </c>
      <c r="B27" s="28">
        <v>-37479</v>
      </c>
      <c r="C27" s="28">
        <v>-4440</v>
      </c>
      <c r="D27" s="28">
        <v>-12171</v>
      </c>
      <c r="E27" s="22">
        <v>-13515</v>
      </c>
      <c r="F27" s="28">
        <v>-34987</v>
      </c>
      <c r="G27" s="28">
        <v>-14269</v>
      </c>
      <c r="H27" s="28">
        <v>-24919</v>
      </c>
      <c r="I27" s="22">
        <v>32642</v>
      </c>
      <c r="J27" s="28">
        <v>36019</v>
      </c>
      <c r="K27" s="28">
        <v>20744</v>
      </c>
      <c r="L27" s="28">
        <v>-5157</v>
      </c>
      <c r="M27" s="22">
        <v>2544</v>
      </c>
      <c r="N27" s="28">
        <v>-400</v>
      </c>
      <c r="O27" s="28">
        <v>1276</v>
      </c>
      <c r="P27" s="28">
        <v>-3711</v>
      </c>
      <c r="Q27" s="22">
        <v>15852</v>
      </c>
      <c r="R27" s="28">
        <v>5345</v>
      </c>
      <c r="S27" s="28">
        <v>9472</v>
      </c>
      <c r="T27" s="28">
        <v>-3149</v>
      </c>
      <c r="U27" s="22">
        <v>-29735</v>
      </c>
      <c r="V27" s="28">
        <v>-33841</v>
      </c>
      <c r="W27" s="28">
        <v>-17558</v>
      </c>
      <c r="X27" s="28">
        <v>-17469</v>
      </c>
      <c r="Y27" s="22">
        <v>35969</v>
      </c>
    </row>
    <row r="28" spans="1:25" ht="13.5">
      <c r="A28" s="6" t="s">
        <v>80</v>
      </c>
      <c r="B28" s="28">
        <v>-76286</v>
      </c>
      <c r="C28" s="28">
        <v>-58583</v>
      </c>
      <c r="D28" s="28">
        <v>-39875</v>
      </c>
      <c r="E28" s="22">
        <v>-6279</v>
      </c>
      <c r="F28" s="28">
        <v>-96406</v>
      </c>
      <c r="G28" s="28">
        <v>-56706</v>
      </c>
      <c r="H28" s="28">
        <v>-30075</v>
      </c>
      <c r="I28" s="22">
        <v>50368</v>
      </c>
      <c r="J28" s="28">
        <v>-5959</v>
      </c>
      <c r="K28" s="28">
        <v>667</v>
      </c>
      <c r="L28" s="28">
        <v>-8120</v>
      </c>
      <c r="M28" s="22">
        <v>-75403</v>
      </c>
      <c r="N28" s="28">
        <v>-68578</v>
      </c>
      <c r="O28" s="28">
        <v>-38205</v>
      </c>
      <c r="P28" s="28">
        <v>-21730</v>
      </c>
      <c r="Q28" s="22">
        <v>60554</v>
      </c>
      <c r="R28" s="28">
        <v>-1821</v>
      </c>
      <c r="S28" s="28">
        <v>7550</v>
      </c>
      <c r="T28" s="28">
        <v>-13442</v>
      </c>
      <c r="U28" s="22">
        <v>3295</v>
      </c>
      <c r="V28" s="28">
        <v>-2677</v>
      </c>
      <c r="W28" s="28">
        <v>7150</v>
      </c>
      <c r="X28" s="28">
        <v>13283</v>
      </c>
      <c r="Y28" s="22">
        <v>-9716</v>
      </c>
    </row>
    <row r="29" spans="1:25" ht="13.5">
      <c r="A29" s="6" t="s">
        <v>18</v>
      </c>
      <c r="B29" s="28">
        <v>797573</v>
      </c>
      <c r="C29" s="28">
        <v>525793</v>
      </c>
      <c r="D29" s="28">
        <v>299470</v>
      </c>
      <c r="E29" s="22">
        <v>652393</v>
      </c>
      <c r="F29" s="28">
        <v>299170</v>
      </c>
      <c r="G29" s="28">
        <v>-58038</v>
      </c>
      <c r="H29" s="28">
        <v>137161</v>
      </c>
      <c r="I29" s="22">
        <v>-34583</v>
      </c>
      <c r="J29" s="28">
        <v>-241120</v>
      </c>
      <c r="K29" s="28">
        <v>61191</v>
      </c>
      <c r="L29" s="28">
        <v>20237</v>
      </c>
      <c r="M29" s="22">
        <v>815876</v>
      </c>
      <c r="N29" s="28">
        <v>753519</v>
      </c>
      <c r="O29" s="28">
        <v>445038</v>
      </c>
      <c r="P29" s="28">
        <v>291405</v>
      </c>
      <c r="Q29" s="22">
        <v>1150056</v>
      </c>
      <c r="R29" s="28">
        <v>895032</v>
      </c>
      <c r="S29" s="28">
        <v>493777</v>
      </c>
      <c r="T29" s="28">
        <v>123221</v>
      </c>
      <c r="U29" s="22">
        <v>967976</v>
      </c>
      <c r="V29" s="28">
        <v>870282</v>
      </c>
      <c r="W29" s="28">
        <v>626371</v>
      </c>
      <c r="X29" s="28">
        <v>429072</v>
      </c>
      <c r="Y29" s="22">
        <v>1528054</v>
      </c>
    </row>
    <row r="30" spans="1:25" ht="13.5">
      <c r="A30" s="6" t="s">
        <v>19</v>
      </c>
      <c r="B30" s="28">
        <v>4074</v>
      </c>
      <c r="C30" s="28">
        <v>2186</v>
      </c>
      <c r="D30" s="28">
        <v>975</v>
      </c>
      <c r="E30" s="22">
        <v>6133</v>
      </c>
      <c r="F30" s="28">
        <v>3777</v>
      </c>
      <c r="G30" s="28">
        <v>2327</v>
      </c>
      <c r="H30" s="28">
        <v>1007</v>
      </c>
      <c r="I30" s="22">
        <v>6654</v>
      </c>
      <c r="J30" s="28">
        <v>4295</v>
      </c>
      <c r="K30" s="28">
        <v>2402</v>
      </c>
      <c r="L30" s="28">
        <v>1369</v>
      </c>
      <c r="M30" s="22">
        <v>6297</v>
      </c>
      <c r="N30" s="28">
        <v>4030</v>
      </c>
      <c r="O30" s="28">
        <v>2679</v>
      </c>
      <c r="P30" s="28">
        <v>1115</v>
      </c>
      <c r="Q30" s="22">
        <v>7218</v>
      </c>
      <c r="R30" s="28">
        <v>5158</v>
      </c>
      <c r="S30" s="28">
        <v>3786</v>
      </c>
      <c r="T30" s="28">
        <v>1896</v>
      </c>
      <c r="U30" s="22">
        <v>10754</v>
      </c>
      <c r="V30" s="28">
        <v>9400</v>
      </c>
      <c r="W30" s="28">
        <v>6059</v>
      </c>
      <c r="X30" s="28">
        <v>3250</v>
      </c>
      <c r="Y30" s="22">
        <v>9361</v>
      </c>
    </row>
    <row r="31" spans="1:25" ht="13.5">
      <c r="A31" s="6" t="s">
        <v>20</v>
      </c>
      <c r="B31" s="28">
        <v>173908</v>
      </c>
      <c r="C31" s="28">
        <v>171145</v>
      </c>
      <c r="D31" s="28">
        <v>174901</v>
      </c>
      <c r="E31" s="22"/>
      <c r="F31" s="28"/>
      <c r="G31" s="28"/>
      <c r="H31" s="28"/>
      <c r="I31" s="22">
        <v>193346</v>
      </c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21</v>
      </c>
      <c r="B32" s="28">
        <v>-56042</v>
      </c>
      <c r="C32" s="28">
        <v>-36354</v>
      </c>
      <c r="D32" s="28">
        <v>-21064</v>
      </c>
      <c r="E32" s="22">
        <v>-43551</v>
      </c>
      <c r="F32" s="28">
        <v>-33439</v>
      </c>
      <c r="G32" s="28">
        <v>-25483</v>
      </c>
      <c r="H32" s="28">
        <v>-14109</v>
      </c>
      <c r="I32" s="22">
        <v>-32292</v>
      </c>
      <c r="J32" s="28">
        <v>-22994</v>
      </c>
      <c r="K32" s="28">
        <v>-13123</v>
      </c>
      <c r="L32" s="28">
        <v>-8038</v>
      </c>
      <c r="M32" s="22">
        <v>-35341</v>
      </c>
      <c r="N32" s="28">
        <v>-28795</v>
      </c>
      <c r="O32" s="28">
        <v>-18978</v>
      </c>
      <c r="P32" s="28">
        <v>-11065</v>
      </c>
      <c r="Q32" s="22">
        <v>-44432</v>
      </c>
      <c r="R32" s="28">
        <v>-35751</v>
      </c>
      <c r="S32" s="28">
        <v>-23774</v>
      </c>
      <c r="T32" s="28">
        <v>-13224</v>
      </c>
      <c r="U32" s="22">
        <v>-57120</v>
      </c>
      <c r="V32" s="28">
        <v>-45108</v>
      </c>
      <c r="W32" s="28">
        <v>-31714</v>
      </c>
      <c r="X32" s="28">
        <v>-18090</v>
      </c>
      <c r="Y32" s="22">
        <v>-30477</v>
      </c>
    </row>
    <row r="33" spans="1:25" ht="13.5">
      <c r="A33" s="6" t="s">
        <v>22</v>
      </c>
      <c r="B33" s="28">
        <v>-148369</v>
      </c>
      <c r="C33" s="28">
        <v>-80001</v>
      </c>
      <c r="D33" s="28">
        <v>-74954</v>
      </c>
      <c r="E33" s="22">
        <v>-266494</v>
      </c>
      <c r="F33" s="28">
        <v>-256959</v>
      </c>
      <c r="G33" s="28">
        <v>-158776</v>
      </c>
      <c r="H33" s="28">
        <v>-154938</v>
      </c>
      <c r="I33" s="22">
        <v>-106858</v>
      </c>
      <c r="J33" s="28">
        <v>-107269</v>
      </c>
      <c r="K33" s="28">
        <v>-51101</v>
      </c>
      <c r="L33" s="28">
        <v>-39028</v>
      </c>
      <c r="M33" s="22">
        <v>-346162</v>
      </c>
      <c r="N33" s="28">
        <v>-348434</v>
      </c>
      <c r="O33" s="28">
        <v>-235156</v>
      </c>
      <c r="P33" s="28">
        <v>-193865</v>
      </c>
      <c r="Q33" s="22">
        <v>-68152</v>
      </c>
      <c r="R33" s="28">
        <v>-66917</v>
      </c>
      <c r="S33" s="28">
        <v>-30507</v>
      </c>
      <c r="T33" s="28">
        <v>-8161</v>
      </c>
      <c r="U33" s="22">
        <v>-324584</v>
      </c>
      <c r="V33" s="28">
        <v>-318498</v>
      </c>
      <c r="W33" s="28">
        <v>-162535</v>
      </c>
      <c r="X33" s="28">
        <v>-117500</v>
      </c>
      <c r="Y33" s="22">
        <v>-441168</v>
      </c>
    </row>
    <row r="34" spans="1:25" ht="13.5">
      <c r="A34" s="6" t="s">
        <v>23</v>
      </c>
      <c r="B34" s="28">
        <v>8978</v>
      </c>
      <c r="C34" s="28">
        <v>8978</v>
      </c>
      <c r="D34" s="28"/>
      <c r="E34" s="22">
        <v>6</v>
      </c>
      <c r="F34" s="28">
        <v>6</v>
      </c>
      <c r="G34" s="28">
        <v>6</v>
      </c>
      <c r="H34" s="28"/>
      <c r="I34" s="22">
        <v>24308</v>
      </c>
      <c r="J34" s="28">
        <v>24308</v>
      </c>
      <c r="K34" s="28">
        <v>24308</v>
      </c>
      <c r="L34" s="28"/>
      <c r="M34" s="22">
        <v>199</v>
      </c>
      <c r="N34" s="28">
        <v>199</v>
      </c>
      <c r="O34" s="28">
        <v>199</v>
      </c>
      <c r="P34" s="28"/>
      <c r="Q34" s="22">
        <v>102872</v>
      </c>
      <c r="R34" s="28">
        <v>102872</v>
      </c>
      <c r="S34" s="28">
        <v>102712</v>
      </c>
      <c r="T34" s="28"/>
      <c r="U34" s="22"/>
      <c r="V34" s="28"/>
      <c r="W34" s="28"/>
      <c r="X34" s="28"/>
      <c r="Y34" s="22"/>
    </row>
    <row r="35" spans="1:25" ht="14.25" thickBot="1">
      <c r="A35" s="5" t="s">
        <v>24</v>
      </c>
      <c r="B35" s="29">
        <v>780122</v>
      </c>
      <c r="C35" s="29">
        <v>591748</v>
      </c>
      <c r="D35" s="29">
        <v>379328</v>
      </c>
      <c r="E35" s="23">
        <v>348487</v>
      </c>
      <c r="F35" s="29">
        <v>12555</v>
      </c>
      <c r="G35" s="29">
        <v>-239963</v>
      </c>
      <c r="H35" s="29">
        <v>-30879</v>
      </c>
      <c r="I35" s="23">
        <v>50574</v>
      </c>
      <c r="J35" s="29">
        <v>-342780</v>
      </c>
      <c r="K35" s="29">
        <v>23677</v>
      </c>
      <c r="L35" s="29">
        <v>-25459</v>
      </c>
      <c r="M35" s="23">
        <v>440868</v>
      </c>
      <c r="N35" s="29">
        <v>380518</v>
      </c>
      <c r="O35" s="29">
        <v>193782</v>
      </c>
      <c r="P35" s="29">
        <v>87589</v>
      </c>
      <c r="Q35" s="23">
        <v>1147561</v>
      </c>
      <c r="R35" s="29">
        <v>900394</v>
      </c>
      <c r="S35" s="29">
        <v>545993</v>
      </c>
      <c r="T35" s="29">
        <v>103731</v>
      </c>
      <c r="U35" s="23">
        <v>597026</v>
      </c>
      <c r="V35" s="29">
        <v>516076</v>
      </c>
      <c r="W35" s="29">
        <v>438180</v>
      </c>
      <c r="X35" s="29">
        <v>296731</v>
      </c>
      <c r="Y35" s="23">
        <v>1065769</v>
      </c>
    </row>
    <row r="36" spans="1:25" ht="14.25" thickTop="1">
      <c r="A36" s="6" t="s">
        <v>25</v>
      </c>
      <c r="B36" s="28">
        <v>-54000</v>
      </c>
      <c r="C36" s="28">
        <v>-36000</v>
      </c>
      <c r="D36" s="28">
        <v>-18000</v>
      </c>
      <c r="E36" s="22">
        <v>-72999</v>
      </c>
      <c r="F36" s="28">
        <v>-54951</v>
      </c>
      <c r="G36" s="28">
        <v>-36000</v>
      </c>
      <c r="H36" s="28">
        <v>-18000</v>
      </c>
      <c r="I36" s="22">
        <v>-125225</v>
      </c>
      <c r="J36" s="28">
        <v>-107225</v>
      </c>
      <c r="K36" s="28">
        <v>-88600</v>
      </c>
      <c r="L36" s="28">
        <v>-18000</v>
      </c>
      <c r="M36" s="22">
        <v>-85619</v>
      </c>
      <c r="N36" s="28">
        <v>-67622</v>
      </c>
      <c r="O36" s="28">
        <v>-49116</v>
      </c>
      <c r="P36" s="28">
        <v>-26273</v>
      </c>
      <c r="Q36" s="22">
        <v>-107990</v>
      </c>
      <c r="R36" s="28">
        <v>-103209</v>
      </c>
      <c r="S36" s="28">
        <v>-86131</v>
      </c>
      <c r="T36" s="28">
        <v>-42603</v>
      </c>
      <c r="U36" s="22">
        <v>-207566</v>
      </c>
      <c r="V36" s="28">
        <v>-118849</v>
      </c>
      <c r="W36" s="28">
        <v>-86985</v>
      </c>
      <c r="X36" s="28">
        <v>-43105</v>
      </c>
      <c r="Y36" s="22">
        <v>-536835</v>
      </c>
    </row>
    <row r="37" spans="1:25" ht="13.5">
      <c r="A37" s="6" t="s">
        <v>26</v>
      </c>
      <c r="B37" s="28">
        <v>48000</v>
      </c>
      <c r="C37" s="28">
        <v>48000</v>
      </c>
      <c r="D37" s="28">
        <v>24000</v>
      </c>
      <c r="E37" s="22">
        <v>72000</v>
      </c>
      <c r="F37" s="28">
        <v>48000</v>
      </c>
      <c r="G37" s="28">
        <v>48000</v>
      </c>
      <c r="H37" s="28">
        <v>24000</v>
      </c>
      <c r="I37" s="22">
        <v>124552</v>
      </c>
      <c r="J37" s="28">
        <v>48000</v>
      </c>
      <c r="K37" s="28">
        <v>48000</v>
      </c>
      <c r="L37" s="28">
        <v>24000</v>
      </c>
      <c r="M37" s="22">
        <v>148248</v>
      </c>
      <c r="N37" s="28">
        <v>124248</v>
      </c>
      <c r="O37" s="28">
        <v>114248</v>
      </c>
      <c r="P37" s="28">
        <v>58357</v>
      </c>
      <c r="Q37" s="22">
        <v>193340</v>
      </c>
      <c r="R37" s="28">
        <v>115317</v>
      </c>
      <c r="S37" s="28">
        <v>100985</v>
      </c>
      <c r="T37" s="28">
        <v>50025</v>
      </c>
      <c r="U37" s="22">
        <v>229655</v>
      </c>
      <c r="V37" s="28">
        <v>137516</v>
      </c>
      <c r="W37" s="28">
        <v>123224</v>
      </c>
      <c r="X37" s="28">
        <v>49927</v>
      </c>
      <c r="Y37" s="22">
        <v>583019</v>
      </c>
    </row>
    <row r="38" spans="1:25" ht="13.5">
      <c r="A38" s="6" t="s">
        <v>27</v>
      </c>
      <c r="B38" s="28">
        <v>-359141</v>
      </c>
      <c r="C38" s="28">
        <v>-127446</v>
      </c>
      <c r="D38" s="28">
        <v>-73219</v>
      </c>
      <c r="E38" s="22">
        <v>-956302</v>
      </c>
      <c r="F38" s="28">
        <v>-801038</v>
      </c>
      <c r="G38" s="28">
        <v>-569140</v>
      </c>
      <c r="H38" s="28">
        <v>-336474</v>
      </c>
      <c r="I38" s="22">
        <v>-623188</v>
      </c>
      <c r="J38" s="28"/>
      <c r="K38" s="28"/>
      <c r="L38" s="28"/>
      <c r="M38" s="22">
        <v>-289395</v>
      </c>
      <c r="N38" s="28"/>
      <c r="O38" s="28"/>
      <c r="P38" s="28"/>
      <c r="Q38" s="22">
        <v>-155605</v>
      </c>
      <c r="R38" s="28"/>
      <c r="S38" s="28"/>
      <c r="T38" s="28"/>
      <c r="U38" s="22">
        <v>-276509</v>
      </c>
      <c r="V38" s="28"/>
      <c r="W38" s="28"/>
      <c r="X38" s="28"/>
      <c r="Y38" s="22">
        <v>-711524</v>
      </c>
    </row>
    <row r="39" spans="1:25" ht="13.5">
      <c r="A39" s="6" t="s">
        <v>28</v>
      </c>
      <c r="B39" s="28">
        <v>28389</v>
      </c>
      <c r="C39" s="28">
        <v>20194</v>
      </c>
      <c r="D39" s="28">
        <v>19815</v>
      </c>
      <c r="E39" s="22">
        <v>264923</v>
      </c>
      <c r="F39" s="28">
        <v>27787</v>
      </c>
      <c r="G39" s="28">
        <v>9467</v>
      </c>
      <c r="H39" s="28">
        <v>93</v>
      </c>
      <c r="I39" s="22">
        <v>17874</v>
      </c>
      <c r="J39" s="28"/>
      <c r="K39" s="28"/>
      <c r="L39" s="28"/>
      <c r="M39" s="22">
        <v>13252</v>
      </c>
      <c r="N39" s="28"/>
      <c r="O39" s="28"/>
      <c r="P39" s="28"/>
      <c r="Q39" s="22">
        <v>25379</v>
      </c>
      <c r="R39" s="28"/>
      <c r="S39" s="28"/>
      <c r="T39" s="28"/>
      <c r="U39" s="22">
        <v>84059</v>
      </c>
      <c r="V39" s="28"/>
      <c r="W39" s="28"/>
      <c r="X39" s="28"/>
      <c r="Y39" s="22">
        <v>720</v>
      </c>
    </row>
    <row r="40" spans="1:25" ht="13.5">
      <c r="A40" s="6" t="s">
        <v>29</v>
      </c>
      <c r="B40" s="28">
        <v>-3986</v>
      </c>
      <c r="C40" s="28">
        <v>-2725</v>
      </c>
      <c r="D40" s="28">
        <v>-1325</v>
      </c>
      <c r="E40" s="22">
        <v>-5266</v>
      </c>
      <c r="F40" s="28">
        <v>-3905</v>
      </c>
      <c r="G40" s="28">
        <v>-2682</v>
      </c>
      <c r="H40" s="28">
        <v>-1326</v>
      </c>
      <c r="I40" s="22">
        <v>-5183</v>
      </c>
      <c r="J40" s="28">
        <v>-3835</v>
      </c>
      <c r="K40" s="28">
        <v>-2627</v>
      </c>
      <c r="L40" s="28">
        <v>-1288</v>
      </c>
      <c r="M40" s="22">
        <v>-17940</v>
      </c>
      <c r="N40" s="28">
        <v>-18052</v>
      </c>
      <c r="O40" s="28">
        <v>-2768</v>
      </c>
      <c r="P40" s="28">
        <v>-1398</v>
      </c>
      <c r="Q40" s="22">
        <v>-4636</v>
      </c>
      <c r="R40" s="28">
        <v>-3455</v>
      </c>
      <c r="S40" s="28">
        <v>-2376</v>
      </c>
      <c r="T40" s="28">
        <v>-1089</v>
      </c>
      <c r="U40" s="22">
        <v>-16031</v>
      </c>
      <c r="V40" s="28">
        <v>-14871</v>
      </c>
      <c r="W40" s="28">
        <v>-13734</v>
      </c>
      <c r="X40" s="28">
        <v>-12421</v>
      </c>
      <c r="Y40" s="22">
        <v>-53583</v>
      </c>
    </row>
    <row r="41" spans="1:25" ht="13.5">
      <c r="A41" s="6" t="s">
        <v>80</v>
      </c>
      <c r="B41" s="28">
        <v>-64798</v>
      </c>
      <c r="C41" s="28">
        <v>-35956</v>
      </c>
      <c r="D41" s="28">
        <v>-27165</v>
      </c>
      <c r="E41" s="22">
        <v>5207</v>
      </c>
      <c r="F41" s="28">
        <v>-29794</v>
      </c>
      <c r="G41" s="28">
        <v>-11340</v>
      </c>
      <c r="H41" s="28">
        <v>-15395</v>
      </c>
      <c r="I41" s="22">
        <v>-80283</v>
      </c>
      <c r="J41" s="28">
        <v>-127947</v>
      </c>
      <c r="K41" s="28">
        <v>-106984</v>
      </c>
      <c r="L41" s="28">
        <v>-16473</v>
      </c>
      <c r="M41" s="22">
        <v>-23168</v>
      </c>
      <c r="N41" s="28">
        <v>-61674</v>
      </c>
      <c r="O41" s="28">
        <v>-38158</v>
      </c>
      <c r="P41" s="28">
        <v>-29109</v>
      </c>
      <c r="Q41" s="22">
        <v>13673</v>
      </c>
      <c r="R41" s="28">
        <v>18448</v>
      </c>
      <c r="S41" s="28">
        <v>33435</v>
      </c>
      <c r="T41" s="28">
        <v>-12794</v>
      </c>
      <c r="U41" s="22">
        <v>2233</v>
      </c>
      <c r="V41" s="28">
        <v>-41670</v>
      </c>
      <c r="W41" s="28">
        <v>-29110</v>
      </c>
      <c r="X41" s="28">
        <v>-11993</v>
      </c>
      <c r="Y41" s="22">
        <v>930</v>
      </c>
    </row>
    <row r="42" spans="1:25" ht="14.25" thickBot="1">
      <c r="A42" s="5" t="s">
        <v>30</v>
      </c>
      <c r="B42" s="29">
        <v>-405537</v>
      </c>
      <c r="C42" s="29">
        <v>-133934</v>
      </c>
      <c r="D42" s="29">
        <v>-75894</v>
      </c>
      <c r="E42" s="23">
        <v>-706469</v>
      </c>
      <c r="F42" s="29">
        <v>-813903</v>
      </c>
      <c r="G42" s="29">
        <v>-561695</v>
      </c>
      <c r="H42" s="29">
        <v>-347102</v>
      </c>
      <c r="I42" s="23">
        <v>-2693887</v>
      </c>
      <c r="J42" s="29">
        <v>-2426503</v>
      </c>
      <c r="K42" s="29">
        <v>-2205830</v>
      </c>
      <c r="L42" s="29">
        <v>-162327</v>
      </c>
      <c r="M42" s="23">
        <v>-514110</v>
      </c>
      <c r="N42" s="29">
        <v>-392400</v>
      </c>
      <c r="O42" s="29">
        <v>-138729</v>
      </c>
      <c r="P42" s="29">
        <v>-27532</v>
      </c>
      <c r="Q42" s="23">
        <v>44585</v>
      </c>
      <c r="R42" s="29">
        <v>-50857</v>
      </c>
      <c r="S42" s="29">
        <v>-8761</v>
      </c>
      <c r="T42" s="29">
        <v>-19515</v>
      </c>
      <c r="U42" s="23">
        <v>-139399</v>
      </c>
      <c r="V42" s="29">
        <v>-219446</v>
      </c>
      <c r="W42" s="29">
        <v>-118473</v>
      </c>
      <c r="X42" s="29">
        <v>-61754</v>
      </c>
      <c r="Y42" s="23">
        <v>-773191</v>
      </c>
    </row>
    <row r="43" spans="1:25" ht="14.25" thickTop="1">
      <c r="A43" s="6" t="s">
        <v>31</v>
      </c>
      <c r="B43" s="28">
        <v>-198750</v>
      </c>
      <c r="C43" s="28">
        <v>-319000</v>
      </c>
      <c r="D43" s="28">
        <v>274000</v>
      </c>
      <c r="E43" s="22">
        <v>377500</v>
      </c>
      <c r="F43" s="28">
        <v>500000</v>
      </c>
      <c r="G43" s="28">
        <v>450000</v>
      </c>
      <c r="H43" s="28">
        <v>600000</v>
      </c>
      <c r="I43" s="22">
        <v>240000</v>
      </c>
      <c r="J43" s="28">
        <v>640000</v>
      </c>
      <c r="K43" s="28">
        <v>1160000</v>
      </c>
      <c r="L43" s="28">
        <v>910000</v>
      </c>
      <c r="M43" s="22">
        <v>60000</v>
      </c>
      <c r="N43" s="28">
        <v>20000</v>
      </c>
      <c r="O43" s="28">
        <v>20000</v>
      </c>
      <c r="P43" s="28">
        <v>920000</v>
      </c>
      <c r="Q43" s="22">
        <v>-330000</v>
      </c>
      <c r="R43" s="28">
        <v>-300000</v>
      </c>
      <c r="S43" s="28">
        <v>-280000</v>
      </c>
      <c r="T43" s="28">
        <v>-200000</v>
      </c>
      <c r="U43" s="22">
        <v>370000</v>
      </c>
      <c r="V43" s="28">
        <v>130000</v>
      </c>
      <c r="W43" s="28"/>
      <c r="X43" s="28"/>
      <c r="Y43" s="22">
        <v>20000</v>
      </c>
    </row>
    <row r="44" spans="1:25" ht="13.5">
      <c r="A44" s="6" t="s">
        <v>32</v>
      </c>
      <c r="B44" s="28">
        <v>900000</v>
      </c>
      <c r="C44" s="28">
        <v>800000</v>
      </c>
      <c r="D44" s="28"/>
      <c r="E44" s="22">
        <v>154575</v>
      </c>
      <c r="F44" s="28">
        <v>129698</v>
      </c>
      <c r="G44" s="28">
        <v>100000</v>
      </c>
      <c r="H44" s="28">
        <v>100000</v>
      </c>
      <c r="I44" s="22">
        <v>1800000</v>
      </c>
      <c r="J44" s="28">
        <v>1730000</v>
      </c>
      <c r="K44" s="28">
        <v>300000</v>
      </c>
      <c r="L44" s="28">
        <v>100000</v>
      </c>
      <c r="M44" s="22">
        <v>200000</v>
      </c>
      <c r="N44" s="28"/>
      <c r="O44" s="28"/>
      <c r="P44" s="28"/>
      <c r="Q44" s="22">
        <v>101100</v>
      </c>
      <c r="R44" s="28">
        <v>100000</v>
      </c>
      <c r="S44" s="28"/>
      <c r="T44" s="28"/>
      <c r="U44" s="22">
        <v>400000</v>
      </c>
      <c r="V44" s="28">
        <v>400000</v>
      </c>
      <c r="W44" s="28">
        <v>400000</v>
      </c>
      <c r="X44" s="28">
        <v>400000</v>
      </c>
      <c r="Y44" s="22">
        <v>200000</v>
      </c>
    </row>
    <row r="45" spans="1:25" ht="13.5">
      <c r="A45" s="6" t="s">
        <v>33</v>
      </c>
      <c r="B45" s="28">
        <v>-253436</v>
      </c>
      <c r="C45" s="28">
        <v>-142817</v>
      </c>
      <c r="D45" s="28">
        <v>-70603</v>
      </c>
      <c r="E45" s="22">
        <v>-287174</v>
      </c>
      <c r="F45" s="28">
        <v>-215108</v>
      </c>
      <c r="G45" s="28">
        <v>-142170</v>
      </c>
      <c r="H45" s="28">
        <v>-68850</v>
      </c>
      <c r="I45" s="22">
        <v>-434417</v>
      </c>
      <c r="J45" s="28">
        <v>-364667</v>
      </c>
      <c r="K45" s="28">
        <v>-338378</v>
      </c>
      <c r="L45" s="28">
        <v>-318739</v>
      </c>
      <c r="M45" s="22">
        <v>-287456</v>
      </c>
      <c r="N45" s="28">
        <v>-67817</v>
      </c>
      <c r="O45" s="28">
        <v>-49078</v>
      </c>
      <c r="P45" s="28">
        <v>-23089</v>
      </c>
      <c r="Q45" s="22">
        <v>-92344</v>
      </c>
      <c r="R45" s="28">
        <v>-67255</v>
      </c>
      <c r="S45" s="28">
        <v>-46332</v>
      </c>
      <c r="T45" s="28">
        <v>-24341</v>
      </c>
      <c r="U45" s="22">
        <v>-101784</v>
      </c>
      <c r="V45" s="28">
        <v>-76043</v>
      </c>
      <c r="W45" s="28">
        <v>-51702</v>
      </c>
      <c r="X45" s="28">
        <v>-25961</v>
      </c>
      <c r="Y45" s="22">
        <v>-109291</v>
      </c>
    </row>
    <row r="46" spans="1:25" ht="13.5">
      <c r="A46" s="6"/>
      <c r="B46" s="28">
        <v>174291</v>
      </c>
      <c r="C46" s="28">
        <v>174291</v>
      </c>
      <c r="D46" s="28"/>
      <c r="E46" s="22"/>
      <c r="F46" s="28"/>
      <c r="G46" s="28"/>
      <c r="H46" s="28"/>
      <c r="I46" s="22">
        <v>120400</v>
      </c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6" t="s">
        <v>34</v>
      </c>
      <c r="B47" s="28">
        <v>-114292</v>
      </c>
      <c r="C47" s="28">
        <v>-82501</v>
      </c>
      <c r="D47" s="28">
        <v>-28346</v>
      </c>
      <c r="E47" s="22">
        <v>-77069</v>
      </c>
      <c r="F47" s="28">
        <v>-56209</v>
      </c>
      <c r="G47" s="28">
        <v>-39754</v>
      </c>
      <c r="H47" s="28">
        <v>-18460</v>
      </c>
      <c r="I47" s="22">
        <v>-85340</v>
      </c>
      <c r="J47" s="28">
        <v>-60330</v>
      </c>
      <c r="K47" s="28">
        <v>-45989</v>
      </c>
      <c r="L47" s="28">
        <v>-17662</v>
      </c>
      <c r="M47" s="22">
        <v>-138472</v>
      </c>
      <c r="N47" s="28">
        <v>-110242</v>
      </c>
      <c r="O47" s="28">
        <v>-83250</v>
      </c>
      <c r="P47" s="28">
        <v>-53508</v>
      </c>
      <c r="Q47" s="22">
        <v>-206907</v>
      </c>
      <c r="R47" s="28">
        <v>-143850</v>
      </c>
      <c r="S47" s="28">
        <v>-101209</v>
      </c>
      <c r="T47" s="28">
        <v>-52606</v>
      </c>
      <c r="U47" s="22">
        <v>-261853</v>
      </c>
      <c r="V47" s="28">
        <v>-202169</v>
      </c>
      <c r="W47" s="28">
        <v>-131915</v>
      </c>
      <c r="X47" s="28">
        <v>-67684</v>
      </c>
      <c r="Y47" s="22">
        <v>-65107</v>
      </c>
    </row>
    <row r="48" spans="1:25" ht="13.5">
      <c r="A48" s="6" t="s">
        <v>35</v>
      </c>
      <c r="B48" s="28">
        <v>-342000</v>
      </c>
      <c r="C48" s="28">
        <v>-21000</v>
      </c>
      <c r="D48" s="28">
        <v>-21000</v>
      </c>
      <c r="E48" s="22">
        <v>-42000</v>
      </c>
      <c r="F48" s="28">
        <v>-42000</v>
      </c>
      <c r="G48" s="28">
        <v>-21000</v>
      </c>
      <c r="H48" s="28">
        <v>-21000</v>
      </c>
      <c r="I48" s="22">
        <v>-300000</v>
      </c>
      <c r="J48" s="28">
        <v>-300000</v>
      </c>
      <c r="K48" s="28"/>
      <c r="L48" s="28"/>
      <c r="M48" s="22">
        <v>-200000</v>
      </c>
      <c r="N48" s="28">
        <v>-200000</v>
      </c>
      <c r="O48" s="28"/>
      <c r="P48" s="28"/>
      <c r="Q48" s="22"/>
      <c r="R48" s="28"/>
      <c r="S48" s="28"/>
      <c r="T48" s="28"/>
      <c r="U48" s="22">
        <v>-100000</v>
      </c>
      <c r="V48" s="28">
        <v>-100000</v>
      </c>
      <c r="W48" s="28"/>
      <c r="X48" s="28"/>
      <c r="Y48" s="22">
        <v>-100000</v>
      </c>
    </row>
    <row r="49" spans="1:25" ht="13.5">
      <c r="A49" s="6" t="s">
        <v>36</v>
      </c>
      <c r="B49" s="28">
        <v>-12</v>
      </c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6" t="s">
        <v>37</v>
      </c>
      <c r="B50" s="28">
        <v>-37267</v>
      </c>
      <c r="C50" s="28">
        <v>-42</v>
      </c>
      <c r="D50" s="28">
        <v>-40</v>
      </c>
      <c r="E50" s="22">
        <v>-12834</v>
      </c>
      <c r="F50" s="28">
        <v>-12834</v>
      </c>
      <c r="G50" s="28">
        <v>-12794</v>
      </c>
      <c r="H50" s="28">
        <v>-12155</v>
      </c>
      <c r="I50" s="22">
        <v>-63322</v>
      </c>
      <c r="J50" s="28">
        <v>-62880</v>
      </c>
      <c r="K50" s="28">
        <v>-37957</v>
      </c>
      <c r="L50" s="28">
        <v>-35940</v>
      </c>
      <c r="M50" s="22">
        <v>-113483</v>
      </c>
      <c r="N50" s="28">
        <v>-112467</v>
      </c>
      <c r="O50" s="28">
        <v>-63097</v>
      </c>
      <c r="P50" s="28">
        <v>-58920</v>
      </c>
      <c r="Q50" s="22">
        <v>-75763</v>
      </c>
      <c r="R50" s="28">
        <v>-74818</v>
      </c>
      <c r="S50" s="28">
        <v>-12701</v>
      </c>
      <c r="T50" s="28">
        <v>-12701</v>
      </c>
      <c r="U50" s="22">
        <v>-101089</v>
      </c>
      <c r="V50" s="28">
        <v>-99293</v>
      </c>
      <c r="W50" s="28">
        <v>-50494</v>
      </c>
      <c r="X50" s="28">
        <v>-44375</v>
      </c>
      <c r="Y50" s="22">
        <v>-71032</v>
      </c>
    </row>
    <row r="51" spans="1:25" ht="14.25" thickBot="1">
      <c r="A51" s="5" t="s">
        <v>38</v>
      </c>
      <c r="B51" s="29">
        <v>128532</v>
      </c>
      <c r="C51" s="29">
        <v>408928</v>
      </c>
      <c r="D51" s="29">
        <v>154009</v>
      </c>
      <c r="E51" s="23">
        <v>112996</v>
      </c>
      <c r="F51" s="29">
        <v>303546</v>
      </c>
      <c r="G51" s="29">
        <v>334280</v>
      </c>
      <c r="H51" s="29">
        <v>579534</v>
      </c>
      <c r="I51" s="23">
        <v>1670795</v>
      </c>
      <c r="J51" s="29">
        <v>1975597</v>
      </c>
      <c r="K51" s="29">
        <v>1136274</v>
      </c>
      <c r="L51" s="29">
        <v>736258</v>
      </c>
      <c r="M51" s="23">
        <v>-186638</v>
      </c>
      <c r="N51" s="29">
        <v>-177754</v>
      </c>
      <c r="O51" s="29">
        <v>-175426</v>
      </c>
      <c r="P51" s="29">
        <v>784481</v>
      </c>
      <c r="Q51" s="23">
        <v>-603914</v>
      </c>
      <c r="R51" s="29">
        <v>-485924</v>
      </c>
      <c r="S51" s="29">
        <v>-440242</v>
      </c>
      <c r="T51" s="29">
        <v>-289649</v>
      </c>
      <c r="U51" s="23">
        <v>505273</v>
      </c>
      <c r="V51" s="29">
        <v>352494</v>
      </c>
      <c r="W51" s="29">
        <v>1175887</v>
      </c>
      <c r="X51" s="29">
        <v>1271979</v>
      </c>
      <c r="Y51" s="23">
        <v>743703</v>
      </c>
    </row>
    <row r="52" spans="1:25" ht="14.25" thickTop="1">
      <c r="A52" s="7" t="s">
        <v>39</v>
      </c>
      <c r="B52" s="28">
        <v>25074</v>
      </c>
      <c r="C52" s="28">
        <v>-9152</v>
      </c>
      <c r="D52" s="28">
        <v>5124</v>
      </c>
      <c r="E52" s="22">
        <v>95934</v>
      </c>
      <c r="F52" s="28">
        <v>-56170</v>
      </c>
      <c r="G52" s="28">
        <v>-7636</v>
      </c>
      <c r="H52" s="28">
        <v>-3971</v>
      </c>
      <c r="I52" s="22">
        <v>-9414</v>
      </c>
      <c r="J52" s="28">
        <v>-42073</v>
      </c>
      <c r="K52" s="28">
        <v>-38938</v>
      </c>
      <c r="L52" s="28">
        <v>-20470</v>
      </c>
      <c r="M52" s="22">
        <v>-31340</v>
      </c>
      <c r="N52" s="28">
        <v>-41152</v>
      </c>
      <c r="O52" s="28">
        <v>-29339</v>
      </c>
      <c r="P52" s="28">
        <v>-29139</v>
      </c>
      <c r="Q52" s="22">
        <v>12112</v>
      </c>
      <c r="R52" s="28">
        <v>-5466</v>
      </c>
      <c r="S52" s="28">
        <v>-22800</v>
      </c>
      <c r="T52" s="28">
        <v>5937</v>
      </c>
      <c r="U52" s="22">
        <v>-46678</v>
      </c>
      <c r="V52" s="28">
        <v>-77281</v>
      </c>
      <c r="W52" s="28">
        <v>-10733</v>
      </c>
      <c r="X52" s="28">
        <v>10536</v>
      </c>
      <c r="Y52" s="22">
        <v>-66869</v>
      </c>
    </row>
    <row r="53" spans="1:25" ht="13.5">
      <c r="A53" s="7" t="s">
        <v>40</v>
      </c>
      <c r="B53" s="28">
        <v>528192</v>
      </c>
      <c r="C53" s="28">
        <v>857590</v>
      </c>
      <c r="D53" s="28">
        <v>462569</v>
      </c>
      <c r="E53" s="22">
        <v>-149051</v>
      </c>
      <c r="F53" s="28">
        <v>-553972</v>
      </c>
      <c r="G53" s="28">
        <v>-475015</v>
      </c>
      <c r="H53" s="28">
        <v>197580</v>
      </c>
      <c r="I53" s="22">
        <v>-981932</v>
      </c>
      <c r="J53" s="28">
        <v>-835760</v>
      </c>
      <c r="K53" s="28">
        <v>-1084816</v>
      </c>
      <c r="L53" s="28">
        <v>528001</v>
      </c>
      <c r="M53" s="22">
        <v>-291220</v>
      </c>
      <c r="N53" s="28">
        <v>-230789</v>
      </c>
      <c r="O53" s="28">
        <v>-149713</v>
      </c>
      <c r="P53" s="28">
        <v>815399</v>
      </c>
      <c r="Q53" s="22">
        <v>600345</v>
      </c>
      <c r="R53" s="28">
        <v>358146</v>
      </c>
      <c r="S53" s="28">
        <v>74189</v>
      </c>
      <c r="T53" s="28">
        <v>-199495</v>
      </c>
      <c r="U53" s="22">
        <v>916221</v>
      </c>
      <c r="V53" s="28">
        <v>571843</v>
      </c>
      <c r="W53" s="28">
        <v>1484859</v>
      </c>
      <c r="X53" s="28">
        <v>1517492</v>
      </c>
      <c r="Y53" s="22">
        <v>969412</v>
      </c>
    </row>
    <row r="54" spans="1:25" ht="13.5">
      <c r="A54" s="7" t="s">
        <v>41</v>
      </c>
      <c r="B54" s="28">
        <v>2544304</v>
      </c>
      <c r="C54" s="28">
        <v>2544304</v>
      </c>
      <c r="D54" s="28">
        <v>2544304</v>
      </c>
      <c r="E54" s="22">
        <v>2693355</v>
      </c>
      <c r="F54" s="28">
        <v>2693355</v>
      </c>
      <c r="G54" s="28">
        <v>2693355</v>
      </c>
      <c r="H54" s="28">
        <v>2693355</v>
      </c>
      <c r="I54" s="22">
        <v>3469698</v>
      </c>
      <c r="J54" s="28">
        <v>3469698</v>
      </c>
      <c r="K54" s="28">
        <v>3469698</v>
      </c>
      <c r="L54" s="28">
        <v>3469698</v>
      </c>
      <c r="M54" s="22">
        <v>3760919</v>
      </c>
      <c r="N54" s="28">
        <v>3760919</v>
      </c>
      <c r="O54" s="28">
        <v>3760919</v>
      </c>
      <c r="P54" s="28">
        <v>3760919</v>
      </c>
      <c r="Q54" s="22">
        <v>3160574</v>
      </c>
      <c r="R54" s="28">
        <v>3160574</v>
      </c>
      <c r="S54" s="28">
        <v>3160574</v>
      </c>
      <c r="T54" s="28">
        <v>3160574</v>
      </c>
      <c r="U54" s="22">
        <v>2244353</v>
      </c>
      <c r="V54" s="28">
        <v>2244353</v>
      </c>
      <c r="W54" s="28">
        <v>2244353</v>
      </c>
      <c r="X54" s="28">
        <v>2244353</v>
      </c>
      <c r="Y54" s="22">
        <v>1274940</v>
      </c>
    </row>
    <row r="55" spans="1:25" ht="14.25" thickBot="1">
      <c r="A55" s="7" t="s">
        <v>41</v>
      </c>
      <c r="B55" s="28">
        <v>3072496</v>
      </c>
      <c r="C55" s="28">
        <v>3401895</v>
      </c>
      <c r="D55" s="28">
        <v>3006873</v>
      </c>
      <c r="E55" s="22">
        <v>2544304</v>
      </c>
      <c r="F55" s="28">
        <v>2139383</v>
      </c>
      <c r="G55" s="28">
        <v>2218340</v>
      </c>
      <c r="H55" s="28">
        <v>2890936</v>
      </c>
      <c r="I55" s="22">
        <v>2693355</v>
      </c>
      <c r="J55" s="28">
        <v>2839526</v>
      </c>
      <c r="K55" s="28">
        <v>2590471</v>
      </c>
      <c r="L55" s="28">
        <v>4203289</v>
      </c>
      <c r="M55" s="22">
        <v>3469698</v>
      </c>
      <c r="N55" s="28">
        <v>3530130</v>
      </c>
      <c r="O55" s="28">
        <v>3611206</v>
      </c>
      <c r="P55" s="28">
        <v>4576318</v>
      </c>
      <c r="Q55" s="22">
        <v>3760919</v>
      </c>
      <c r="R55" s="28">
        <v>3518720</v>
      </c>
      <c r="S55" s="28">
        <v>3234763</v>
      </c>
      <c r="T55" s="28">
        <v>2961078</v>
      </c>
      <c r="U55" s="22">
        <v>3160574</v>
      </c>
      <c r="V55" s="28">
        <v>2816196</v>
      </c>
      <c r="W55" s="28">
        <v>3729213</v>
      </c>
      <c r="X55" s="28">
        <v>3761845</v>
      </c>
      <c r="Y55" s="22">
        <v>2244353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149</v>
      </c>
    </row>
    <row r="59" ht="13.5">
      <c r="A59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145</v>
      </c>
      <c r="B2" s="14">
        <v>3439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HYPERLINK("http://www.kabupro.jp/mark/20140514/S1001RSJ.htm","四半期報告書")</f>
        <v>四半期報告書</v>
      </c>
      <c r="C4" s="15" t="str">
        <f>HYPERLINK("http://www.kabupro.jp/mark/20140213/S10014OG.htm","四半期報告書")</f>
        <v>四半期報告書</v>
      </c>
      <c r="D4" s="15" t="str">
        <f>HYPERLINK("http://www.kabupro.jp/mark/20131113/S1000F2J.htm","四半期報告書")</f>
        <v>四半期報告書</v>
      </c>
      <c r="E4" s="15" t="str">
        <f>HYPERLINK("http://www.kabupro.jp/mark/20140514/S1001RSJ.htm","四半期報告書")</f>
        <v>四半期報告書</v>
      </c>
      <c r="F4" s="15" t="str">
        <f>HYPERLINK("http://www.kabupro.jp/mark/20130513/S000DCLF.htm","四半期報告書")</f>
        <v>四半期報告書</v>
      </c>
      <c r="G4" s="15" t="str">
        <f>HYPERLINK("http://www.kabupro.jp/mark/20130213/S000CT7U.htm","四半期報告書")</f>
        <v>四半期報告書</v>
      </c>
      <c r="H4" s="15" t="str">
        <f>HYPERLINK("http://www.kabupro.jp/mark/20121113/S000C8B5.htm","四半期報告書")</f>
        <v>四半期報告書</v>
      </c>
      <c r="I4" s="15" t="str">
        <f>HYPERLINK("http://www.kabupro.jp/mark/20130926/S10001DH.htm","有価証券報告書")</f>
        <v>有価証券報告書</v>
      </c>
      <c r="J4" s="15" t="str">
        <f>HYPERLINK("http://www.kabupro.jp/mark/20120514/S000ATZU.htm","四半期報告書")</f>
        <v>四半期報告書</v>
      </c>
      <c r="K4" s="15" t="str">
        <f>HYPERLINK("http://www.kabupro.jp/mark/20120213/S000AAKN.htm","四半期報告書")</f>
        <v>四半期報告書</v>
      </c>
      <c r="L4" s="15" t="str">
        <f>HYPERLINK("http://www.kabupro.jp/mark/20111111/S0009N1Y.htm","四半期報告書")</f>
        <v>四半期報告書</v>
      </c>
      <c r="M4" s="15" t="str">
        <f>HYPERLINK("http://www.kabupro.jp/mark/20120927/S000BYUR.htm","有価証券報告書")</f>
        <v>有価証券報告書</v>
      </c>
      <c r="N4" s="15" t="str">
        <f>HYPERLINK("http://www.kabupro.jp/mark/20110513/S00089HQ.htm","四半期報告書")</f>
        <v>四半期報告書</v>
      </c>
      <c r="O4" s="15" t="str">
        <f>HYPERLINK("http://www.kabupro.jp/mark/20110210/S0007OZ6.htm","四半期報告書")</f>
        <v>四半期報告書</v>
      </c>
      <c r="P4" s="15" t="str">
        <f>HYPERLINK("http://www.kabupro.jp/mark/20101112/S00076KT.htm","四半期報告書")</f>
        <v>四半期報告書</v>
      </c>
      <c r="Q4" s="15" t="str">
        <f>HYPERLINK("http://www.kabupro.jp/mark/20110922/S0009DI3.htm","有価証券報告書")</f>
        <v>有価証券報告書</v>
      </c>
      <c r="R4" s="15" t="str">
        <f>HYPERLINK("http://www.kabupro.jp/mark/20100512/S0005NWF.htm","四半期報告書")</f>
        <v>四半期報告書</v>
      </c>
      <c r="S4" s="15" t="str">
        <f>HYPERLINK("http://www.kabupro.jp/mark/20100212/S00054F6.htm","四半期報告書")</f>
        <v>四半期報告書</v>
      </c>
      <c r="T4" s="15" t="str">
        <f>HYPERLINK("http://www.kabupro.jp/mark/20091112/S0004HMV.htm","四半期報告書")</f>
        <v>四半期報告書</v>
      </c>
      <c r="U4" s="15" t="str">
        <f>HYPERLINK("http://www.kabupro.jp/mark/20100924/S0006U2D.htm","有価証券報告書")</f>
        <v>有価証券報告書</v>
      </c>
      <c r="V4" s="15" t="str">
        <f>HYPERLINK("http://www.kabupro.jp/mark/20090512/S000313A.htm","四半期報告書")</f>
        <v>四半期報告書</v>
      </c>
      <c r="W4" s="15" t="str">
        <f>HYPERLINK("http://www.kabupro.jp/mark/20090212/S0002GA1.htm","四半期報告書")</f>
        <v>四半期報告書</v>
      </c>
      <c r="X4" s="15" t="str">
        <f>HYPERLINK("http://www.kabupro.jp/mark/20081112/S0001Q0C.htm","四半期報告書")</f>
        <v>四半期報告書</v>
      </c>
      <c r="Y4" s="15" t="str">
        <f>HYPERLINK("http://www.kabupro.jp/mark/20090925/S00048AL.htm","有価証券報告書")</f>
        <v>有価証券報告書</v>
      </c>
    </row>
    <row r="5" spans="1:25" ht="14.25" thickBot="1">
      <c r="A5" s="11" t="s">
        <v>49</v>
      </c>
      <c r="B5" s="1" t="s">
        <v>208</v>
      </c>
      <c r="C5" s="1" t="s">
        <v>211</v>
      </c>
      <c r="D5" s="1" t="s">
        <v>213</v>
      </c>
      <c r="E5" s="1" t="s">
        <v>208</v>
      </c>
      <c r="F5" s="1" t="s">
        <v>215</v>
      </c>
      <c r="G5" s="1" t="s">
        <v>217</v>
      </c>
      <c r="H5" s="1" t="s">
        <v>219</v>
      </c>
      <c r="I5" s="1" t="s">
        <v>55</v>
      </c>
      <c r="J5" s="1" t="s">
        <v>221</v>
      </c>
      <c r="K5" s="1" t="s">
        <v>223</v>
      </c>
      <c r="L5" s="1" t="s">
        <v>225</v>
      </c>
      <c r="M5" s="1" t="s">
        <v>59</v>
      </c>
      <c r="N5" s="1" t="s">
        <v>227</v>
      </c>
      <c r="O5" s="1" t="s">
        <v>229</v>
      </c>
      <c r="P5" s="1" t="s">
        <v>231</v>
      </c>
      <c r="Q5" s="1" t="s">
        <v>61</v>
      </c>
      <c r="R5" s="1" t="s">
        <v>233</v>
      </c>
      <c r="S5" s="1" t="s">
        <v>235</v>
      </c>
      <c r="T5" s="1" t="s">
        <v>237</v>
      </c>
      <c r="U5" s="1" t="s">
        <v>63</v>
      </c>
      <c r="V5" s="1" t="s">
        <v>239</v>
      </c>
      <c r="W5" s="1" t="s">
        <v>241</v>
      </c>
      <c r="X5" s="1" t="s">
        <v>243</v>
      </c>
      <c r="Y5" s="1" t="s">
        <v>65</v>
      </c>
    </row>
    <row r="6" spans="1:25" ht="15" thickBot="1" thickTop="1">
      <c r="A6" s="10" t="s">
        <v>50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209</v>
      </c>
      <c r="C7" s="14" t="s">
        <v>209</v>
      </c>
      <c r="D7" s="14" t="s">
        <v>209</v>
      </c>
      <c r="E7" s="16" t="s">
        <v>56</v>
      </c>
      <c r="F7" s="14" t="s">
        <v>209</v>
      </c>
      <c r="G7" s="14" t="s">
        <v>209</v>
      </c>
      <c r="H7" s="14" t="s">
        <v>209</v>
      </c>
      <c r="I7" s="16" t="s">
        <v>56</v>
      </c>
      <c r="J7" s="14" t="s">
        <v>209</v>
      </c>
      <c r="K7" s="14" t="s">
        <v>209</v>
      </c>
      <c r="L7" s="14" t="s">
        <v>209</v>
      </c>
      <c r="M7" s="16" t="s">
        <v>56</v>
      </c>
      <c r="N7" s="14" t="s">
        <v>209</v>
      </c>
      <c r="O7" s="14" t="s">
        <v>209</v>
      </c>
      <c r="P7" s="14" t="s">
        <v>209</v>
      </c>
      <c r="Q7" s="16" t="s">
        <v>56</v>
      </c>
      <c r="R7" s="14" t="s">
        <v>209</v>
      </c>
      <c r="S7" s="14" t="s">
        <v>209</v>
      </c>
      <c r="T7" s="14" t="s">
        <v>209</v>
      </c>
      <c r="U7" s="16" t="s">
        <v>56</v>
      </c>
      <c r="V7" s="14" t="s">
        <v>209</v>
      </c>
      <c r="W7" s="14" t="s">
        <v>209</v>
      </c>
      <c r="X7" s="14" t="s">
        <v>209</v>
      </c>
      <c r="Y7" s="16" t="s">
        <v>56</v>
      </c>
    </row>
    <row r="8" spans="1:25" ht="13.5">
      <c r="A8" s="13" t="s">
        <v>52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53</v>
      </c>
      <c r="B9" s="1" t="s">
        <v>210</v>
      </c>
      <c r="C9" s="1" t="s">
        <v>212</v>
      </c>
      <c r="D9" s="1" t="s">
        <v>214</v>
      </c>
      <c r="E9" s="17" t="s">
        <v>57</v>
      </c>
      <c r="F9" s="1" t="s">
        <v>216</v>
      </c>
      <c r="G9" s="1" t="s">
        <v>218</v>
      </c>
      <c r="H9" s="1" t="s">
        <v>220</v>
      </c>
      <c r="I9" s="17" t="s">
        <v>58</v>
      </c>
      <c r="J9" s="1" t="s">
        <v>222</v>
      </c>
      <c r="K9" s="1" t="s">
        <v>224</v>
      </c>
      <c r="L9" s="1" t="s">
        <v>226</v>
      </c>
      <c r="M9" s="17" t="s">
        <v>60</v>
      </c>
      <c r="N9" s="1" t="s">
        <v>228</v>
      </c>
      <c r="O9" s="1" t="s">
        <v>230</v>
      </c>
      <c r="P9" s="1" t="s">
        <v>232</v>
      </c>
      <c r="Q9" s="17" t="s">
        <v>62</v>
      </c>
      <c r="R9" s="1" t="s">
        <v>234</v>
      </c>
      <c r="S9" s="1" t="s">
        <v>236</v>
      </c>
      <c r="T9" s="1" t="s">
        <v>238</v>
      </c>
      <c r="U9" s="17" t="s">
        <v>64</v>
      </c>
      <c r="V9" s="1" t="s">
        <v>240</v>
      </c>
      <c r="W9" s="1" t="s">
        <v>242</v>
      </c>
      <c r="X9" s="1" t="s">
        <v>244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9" t="s">
        <v>67</v>
      </c>
      <c r="B11" s="27">
        <v>3157093</v>
      </c>
      <c r="C11" s="27">
        <v>3466294</v>
      </c>
      <c r="D11" s="27">
        <v>3077890</v>
      </c>
      <c r="E11" s="21">
        <v>2621814</v>
      </c>
      <c r="F11" s="27">
        <v>2218202</v>
      </c>
      <c r="G11" s="27">
        <v>2274525</v>
      </c>
      <c r="H11" s="27">
        <v>2952762</v>
      </c>
      <c r="I11" s="21">
        <v>2763337</v>
      </c>
      <c r="J11" s="27">
        <v>2962584</v>
      </c>
      <c r="K11" s="27">
        <v>2694498</v>
      </c>
      <c r="L11" s="27">
        <v>3765991</v>
      </c>
      <c r="M11" s="21">
        <v>3539923</v>
      </c>
      <c r="N11" s="27">
        <v>2305769</v>
      </c>
      <c r="O11" s="27">
        <v>3679041</v>
      </c>
      <c r="P11" s="27">
        <v>4176740</v>
      </c>
      <c r="Q11" s="21">
        <v>3895156</v>
      </c>
      <c r="R11" s="27">
        <v>2224932</v>
      </c>
      <c r="S11" s="27">
        <v>3437319</v>
      </c>
      <c r="T11" s="27">
        <v>1972651</v>
      </c>
      <c r="U11" s="21">
        <v>2078889</v>
      </c>
      <c r="V11" s="27">
        <v>2036094</v>
      </c>
      <c r="W11" s="27">
        <v>3436412</v>
      </c>
      <c r="X11" s="27">
        <v>3999999</v>
      </c>
      <c r="Y11" s="21">
        <v>2489438</v>
      </c>
    </row>
    <row r="12" spans="1:25" ht="13.5">
      <c r="A12" s="2" t="s">
        <v>245</v>
      </c>
      <c r="B12" s="28">
        <v>2970988</v>
      </c>
      <c r="C12" s="28">
        <v>2898988</v>
      </c>
      <c r="D12" s="28">
        <v>2920245</v>
      </c>
      <c r="E12" s="22">
        <v>2890937</v>
      </c>
      <c r="F12" s="28">
        <v>2735325</v>
      </c>
      <c r="G12" s="28">
        <v>2780744</v>
      </c>
      <c r="H12" s="28">
        <v>3039558</v>
      </c>
      <c r="I12" s="22">
        <v>3193624</v>
      </c>
      <c r="J12" s="28">
        <v>3061215</v>
      </c>
      <c r="K12" s="28">
        <v>2578151</v>
      </c>
      <c r="L12" s="28">
        <v>2000318</v>
      </c>
      <c r="M12" s="22">
        <v>1817290</v>
      </c>
      <c r="N12" s="28">
        <v>1969387</v>
      </c>
      <c r="O12" s="28">
        <v>2120543</v>
      </c>
      <c r="P12" s="28">
        <v>2159961</v>
      </c>
      <c r="Q12" s="22">
        <v>2290875</v>
      </c>
      <c r="R12" s="28">
        <v>2372468</v>
      </c>
      <c r="S12" s="28">
        <v>2196033</v>
      </c>
      <c r="T12" s="28">
        <v>1862454</v>
      </c>
      <c r="U12" s="22">
        <v>1434159</v>
      </c>
      <c r="V12" s="28">
        <v>1556939</v>
      </c>
      <c r="W12" s="28">
        <v>2276843</v>
      </c>
      <c r="X12" s="28">
        <v>2605872</v>
      </c>
      <c r="Y12" s="22">
        <v>2618943</v>
      </c>
    </row>
    <row r="13" spans="1:25" ht="13.5">
      <c r="A13" s="2" t="s">
        <v>246</v>
      </c>
      <c r="B13" s="28">
        <v>1952502</v>
      </c>
      <c r="C13" s="28">
        <v>1787998</v>
      </c>
      <c r="D13" s="28">
        <v>1757482</v>
      </c>
      <c r="E13" s="22">
        <v>1649978</v>
      </c>
      <c r="F13" s="28">
        <v>1646647</v>
      </c>
      <c r="G13" s="28">
        <v>1579911</v>
      </c>
      <c r="H13" s="28">
        <v>1603227</v>
      </c>
      <c r="I13" s="22"/>
      <c r="J13" s="28">
        <v>1377204</v>
      </c>
      <c r="K13" s="28">
        <v>1559525</v>
      </c>
      <c r="L13" s="28">
        <v>974156</v>
      </c>
      <c r="M13" s="22"/>
      <c r="N13" s="28">
        <v>902841</v>
      </c>
      <c r="O13" s="28">
        <v>830914</v>
      </c>
      <c r="P13" s="28">
        <v>823925</v>
      </c>
      <c r="Q13" s="22"/>
      <c r="R13" s="28">
        <v>797079</v>
      </c>
      <c r="S13" s="28">
        <v>767994</v>
      </c>
      <c r="T13" s="28">
        <v>790377</v>
      </c>
      <c r="U13" s="22"/>
      <c r="V13" s="28">
        <v>912391</v>
      </c>
      <c r="W13" s="28">
        <v>960163</v>
      </c>
      <c r="X13" s="28">
        <v>1014005</v>
      </c>
      <c r="Y13" s="22">
        <v>947139</v>
      </c>
    </row>
    <row r="14" spans="1:25" ht="13.5">
      <c r="A14" s="2" t="s">
        <v>80</v>
      </c>
      <c r="B14" s="28">
        <v>434313</v>
      </c>
      <c r="C14" s="28">
        <v>388473</v>
      </c>
      <c r="D14" s="28">
        <v>434688</v>
      </c>
      <c r="E14" s="22">
        <v>579537</v>
      </c>
      <c r="F14" s="28">
        <v>432178</v>
      </c>
      <c r="G14" s="28">
        <v>383064</v>
      </c>
      <c r="H14" s="28">
        <v>442773</v>
      </c>
      <c r="I14" s="22">
        <v>341628</v>
      </c>
      <c r="J14" s="28">
        <v>528556</v>
      </c>
      <c r="K14" s="28">
        <v>324811</v>
      </c>
      <c r="L14" s="28">
        <v>350583</v>
      </c>
      <c r="M14" s="22">
        <v>223943</v>
      </c>
      <c r="N14" s="28">
        <v>259289</v>
      </c>
      <c r="O14" s="28">
        <v>225837</v>
      </c>
      <c r="P14" s="28">
        <v>208831</v>
      </c>
      <c r="Q14" s="22">
        <v>134829</v>
      </c>
      <c r="R14" s="28">
        <v>220515</v>
      </c>
      <c r="S14" s="28">
        <v>185823</v>
      </c>
      <c r="T14" s="28">
        <v>318210</v>
      </c>
      <c r="U14" s="22">
        <v>239407</v>
      </c>
      <c r="V14" s="28">
        <v>359043</v>
      </c>
      <c r="W14" s="28">
        <v>230210</v>
      </c>
      <c r="X14" s="28">
        <v>291634</v>
      </c>
      <c r="Y14" s="22">
        <v>209479</v>
      </c>
    </row>
    <row r="15" spans="1:25" ht="13.5">
      <c r="A15" s="2" t="s">
        <v>81</v>
      </c>
      <c r="B15" s="28">
        <v>-5182</v>
      </c>
      <c r="C15" s="28">
        <v>-5071</v>
      </c>
      <c r="D15" s="28">
        <v>-5335</v>
      </c>
      <c r="E15" s="22">
        <v>-5617</v>
      </c>
      <c r="F15" s="28">
        <v>-4793</v>
      </c>
      <c r="G15" s="28">
        <v>-4566</v>
      </c>
      <c r="H15" s="28">
        <v>-4765</v>
      </c>
      <c r="I15" s="22">
        <v>-5327</v>
      </c>
      <c r="J15" s="28">
        <v>-5022</v>
      </c>
      <c r="K15" s="28">
        <v>-4987</v>
      </c>
      <c r="L15" s="28">
        <v>-5202</v>
      </c>
      <c r="M15" s="22">
        <v>-5422</v>
      </c>
      <c r="N15" s="28">
        <v>-215</v>
      </c>
      <c r="O15" s="28">
        <v>-244</v>
      </c>
      <c r="P15" s="28">
        <v>-229</v>
      </c>
      <c r="Q15" s="22">
        <v>-240</v>
      </c>
      <c r="R15" s="28"/>
      <c r="S15" s="28"/>
      <c r="T15" s="28"/>
      <c r="U15" s="22"/>
      <c r="V15" s="28"/>
      <c r="W15" s="28"/>
      <c r="X15" s="28"/>
      <c r="Y15" s="22"/>
    </row>
    <row r="16" spans="1:25" ht="13.5">
      <c r="A16" s="2" t="s">
        <v>82</v>
      </c>
      <c r="B16" s="28">
        <v>8509714</v>
      </c>
      <c r="C16" s="28">
        <v>8536682</v>
      </c>
      <c r="D16" s="28">
        <v>8184972</v>
      </c>
      <c r="E16" s="22">
        <v>7736650</v>
      </c>
      <c r="F16" s="28">
        <v>7027559</v>
      </c>
      <c r="G16" s="28">
        <v>7013679</v>
      </c>
      <c r="H16" s="28">
        <v>8033556</v>
      </c>
      <c r="I16" s="22">
        <v>7966197</v>
      </c>
      <c r="J16" s="28">
        <v>7924539</v>
      </c>
      <c r="K16" s="28">
        <v>7151999</v>
      </c>
      <c r="L16" s="28">
        <v>7585847</v>
      </c>
      <c r="M16" s="22">
        <v>6545194</v>
      </c>
      <c r="N16" s="28">
        <v>6737072</v>
      </c>
      <c r="O16" s="28">
        <v>6856092</v>
      </c>
      <c r="P16" s="28">
        <v>7869229</v>
      </c>
      <c r="Q16" s="22">
        <v>7197817</v>
      </c>
      <c r="R16" s="28">
        <v>7114996</v>
      </c>
      <c r="S16" s="28">
        <v>6587172</v>
      </c>
      <c r="T16" s="28">
        <v>6143693</v>
      </c>
      <c r="U16" s="22">
        <v>5900708</v>
      </c>
      <c r="V16" s="28">
        <v>5864470</v>
      </c>
      <c r="W16" s="28">
        <v>7403630</v>
      </c>
      <c r="X16" s="28">
        <v>7911512</v>
      </c>
      <c r="Y16" s="22">
        <v>6313961</v>
      </c>
    </row>
    <row r="17" spans="1:25" ht="13.5">
      <c r="A17" s="3" t="s">
        <v>247</v>
      </c>
      <c r="B17" s="28">
        <v>738245</v>
      </c>
      <c r="C17" s="28">
        <v>740479</v>
      </c>
      <c r="D17" s="28">
        <v>758184</v>
      </c>
      <c r="E17" s="22">
        <v>771311</v>
      </c>
      <c r="F17" s="28">
        <v>756986</v>
      </c>
      <c r="G17" s="28">
        <v>732599</v>
      </c>
      <c r="H17" s="28">
        <v>688127</v>
      </c>
      <c r="I17" s="22">
        <v>684559</v>
      </c>
      <c r="J17" s="28">
        <v>640813</v>
      </c>
      <c r="K17" s="28">
        <v>655520</v>
      </c>
      <c r="L17" s="28">
        <v>633637</v>
      </c>
      <c r="M17" s="22">
        <v>638408</v>
      </c>
      <c r="N17" s="28">
        <v>645862</v>
      </c>
      <c r="O17" s="28">
        <v>660921</v>
      </c>
      <c r="P17" s="28">
        <v>675058</v>
      </c>
      <c r="Q17" s="22">
        <v>696126</v>
      </c>
      <c r="R17" s="28">
        <v>691913</v>
      </c>
      <c r="S17" s="28">
        <v>680348</v>
      </c>
      <c r="T17" s="28">
        <v>706229</v>
      </c>
      <c r="U17" s="22">
        <v>704143</v>
      </c>
      <c r="V17" s="28">
        <v>658703</v>
      </c>
      <c r="W17" s="28">
        <v>714529</v>
      </c>
      <c r="X17" s="28">
        <v>669845</v>
      </c>
      <c r="Y17" s="22">
        <v>671588</v>
      </c>
    </row>
    <row r="18" spans="1:25" ht="13.5">
      <c r="A18" s="3" t="s">
        <v>248</v>
      </c>
      <c r="B18" s="28">
        <v>1187164</v>
      </c>
      <c r="C18" s="28">
        <v>1169900</v>
      </c>
      <c r="D18" s="28">
        <v>1165397</v>
      </c>
      <c r="E18" s="22">
        <v>1175225</v>
      </c>
      <c r="F18" s="28">
        <v>1101249</v>
      </c>
      <c r="G18" s="28">
        <v>1021815</v>
      </c>
      <c r="H18" s="28">
        <v>974611</v>
      </c>
      <c r="I18" s="22">
        <v>959328</v>
      </c>
      <c r="J18" s="28">
        <v>739134</v>
      </c>
      <c r="K18" s="28">
        <v>797085</v>
      </c>
      <c r="L18" s="28">
        <v>689408</v>
      </c>
      <c r="M18" s="22">
        <v>588856</v>
      </c>
      <c r="N18" s="28">
        <v>547628</v>
      </c>
      <c r="O18" s="28">
        <v>548736</v>
      </c>
      <c r="P18" s="28">
        <v>574323</v>
      </c>
      <c r="Q18" s="22">
        <v>569909</v>
      </c>
      <c r="R18" s="28">
        <v>595550</v>
      </c>
      <c r="S18" s="28">
        <v>600769</v>
      </c>
      <c r="T18" s="28">
        <v>635256</v>
      </c>
      <c r="U18" s="22">
        <v>669712</v>
      </c>
      <c r="V18" s="28">
        <v>716869</v>
      </c>
      <c r="W18" s="28">
        <v>807277</v>
      </c>
      <c r="X18" s="28">
        <v>782838</v>
      </c>
      <c r="Y18" s="22">
        <v>827952</v>
      </c>
    </row>
    <row r="19" spans="1:25" ht="13.5">
      <c r="A19" s="3" t="s">
        <v>94</v>
      </c>
      <c r="B19" s="28">
        <v>2116397</v>
      </c>
      <c r="C19" s="28">
        <v>2044384</v>
      </c>
      <c r="D19" s="28">
        <v>2046920</v>
      </c>
      <c r="E19" s="22">
        <v>2045924</v>
      </c>
      <c r="F19" s="28">
        <v>2026020</v>
      </c>
      <c r="G19" s="28">
        <v>1924571</v>
      </c>
      <c r="H19" s="28">
        <v>1925334</v>
      </c>
      <c r="I19" s="22">
        <v>1928384</v>
      </c>
      <c r="J19" s="28">
        <v>1924117</v>
      </c>
      <c r="K19" s="28">
        <v>1923561</v>
      </c>
      <c r="L19" s="28">
        <v>1323614</v>
      </c>
      <c r="M19" s="22">
        <v>1326014</v>
      </c>
      <c r="N19" s="28">
        <v>1324668</v>
      </c>
      <c r="O19" s="28">
        <v>1322140</v>
      </c>
      <c r="P19" s="28">
        <v>1324538</v>
      </c>
      <c r="Q19" s="22">
        <v>1328333</v>
      </c>
      <c r="R19" s="28">
        <v>1326945</v>
      </c>
      <c r="S19" s="28">
        <v>1325235</v>
      </c>
      <c r="T19" s="28">
        <v>1329674</v>
      </c>
      <c r="U19" s="22">
        <v>1331899</v>
      </c>
      <c r="V19" s="28">
        <v>1406621</v>
      </c>
      <c r="W19" s="28">
        <v>1417370</v>
      </c>
      <c r="X19" s="28">
        <v>1419695</v>
      </c>
      <c r="Y19" s="22">
        <v>1415144</v>
      </c>
    </row>
    <row r="20" spans="1:25" ht="13.5">
      <c r="A20" s="3" t="s">
        <v>95</v>
      </c>
      <c r="B20" s="28">
        <v>101739</v>
      </c>
      <c r="C20" s="28">
        <v>114492</v>
      </c>
      <c r="D20" s="28">
        <v>127823</v>
      </c>
      <c r="E20" s="22">
        <v>142307</v>
      </c>
      <c r="F20" s="28">
        <v>157022</v>
      </c>
      <c r="G20" s="28">
        <v>171738</v>
      </c>
      <c r="H20" s="28">
        <v>188835</v>
      </c>
      <c r="I20" s="22">
        <v>204674</v>
      </c>
      <c r="J20" s="28">
        <v>220899</v>
      </c>
      <c r="K20" s="28">
        <v>113381</v>
      </c>
      <c r="L20" s="28">
        <v>124590</v>
      </c>
      <c r="M20" s="22">
        <v>137006</v>
      </c>
      <c r="N20" s="28">
        <v>153094</v>
      </c>
      <c r="O20" s="28">
        <v>173113</v>
      </c>
      <c r="P20" s="28">
        <v>196352</v>
      </c>
      <c r="Q20" s="22">
        <v>220209</v>
      </c>
      <c r="R20" s="28">
        <v>253828</v>
      </c>
      <c r="S20" s="28">
        <v>288217</v>
      </c>
      <c r="T20" s="28">
        <v>326543</v>
      </c>
      <c r="U20" s="22">
        <v>353466</v>
      </c>
      <c r="V20" s="28">
        <v>388303</v>
      </c>
      <c r="W20" s="28">
        <v>406296</v>
      </c>
      <c r="X20" s="28">
        <v>439368</v>
      </c>
      <c r="Y20" s="22"/>
    </row>
    <row r="21" spans="1:25" ht="13.5">
      <c r="A21" s="3" t="s">
        <v>96</v>
      </c>
      <c r="B21" s="28">
        <v>124541</v>
      </c>
      <c r="C21" s="28">
        <v>46128</v>
      </c>
      <c r="D21" s="28">
        <v>46817</v>
      </c>
      <c r="E21" s="22">
        <v>65014</v>
      </c>
      <c r="F21" s="28">
        <v>32356</v>
      </c>
      <c r="G21" s="28">
        <v>72510</v>
      </c>
      <c r="H21" s="28">
        <v>37526</v>
      </c>
      <c r="I21" s="22">
        <v>14480</v>
      </c>
      <c r="J21" s="28">
        <v>6592</v>
      </c>
      <c r="K21" s="28">
        <v>5510</v>
      </c>
      <c r="L21" s="28">
        <v>3095</v>
      </c>
      <c r="M21" s="22">
        <v>56468</v>
      </c>
      <c r="N21" s="28">
        <v>9291</v>
      </c>
      <c r="O21" s="28">
        <v>5586</v>
      </c>
      <c r="P21" s="28">
        <v>1443</v>
      </c>
      <c r="Q21" s="22">
        <v>52856</v>
      </c>
      <c r="R21" s="28">
        <v>1877</v>
      </c>
      <c r="S21" s="28">
        <v>3554</v>
      </c>
      <c r="T21" s="28">
        <v>1014</v>
      </c>
      <c r="U21" s="22">
        <v>1014</v>
      </c>
      <c r="V21" s="28">
        <v>55797</v>
      </c>
      <c r="W21" s="28">
        <v>16371</v>
      </c>
      <c r="X21" s="28">
        <v>99401</v>
      </c>
      <c r="Y21" s="22">
        <v>52125</v>
      </c>
    </row>
    <row r="22" spans="1:25" ht="13.5">
      <c r="A22" s="3" t="s">
        <v>249</v>
      </c>
      <c r="B22" s="28">
        <v>194421</v>
      </c>
      <c r="C22" s="28">
        <v>178579</v>
      </c>
      <c r="D22" s="28">
        <v>213186</v>
      </c>
      <c r="E22" s="22">
        <v>215807</v>
      </c>
      <c r="F22" s="28">
        <v>215683</v>
      </c>
      <c r="G22" s="28">
        <v>194473</v>
      </c>
      <c r="H22" s="28">
        <v>165688</v>
      </c>
      <c r="I22" s="22">
        <v>135264</v>
      </c>
      <c r="J22" s="28">
        <v>107559</v>
      </c>
      <c r="K22" s="28">
        <v>144247</v>
      </c>
      <c r="L22" s="28">
        <v>144119</v>
      </c>
      <c r="M22" s="22">
        <v>122965</v>
      </c>
      <c r="N22" s="28">
        <v>101766</v>
      </c>
      <c r="O22" s="28">
        <v>116733</v>
      </c>
      <c r="P22" s="28">
        <v>98210</v>
      </c>
      <c r="Q22" s="22">
        <v>79091</v>
      </c>
      <c r="R22" s="28">
        <v>68871</v>
      </c>
      <c r="S22" s="28">
        <v>66950</v>
      </c>
      <c r="T22" s="28">
        <v>66230</v>
      </c>
      <c r="U22" s="22">
        <v>69205</v>
      </c>
      <c r="V22" s="28">
        <v>74602</v>
      </c>
      <c r="W22" s="28">
        <v>85837</v>
      </c>
      <c r="X22" s="28">
        <v>90129</v>
      </c>
      <c r="Y22" s="22">
        <v>90974</v>
      </c>
    </row>
    <row r="23" spans="1:25" ht="13.5">
      <c r="A23" s="3" t="s">
        <v>97</v>
      </c>
      <c r="B23" s="28">
        <v>4462510</v>
      </c>
      <c r="C23" s="28">
        <v>4293965</v>
      </c>
      <c r="D23" s="28">
        <v>4358329</v>
      </c>
      <c r="E23" s="22">
        <v>4415591</v>
      </c>
      <c r="F23" s="28">
        <v>4289319</v>
      </c>
      <c r="G23" s="28">
        <v>4117708</v>
      </c>
      <c r="H23" s="28">
        <v>3980124</v>
      </c>
      <c r="I23" s="22">
        <v>3926691</v>
      </c>
      <c r="J23" s="28">
        <v>3639118</v>
      </c>
      <c r="K23" s="28">
        <v>3639306</v>
      </c>
      <c r="L23" s="28">
        <v>2918466</v>
      </c>
      <c r="M23" s="22">
        <v>2869719</v>
      </c>
      <c r="N23" s="28">
        <v>2782311</v>
      </c>
      <c r="O23" s="28">
        <v>2827231</v>
      </c>
      <c r="P23" s="28">
        <v>2869926</v>
      </c>
      <c r="Q23" s="22">
        <v>2946526</v>
      </c>
      <c r="R23" s="28">
        <v>2938988</v>
      </c>
      <c r="S23" s="28">
        <v>2965076</v>
      </c>
      <c r="T23" s="28">
        <v>3064948</v>
      </c>
      <c r="U23" s="22">
        <v>3129442</v>
      </c>
      <c r="V23" s="28">
        <v>3300897</v>
      </c>
      <c r="W23" s="28">
        <v>3447682</v>
      </c>
      <c r="X23" s="28">
        <v>3501279</v>
      </c>
      <c r="Y23" s="22">
        <v>3057785</v>
      </c>
    </row>
    <row r="24" spans="1:25" ht="13.5">
      <c r="A24" s="3" t="s">
        <v>250</v>
      </c>
      <c r="B24" s="28">
        <v>414000</v>
      </c>
      <c r="C24" s="28">
        <v>435789</v>
      </c>
      <c r="D24" s="28">
        <v>457578</v>
      </c>
      <c r="E24" s="22">
        <v>479368</v>
      </c>
      <c r="F24" s="28">
        <v>501157</v>
      </c>
      <c r="G24" s="28">
        <v>522947</v>
      </c>
      <c r="H24" s="28">
        <v>544736</v>
      </c>
      <c r="I24" s="22">
        <v>566526</v>
      </c>
      <c r="J24" s="28">
        <v>588315</v>
      </c>
      <c r="K24" s="28">
        <v>533619</v>
      </c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3" t="s">
        <v>80</v>
      </c>
      <c r="B25" s="28">
        <v>79788</v>
      </c>
      <c r="C25" s="28">
        <v>77377</v>
      </c>
      <c r="D25" s="28">
        <v>77494</v>
      </c>
      <c r="E25" s="22">
        <v>70593</v>
      </c>
      <c r="F25" s="28">
        <v>63412</v>
      </c>
      <c r="G25" s="28">
        <v>61748</v>
      </c>
      <c r="H25" s="28">
        <v>66556</v>
      </c>
      <c r="I25" s="22">
        <v>71595</v>
      </c>
      <c r="J25" s="28">
        <v>79225</v>
      </c>
      <c r="K25" s="28">
        <v>72778</v>
      </c>
      <c r="L25" s="28"/>
      <c r="M25" s="22">
        <v>52765</v>
      </c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3" t="s">
        <v>99</v>
      </c>
      <c r="B26" s="28">
        <v>493788</v>
      </c>
      <c r="C26" s="28">
        <v>513166</v>
      </c>
      <c r="D26" s="28">
        <v>535073</v>
      </c>
      <c r="E26" s="22">
        <v>549962</v>
      </c>
      <c r="F26" s="28">
        <v>564570</v>
      </c>
      <c r="G26" s="28">
        <v>584695</v>
      </c>
      <c r="H26" s="28">
        <v>611293</v>
      </c>
      <c r="I26" s="22">
        <v>638121</v>
      </c>
      <c r="J26" s="28">
        <v>667541</v>
      </c>
      <c r="K26" s="28">
        <v>606397</v>
      </c>
      <c r="L26" s="28">
        <v>49723</v>
      </c>
      <c r="M26" s="22">
        <v>52765</v>
      </c>
      <c r="N26" s="28">
        <v>52938</v>
      </c>
      <c r="O26" s="28">
        <v>45402</v>
      </c>
      <c r="P26" s="28">
        <v>45047</v>
      </c>
      <c r="Q26" s="22">
        <v>41842</v>
      </c>
      <c r="R26" s="28">
        <v>40473</v>
      </c>
      <c r="S26" s="28">
        <v>40516</v>
      </c>
      <c r="T26" s="28">
        <v>43661</v>
      </c>
      <c r="U26" s="22">
        <v>46292</v>
      </c>
      <c r="V26" s="28">
        <v>49463</v>
      </c>
      <c r="W26" s="28">
        <v>52110</v>
      </c>
      <c r="X26" s="28">
        <v>44393</v>
      </c>
      <c r="Y26" s="22">
        <v>39685</v>
      </c>
    </row>
    <row r="27" spans="1:25" ht="13.5">
      <c r="A27" s="3" t="s">
        <v>100</v>
      </c>
      <c r="B27" s="28">
        <v>168084</v>
      </c>
      <c r="C27" s="28">
        <v>179461</v>
      </c>
      <c r="D27" s="28">
        <v>174356</v>
      </c>
      <c r="E27" s="22">
        <v>166562</v>
      </c>
      <c r="F27" s="28">
        <v>165163</v>
      </c>
      <c r="G27" s="28">
        <v>155494</v>
      </c>
      <c r="H27" s="28">
        <v>140240</v>
      </c>
      <c r="I27" s="22">
        <v>150898</v>
      </c>
      <c r="J27" s="28">
        <v>168481</v>
      </c>
      <c r="K27" s="28">
        <v>145798</v>
      </c>
      <c r="L27" s="28">
        <v>157842</v>
      </c>
      <c r="M27" s="22">
        <v>164307</v>
      </c>
      <c r="N27" s="28">
        <v>165209</v>
      </c>
      <c r="O27" s="28">
        <v>157699</v>
      </c>
      <c r="P27" s="28">
        <v>139520</v>
      </c>
      <c r="Q27" s="22">
        <v>136834</v>
      </c>
      <c r="R27" s="28">
        <v>224608</v>
      </c>
      <c r="S27" s="28">
        <v>196422</v>
      </c>
      <c r="T27" s="28">
        <v>184879</v>
      </c>
      <c r="U27" s="22">
        <v>195213</v>
      </c>
      <c r="V27" s="28">
        <v>180347</v>
      </c>
      <c r="W27" s="28">
        <v>183426</v>
      </c>
      <c r="X27" s="28">
        <v>215413</v>
      </c>
      <c r="Y27" s="22">
        <v>230560</v>
      </c>
    </row>
    <row r="28" spans="1:25" ht="13.5">
      <c r="A28" s="3" t="s">
        <v>80</v>
      </c>
      <c r="B28" s="28">
        <v>435804</v>
      </c>
      <c r="C28" s="28">
        <v>423259</v>
      </c>
      <c r="D28" s="28">
        <v>411005</v>
      </c>
      <c r="E28" s="22">
        <v>398946</v>
      </c>
      <c r="F28" s="28">
        <v>461888</v>
      </c>
      <c r="G28" s="28">
        <v>462751</v>
      </c>
      <c r="H28" s="28">
        <v>683315</v>
      </c>
      <c r="I28" s="22">
        <v>337490</v>
      </c>
      <c r="J28" s="28">
        <v>764791</v>
      </c>
      <c r="K28" s="28">
        <v>626182</v>
      </c>
      <c r="L28" s="28">
        <v>366309</v>
      </c>
      <c r="M28" s="22">
        <v>505837</v>
      </c>
      <c r="N28" s="28">
        <v>558769</v>
      </c>
      <c r="O28" s="28">
        <v>401958</v>
      </c>
      <c r="P28" s="28">
        <v>314722</v>
      </c>
      <c r="Q28" s="22">
        <v>240132</v>
      </c>
      <c r="R28" s="28">
        <v>303488</v>
      </c>
      <c r="S28" s="28">
        <v>291277</v>
      </c>
      <c r="T28" s="28">
        <v>346542</v>
      </c>
      <c r="U28" s="22">
        <v>261735</v>
      </c>
      <c r="V28" s="28">
        <v>375400</v>
      </c>
      <c r="W28" s="28">
        <v>403331</v>
      </c>
      <c r="X28" s="28">
        <v>405206</v>
      </c>
      <c r="Y28" s="22">
        <v>290473</v>
      </c>
    </row>
    <row r="29" spans="1:25" ht="13.5">
      <c r="A29" s="3" t="s">
        <v>81</v>
      </c>
      <c r="B29" s="28">
        <v>-16671</v>
      </c>
      <c r="C29" s="28">
        <v>-16669</v>
      </c>
      <c r="D29" s="28">
        <v>-19512</v>
      </c>
      <c r="E29" s="22">
        <v>-19490</v>
      </c>
      <c r="F29" s="28">
        <v>-21540</v>
      </c>
      <c r="G29" s="28">
        <v>-22534</v>
      </c>
      <c r="H29" s="28">
        <v>-22437</v>
      </c>
      <c r="I29" s="22">
        <v>-22422</v>
      </c>
      <c r="J29" s="28">
        <v>-23902</v>
      </c>
      <c r="K29" s="28">
        <v>-22392</v>
      </c>
      <c r="L29" s="28">
        <v>-22359</v>
      </c>
      <c r="M29" s="22">
        <v>-22242</v>
      </c>
      <c r="N29" s="28">
        <v>-22190</v>
      </c>
      <c r="O29" s="28">
        <v>-22110</v>
      </c>
      <c r="P29" s="28">
        <v>-22110</v>
      </c>
      <c r="Q29" s="22">
        <v>-22010</v>
      </c>
      <c r="R29" s="28">
        <v>-39419</v>
      </c>
      <c r="S29" s="28">
        <v>-39119</v>
      </c>
      <c r="T29" s="28">
        <v>-38819</v>
      </c>
      <c r="U29" s="22">
        <v>-38777</v>
      </c>
      <c r="V29" s="28">
        <v>-38678</v>
      </c>
      <c r="W29" s="28">
        <v>-39241</v>
      </c>
      <c r="X29" s="28">
        <v>-35421</v>
      </c>
      <c r="Y29" s="22">
        <v>-34949</v>
      </c>
    </row>
    <row r="30" spans="1:25" ht="13.5">
      <c r="A30" s="3" t="s">
        <v>109</v>
      </c>
      <c r="B30" s="28">
        <v>587216</v>
      </c>
      <c r="C30" s="28">
        <v>586051</v>
      </c>
      <c r="D30" s="28">
        <v>565850</v>
      </c>
      <c r="E30" s="22">
        <v>546018</v>
      </c>
      <c r="F30" s="28">
        <v>605512</v>
      </c>
      <c r="G30" s="28">
        <v>595711</v>
      </c>
      <c r="H30" s="28">
        <v>801118</v>
      </c>
      <c r="I30" s="22">
        <v>834924</v>
      </c>
      <c r="J30" s="28">
        <v>909370</v>
      </c>
      <c r="K30" s="28">
        <v>749588</v>
      </c>
      <c r="L30" s="28">
        <v>501791</v>
      </c>
      <c r="M30" s="22">
        <v>696380</v>
      </c>
      <c r="N30" s="28">
        <v>701789</v>
      </c>
      <c r="O30" s="28">
        <v>537547</v>
      </c>
      <c r="P30" s="28">
        <v>432133</v>
      </c>
      <c r="Q30" s="22">
        <v>406149</v>
      </c>
      <c r="R30" s="28">
        <v>488678</v>
      </c>
      <c r="S30" s="28">
        <v>448580</v>
      </c>
      <c r="T30" s="28">
        <v>492602</v>
      </c>
      <c r="U30" s="22">
        <v>545817</v>
      </c>
      <c r="V30" s="28">
        <v>517069</v>
      </c>
      <c r="W30" s="28">
        <v>547516</v>
      </c>
      <c r="X30" s="28">
        <v>585197</v>
      </c>
      <c r="Y30" s="22">
        <v>585253</v>
      </c>
    </row>
    <row r="31" spans="1:25" ht="13.5">
      <c r="A31" s="2" t="s">
        <v>110</v>
      </c>
      <c r="B31" s="28">
        <v>5543516</v>
      </c>
      <c r="C31" s="28">
        <v>5393183</v>
      </c>
      <c r="D31" s="28">
        <v>5459253</v>
      </c>
      <c r="E31" s="22">
        <v>5511572</v>
      </c>
      <c r="F31" s="28">
        <v>5459401</v>
      </c>
      <c r="G31" s="28">
        <v>5298115</v>
      </c>
      <c r="H31" s="28">
        <v>5392536</v>
      </c>
      <c r="I31" s="22">
        <v>5399738</v>
      </c>
      <c r="J31" s="28">
        <v>5216030</v>
      </c>
      <c r="K31" s="28">
        <v>4995292</v>
      </c>
      <c r="L31" s="28">
        <v>3469981</v>
      </c>
      <c r="M31" s="22">
        <v>3618865</v>
      </c>
      <c r="N31" s="28">
        <v>3537039</v>
      </c>
      <c r="O31" s="28">
        <v>3410181</v>
      </c>
      <c r="P31" s="28">
        <v>3347107</v>
      </c>
      <c r="Q31" s="22">
        <v>3394519</v>
      </c>
      <c r="R31" s="28">
        <v>3468140</v>
      </c>
      <c r="S31" s="28">
        <v>3454173</v>
      </c>
      <c r="T31" s="28">
        <v>3601212</v>
      </c>
      <c r="U31" s="22">
        <v>3721552</v>
      </c>
      <c r="V31" s="28">
        <v>3867430</v>
      </c>
      <c r="W31" s="28">
        <v>4047309</v>
      </c>
      <c r="X31" s="28">
        <v>4130871</v>
      </c>
      <c r="Y31" s="22">
        <v>3682725</v>
      </c>
    </row>
    <row r="32" spans="1:25" ht="14.25" thickBot="1">
      <c r="A32" s="5" t="s">
        <v>111</v>
      </c>
      <c r="B32" s="29">
        <v>14053230</v>
      </c>
      <c r="C32" s="29">
        <v>13929866</v>
      </c>
      <c r="D32" s="29">
        <v>13644225</v>
      </c>
      <c r="E32" s="23">
        <v>13248222</v>
      </c>
      <c r="F32" s="29">
        <v>12486961</v>
      </c>
      <c r="G32" s="29">
        <v>12311794</v>
      </c>
      <c r="H32" s="29">
        <v>13426093</v>
      </c>
      <c r="I32" s="23">
        <v>13365935</v>
      </c>
      <c r="J32" s="29">
        <v>13140569</v>
      </c>
      <c r="K32" s="29">
        <v>12147292</v>
      </c>
      <c r="L32" s="29">
        <v>11055829</v>
      </c>
      <c r="M32" s="23">
        <v>10164059</v>
      </c>
      <c r="N32" s="29">
        <v>10274112</v>
      </c>
      <c r="O32" s="29">
        <v>10266273</v>
      </c>
      <c r="P32" s="29">
        <v>11216336</v>
      </c>
      <c r="Q32" s="23">
        <v>10592337</v>
      </c>
      <c r="R32" s="29">
        <v>10583136</v>
      </c>
      <c r="S32" s="29">
        <v>10041345</v>
      </c>
      <c r="T32" s="29">
        <v>9744906</v>
      </c>
      <c r="U32" s="23">
        <v>9622261</v>
      </c>
      <c r="V32" s="29">
        <v>9731900</v>
      </c>
      <c r="W32" s="29">
        <v>11450939</v>
      </c>
      <c r="X32" s="29">
        <v>12042383</v>
      </c>
      <c r="Y32" s="23">
        <v>9996687</v>
      </c>
    </row>
    <row r="33" spans="1:25" ht="14.25" thickTop="1">
      <c r="A33" s="2" t="s">
        <v>251</v>
      </c>
      <c r="B33" s="28">
        <v>2234530</v>
      </c>
      <c r="C33" s="28">
        <v>2152294</v>
      </c>
      <c r="D33" s="28">
        <v>2174951</v>
      </c>
      <c r="E33" s="22">
        <v>2032852</v>
      </c>
      <c r="F33" s="28">
        <v>1994250</v>
      </c>
      <c r="G33" s="28">
        <v>2042569</v>
      </c>
      <c r="H33" s="28">
        <v>2527912</v>
      </c>
      <c r="I33" s="22">
        <v>2754651</v>
      </c>
      <c r="J33" s="28">
        <v>2007545</v>
      </c>
      <c r="K33" s="28">
        <v>2087167</v>
      </c>
      <c r="L33" s="28">
        <v>1572531</v>
      </c>
      <c r="M33" s="22">
        <v>1433263</v>
      </c>
      <c r="N33" s="28">
        <v>1585745</v>
      </c>
      <c r="O33" s="28">
        <v>1631070</v>
      </c>
      <c r="P33" s="28">
        <v>1681352</v>
      </c>
      <c r="Q33" s="22">
        <v>1752307</v>
      </c>
      <c r="R33" s="28">
        <v>1816603</v>
      </c>
      <c r="S33" s="28">
        <v>1615375</v>
      </c>
      <c r="T33" s="28">
        <v>1287748</v>
      </c>
      <c r="U33" s="22">
        <v>1030048</v>
      </c>
      <c r="V33" s="28">
        <v>1264151</v>
      </c>
      <c r="W33" s="28">
        <v>1802049</v>
      </c>
      <c r="X33" s="28">
        <v>2103188</v>
      </c>
      <c r="Y33" s="22">
        <v>2020860</v>
      </c>
    </row>
    <row r="34" spans="1:25" ht="13.5">
      <c r="A34" s="2" t="s">
        <v>114</v>
      </c>
      <c r="B34" s="28">
        <v>700000</v>
      </c>
      <c r="C34" s="28">
        <v>566500</v>
      </c>
      <c r="D34" s="28">
        <v>1174000</v>
      </c>
      <c r="E34" s="22">
        <v>900000</v>
      </c>
      <c r="F34" s="28">
        <v>900000</v>
      </c>
      <c r="G34" s="28">
        <v>850000</v>
      </c>
      <c r="H34" s="28">
        <v>1000000</v>
      </c>
      <c r="I34" s="22">
        <v>400000</v>
      </c>
      <c r="J34" s="28">
        <v>1067192</v>
      </c>
      <c r="K34" s="28">
        <v>1423506</v>
      </c>
      <c r="L34" s="28">
        <v>1137106</v>
      </c>
      <c r="M34" s="22">
        <v>160000</v>
      </c>
      <c r="N34" s="28">
        <v>694306</v>
      </c>
      <c r="O34" s="28">
        <v>696756</v>
      </c>
      <c r="P34" s="28">
        <v>1603106</v>
      </c>
      <c r="Q34" s="22">
        <v>387456</v>
      </c>
      <c r="R34" s="28">
        <v>221806</v>
      </c>
      <c r="S34" s="28">
        <v>221664</v>
      </c>
      <c r="T34" s="28">
        <v>305664</v>
      </c>
      <c r="U34" s="22">
        <v>512914</v>
      </c>
      <c r="V34" s="28">
        <v>280664</v>
      </c>
      <c r="W34" s="28">
        <v>1166414</v>
      </c>
      <c r="X34" s="28">
        <v>1170164</v>
      </c>
      <c r="Y34" s="22">
        <v>149884</v>
      </c>
    </row>
    <row r="35" spans="1:25" ht="13.5">
      <c r="A35" s="2" t="s">
        <v>116</v>
      </c>
      <c r="B35" s="28">
        <v>142000</v>
      </c>
      <c r="C35" s="28">
        <v>442000</v>
      </c>
      <c r="D35" s="28">
        <v>442000</v>
      </c>
      <c r="E35" s="22">
        <v>342000</v>
      </c>
      <c r="F35" s="28">
        <v>342000</v>
      </c>
      <c r="G35" s="28">
        <v>42000</v>
      </c>
      <c r="H35" s="28">
        <v>42000</v>
      </c>
      <c r="I35" s="22">
        <v>42000</v>
      </c>
      <c r="J35" s="28">
        <v>42000</v>
      </c>
      <c r="K35" s="28">
        <v>300000</v>
      </c>
      <c r="L35" s="28">
        <v>300000</v>
      </c>
      <c r="M35" s="22">
        <v>300000</v>
      </c>
      <c r="N35" s="28">
        <v>300000</v>
      </c>
      <c r="O35" s="28">
        <v>200000</v>
      </c>
      <c r="P35" s="28">
        <v>200000</v>
      </c>
      <c r="Q35" s="22">
        <v>200000</v>
      </c>
      <c r="R35" s="28">
        <v>200000</v>
      </c>
      <c r="S35" s="28"/>
      <c r="T35" s="28"/>
      <c r="U35" s="22"/>
      <c r="V35" s="28"/>
      <c r="W35" s="28">
        <v>100000</v>
      </c>
      <c r="X35" s="28">
        <v>100000</v>
      </c>
      <c r="Y35" s="22">
        <v>100000</v>
      </c>
    </row>
    <row r="36" spans="1:25" ht="13.5">
      <c r="A36" s="2" t="s">
        <v>117</v>
      </c>
      <c r="B36" s="28">
        <v>760046</v>
      </c>
      <c r="C36" s="28">
        <v>742376</v>
      </c>
      <c r="D36" s="28">
        <v>583488</v>
      </c>
      <c r="E36" s="22">
        <v>483040</v>
      </c>
      <c r="F36" s="28">
        <v>281366</v>
      </c>
      <c r="G36" s="28">
        <v>280150</v>
      </c>
      <c r="H36" s="28">
        <v>284981</v>
      </c>
      <c r="I36" s="22">
        <v>274632</v>
      </c>
      <c r="J36" s="28"/>
      <c r="K36" s="28"/>
      <c r="L36" s="28"/>
      <c r="M36" s="22">
        <v>370706</v>
      </c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118</v>
      </c>
      <c r="B37" s="28">
        <v>115069</v>
      </c>
      <c r="C37" s="28">
        <v>115680</v>
      </c>
      <c r="D37" s="28">
        <v>97848</v>
      </c>
      <c r="E37" s="22">
        <v>105122</v>
      </c>
      <c r="F37" s="28">
        <v>63241</v>
      </c>
      <c r="G37" s="28">
        <v>64327</v>
      </c>
      <c r="H37" s="28">
        <v>70951</v>
      </c>
      <c r="I37" s="22">
        <v>72589</v>
      </c>
      <c r="J37" s="28">
        <v>78794</v>
      </c>
      <c r="K37" s="28">
        <v>59905</v>
      </c>
      <c r="L37" s="28">
        <v>75539</v>
      </c>
      <c r="M37" s="22">
        <v>80927</v>
      </c>
      <c r="N37" s="28">
        <v>89133</v>
      </c>
      <c r="O37" s="28">
        <v>102334</v>
      </c>
      <c r="P37" s="28">
        <v>101125</v>
      </c>
      <c r="Q37" s="22">
        <v>136036</v>
      </c>
      <c r="R37" s="28">
        <v>150876</v>
      </c>
      <c r="S37" s="28">
        <v>171587</v>
      </c>
      <c r="T37" s="28">
        <v>194866</v>
      </c>
      <c r="U37" s="22">
        <v>188831</v>
      </c>
      <c r="V37" s="28">
        <v>196101</v>
      </c>
      <c r="W37" s="28">
        <v>214355</v>
      </c>
      <c r="X37" s="28">
        <v>231958</v>
      </c>
      <c r="Y37" s="22"/>
    </row>
    <row r="38" spans="1:25" ht="13.5">
      <c r="A38" s="2" t="s">
        <v>121</v>
      </c>
      <c r="B38" s="28">
        <v>63765</v>
      </c>
      <c r="C38" s="28">
        <v>62570</v>
      </c>
      <c r="D38" s="28">
        <v>50948</v>
      </c>
      <c r="E38" s="22">
        <v>66842</v>
      </c>
      <c r="F38" s="28">
        <v>39057</v>
      </c>
      <c r="G38" s="28">
        <v>66727</v>
      </c>
      <c r="H38" s="28">
        <v>46981</v>
      </c>
      <c r="I38" s="22">
        <v>143948</v>
      </c>
      <c r="J38" s="28">
        <v>135429</v>
      </c>
      <c r="K38" s="28">
        <v>87334</v>
      </c>
      <c r="L38" s="28">
        <v>74536</v>
      </c>
      <c r="M38" s="22">
        <v>48031</v>
      </c>
      <c r="N38" s="28">
        <v>65648</v>
      </c>
      <c r="O38" s="28">
        <v>96538</v>
      </c>
      <c r="P38" s="28">
        <v>93965</v>
      </c>
      <c r="Q38" s="22">
        <v>204467</v>
      </c>
      <c r="R38" s="28">
        <v>209062</v>
      </c>
      <c r="S38" s="28">
        <v>112496</v>
      </c>
      <c r="T38" s="28">
        <v>65195</v>
      </c>
      <c r="U38" s="22">
        <v>36326</v>
      </c>
      <c r="V38" s="28">
        <v>34288</v>
      </c>
      <c r="W38" s="28">
        <v>78783</v>
      </c>
      <c r="X38" s="28">
        <v>152704</v>
      </c>
      <c r="Y38" s="22">
        <v>140904</v>
      </c>
    </row>
    <row r="39" spans="1:25" ht="13.5">
      <c r="A39" s="2" t="s">
        <v>123</v>
      </c>
      <c r="B39" s="28">
        <v>125141</v>
      </c>
      <c r="C39" s="28">
        <v>44780</v>
      </c>
      <c r="D39" s="28">
        <v>123275</v>
      </c>
      <c r="E39" s="22">
        <v>44780</v>
      </c>
      <c r="F39" s="28">
        <v>123618</v>
      </c>
      <c r="G39" s="28">
        <v>45123</v>
      </c>
      <c r="H39" s="28">
        <v>125034</v>
      </c>
      <c r="I39" s="22">
        <v>46539</v>
      </c>
      <c r="J39" s="28">
        <v>119087</v>
      </c>
      <c r="K39" s="28">
        <v>39974</v>
      </c>
      <c r="L39" s="28">
        <v>74000</v>
      </c>
      <c r="M39" s="22">
        <v>29600</v>
      </c>
      <c r="N39" s="28">
        <v>74000</v>
      </c>
      <c r="O39" s="28">
        <v>29600</v>
      </c>
      <c r="P39" s="28">
        <v>73500</v>
      </c>
      <c r="Q39" s="22">
        <v>29400</v>
      </c>
      <c r="R39" s="28">
        <v>75750</v>
      </c>
      <c r="S39" s="28">
        <v>30400</v>
      </c>
      <c r="T39" s="28">
        <v>55750</v>
      </c>
      <c r="U39" s="22">
        <v>22400</v>
      </c>
      <c r="V39" s="28">
        <v>50800</v>
      </c>
      <c r="W39" s="28">
        <v>20320</v>
      </c>
      <c r="X39" s="28">
        <v>96850</v>
      </c>
      <c r="Y39" s="22">
        <v>38740</v>
      </c>
    </row>
    <row r="40" spans="1:25" ht="13.5">
      <c r="A40" s="2" t="s">
        <v>252</v>
      </c>
      <c r="B40" s="28">
        <v>7658</v>
      </c>
      <c r="C40" s="28">
        <v>5105</v>
      </c>
      <c r="D40" s="28">
        <v>2552</v>
      </c>
      <c r="E40" s="22"/>
      <c r="F40" s="28"/>
      <c r="G40" s="28"/>
      <c r="H40" s="28">
        <v>3111</v>
      </c>
      <c r="I40" s="22"/>
      <c r="J40" s="28">
        <v>6780</v>
      </c>
      <c r="K40" s="28">
        <v>6780</v>
      </c>
      <c r="L40" s="28">
        <v>3390</v>
      </c>
      <c r="M40" s="22">
        <v>11250</v>
      </c>
      <c r="N40" s="28">
        <v>8190</v>
      </c>
      <c r="O40" s="28">
        <v>5460</v>
      </c>
      <c r="P40" s="28">
        <v>2730</v>
      </c>
      <c r="Q40" s="22">
        <v>12880</v>
      </c>
      <c r="R40" s="28">
        <v>13140</v>
      </c>
      <c r="S40" s="28">
        <v>8760</v>
      </c>
      <c r="T40" s="28">
        <v>2400</v>
      </c>
      <c r="U40" s="22"/>
      <c r="V40" s="28"/>
      <c r="W40" s="28"/>
      <c r="X40" s="28">
        <v>5430</v>
      </c>
      <c r="Y40" s="22">
        <v>21320</v>
      </c>
    </row>
    <row r="41" spans="1:25" ht="13.5">
      <c r="A41" s="2" t="s">
        <v>80</v>
      </c>
      <c r="B41" s="28">
        <v>371559</v>
      </c>
      <c r="C41" s="28">
        <v>412769</v>
      </c>
      <c r="D41" s="28">
        <v>336382</v>
      </c>
      <c r="E41" s="22">
        <v>415132</v>
      </c>
      <c r="F41" s="28">
        <v>345894</v>
      </c>
      <c r="G41" s="28">
        <v>420992</v>
      </c>
      <c r="H41" s="28">
        <v>450759</v>
      </c>
      <c r="I41" s="22">
        <v>534528</v>
      </c>
      <c r="J41" s="28">
        <v>556831</v>
      </c>
      <c r="K41" s="28">
        <v>394685</v>
      </c>
      <c r="L41" s="28">
        <v>273225</v>
      </c>
      <c r="M41" s="22">
        <v>288465</v>
      </c>
      <c r="N41" s="28">
        <v>227095</v>
      </c>
      <c r="O41" s="28">
        <v>240437</v>
      </c>
      <c r="P41" s="28">
        <v>248045</v>
      </c>
      <c r="Q41" s="22">
        <v>301146</v>
      </c>
      <c r="R41" s="28">
        <v>258441</v>
      </c>
      <c r="S41" s="28">
        <v>232485</v>
      </c>
      <c r="T41" s="28">
        <v>212877</v>
      </c>
      <c r="U41" s="22">
        <v>169647</v>
      </c>
      <c r="V41" s="28">
        <v>193013</v>
      </c>
      <c r="W41" s="28">
        <v>245781</v>
      </c>
      <c r="X41" s="28">
        <v>303468</v>
      </c>
      <c r="Y41" s="22">
        <v>352326</v>
      </c>
    </row>
    <row r="42" spans="1:25" ht="13.5">
      <c r="A42" s="2" t="s">
        <v>124</v>
      </c>
      <c r="B42" s="28">
        <v>4519770</v>
      </c>
      <c r="C42" s="28">
        <v>4544077</v>
      </c>
      <c r="D42" s="28">
        <v>4985446</v>
      </c>
      <c r="E42" s="22">
        <v>4389770</v>
      </c>
      <c r="F42" s="28">
        <v>4089428</v>
      </c>
      <c r="G42" s="28">
        <v>3811889</v>
      </c>
      <c r="H42" s="28">
        <v>4551730</v>
      </c>
      <c r="I42" s="22">
        <v>4268888</v>
      </c>
      <c r="J42" s="28">
        <v>4013660</v>
      </c>
      <c r="K42" s="28">
        <v>4399354</v>
      </c>
      <c r="L42" s="28">
        <v>3510329</v>
      </c>
      <c r="M42" s="22">
        <v>2722244</v>
      </c>
      <c r="N42" s="28">
        <v>3044119</v>
      </c>
      <c r="O42" s="28">
        <v>3002196</v>
      </c>
      <c r="P42" s="28">
        <v>4003825</v>
      </c>
      <c r="Q42" s="22">
        <v>3023693</v>
      </c>
      <c r="R42" s="28">
        <v>2945679</v>
      </c>
      <c r="S42" s="28">
        <v>2392768</v>
      </c>
      <c r="T42" s="28">
        <v>2124501</v>
      </c>
      <c r="U42" s="22">
        <v>1960168</v>
      </c>
      <c r="V42" s="28">
        <v>2019018</v>
      </c>
      <c r="W42" s="28">
        <v>3627704</v>
      </c>
      <c r="X42" s="28">
        <v>4163763</v>
      </c>
      <c r="Y42" s="22">
        <v>2824036</v>
      </c>
    </row>
    <row r="43" spans="1:25" ht="13.5">
      <c r="A43" s="2" t="s">
        <v>125</v>
      </c>
      <c r="B43" s="28">
        <v>174000</v>
      </c>
      <c r="C43" s="28">
        <v>195000</v>
      </c>
      <c r="D43" s="28">
        <v>195000</v>
      </c>
      <c r="E43" s="22">
        <v>316000</v>
      </c>
      <c r="F43" s="28">
        <v>316000</v>
      </c>
      <c r="G43" s="28">
        <v>637000</v>
      </c>
      <c r="H43" s="28">
        <v>637000</v>
      </c>
      <c r="I43" s="22">
        <v>658000</v>
      </c>
      <c r="J43" s="28">
        <v>658000</v>
      </c>
      <c r="K43" s="28">
        <v>400000</v>
      </c>
      <c r="L43" s="28">
        <v>400000</v>
      </c>
      <c r="M43" s="22">
        <v>300000</v>
      </c>
      <c r="N43" s="28">
        <v>300000</v>
      </c>
      <c r="O43" s="28">
        <v>300000</v>
      </c>
      <c r="P43" s="28">
        <v>300000</v>
      </c>
      <c r="Q43" s="22">
        <v>300000</v>
      </c>
      <c r="R43" s="28">
        <v>300000</v>
      </c>
      <c r="S43" s="28">
        <v>500000</v>
      </c>
      <c r="T43" s="28">
        <v>500000</v>
      </c>
      <c r="U43" s="22">
        <v>500000</v>
      </c>
      <c r="V43" s="28">
        <v>500000</v>
      </c>
      <c r="W43" s="28">
        <v>200000</v>
      </c>
      <c r="X43" s="28">
        <v>200000</v>
      </c>
      <c r="Y43" s="22">
        <v>200000</v>
      </c>
    </row>
    <row r="44" spans="1:25" ht="13.5">
      <c r="A44" s="2" t="s">
        <v>126</v>
      </c>
      <c r="B44" s="28">
        <v>1857625</v>
      </c>
      <c r="C44" s="28">
        <v>1881530</v>
      </c>
      <c r="D44" s="28">
        <v>1313138</v>
      </c>
      <c r="E44" s="22">
        <v>1481328</v>
      </c>
      <c r="F44" s="28">
        <v>1725566</v>
      </c>
      <c r="G44" s="28">
        <v>1767791</v>
      </c>
      <c r="H44" s="28">
        <v>1836280</v>
      </c>
      <c r="I44" s="22">
        <v>1815479</v>
      </c>
      <c r="J44" s="28">
        <v>1822669</v>
      </c>
      <c r="K44" s="28">
        <v>582644</v>
      </c>
      <c r="L44" s="28">
        <v>438683</v>
      </c>
      <c r="M44" s="22">
        <v>353822</v>
      </c>
      <c r="N44" s="28">
        <v>169861</v>
      </c>
      <c r="O44" s="28">
        <v>186150</v>
      </c>
      <c r="P44" s="28">
        <v>205789</v>
      </c>
      <c r="Q44" s="22">
        <v>524528</v>
      </c>
      <c r="R44" s="28">
        <v>744167</v>
      </c>
      <c r="S44" s="28">
        <v>685232</v>
      </c>
      <c r="T44" s="28">
        <v>703223</v>
      </c>
      <c r="U44" s="22">
        <v>720314</v>
      </c>
      <c r="V44" s="28">
        <v>738305</v>
      </c>
      <c r="W44" s="28">
        <v>756896</v>
      </c>
      <c r="X44" s="28">
        <v>778887</v>
      </c>
      <c r="Y44" s="22">
        <v>415128</v>
      </c>
    </row>
    <row r="45" spans="1:25" ht="13.5">
      <c r="A45" s="2" t="s">
        <v>118</v>
      </c>
      <c r="B45" s="28">
        <v>416177</v>
      </c>
      <c r="C45" s="28">
        <v>434946</v>
      </c>
      <c r="D45" s="28">
        <v>341111</v>
      </c>
      <c r="E45" s="22">
        <v>365803</v>
      </c>
      <c r="F45" s="28">
        <v>143036</v>
      </c>
      <c r="G45" s="28">
        <v>153814</v>
      </c>
      <c r="H45" s="28">
        <v>169658</v>
      </c>
      <c r="I45" s="22">
        <v>189685</v>
      </c>
      <c r="J45" s="28">
        <v>204121</v>
      </c>
      <c r="K45" s="28">
        <v>117338</v>
      </c>
      <c r="L45" s="28">
        <v>133596</v>
      </c>
      <c r="M45" s="22">
        <v>149673</v>
      </c>
      <c r="N45" s="28">
        <v>166190</v>
      </c>
      <c r="O45" s="28">
        <v>182121</v>
      </c>
      <c r="P45" s="28">
        <v>211908</v>
      </c>
      <c r="Q45" s="22">
        <v>215929</v>
      </c>
      <c r="R45" s="28">
        <v>197102</v>
      </c>
      <c r="S45" s="28">
        <v>216491</v>
      </c>
      <c r="T45" s="28">
        <v>246762</v>
      </c>
      <c r="U45" s="22">
        <v>288865</v>
      </c>
      <c r="V45" s="28">
        <v>317219</v>
      </c>
      <c r="W45" s="28">
        <v>356875</v>
      </c>
      <c r="X45" s="28">
        <v>393297</v>
      </c>
      <c r="Y45" s="22"/>
    </row>
    <row r="46" spans="1:25" ht="13.5">
      <c r="A46" s="2" t="s">
        <v>253</v>
      </c>
      <c r="B46" s="28">
        <v>26309</v>
      </c>
      <c r="C46" s="28">
        <v>22130</v>
      </c>
      <c r="D46" s="28">
        <v>41040</v>
      </c>
      <c r="E46" s="22">
        <v>51395</v>
      </c>
      <c r="F46" s="28">
        <v>50152</v>
      </c>
      <c r="G46" s="28">
        <v>69924</v>
      </c>
      <c r="H46" s="28">
        <v>77166</v>
      </c>
      <c r="I46" s="22">
        <v>81370</v>
      </c>
      <c r="J46" s="28">
        <v>89226</v>
      </c>
      <c r="K46" s="28">
        <v>108322</v>
      </c>
      <c r="L46" s="28">
        <v>8946</v>
      </c>
      <c r="M46" s="22">
        <v>8191</v>
      </c>
      <c r="N46" s="28">
        <v>8695</v>
      </c>
      <c r="O46" s="28">
        <v>9426</v>
      </c>
      <c r="P46" s="28">
        <v>8955</v>
      </c>
      <c r="Q46" s="22">
        <v>8294</v>
      </c>
      <c r="R46" s="28">
        <v>9311</v>
      </c>
      <c r="S46" s="28">
        <v>8699</v>
      </c>
      <c r="T46" s="28">
        <v>11964</v>
      </c>
      <c r="U46" s="22">
        <v>12091</v>
      </c>
      <c r="V46" s="28">
        <v>12382</v>
      </c>
      <c r="W46" s="28">
        <v>11550</v>
      </c>
      <c r="X46" s="28">
        <v>10880</v>
      </c>
      <c r="Y46" s="22">
        <v>10481</v>
      </c>
    </row>
    <row r="47" spans="1:25" ht="13.5">
      <c r="A47" s="2" t="s">
        <v>128</v>
      </c>
      <c r="B47" s="28">
        <v>114931</v>
      </c>
      <c r="C47" s="28">
        <v>113434</v>
      </c>
      <c r="D47" s="28">
        <v>111938</v>
      </c>
      <c r="E47" s="22">
        <v>119175</v>
      </c>
      <c r="F47" s="28">
        <v>115369</v>
      </c>
      <c r="G47" s="28">
        <v>113634</v>
      </c>
      <c r="H47" s="28">
        <v>111899</v>
      </c>
      <c r="I47" s="22">
        <v>112332</v>
      </c>
      <c r="J47" s="28">
        <v>108764</v>
      </c>
      <c r="K47" s="28">
        <v>107197</v>
      </c>
      <c r="L47" s="28">
        <v>105630</v>
      </c>
      <c r="M47" s="22">
        <v>105062</v>
      </c>
      <c r="N47" s="28">
        <v>103424</v>
      </c>
      <c r="O47" s="28">
        <v>101857</v>
      </c>
      <c r="P47" s="28">
        <v>100289</v>
      </c>
      <c r="Q47" s="22">
        <v>100093</v>
      </c>
      <c r="R47" s="28">
        <v>98328</v>
      </c>
      <c r="S47" s="28">
        <v>96832</v>
      </c>
      <c r="T47" s="28">
        <v>95336</v>
      </c>
      <c r="U47" s="22">
        <v>147268</v>
      </c>
      <c r="V47" s="28">
        <v>117490</v>
      </c>
      <c r="W47" s="28">
        <v>115523</v>
      </c>
      <c r="X47" s="28">
        <v>113555</v>
      </c>
      <c r="Y47" s="22">
        <v>116352</v>
      </c>
    </row>
    <row r="48" spans="1:25" ht="13.5">
      <c r="A48" s="2" t="s">
        <v>80</v>
      </c>
      <c r="B48" s="28">
        <v>131950</v>
      </c>
      <c r="C48" s="28">
        <v>132427</v>
      </c>
      <c r="D48" s="28">
        <v>152020</v>
      </c>
      <c r="E48" s="22">
        <v>127033</v>
      </c>
      <c r="F48" s="28">
        <v>140715</v>
      </c>
      <c r="G48" s="28">
        <v>126760</v>
      </c>
      <c r="H48" s="28">
        <v>60741</v>
      </c>
      <c r="I48" s="22">
        <v>5640</v>
      </c>
      <c r="J48" s="28">
        <v>65560</v>
      </c>
      <c r="K48" s="28">
        <v>76536</v>
      </c>
      <c r="L48" s="28">
        <v>72864</v>
      </c>
      <c r="M48" s="22">
        <v>6377</v>
      </c>
      <c r="N48" s="28">
        <v>67956</v>
      </c>
      <c r="O48" s="28">
        <v>71860</v>
      </c>
      <c r="P48" s="28">
        <v>61625</v>
      </c>
      <c r="Q48" s="22">
        <v>7732</v>
      </c>
      <c r="R48" s="28">
        <v>33981</v>
      </c>
      <c r="S48" s="28">
        <v>22716</v>
      </c>
      <c r="T48" s="28">
        <v>22254</v>
      </c>
      <c r="U48" s="22">
        <v>7147</v>
      </c>
      <c r="V48" s="28">
        <v>43537</v>
      </c>
      <c r="W48" s="28">
        <v>20417</v>
      </c>
      <c r="X48" s="28">
        <v>18810</v>
      </c>
      <c r="Y48" s="22">
        <v>137839</v>
      </c>
    </row>
    <row r="49" spans="1:25" ht="13.5">
      <c r="A49" s="2" t="s">
        <v>130</v>
      </c>
      <c r="B49" s="28">
        <v>2720994</v>
      </c>
      <c r="C49" s="28">
        <v>2779470</v>
      </c>
      <c r="D49" s="28">
        <v>2154250</v>
      </c>
      <c r="E49" s="22">
        <v>2460736</v>
      </c>
      <c r="F49" s="28">
        <v>2490841</v>
      </c>
      <c r="G49" s="28">
        <v>2868925</v>
      </c>
      <c r="H49" s="28">
        <v>2892746</v>
      </c>
      <c r="I49" s="22">
        <v>2917923</v>
      </c>
      <c r="J49" s="28">
        <v>2948342</v>
      </c>
      <c r="K49" s="28">
        <v>1392039</v>
      </c>
      <c r="L49" s="28">
        <v>1159720</v>
      </c>
      <c r="M49" s="22">
        <v>994064</v>
      </c>
      <c r="N49" s="28">
        <v>816127</v>
      </c>
      <c r="O49" s="28">
        <v>851415</v>
      </c>
      <c r="P49" s="28">
        <v>888567</v>
      </c>
      <c r="Q49" s="22">
        <v>1206347</v>
      </c>
      <c r="R49" s="28">
        <v>1382891</v>
      </c>
      <c r="S49" s="28">
        <v>1529971</v>
      </c>
      <c r="T49" s="28">
        <v>1579540</v>
      </c>
      <c r="U49" s="22">
        <v>1712232</v>
      </c>
      <c r="V49" s="28">
        <v>1728934</v>
      </c>
      <c r="W49" s="28">
        <v>1461262</v>
      </c>
      <c r="X49" s="28">
        <v>1515430</v>
      </c>
      <c r="Y49" s="22">
        <v>880417</v>
      </c>
    </row>
    <row r="50" spans="1:25" ht="14.25" thickBot="1">
      <c r="A50" s="5" t="s">
        <v>131</v>
      </c>
      <c r="B50" s="29">
        <v>7240764</v>
      </c>
      <c r="C50" s="29">
        <v>7323548</v>
      </c>
      <c r="D50" s="29">
        <v>7139696</v>
      </c>
      <c r="E50" s="23">
        <v>6850506</v>
      </c>
      <c r="F50" s="29">
        <v>6580269</v>
      </c>
      <c r="G50" s="29">
        <v>6680815</v>
      </c>
      <c r="H50" s="29">
        <v>7444477</v>
      </c>
      <c r="I50" s="23">
        <v>7186811</v>
      </c>
      <c r="J50" s="29">
        <v>6962003</v>
      </c>
      <c r="K50" s="29">
        <v>5791393</v>
      </c>
      <c r="L50" s="29">
        <v>4670049</v>
      </c>
      <c r="M50" s="23">
        <v>3716309</v>
      </c>
      <c r="N50" s="29">
        <v>3860247</v>
      </c>
      <c r="O50" s="29">
        <v>3853611</v>
      </c>
      <c r="P50" s="29">
        <v>4892392</v>
      </c>
      <c r="Q50" s="23">
        <v>4230040</v>
      </c>
      <c r="R50" s="29">
        <v>4328571</v>
      </c>
      <c r="S50" s="29">
        <v>3922740</v>
      </c>
      <c r="T50" s="29">
        <v>3704041</v>
      </c>
      <c r="U50" s="23">
        <v>3672401</v>
      </c>
      <c r="V50" s="29">
        <v>3747953</v>
      </c>
      <c r="W50" s="29">
        <v>5088966</v>
      </c>
      <c r="X50" s="29">
        <v>5679194</v>
      </c>
      <c r="Y50" s="23">
        <v>3704454</v>
      </c>
    </row>
    <row r="51" spans="1:25" ht="14.25" thickTop="1">
      <c r="A51" s="2" t="s">
        <v>132</v>
      </c>
      <c r="B51" s="28">
        <v>405900</v>
      </c>
      <c r="C51" s="28">
        <v>405900</v>
      </c>
      <c r="D51" s="28">
        <v>405900</v>
      </c>
      <c r="E51" s="22">
        <v>405900</v>
      </c>
      <c r="F51" s="28">
        <v>405900</v>
      </c>
      <c r="G51" s="28">
        <v>405900</v>
      </c>
      <c r="H51" s="28">
        <v>405900</v>
      </c>
      <c r="I51" s="22">
        <v>405900</v>
      </c>
      <c r="J51" s="28">
        <v>405900</v>
      </c>
      <c r="K51" s="28">
        <v>405900</v>
      </c>
      <c r="L51" s="28">
        <v>405900</v>
      </c>
      <c r="M51" s="22">
        <v>405900</v>
      </c>
      <c r="N51" s="28">
        <v>405900</v>
      </c>
      <c r="O51" s="28">
        <v>405900</v>
      </c>
      <c r="P51" s="28">
        <v>405900</v>
      </c>
      <c r="Q51" s="22">
        <v>405900</v>
      </c>
      <c r="R51" s="28">
        <v>405900</v>
      </c>
      <c r="S51" s="28">
        <v>405900</v>
      </c>
      <c r="T51" s="28">
        <v>405900</v>
      </c>
      <c r="U51" s="22">
        <v>405900</v>
      </c>
      <c r="V51" s="28">
        <v>405900</v>
      </c>
      <c r="W51" s="28">
        <v>405900</v>
      </c>
      <c r="X51" s="28">
        <v>405900</v>
      </c>
      <c r="Y51" s="22">
        <v>405900</v>
      </c>
    </row>
    <row r="52" spans="1:25" ht="13.5">
      <c r="A52" s="2" t="s">
        <v>134</v>
      </c>
      <c r="B52" s="28">
        <v>602927</v>
      </c>
      <c r="C52" s="28">
        <v>602927</v>
      </c>
      <c r="D52" s="28">
        <v>602927</v>
      </c>
      <c r="E52" s="22">
        <v>602927</v>
      </c>
      <c r="F52" s="28">
        <v>602927</v>
      </c>
      <c r="G52" s="28">
        <v>602927</v>
      </c>
      <c r="H52" s="28">
        <v>602927</v>
      </c>
      <c r="I52" s="22">
        <v>602927</v>
      </c>
      <c r="J52" s="28">
        <v>602927</v>
      </c>
      <c r="K52" s="28">
        <v>602927</v>
      </c>
      <c r="L52" s="28">
        <v>602927</v>
      </c>
      <c r="M52" s="22">
        <v>602927</v>
      </c>
      <c r="N52" s="28">
        <v>602927</v>
      </c>
      <c r="O52" s="28">
        <v>602927</v>
      </c>
      <c r="P52" s="28">
        <v>602927</v>
      </c>
      <c r="Q52" s="22">
        <v>602927</v>
      </c>
      <c r="R52" s="28">
        <v>602927</v>
      </c>
      <c r="S52" s="28">
        <v>602927</v>
      </c>
      <c r="T52" s="28">
        <v>602927</v>
      </c>
      <c r="U52" s="22">
        <v>602927</v>
      </c>
      <c r="V52" s="28">
        <v>602927</v>
      </c>
      <c r="W52" s="28">
        <v>602927</v>
      </c>
      <c r="X52" s="28">
        <v>602927</v>
      </c>
      <c r="Y52" s="22">
        <v>602927</v>
      </c>
    </row>
    <row r="53" spans="1:25" ht="13.5">
      <c r="A53" s="2" t="s">
        <v>138</v>
      </c>
      <c r="B53" s="28">
        <v>5789040</v>
      </c>
      <c r="C53" s="28">
        <v>5688299</v>
      </c>
      <c r="D53" s="28">
        <v>5563979</v>
      </c>
      <c r="E53" s="22">
        <v>5481137</v>
      </c>
      <c r="F53" s="28">
        <v>5187156</v>
      </c>
      <c r="G53" s="28">
        <v>5077851</v>
      </c>
      <c r="H53" s="28">
        <v>5437326</v>
      </c>
      <c r="I53" s="22">
        <v>5554682</v>
      </c>
      <c r="J53" s="28">
        <v>5645684</v>
      </c>
      <c r="K53" s="28">
        <v>5863836</v>
      </c>
      <c r="L53" s="28">
        <v>5793113</v>
      </c>
      <c r="M53" s="22">
        <v>5785633</v>
      </c>
      <c r="N53" s="28">
        <v>5778745</v>
      </c>
      <c r="O53" s="28">
        <v>5740039</v>
      </c>
      <c r="P53" s="28">
        <v>5655177</v>
      </c>
      <c r="Q53" s="22">
        <v>5618385</v>
      </c>
      <c r="R53" s="28">
        <v>5563956</v>
      </c>
      <c r="S53" s="28">
        <v>5478488</v>
      </c>
      <c r="T53" s="28">
        <v>5334367</v>
      </c>
      <c r="U53" s="22">
        <v>5248226</v>
      </c>
      <c r="V53" s="28">
        <v>5351852</v>
      </c>
      <c r="W53" s="28">
        <v>5548271</v>
      </c>
      <c r="X53" s="28">
        <v>5481599</v>
      </c>
      <c r="Y53" s="22">
        <v>5417727</v>
      </c>
    </row>
    <row r="54" spans="1:25" ht="13.5">
      <c r="A54" s="2" t="s">
        <v>139</v>
      </c>
      <c r="B54" s="28">
        <v>-135960</v>
      </c>
      <c r="C54" s="28">
        <v>-135948</v>
      </c>
      <c r="D54" s="28">
        <v>-135948</v>
      </c>
      <c r="E54" s="22">
        <v>-135948</v>
      </c>
      <c r="F54" s="28">
        <v>-135948</v>
      </c>
      <c r="G54" s="28">
        <v>-135948</v>
      </c>
      <c r="H54" s="28">
        <v>-135948</v>
      </c>
      <c r="I54" s="22">
        <v>-135948</v>
      </c>
      <c r="J54" s="28">
        <v>-135948</v>
      </c>
      <c r="K54" s="28">
        <v>-135948</v>
      </c>
      <c r="L54" s="28">
        <v>-135948</v>
      </c>
      <c r="M54" s="22">
        <v>-135948</v>
      </c>
      <c r="N54" s="28">
        <v>-135948</v>
      </c>
      <c r="O54" s="28">
        <v>-135948</v>
      </c>
      <c r="P54" s="28">
        <v>-135948</v>
      </c>
      <c r="Q54" s="22">
        <v>-135948</v>
      </c>
      <c r="R54" s="28">
        <v>-135948</v>
      </c>
      <c r="S54" s="28">
        <v>-135948</v>
      </c>
      <c r="T54" s="28">
        <v>-135948</v>
      </c>
      <c r="U54" s="22">
        <v>-135948</v>
      </c>
      <c r="V54" s="28">
        <v>-135948</v>
      </c>
      <c r="W54" s="28">
        <v>-135948</v>
      </c>
      <c r="X54" s="28">
        <v>-135948</v>
      </c>
      <c r="Y54" s="22">
        <v>-135948</v>
      </c>
    </row>
    <row r="55" spans="1:25" ht="13.5">
      <c r="A55" s="2" t="s">
        <v>140</v>
      </c>
      <c r="B55" s="28">
        <v>6661908</v>
      </c>
      <c r="C55" s="28">
        <v>6561179</v>
      </c>
      <c r="D55" s="28">
        <v>6436859</v>
      </c>
      <c r="E55" s="22">
        <v>6354017</v>
      </c>
      <c r="F55" s="28">
        <v>6060036</v>
      </c>
      <c r="G55" s="28">
        <v>5950731</v>
      </c>
      <c r="H55" s="28">
        <v>6310206</v>
      </c>
      <c r="I55" s="22">
        <v>6427562</v>
      </c>
      <c r="J55" s="28">
        <v>6518564</v>
      </c>
      <c r="K55" s="28">
        <v>6736716</v>
      </c>
      <c r="L55" s="28">
        <v>6665993</v>
      </c>
      <c r="M55" s="22">
        <v>6658513</v>
      </c>
      <c r="N55" s="28">
        <v>6651625</v>
      </c>
      <c r="O55" s="28">
        <v>6612919</v>
      </c>
      <c r="P55" s="28">
        <v>6528057</v>
      </c>
      <c r="Q55" s="22">
        <v>6491266</v>
      </c>
      <c r="R55" s="28">
        <v>6436836</v>
      </c>
      <c r="S55" s="28">
        <v>6351368</v>
      </c>
      <c r="T55" s="28">
        <v>6207247</v>
      </c>
      <c r="U55" s="22">
        <v>6121106</v>
      </c>
      <c r="V55" s="28">
        <v>6224732</v>
      </c>
      <c r="W55" s="28">
        <v>6421151</v>
      </c>
      <c r="X55" s="28">
        <v>6354479</v>
      </c>
      <c r="Y55" s="22">
        <v>6290607</v>
      </c>
    </row>
    <row r="56" spans="1:25" ht="13.5">
      <c r="A56" s="2" t="s">
        <v>141</v>
      </c>
      <c r="B56" s="28">
        <v>-4876</v>
      </c>
      <c r="C56" s="28">
        <v>4659</v>
      </c>
      <c r="D56" s="28">
        <v>2359</v>
      </c>
      <c r="E56" s="22">
        <v>620</v>
      </c>
      <c r="F56" s="28">
        <v>582</v>
      </c>
      <c r="G56" s="28">
        <v>-7863</v>
      </c>
      <c r="H56" s="28">
        <v>-18604</v>
      </c>
      <c r="I56" s="22">
        <v>-9776</v>
      </c>
      <c r="J56" s="28">
        <v>8129</v>
      </c>
      <c r="K56" s="28">
        <v>-14505</v>
      </c>
      <c r="L56" s="28">
        <v>-4474</v>
      </c>
      <c r="M56" s="22">
        <v>135</v>
      </c>
      <c r="N56" s="28">
        <v>1121</v>
      </c>
      <c r="O56" s="28">
        <v>4469</v>
      </c>
      <c r="P56" s="28">
        <v>-5526</v>
      </c>
      <c r="Q56" s="22">
        <v>-8789</v>
      </c>
      <c r="R56" s="28">
        <v>-18939</v>
      </c>
      <c r="S56" s="28">
        <v>-34952</v>
      </c>
      <c r="T56" s="28">
        <v>-38784</v>
      </c>
      <c r="U56" s="22">
        <v>-34265</v>
      </c>
      <c r="V56" s="28">
        <v>-18454</v>
      </c>
      <c r="W56" s="28">
        <v>-22307</v>
      </c>
      <c r="X56" s="28">
        <v>-10041</v>
      </c>
      <c r="Y56" s="22">
        <v>6180</v>
      </c>
    </row>
    <row r="57" spans="1:25" ht="13.5">
      <c r="A57" s="2" t="s">
        <v>0</v>
      </c>
      <c r="B57" s="28">
        <v>155433</v>
      </c>
      <c r="C57" s="28">
        <v>40478</v>
      </c>
      <c r="D57" s="28">
        <v>65310</v>
      </c>
      <c r="E57" s="22">
        <v>43078</v>
      </c>
      <c r="F57" s="28">
        <v>-153927</v>
      </c>
      <c r="G57" s="28">
        <v>-311888</v>
      </c>
      <c r="H57" s="28">
        <v>-309985</v>
      </c>
      <c r="I57" s="22">
        <v>-238661</v>
      </c>
      <c r="J57" s="28">
        <v>-348128</v>
      </c>
      <c r="K57" s="28">
        <v>-366311</v>
      </c>
      <c r="L57" s="28">
        <v>-275738</v>
      </c>
      <c r="M57" s="22">
        <v>-210898</v>
      </c>
      <c r="N57" s="28">
        <v>-238881</v>
      </c>
      <c r="O57" s="28">
        <v>-204727</v>
      </c>
      <c r="P57" s="28">
        <v>-198587</v>
      </c>
      <c r="Q57" s="22">
        <v>-120179</v>
      </c>
      <c r="R57" s="28">
        <v>-163332</v>
      </c>
      <c r="S57" s="28">
        <v>-197810</v>
      </c>
      <c r="T57" s="28">
        <v>-127599</v>
      </c>
      <c r="U57" s="22">
        <v>-136980</v>
      </c>
      <c r="V57" s="28">
        <v>-222330</v>
      </c>
      <c r="W57" s="28">
        <v>-36871</v>
      </c>
      <c r="X57" s="28">
        <v>18751</v>
      </c>
      <c r="Y57" s="22">
        <v>-4554</v>
      </c>
    </row>
    <row r="58" spans="1:25" ht="13.5">
      <c r="A58" s="2" t="s">
        <v>142</v>
      </c>
      <c r="B58" s="28">
        <v>150557</v>
      </c>
      <c r="C58" s="28">
        <v>45138</v>
      </c>
      <c r="D58" s="28">
        <v>67669</v>
      </c>
      <c r="E58" s="22">
        <v>43698</v>
      </c>
      <c r="F58" s="28">
        <v>-153345</v>
      </c>
      <c r="G58" s="28">
        <v>-319752</v>
      </c>
      <c r="H58" s="28">
        <v>-328590</v>
      </c>
      <c r="I58" s="22">
        <v>-248438</v>
      </c>
      <c r="J58" s="28">
        <v>-339999</v>
      </c>
      <c r="K58" s="28">
        <v>-380817</v>
      </c>
      <c r="L58" s="28">
        <v>-280213</v>
      </c>
      <c r="M58" s="22">
        <v>-210763</v>
      </c>
      <c r="N58" s="28">
        <v>-237760</v>
      </c>
      <c r="O58" s="28">
        <v>-200257</v>
      </c>
      <c r="P58" s="28">
        <v>-204113</v>
      </c>
      <c r="Q58" s="22">
        <v>-128969</v>
      </c>
      <c r="R58" s="28">
        <v>-182271</v>
      </c>
      <c r="S58" s="28">
        <v>-232763</v>
      </c>
      <c r="T58" s="28">
        <v>-166383</v>
      </c>
      <c r="U58" s="22">
        <v>-171246</v>
      </c>
      <c r="V58" s="28">
        <v>-240784</v>
      </c>
      <c r="W58" s="28">
        <v>-59178</v>
      </c>
      <c r="X58" s="28">
        <v>8709</v>
      </c>
      <c r="Y58" s="22">
        <v>1625</v>
      </c>
    </row>
    <row r="59" spans="1:25" ht="13.5">
      <c r="A59" s="6" t="s">
        <v>143</v>
      </c>
      <c r="B59" s="28">
        <v>6812465</v>
      </c>
      <c r="C59" s="28">
        <v>6606317</v>
      </c>
      <c r="D59" s="28">
        <v>6504529</v>
      </c>
      <c r="E59" s="22">
        <v>6397716</v>
      </c>
      <c r="F59" s="28">
        <v>5906691</v>
      </c>
      <c r="G59" s="28">
        <v>5630979</v>
      </c>
      <c r="H59" s="28">
        <v>5981615</v>
      </c>
      <c r="I59" s="22">
        <v>6179123</v>
      </c>
      <c r="J59" s="28">
        <v>6178565</v>
      </c>
      <c r="K59" s="28">
        <v>6355898</v>
      </c>
      <c r="L59" s="28">
        <v>6385780</v>
      </c>
      <c r="M59" s="22">
        <v>6447750</v>
      </c>
      <c r="N59" s="28">
        <v>6413865</v>
      </c>
      <c r="O59" s="28">
        <v>6412661</v>
      </c>
      <c r="P59" s="28">
        <v>6323943</v>
      </c>
      <c r="Q59" s="22">
        <v>6362296</v>
      </c>
      <c r="R59" s="28">
        <v>6254565</v>
      </c>
      <c r="S59" s="28">
        <v>6118605</v>
      </c>
      <c r="T59" s="28">
        <v>6040864</v>
      </c>
      <c r="U59" s="22">
        <v>5949860</v>
      </c>
      <c r="V59" s="28">
        <v>5983947</v>
      </c>
      <c r="W59" s="28">
        <v>6361972</v>
      </c>
      <c r="X59" s="28">
        <v>6363189</v>
      </c>
      <c r="Y59" s="22">
        <v>6292233</v>
      </c>
    </row>
    <row r="60" spans="1:25" ht="14.25" thickBot="1">
      <c r="A60" s="7" t="s">
        <v>144</v>
      </c>
      <c r="B60" s="28">
        <v>14053230</v>
      </c>
      <c r="C60" s="28">
        <v>13929866</v>
      </c>
      <c r="D60" s="28">
        <v>13644225</v>
      </c>
      <c r="E60" s="22">
        <v>13248222</v>
      </c>
      <c r="F60" s="28">
        <v>12486961</v>
      </c>
      <c r="G60" s="28">
        <v>12311794</v>
      </c>
      <c r="H60" s="28">
        <v>13426093</v>
      </c>
      <c r="I60" s="22">
        <v>13365935</v>
      </c>
      <c r="J60" s="28">
        <v>13140569</v>
      </c>
      <c r="K60" s="28">
        <v>12147292</v>
      </c>
      <c r="L60" s="28">
        <v>11055829</v>
      </c>
      <c r="M60" s="22">
        <v>10164059</v>
      </c>
      <c r="N60" s="28">
        <v>10274112</v>
      </c>
      <c r="O60" s="28">
        <v>10266273</v>
      </c>
      <c r="P60" s="28">
        <v>11216336</v>
      </c>
      <c r="Q60" s="22">
        <v>10592337</v>
      </c>
      <c r="R60" s="28">
        <v>10583136</v>
      </c>
      <c r="S60" s="28">
        <v>10041345</v>
      </c>
      <c r="T60" s="28">
        <v>9744906</v>
      </c>
      <c r="U60" s="22">
        <v>9622261</v>
      </c>
      <c r="V60" s="28">
        <v>9731900</v>
      </c>
      <c r="W60" s="28">
        <v>11450939</v>
      </c>
      <c r="X60" s="28">
        <v>12042383</v>
      </c>
      <c r="Y60" s="22">
        <v>9996687</v>
      </c>
    </row>
    <row r="61" spans="1:25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3" ht="13.5">
      <c r="A63" s="20" t="s">
        <v>149</v>
      </c>
    </row>
    <row r="64" ht="13.5">
      <c r="A64" s="20" t="s">
        <v>150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3439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HYPERLINK("http://www.kabupro.jp/mark/20130926/S10001DH.htm","有価証券報告書")</f>
        <v>有価証券報告書</v>
      </c>
      <c r="C4" s="15" t="str">
        <f>HYPERLINK("http://www.kabupro.jp/mark/20130926/S10001DH.htm","有価証券報告書")</f>
        <v>有価証券報告書</v>
      </c>
      <c r="D4" s="15" t="str">
        <f>HYPERLINK("http://www.kabupro.jp/mark/20120927/S000BYUR.htm","有価証券報告書")</f>
        <v>有価証券報告書</v>
      </c>
      <c r="E4" s="15" t="str">
        <f>HYPERLINK("http://www.kabupro.jp/mark/20110922/S0009DI3.htm","有価証券報告書")</f>
        <v>有価証券報告書</v>
      </c>
      <c r="F4" s="15" t="str">
        <f>HYPERLINK("http://www.kabupro.jp/mark/20100924/S0006U2D.htm","有価証券報告書")</f>
        <v>有価証券報告書</v>
      </c>
      <c r="G4" s="15" t="str">
        <f>HYPERLINK("http://www.kabupro.jp/mark/20090925/S00048AL.htm","有価証券報告書")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65</v>
      </c>
    </row>
    <row r="6" spans="1:7" ht="15" thickBot="1" thickTop="1">
      <c r="A6" s="10" t="s">
        <v>50</v>
      </c>
      <c r="B6" s="18" t="s">
        <v>207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  <c r="G8" s="17" t="s">
        <v>156</v>
      </c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66</v>
      </c>
    </row>
    <row r="10" spans="1:7" ht="14.25" thickBot="1">
      <c r="A10" s="13" t="s">
        <v>54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</row>
    <row r="11" spans="1:7" ht="14.25" thickTop="1">
      <c r="A11" s="26" t="s">
        <v>157</v>
      </c>
      <c r="B11" s="21">
        <v>10042360</v>
      </c>
      <c r="C11" s="21">
        <v>10458651</v>
      </c>
      <c r="D11" s="21">
        <v>6764581</v>
      </c>
      <c r="E11" s="21">
        <v>7884788</v>
      </c>
      <c r="F11" s="21">
        <v>6963076</v>
      </c>
      <c r="G11" s="21">
        <v>9637371</v>
      </c>
    </row>
    <row r="12" spans="1:7" ht="13.5">
      <c r="A12" s="6" t="s">
        <v>158</v>
      </c>
      <c r="B12" s="22">
        <v>495226</v>
      </c>
      <c r="C12" s="22">
        <v>559360</v>
      </c>
      <c r="D12" s="22">
        <v>442698</v>
      </c>
      <c r="E12" s="22">
        <v>468344</v>
      </c>
      <c r="F12" s="22">
        <v>356699</v>
      </c>
      <c r="G12" s="22">
        <v>498067</v>
      </c>
    </row>
    <row r="13" spans="1:7" ht="13.5">
      <c r="A13" s="6" t="s">
        <v>159</v>
      </c>
      <c r="B13" s="22">
        <v>10537587</v>
      </c>
      <c r="C13" s="22">
        <v>11018011</v>
      </c>
      <c r="D13" s="22">
        <v>7207280</v>
      </c>
      <c r="E13" s="22">
        <v>8353132</v>
      </c>
      <c r="F13" s="22">
        <v>7319776</v>
      </c>
      <c r="G13" s="22">
        <v>10135438</v>
      </c>
    </row>
    <row r="14" spans="1:7" ht="13.5">
      <c r="A14" s="2" t="s">
        <v>160</v>
      </c>
      <c r="B14" s="22">
        <v>175838</v>
      </c>
      <c r="C14" s="22">
        <v>158530</v>
      </c>
      <c r="D14" s="22">
        <v>139735</v>
      </c>
      <c r="E14" s="22">
        <v>146207</v>
      </c>
      <c r="F14" s="22">
        <v>174513</v>
      </c>
      <c r="G14" s="22">
        <v>154182</v>
      </c>
    </row>
    <row r="15" spans="1:7" ht="13.5">
      <c r="A15" s="2" t="s">
        <v>161</v>
      </c>
      <c r="B15" s="22">
        <v>5681443</v>
      </c>
      <c r="C15" s="22">
        <v>5063001</v>
      </c>
      <c r="D15" s="22">
        <v>2325534</v>
      </c>
      <c r="E15" s="22">
        <v>2672138</v>
      </c>
      <c r="F15" s="22">
        <v>2614885</v>
      </c>
      <c r="G15" s="22">
        <v>3462637</v>
      </c>
    </row>
    <row r="16" spans="1:7" ht="13.5">
      <c r="A16" s="2" t="s">
        <v>162</v>
      </c>
      <c r="B16" s="22">
        <v>3603164</v>
      </c>
      <c r="C16" s="22">
        <v>4520066</v>
      </c>
      <c r="D16" s="22">
        <v>3670473</v>
      </c>
      <c r="E16" s="22">
        <v>4203595</v>
      </c>
      <c r="F16" s="22">
        <v>3589161</v>
      </c>
      <c r="G16" s="22">
        <v>5011651</v>
      </c>
    </row>
    <row r="17" spans="1:7" ht="13.5">
      <c r="A17" s="2" t="s">
        <v>163</v>
      </c>
      <c r="B17" s="22">
        <v>9460447</v>
      </c>
      <c r="C17" s="22">
        <v>9741598</v>
      </c>
      <c r="D17" s="22">
        <v>6135743</v>
      </c>
      <c r="E17" s="22">
        <v>7021942</v>
      </c>
      <c r="F17" s="22">
        <v>6378560</v>
      </c>
      <c r="G17" s="22">
        <v>8628471</v>
      </c>
    </row>
    <row r="18" spans="1:7" ht="13.5">
      <c r="A18" s="2" t="s">
        <v>164</v>
      </c>
      <c r="B18" s="22">
        <v>157510</v>
      </c>
      <c r="C18" s="22">
        <v>175838</v>
      </c>
      <c r="D18" s="22">
        <v>158530</v>
      </c>
      <c r="E18" s="22">
        <v>139735</v>
      </c>
      <c r="F18" s="22">
        <v>146207</v>
      </c>
      <c r="G18" s="22">
        <v>174513</v>
      </c>
    </row>
    <row r="19" spans="1:7" ht="13.5">
      <c r="A19" s="2" t="s">
        <v>165</v>
      </c>
      <c r="B19" s="22">
        <v>9302936</v>
      </c>
      <c r="C19" s="22">
        <v>9565760</v>
      </c>
      <c r="D19" s="22">
        <v>5977213</v>
      </c>
      <c r="E19" s="22">
        <v>6882149</v>
      </c>
      <c r="F19" s="22">
        <v>6232352</v>
      </c>
      <c r="G19" s="22">
        <v>8453957</v>
      </c>
    </row>
    <row r="20" spans="1:7" ht="13.5">
      <c r="A20" s="2" t="s">
        <v>166</v>
      </c>
      <c r="B20" s="22">
        <v>5230</v>
      </c>
      <c r="C20" s="22">
        <v>7977</v>
      </c>
      <c r="D20" s="22">
        <v>6574</v>
      </c>
      <c r="E20" s="22">
        <v>4787</v>
      </c>
      <c r="F20" s="22">
        <v>6944</v>
      </c>
      <c r="G20" s="22">
        <v>6481</v>
      </c>
    </row>
    <row r="21" spans="1:7" ht="13.5">
      <c r="A21" s="2" t="s">
        <v>167</v>
      </c>
      <c r="B21" s="22">
        <v>390617</v>
      </c>
      <c r="C21" s="22">
        <v>392412</v>
      </c>
      <c r="D21" s="22">
        <v>315843</v>
      </c>
      <c r="E21" s="22">
        <v>343011</v>
      </c>
      <c r="F21" s="22">
        <v>255445</v>
      </c>
      <c r="G21" s="22">
        <v>319380</v>
      </c>
    </row>
    <row r="22" spans="1:7" ht="13.5">
      <c r="A22" s="2" t="s">
        <v>163</v>
      </c>
      <c r="B22" s="22">
        <v>395848</v>
      </c>
      <c r="C22" s="22">
        <v>400389</v>
      </c>
      <c r="D22" s="22">
        <v>322418</v>
      </c>
      <c r="E22" s="22">
        <v>347798</v>
      </c>
      <c r="F22" s="22">
        <v>262390</v>
      </c>
      <c r="G22" s="22">
        <v>325862</v>
      </c>
    </row>
    <row r="23" spans="1:7" ht="13.5">
      <c r="A23" s="2" t="s">
        <v>168</v>
      </c>
      <c r="B23" s="22">
        <v>5535</v>
      </c>
      <c r="C23" s="22">
        <v>5230</v>
      </c>
      <c r="D23" s="22">
        <v>7977</v>
      </c>
      <c r="E23" s="22">
        <v>6574</v>
      </c>
      <c r="F23" s="22">
        <v>4787</v>
      </c>
      <c r="G23" s="22">
        <v>6944</v>
      </c>
    </row>
    <row r="24" spans="1:7" ht="13.5">
      <c r="A24" s="2" t="s">
        <v>169</v>
      </c>
      <c r="B24" s="22">
        <v>390313</v>
      </c>
      <c r="C24" s="22">
        <v>395158</v>
      </c>
      <c r="D24" s="22">
        <v>314440</v>
      </c>
      <c r="E24" s="22">
        <v>341224</v>
      </c>
      <c r="F24" s="22">
        <v>257603</v>
      </c>
      <c r="G24" s="22">
        <v>317917</v>
      </c>
    </row>
    <row r="25" spans="1:7" ht="13.5">
      <c r="A25" s="6" t="s">
        <v>170</v>
      </c>
      <c r="B25" s="22">
        <v>9693249</v>
      </c>
      <c r="C25" s="22">
        <v>9960918</v>
      </c>
      <c r="D25" s="22">
        <v>6291654</v>
      </c>
      <c r="E25" s="22">
        <v>7223373</v>
      </c>
      <c r="F25" s="22">
        <v>6489955</v>
      </c>
      <c r="G25" s="22">
        <v>8771875</v>
      </c>
    </row>
    <row r="26" spans="1:7" ht="13.5">
      <c r="A26" s="7" t="s">
        <v>171</v>
      </c>
      <c r="B26" s="22">
        <v>844337</v>
      </c>
      <c r="C26" s="22">
        <v>1057092</v>
      </c>
      <c r="D26" s="22">
        <v>915625</v>
      </c>
      <c r="E26" s="22">
        <v>1129759</v>
      </c>
      <c r="F26" s="22">
        <v>829820</v>
      </c>
      <c r="G26" s="22">
        <v>1363563</v>
      </c>
    </row>
    <row r="27" spans="1:7" ht="13.5">
      <c r="A27" s="6" t="s">
        <v>172</v>
      </c>
      <c r="B27" s="22">
        <v>85110</v>
      </c>
      <c r="C27" s="22">
        <v>94171</v>
      </c>
      <c r="D27" s="22">
        <v>99555</v>
      </c>
      <c r="E27" s="22">
        <v>94104</v>
      </c>
      <c r="F27" s="22">
        <v>114240</v>
      </c>
      <c r="G27" s="22">
        <v>118353</v>
      </c>
    </row>
    <row r="28" spans="1:7" ht="13.5">
      <c r="A28" s="6" t="s">
        <v>173</v>
      </c>
      <c r="B28" s="22">
        <v>134922</v>
      </c>
      <c r="C28" s="22">
        <v>136749</v>
      </c>
      <c r="D28" s="22">
        <v>148263</v>
      </c>
      <c r="E28" s="22">
        <v>150626</v>
      </c>
      <c r="F28" s="22">
        <v>140170</v>
      </c>
      <c r="G28" s="22">
        <v>143863</v>
      </c>
    </row>
    <row r="29" spans="1:7" ht="13.5">
      <c r="A29" s="6" t="s">
        <v>174</v>
      </c>
      <c r="B29" s="22">
        <v>48727</v>
      </c>
      <c r="C29" s="22">
        <v>36070</v>
      </c>
      <c r="D29" s="22">
        <v>54715</v>
      </c>
      <c r="E29" s="22">
        <v>62614</v>
      </c>
      <c r="F29" s="22">
        <v>30646</v>
      </c>
      <c r="G29" s="22">
        <v>66561</v>
      </c>
    </row>
    <row r="30" spans="1:7" ht="13.5">
      <c r="A30" s="6" t="s">
        <v>175</v>
      </c>
      <c r="B30" s="22">
        <v>10900</v>
      </c>
      <c r="C30" s="22">
        <v>10900</v>
      </c>
      <c r="D30" s="22">
        <v>10900</v>
      </c>
      <c r="E30" s="22">
        <v>10500</v>
      </c>
      <c r="F30" s="22">
        <v>7000</v>
      </c>
      <c r="G30" s="22">
        <v>15400</v>
      </c>
    </row>
    <row r="31" spans="1:7" ht="13.5">
      <c r="A31" s="6" t="s">
        <v>176</v>
      </c>
      <c r="B31" s="22">
        <v>6757</v>
      </c>
      <c r="C31" s="22">
        <v>6357</v>
      </c>
      <c r="D31" s="22">
        <v>4875</v>
      </c>
      <c r="E31" s="22">
        <v>5381</v>
      </c>
      <c r="F31" s="22">
        <v>33489</v>
      </c>
      <c r="G31" s="22">
        <v>5705</v>
      </c>
    </row>
    <row r="32" spans="1:7" ht="13.5">
      <c r="A32" s="6" t="s">
        <v>177</v>
      </c>
      <c r="B32" s="22">
        <v>64294</v>
      </c>
      <c r="C32" s="22">
        <v>59525</v>
      </c>
      <c r="D32" s="22">
        <v>63877</v>
      </c>
      <c r="E32" s="22">
        <v>58004</v>
      </c>
      <c r="F32" s="22">
        <v>55130</v>
      </c>
      <c r="G32" s="22">
        <v>64206</v>
      </c>
    </row>
    <row r="33" spans="1:7" ht="13.5">
      <c r="A33" s="6" t="s">
        <v>178</v>
      </c>
      <c r="B33" s="22">
        <v>115111</v>
      </c>
      <c r="C33" s="22">
        <v>191342</v>
      </c>
      <c r="D33" s="22">
        <v>109668</v>
      </c>
      <c r="E33" s="22">
        <v>118811</v>
      </c>
      <c r="F33" s="22">
        <v>127050</v>
      </c>
      <c r="G33" s="22">
        <v>165776</v>
      </c>
    </row>
    <row r="34" spans="1:7" ht="13.5">
      <c r="A34" s="6" t="s">
        <v>179</v>
      </c>
      <c r="B34" s="22">
        <v>17968</v>
      </c>
      <c r="C34" s="22">
        <v>25920</v>
      </c>
      <c r="D34" s="22">
        <v>27712</v>
      </c>
      <c r="E34" s="22">
        <v>22119</v>
      </c>
      <c r="F34" s="22">
        <v>29823</v>
      </c>
      <c r="G34" s="22">
        <v>14373</v>
      </c>
    </row>
    <row r="35" spans="1:7" ht="13.5">
      <c r="A35" s="6" t="s">
        <v>180</v>
      </c>
      <c r="B35" s="22">
        <v>61637</v>
      </c>
      <c r="C35" s="22">
        <v>83139</v>
      </c>
      <c r="D35" s="22">
        <v>47959</v>
      </c>
      <c r="E35" s="22">
        <v>41131</v>
      </c>
      <c r="F35" s="22">
        <v>30397</v>
      </c>
      <c r="G35" s="22">
        <v>49009</v>
      </c>
    </row>
    <row r="36" spans="1:7" ht="13.5">
      <c r="A36" s="6" t="s">
        <v>80</v>
      </c>
      <c r="B36" s="22">
        <v>223718</v>
      </c>
      <c r="C36" s="22">
        <v>268843</v>
      </c>
      <c r="D36" s="22">
        <v>232650</v>
      </c>
      <c r="E36" s="22">
        <v>240727</v>
      </c>
      <c r="F36" s="22">
        <v>226000</v>
      </c>
      <c r="G36" s="22">
        <v>285816</v>
      </c>
    </row>
    <row r="37" spans="1:7" ht="13.5">
      <c r="A37" s="6" t="s">
        <v>181</v>
      </c>
      <c r="B37" s="22">
        <v>769148</v>
      </c>
      <c r="C37" s="22">
        <v>913020</v>
      </c>
      <c r="D37" s="22">
        <v>811427</v>
      </c>
      <c r="E37" s="22">
        <v>817142</v>
      </c>
      <c r="F37" s="22">
        <v>793949</v>
      </c>
      <c r="G37" s="22">
        <v>950385</v>
      </c>
    </row>
    <row r="38" spans="1:7" ht="14.25" thickBot="1">
      <c r="A38" s="25" t="s">
        <v>182</v>
      </c>
      <c r="B38" s="23">
        <v>75189</v>
      </c>
      <c r="C38" s="23">
        <v>144072</v>
      </c>
      <c r="D38" s="23">
        <v>104198</v>
      </c>
      <c r="E38" s="23">
        <v>312616</v>
      </c>
      <c r="F38" s="23">
        <v>35871</v>
      </c>
      <c r="G38" s="23">
        <v>413177</v>
      </c>
    </row>
    <row r="39" spans="1:7" ht="14.25" thickTop="1">
      <c r="A39" s="6" t="s">
        <v>183</v>
      </c>
      <c r="B39" s="22">
        <v>6439</v>
      </c>
      <c r="C39" s="22">
        <v>3857</v>
      </c>
      <c r="D39" s="22">
        <v>2936</v>
      </c>
      <c r="E39" s="22">
        <v>4556</v>
      </c>
      <c r="F39" s="22">
        <v>7340</v>
      </c>
      <c r="G39" s="22">
        <v>5573</v>
      </c>
    </row>
    <row r="40" spans="1:7" ht="13.5">
      <c r="A40" s="6" t="s">
        <v>184</v>
      </c>
      <c r="B40" s="22">
        <v>86633</v>
      </c>
      <c r="C40" s="22">
        <v>55751</v>
      </c>
      <c r="D40" s="22">
        <v>95350</v>
      </c>
      <c r="E40" s="22">
        <v>16280</v>
      </c>
      <c r="F40" s="22">
        <v>96254</v>
      </c>
      <c r="G40" s="22">
        <v>73530</v>
      </c>
    </row>
    <row r="41" spans="1:7" ht="13.5">
      <c r="A41" s="6" t="s">
        <v>185</v>
      </c>
      <c r="B41" s="22">
        <v>36787</v>
      </c>
      <c r="C41" s="22">
        <v>3619</v>
      </c>
      <c r="D41" s="22"/>
      <c r="E41" s="22"/>
      <c r="F41" s="22"/>
      <c r="G41" s="22"/>
    </row>
    <row r="42" spans="1:7" ht="13.5">
      <c r="A42" s="6" t="s">
        <v>186</v>
      </c>
      <c r="B42" s="22">
        <v>10237</v>
      </c>
      <c r="C42" s="22">
        <v>10583</v>
      </c>
      <c r="D42" s="22">
        <v>10100</v>
      </c>
      <c r="E42" s="22">
        <v>12165</v>
      </c>
      <c r="F42" s="22">
        <v>9097</v>
      </c>
      <c r="G42" s="22">
        <v>8245</v>
      </c>
    </row>
    <row r="43" spans="1:7" ht="13.5">
      <c r="A43" s="6" t="s">
        <v>187</v>
      </c>
      <c r="B43" s="22">
        <v>24007</v>
      </c>
      <c r="C43" s="22">
        <v>18477</v>
      </c>
      <c r="D43" s="22">
        <v>15891</v>
      </c>
      <c r="E43" s="22">
        <v>18883</v>
      </c>
      <c r="F43" s="22">
        <v>22174</v>
      </c>
      <c r="G43" s="22">
        <v>22731</v>
      </c>
    </row>
    <row r="44" spans="1:7" ht="13.5">
      <c r="A44" s="6" t="s">
        <v>188</v>
      </c>
      <c r="B44" s="22">
        <v>116432</v>
      </c>
      <c r="C44" s="22">
        <v>46781</v>
      </c>
      <c r="D44" s="22">
        <v>79351</v>
      </c>
      <c r="E44" s="22">
        <v>43905</v>
      </c>
      <c r="F44" s="22">
        <v>32858</v>
      </c>
      <c r="G44" s="22">
        <v>43577</v>
      </c>
    </row>
    <row r="45" spans="1:7" ht="13.5">
      <c r="A45" s="6" t="s">
        <v>80</v>
      </c>
      <c r="B45" s="22">
        <v>49842</v>
      </c>
      <c r="C45" s="22">
        <v>19395</v>
      </c>
      <c r="D45" s="22">
        <v>32815</v>
      </c>
      <c r="E45" s="22">
        <v>20183</v>
      </c>
      <c r="F45" s="22">
        <v>31812</v>
      </c>
      <c r="G45" s="22">
        <v>15805</v>
      </c>
    </row>
    <row r="46" spans="1:7" ht="13.5">
      <c r="A46" s="6" t="s">
        <v>189</v>
      </c>
      <c r="B46" s="22">
        <v>330381</v>
      </c>
      <c r="C46" s="22">
        <v>158465</v>
      </c>
      <c r="D46" s="22">
        <v>236445</v>
      </c>
      <c r="E46" s="22">
        <v>131598</v>
      </c>
      <c r="F46" s="22">
        <v>248994</v>
      </c>
      <c r="G46" s="22">
        <v>172381</v>
      </c>
    </row>
    <row r="47" spans="1:7" ht="13.5">
      <c r="A47" s="6" t="s">
        <v>190</v>
      </c>
      <c r="B47" s="22">
        <v>25973</v>
      </c>
      <c r="C47" s="22">
        <v>13648</v>
      </c>
      <c r="D47" s="22">
        <v>12446</v>
      </c>
      <c r="E47" s="22">
        <v>12933</v>
      </c>
      <c r="F47" s="22">
        <v>16249</v>
      </c>
      <c r="G47" s="22">
        <v>4149</v>
      </c>
    </row>
    <row r="48" spans="1:7" ht="13.5">
      <c r="A48" s="6" t="s">
        <v>191</v>
      </c>
      <c r="B48" s="22">
        <v>5017</v>
      </c>
      <c r="C48" s="22">
        <v>5534</v>
      </c>
      <c r="D48" s="22">
        <v>5078</v>
      </c>
      <c r="E48" s="22">
        <v>5103</v>
      </c>
      <c r="F48" s="22">
        <v>3720</v>
      </c>
      <c r="G48" s="22">
        <v>1985</v>
      </c>
    </row>
    <row r="49" spans="1:7" ht="13.5">
      <c r="A49" s="6" t="s">
        <v>192</v>
      </c>
      <c r="B49" s="22"/>
      <c r="C49" s="22">
        <v>6524</v>
      </c>
      <c r="D49" s="22">
        <v>7226</v>
      </c>
      <c r="E49" s="22"/>
      <c r="F49" s="22">
        <v>7328</v>
      </c>
      <c r="G49" s="22">
        <v>5057</v>
      </c>
    </row>
    <row r="50" spans="1:7" ht="13.5">
      <c r="A50" s="6" t="s">
        <v>193</v>
      </c>
      <c r="B50" s="22">
        <v>5325</v>
      </c>
      <c r="C50" s="22">
        <v>7377</v>
      </c>
      <c r="D50" s="22">
        <v>7275</v>
      </c>
      <c r="E50" s="22">
        <v>7538</v>
      </c>
      <c r="F50" s="22">
        <v>8365</v>
      </c>
      <c r="G50" s="22">
        <v>2777</v>
      </c>
    </row>
    <row r="51" spans="1:7" ht="13.5">
      <c r="A51" s="6" t="s">
        <v>80</v>
      </c>
      <c r="B51" s="22">
        <v>8800</v>
      </c>
      <c r="C51" s="22">
        <v>2847</v>
      </c>
      <c r="D51" s="22">
        <v>6145</v>
      </c>
      <c r="E51" s="22">
        <v>9328</v>
      </c>
      <c r="F51" s="22">
        <v>7920</v>
      </c>
      <c r="G51" s="22">
        <v>663</v>
      </c>
    </row>
    <row r="52" spans="1:7" ht="13.5">
      <c r="A52" s="6" t="s">
        <v>194</v>
      </c>
      <c r="B52" s="22">
        <v>45116</v>
      </c>
      <c r="C52" s="22">
        <v>35931</v>
      </c>
      <c r="D52" s="22">
        <v>50075</v>
      </c>
      <c r="E52" s="22">
        <v>52667</v>
      </c>
      <c r="F52" s="22">
        <v>99080</v>
      </c>
      <c r="G52" s="22">
        <v>113397</v>
      </c>
    </row>
    <row r="53" spans="1:7" ht="14.25" thickBot="1">
      <c r="A53" s="25" t="s">
        <v>195</v>
      </c>
      <c r="B53" s="23">
        <v>360453</v>
      </c>
      <c r="C53" s="23">
        <v>266606</v>
      </c>
      <c r="D53" s="23">
        <v>290569</v>
      </c>
      <c r="E53" s="23">
        <v>391547</v>
      </c>
      <c r="F53" s="23">
        <v>185785</v>
      </c>
      <c r="G53" s="23">
        <v>472160</v>
      </c>
    </row>
    <row r="54" spans="1:7" ht="14.25" thickTop="1">
      <c r="A54" s="6" t="s">
        <v>196</v>
      </c>
      <c r="B54" s="22">
        <v>1597</v>
      </c>
      <c r="C54" s="22"/>
      <c r="D54" s="22"/>
      <c r="E54" s="22"/>
      <c r="F54" s="22"/>
      <c r="G54" s="22"/>
    </row>
    <row r="55" spans="1:7" ht="13.5">
      <c r="A55" s="6" t="s">
        <v>197</v>
      </c>
      <c r="B55" s="22">
        <v>1597</v>
      </c>
      <c r="C55" s="22"/>
      <c r="D55" s="22"/>
      <c r="E55" s="22">
        <v>735</v>
      </c>
      <c r="F55" s="22">
        <v>845</v>
      </c>
      <c r="G55" s="22"/>
    </row>
    <row r="56" spans="1:7" ht="13.5">
      <c r="A56" s="6" t="s">
        <v>198</v>
      </c>
      <c r="B56" s="22"/>
      <c r="C56" s="22">
        <v>9</v>
      </c>
      <c r="D56" s="22">
        <v>335</v>
      </c>
      <c r="E56" s="22">
        <v>602</v>
      </c>
      <c r="F56" s="22"/>
      <c r="G56" s="22">
        <v>1872</v>
      </c>
    </row>
    <row r="57" spans="1:7" ht="13.5">
      <c r="A57" s="6" t="s">
        <v>199</v>
      </c>
      <c r="B57" s="22"/>
      <c r="C57" s="22">
        <v>6555</v>
      </c>
      <c r="D57" s="22"/>
      <c r="E57" s="22">
        <v>542</v>
      </c>
      <c r="F57" s="22">
        <v>200</v>
      </c>
      <c r="G57" s="22">
        <v>12800</v>
      </c>
    </row>
    <row r="58" spans="1:7" ht="13.5">
      <c r="A58" s="6" t="s">
        <v>200</v>
      </c>
      <c r="B58" s="22">
        <v>30</v>
      </c>
      <c r="C58" s="22"/>
      <c r="D58" s="22"/>
      <c r="E58" s="22"/>
      <c r="F58" s="22"/>
      <c r="G58" s="22"/>
    </row>
    <row r="59" spans="1:7" ht="13.5">
      <c r="A59" s="6" t="s">
        <v>201</v>
      </c>
      <c r="B59" s="22">
        <v>30</v>
      </c>
      <c r="C59" s="22">
        <v>6564</v>
      </c>
      <c r="D59" s="22">
        <v>826</v>
      </c>
      <c r="E59" s="22">
        <v>40242</v>
      </c>
      <c r="F59" s="22">
        <v>211</v>
      </c>
      <c r="G59" s="22">
        <v>14672</v>
      </c>
    </row>
    <row r="60" spans="1:7" ht="13.5">
      <c r="A60" s="7" t="s">
        <v>202</v>
      </c>
      <c r="B60" s="22">
        <v>362020</v>
      </c>
      <c r="C60" s="22">
        <v>260041</v>
      </c>
      <c r="D60" s="22">
        <v>289742</v>
      </c>
      <c r="E60" s="22">
        <v>352040</v>
      </c>
      <c r="F60" s="22">
        <v>186418</v>
      </c>
      <c r="G60" s="22">
        <v>457488</v>
      </c>
    </row>
    <row r="61" spans="1:7" ht="13.5">
      <c r="A61" s="7" t="s">
        <v>203</v>
      </c>
      <c r="B61" s="22">
        <v>120663</v>
      </c>
      <c r="C61" s="22">
        <v>90128</v>
      </c>
      <c r="D61" s="22">
        <v>79617</v>
      </c>
      <c r="E61" s="22">
        <v>139751</v>
      </c>
      <c r="F61" s="22">
        <v>46926</v>
      </c>
      <c r="G61" s="22">
        <v>156380</v>
      </c>
    </row>
    <row r="62" spans="1:7" ht="13.5">
      <c r="A62" s="7" t="s">
        <v>204</v>
      </c>
      <c r="B62" s="22">
        <v>-7981</v>
      </c>
      <c r="C62" s="22">
        <v>-2520</v>
      </c>
      <c r="D62" s="22">
        <v>8861</v>
      </c>
      <c r="E62" s="22">
        <v>1077</v>
      </c>
      <c r="F62" s="22">
        <v>49247</v>
      </c>
      <c r="G62" s="22">
        <v>14766</v>
      </c>
    </row>
    <row r="63" spans="1:7" ht="13.5">
      <c r="A63" s="7" t="s">
        <v>205</v>
      </c>
      <c r="B63" s="22">
        <v>112682</v>
      </c>
      <c r="C63" s="22">
        <v>87608</v>
      </c>
      <c r="D63" s="22">
        <v>88479</v>
      </c>
      <c r="E63" s="22">
        <v>140828</v>
      </c>
      <c r="F63" s="22">
        <v>96174</v>
      </c>
      <c r="G63" s="22">
        <v>171147</v>
      </c>
    </row>
    <row r="64" spans="1:7" ht="14.25" thickBot="1">
      <c r="A64" s="7" t="s">
        <v>206</v>
      </c>
      <c r="B64" s="22">
        <v>249338</v>
      </c>
      <c r="C64" s="22">
        <v>172433</v>
      </c>
      <c r="D64" s="22">
        <v>201263</v>
      </c>
      <c r="E64" s="22">
        <v>211211</v>
      </c>
      <c r="F64" s="22">
        <v>90244</v>
      </c>
      <c r="G64" s="22">
        <v>286341</v>
      </c>
    </row>
    <row r="65" spans="1:7" ht="14.25" thickTop="1">
      <c r="A65" s="8"/>
      <c r="B65" s="24"/>
      <c r="C65" s="24"/>
      <c r="D65" s="24"/>
      <c r="E65" s="24"/>
      <c r="F65" s="24"/>
      <c r="G65" s="24"/>
    </row>
    <row r="67" ht="13.5">
      <c r="A67" s="20" t="s">
        <v>149</v>
      </c>
    </row>
    <row r="68" ht="13.5">
      <c r="A68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145</v>
      </c>
      <c r="B2" s="14">
        <v>3439</v>
      </c>
      <c r="C2" s="14"/>
      <c r="D2" s="14"/>
      <c r="E2" s="14"/>
      <c r="F2" s="14"/>
      <c r="G2" s="14"/>
    </row>
    <row r="3" spans="1:7" ht="14.25" thickBot="1">
      <c r="A3" s="11" t="s">
        <v>146</v>
      </c>
      <c r="B3" s="1" t="s">
        <v>147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HYPERLINK("http://www.kabupro.jp/mark/20130926/S10001DH.htm","有価証券報告書")</f>
        <v>有価証券報告書</v>
      </c>
      <c r="C4" s="15" t="str">
        <f>HYPERLINK("http://www.kabupro.jp/mark/20130926/S10001DH.htm","有価証券報告書")</f>
        <v>有価証券報告書</v>
      </c>
      <c r="D4" s="15" t="str">
        <f>HYPERLINK("http://www.kabupro.jp/mark/20120927/S000BYUR.htm","有価証券報告書")</f>
        <v>有価証券報告書</v>
      </c>
      <c r="E4" s="15" t="str">
        <f>HYPERLINK("http://www.kabupro.jp/mark/20110922/S0009DI3.htm","有価証券報告書")</f>
        <v>有価証券報告書</v>
      </c>
      <c r="F4" s="15" t="str">
        <f>HYPERLINK("http://www.kabupro.jp/mark/20100924/S0006U2D.htm","有価証券報告書")</f>
        <v>有価証券報告書</v>
      </c>
      <c r="G4" s="15" t="str">
        <f>HYPERLINK("http://www.kabupro.jp/mark/20090925/S00048AL.htm","有価証券報告書")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65</v>
      </c>
    </row>
    <row r="6" spans="1:7" ht="15" thickBot="1" thickTop="1">
      <c r="A6" s="10" t="s">
        <v>50</v>
      </c>
      <c r="B6" s="18" t="s">
        <v>148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/>
      <c r="C8" s="17"/>
      <c r="D8" s="17"/>
      <c r="E8" s="17"/>
      <c r="F8" s="17"/>
      <c r="G8" s="17"/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66</v>
      </c>
    </row>
    <row r="10" spans="1:7" ht="14.25" thickBot="1">
      <c r="A10" s="13" t="s">
        <v>54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</row>
    <row r="11" spans="1:7" ht="14.25" thickTop="1">
      <c r="A11" s="9" t="s">
        <v>67</v>
      </c>
      <c r="B11" s="21">
        <v>1012280</v>
      </c>
      <c r="C11" s="21">
        <v>787595</v>
      </c>
      <c r="D11" s="21">
        <v>2589685</v>
      </c>
      <c r="E11" s="21">
        <v>2763554</v>
      </c>
      <c r="F11" s="21">
        <v>1392585</v>
      </c>
      <c r="G11" s="21">
        <v>1469510</v>
      </c>
    </row>
    <row r="12" spans="1:7" ht="13.5">
      <c r="A12" s="2" t="s">
        <v>69</v>
      </c>
      <c r="B12" s="22">
        <v>389624</v>
      </c>
      <c r="C12" s="22">
        <v>420409</v>
      </c>
      <c r="D12" s="22">
        <v>335528</v>
      </c>
      <c r="E12" s="22">
        <v>399995</v>
      </c>
      <c r="F12" s="22">
        <v>200340</v>
      </c>
      <c r="G12" s="22">
        <v>468613</v>
      </c>
    </row>
    <row r="13" spans="1:7" ht="13.5">
      <c r="A13" s="2" t="s">
        <v>70</v>
      </c>
      <c r="B13" s="22">
        <v>51176</v>
      </c>
      <c r="C13" s="22">
        <v>21663</v>
      </c>
      <c r="D13" s="22"/>
      <c r="E13" s="22"/>
      <c r="F13" s="22"/>
      <c r="G13" s="22"/>
    </row>
    <row r="14" spans="1:7" ht="13.5">
      <c r="A14" s="2" t="s">
        <v>71</v>
      </c>
      <c r="B14" s="22">
        <v>2222511</v>
      </c>
      <c r="C14" s="22">
        <v>3027381</v>
      </c>
      <c r="D14" s="22">
        <v>1317860</v>
      </c>
      <c r="E14" s="22">
        <v>1752055</v>
      </c>
      <c r="F14" s="22">
        <v>1159673</v>
      </c>
      <c r="G14" s="22">
        <v>2132757</v>
      </c>
    </row>
    <row r="15" spans="1:7" ht="13.5">
      <c r="A15" s="2" t="s">
        <v>72</v>
      </c>
      <c r="B15" s="22">
        <v>163046</v>
      </c>
      <c r="C15" s="22">
        <v>181069</v>
      </c>
      <c r="D15" s="22">
        <v>166507</v>
      </c>
      <c r="E15" s="22">
        <v>146310</v>
      </c>
      <c r="F15" s="22">
        <v>150994</v>
      </c>
      <c r="G15" s="22"/>
    </row>
    <row r="16" spans="1:7" ht="13.5">
      <c r="A16" s="2" t="s">
        <v>73</v>
      </c>
      <c r="B16" s="22">
        <v>109456</v>
      </c>
      <c r="C16" s="22">
        <v>131329</v>
      </c>
      <c r="D16" s="22">
        <v>108603</v>
      </c>
      <c r="E16" s="22">
        <v>103600</v>
      </c>
      <c r="F16" s="22">
        <v>91401</v>
      </c>
      <c r="G16" s="22">
        <v>127236</v>
      </c>
    </row>
    <row r="17" spans="1:7" ht="13.5">
      <c r="A17" s="2" t="s">
        <v>74</v>
      </c>
      <c r="B17" s="22">
        <v>97767</v>
      </c>
      <c r="C17" s="22">
        <v>119458</v>
      </c>
      <c r="D17" s="22">
        <v>106860</v>
      </c>
      <c r="E17" s="22">
        <v>100315</v>
      </c>
      <c r="F17" s="22">
        <v>82963</v>
      </c>
      <c r="G17" s="22"/>
    </row>
    <row r="18" spans="1:7" ht="13.5">
      <c r="A18" s="2" t="s">
        <v>75</v>
      </c>
      <c r="B18" s="22">
        <v>13146</v>
      </c>
      <c r="C18" s="22">
        <v>13612</v>
      </c>
      <c r="D18" s="22">
        <v>11506</v>
      </c>
      <c r="E18" s="22">
        <v>11476</v>
      </c>
      <c r="F18" s="22">
        <v>13861</v>
      </c>
      <c r="G18" s="22">
        <v>13047</v>
      </c>
    </row>
    <row r="19" spans="1:7" ht="13.5">
      <c r="A19" s="2" t="s">
        <v>76</v>
      </c>
      <c r="B19" s="22">
        <v>27616</v>
      </c>
      <c r="C19" s="22">
        <v>21191</v>
      </c>
      <c r="D19" s="22">
        <v>16971</v>
      </c>
      <c r="E19" s="22">
        <v>25200</v>
      </c>
      <c r="F19" s="22">
        <v>8323</v>
      </c>
      <c r="G19" s="22">
        <v>16627</v>
      </c>
    </row>
    <row r="20" spans="1:7" ht="13.5">
      <c r="A20" s="2" t="s">
        <v>77</v>
      </c>
      <c r="B20" s="22"/>
      <c r="C20" s="22">
        <v>600000</v>
      </c>
      <c r="D20" s="22">
        <v>13200</v>
      </c>
      <c r="E20" s="22">
        <v>13200</v>
      </c>
      <c r="F20" s="22">
        <v>29760</v>
      </c>
      <c r="G20" s="22">
        <v>29760</v>
      </c>
    </row>
    <row r="21" spans="1:7" ht="13.5">
      <c r="A21" s="2" t="s">
        <v>78</v>
      </c>
      <c r="B21" s="22">
        <v>1047</v>
      </c>
      <c r="C21" s="22">
        <v>1024</v>
      </c>
      <c r="D21" s="22">
        <v>1001</v>
      </c>
      <c r="E21" s="22"/>
      <c r="F21" s="22"/>
      <c r="G21" s="22"/>
    </row>
    <row r="22" spans="1:7" ht="13.5">
      <c r="A22" s="2" t="s">
        <v>79</v>
      </c>
      <c r="B22" s="22">
        <v>401447</v>
      </c>
      <c r="C22" s="22">
        <v>435230</v>
      </c>
      <c r="D22" s="22">
        <v>211557</v>
      </c>
      <c r="E22" s="22">
        <v>242966</v>
      </c>
      <c r="F22" s="22">
        <v>209630</v>
      </c>
      <c r="G22" s="22">
        <v>285845</v>
      </c>
    </row>
    <row r="23" spans="1:7" ht="13.5">
      <c r="A23" s="2" t="s">
        <v>80</v>
      </c>
      <c r="B23" s="22">
        <v>374</v>
      </c>
      <c r="C23" s="22">
        <v>746</v>
      </c>
      <c r="D23" s="22">
        <v>37424</v>
      </c>
      <c r="E23" s="22">
        <v>660</v>
      </c>
      <c r="F23" s="22">
        <v>738</v>
      </c>
      <c r="G23" s="22">
        <v>872</v>
      </c>
    </row>
    <row r="24" spans="1:7" ht="13.5">
      <c r="A24" s="2" t="s">
        <v>81</v>
      </c>
      <c r="B24" s="22">
        <v>-538</v>
      </c>
      <c r="C24" s="22">
        <v>-446</v>
      </c>
      <c r="D24" s="22">
        <v>-185</v>
      </c>
      <c r="E24" s="22">
        <v>-240</v>
      </c>
      <c r="F24" s="22"/>
      <c r="G24" s="22"/>
    </row>
    <row r="25" spans="1:7" ht="13.5">
      <c r="A25" s="2" t="s">
        <v>82</v>
      </c>
      <c r="B25" s="22">
        <v>4488954</v>
      </c>
      <c r="C25" s="22">
        <v>5760267</v>
      </c>
      <c r="D25" s="22">
        <v>4916521</v>
      </c>
      <c r="E25" s="22">
        <v>5559094</v>
      </c>
      <c r="F25" s="22">
        <v>4640274</v>
      </c>
      <c r="G25" s="22">
        <v>4817542</v>
      </c>
    </row>
    <row r="26" spans="1:7" ht="13.5">
      <c r="A26" s="3" t="s">
        <v>83</v>
      </c>
      <c r="B26" s="22">
        <v>328683</v>
      </c>
      <c r="C26" s="22">
        <v>324244</v>
      </c>
      <c r="D26" s="22">
        <v>321128</v>
      </c>
      <c r="E26" s="22">
        <v>320296</v>
      </c>
      <c r="F26" s="22">
        <v>312099</v>
      </c>
      <c r="G26" s="22">
        <v>303607</v>
      </c>
    </row>
    <row r="27" spans="1:7" ht="13.5">
      <c r="A27" s="4" t="s">
        <v>84</v>
      </c>
      <c r="B27" s="22">
        <v>-184993</v>
      </c>
      <c r="C27" s="22">
        <v>-176822</v>
      </c>
      <c r="D27" s="22">
        <v>-168853</v>
      </c>
      <c r="E27" s="22">
        <v>-160884</v>
      </c>
      <c r="F27" s="22">
        <v>-152922</v>
      </c>
      <c r="G27" s="22">
        <v>-144939</v>
      </c>
    </row>
    <row r="28" spans="1:7" ht="13.5">
      <c r="A28" s="4" t="s">
        <v>85</v>
      </c>
      <c r="B28" s="22">
        <v>143690</v>
      </c>
      <c r="C28" s="22">
        <v>147421</v>
      </c>
      <c r="D28" s="22">
        <v>152274</v>
      </c>
      <c r="E28" s="22">
        <v>159411</v>
      </c>
      <c r="F28" s="22">
        <v>159176</v>
      </c>
      <c r="G28" s="22">
        <v>158668</v>
      </c>
    </row>
    <row r="29" spans="1:7" ht="13.5">
      <c r="A29" s="3" t="s">
        <v>86</v>
      </c>
      <c r="B29" s="22">
        <v>18474</v>
      </c>
      <c r="C29" s="22">
        <v>18474</v>
      </c>
      <c r="D29" s="22">
        <v>18474</v>
      </c>
      <c r="E29" s="22">
        <v>18117</v>
      </c>
      <c r="F29" s="22">
        <v>16554</v>
      </c>
      <c r="G29" s="22">
        <v>16554</v>
      </c>
    </row>
    <row r="30" spans="1:7" ht="13.5">
      <c r="A30" s="4" t="s">
        <v>84</v>
      </c>
      <c r="B30" s="22">
        <v>-16151</v>
      </c>
      <c r="C30" s="22">
        <v>-15834</v>
      </c>
      <c r="D30" s="22">
        <v>-15451</v>
      </c>
      <c r="E30" s="22">
        <v>-14662</v>
      </c>
      <c r="F30" s="22">
        <v>-14232</v>
      </c>
      <c r="G30" s="22">
        <v>-13764</v>
      </c>
    </row>
    <row r="31" spans="1:7" ht="13.5">
      <c r="A31" s="4" t="s">
        <v>87</v>
      </c>
      <c r="B31" s="22">
        <v>2323</v>
      </c>
      <c r="C31" s="22">
        <v>2640</v>
      </c>
      <c r="D31" s="22">
        <v>3023</v>
      </c>
      <c r="E31" s="22">
        <v>3455</v>
      </c>
      <c r="F31" s="22">
        <v>2322</v>
      </c>
      <c r="G31" s="22">
        <v>2790</v>
      </c>
    </row>
    <row r="32" spans="1:7" ht="13.5">
      <c r="A32" s="3" t="s">
        <v>88</v>
      </c>
      <c r="B32" s="22">
        <v>33656</v>
      </c>
      <c r="C32" s="22">
        <v>29920</v>
      </c>
      <c r="D32" s="22">
        <v>26027</v>
      </c>
      <c r="E32" s="22">
        <v>26027</v>
      </c>
      <c r="F32" s="22">
        <v>35584</v>
      </c>
      <c r="G32" s="22">
        <v>34254</v>
      </c>
    </row>
    <row r="33" spans="1:7" ht="13.5">
      <c r="A33" s="4" t="s">
        <v>84</v>
      </c>
      <c r="B33" s="22">
        <v>-25587</v>
      </c>
      <c r="C33" s="22">
        <v>-23459</v>
      </c>
      <c r="D33" s="22">
        <v>-21548</v>
      </c>
      <c r="E33" s="22">
        <v>-19835</v>
      </c>
      <c r="F33" s="22">
        <v>-25812</v>
      </c>
      <c r="G33" s="22">
        <v>-22542</v>
      </c>
    </row>
    <row r="34" spans="1:7" ht="13.5">
      <c r="A34" s="4" t="s">
        <v>89</v>
      </c>
      <c r="B34" s="22">
        <v>8069</v>
      </c>
      <c r="C34" s="22">
        <v>6461</v>
      </c>
      <c r="D34" s="22">
        <v>4478</v>
      </c>
      <c r="E34" s="22">
        <v>6192</v>
      </c>
      <c r="F34" s="22">
        <v>9772</v>
      </c>
      <c r="G34" s="22">
        <v>11711</v>
      </c>
    </row>
    <row r="35" spans="1:7" ht="13.5">
      <c r="A35" s="3" t="s">
        <v>90</v>
      </c>
      <c r="B35" s="22">
        <v>9959</v>
      </c>
      <c r="C35" s="22">
        <v>9959</v>
      </c>
      <c r="D35" s="22">
        <v>9959</v>
      </c>
      <c r="E35" s="22">
        <v>125</v>
      </c>
      <c r="F35" s="22">
        <v>700</v>
      </c>
      <c r="G35" s="22">
        <v>700</v>
      </c>
    </row>
    <row r="36" spans="1:7" ht="13.5">
      <c r="A36" s="4" t="s">
        <v>84</v>
      </c>
      <c r="B36" s="22">
        <v>-7197</v>
      </c>
      <c r="C36" s="22">
        <v>-5222</v>
      </c>
      <c r="D36" s="22">
        <v>-1834</v>
      </c>
      <c r="E36" s="22">
        <v>-62</v>
      </c>
      <c r="F36" s="22">
        <v>-678</v>
      </c>
      <c r="G36" s="22">
        <v>-671</v>
      </c>
    </row>
    <row r="37" spans="1:7" ht="13.5">
      <c r="A37" s="4" t="s">
        <v>91</v>
      </c>
      <c r="B37" s="22">
        <v>2761</v>
      </c>
      <c r="C37" s="22">
        <v>4737</v>
      </c>
      <c r="D37" s="22">
        <v>8125</v>
      </c>
      <c r="E37" s="22">
        <v>62</v>
      </c>
      <c r="F37" s="22">
        <v>21</v>
      </c>
      <c r="G37" s="22">
        <v>28</v>
      </c>
    </row>
    <row r="38" spans="1:7" ht="13.5">
      <c r="A38" s="3" t="s">
        <v>92</v>
      </c>
      <c r="B38" s="22">
        <v>296583</v>
      </c>
      <c r="C38" s="22">
        <v>213748</v>
      </c>
      <c r="D38" s="22">
        <v>179163</v>
      </c>
      <c r="E38" s="22">
        <v>120413</v>
      </c>
      <c r="F38" s="22">
        <v>105095</v>
      </c>
      <c r="G38" s="22">
        <v>99088</v>
      </c>
    </row>
    <row r="39" spans="1:7" ht="13.5">
      <c r="A39" s="4" t="s">
        <v>84</v>
      </c>
      <c r="B39" s="22">
        <v>-250462</v>
      </c>
      <c r="C39" s="22">
        <v>-192004</v>
      </c>
      <c r="D39" s="22">
        <v>-135042</v>
      </c>
      <c r="E39" s="22">
        <v>-94685</v>
      </c>
      <c r="F39" s="22">
        <v>-90488</v>
      </c>
      <c r="G39" s="22">
        <v>-75804</v>
      </c>
    </row>
    <row r="40" spans="1:7" ht="13.5">
      <c r="A40" s="4" t="s">
        <v>93</v>
      </c>
      <c r="B40" s="22">
        <v>46120</v>
      </c>
      <c r="C40" s="22">
        <v>21743</v>
      </c>
      <c r="D40" s="22">
        <v>44121</v>
      </c>
      <c r="E40" s="22">
        <v>25727</v>
      </c>
      <c r="F40" s="22">
        <v>14607</v>
      </c>
      <c r="G40" s="22">
        <v>23283</v>
      </c>
    </row>
    <row r="41" spans="1:7" ht="13.5">
      <c r="A41" s="3" t="s">
        <v>94</v>
      </c>
      <c r="B41" s="22">
        <v>951188</v>
      </c>
      <c r="C41" s="22">
        <v>951188</v>
      </c>
      <c r="D41" s="22">
        <v>951188</v>
      </c>
      <c r="E41" s="22">
        <v>946849</v>
      </c>
      <c r="F41" s="22">
        <v>946849</v>
      </c>
      <c r="G41" s="22">
        <v>946849</v>
      </c>
    </row>
    <row r="42" spans="1:7" ht="13.5">
      <c r="A42" s="3" t="s">
        <v>95</v>
      </c>
      <c r="B42" s="22"/>
      <c r="C42" s="22">
        <v>6277</v>
      </c>
      <c r="D42" s="22">
        <v>18343</v>
      </c>
      <c r="E42" s="22">
        <v>125212</v>
      </c>
      <c r="F42" s="22">
        <v>158458</v>
      </c>
      <c r="G42" s="22"/>
    </row>
    <row r="43" spans="1:7" ht="13.5">
      <c r="A43" s="4" t="s">
        <v>84</v>
      </c>
      <c r="B43" s="22"/>
      <c r="C43" s="22">
        <v>-5685</v>
      </c>
      <c r="D43" s="22">
        <v>-15123</v>
      </c>
      <c r="E43" s="22">
        <v>-82560</v>
      </c>
      <c r="F43" s="22">
        <v>-56772</v>
      </c>
      <c r="G43" s="22"/>
    </row>
    <row r="44" spans="1:7" ht="13.5">
      <c r="A44" s="4" t="s">
        <v>95</v>
      </c>
      <c r="B44" s="22"/>
      <c r="C44" s="22">
        <v>592</v>
      </c>
      <c r="D44" s="22">
        <v>3220</v>
      </c>
      <c r="E44" s="22">
        <v>42652</v>
      </c>
      <c r="F44" s="22">
        <v>101686</v>
      </c>
      <c r="G44" s="22"/>
    </row>
    <row r="45" spans="1:7" ht="13.5">
      <c r="A45" s="3" t="s">
        <v>96</v>
      </c>
      <c r="B45" s="22">
        <v>2571</v>
      </c>
      <c r="C45" s="22">
        <v>3322</v>
      </c>
      <c r="D45" s="22">
        <v>1250</v>
      </c>
      <c r="E45" s="22"/>
      <c r="F45" s="22">
        <v>431</v>
      </c>
      <c r="G45" s="22"/>
    </row>
    <row r="46" spans="1:7" ht="13.5">
      <c r="A46" s="3" t="s">
        <v>97</v>
      </c>
      <c r="B46" s="22">
        <v>1156725</v>
      </c>
      <c r="C46" s="22">
        <v>1138108</v>
      </c>
      <c r="D46" s="22">
        <v>1167682</v>
      </c>
      <c r="E46" s="22">
        <v>1184351</v>
      </c>
      <c r="F46" s="22">
        <v>1234866</v>
      </c>
      <c r="G46" s="22">
        <v>1143462</v>
      </c>
    </row>
    <row r="47" spans="1:7" ht="13.5">
      <c r="A47" s="3" t="s">
        <v>98</v>
      </c>
      <c r="B47" s="22">
        <v>26257</v>
      </c>
      <c r="C47" s="22">
        <v>32441</v>
      </c>
      <c r="D47" s="22">
        <v>36846</v>
      </c>
      <c r="E47" s="22">
        <v>33498</v>
      </c>
      <c r="F47" s="22">
        <v>39749</v>
      </c>
      <c r="G47" s="22">
        <v>36814</v>
      </c>
    </row>
    <row r="48" spans="1:7" ht="13.5">
      <c r="A48" s="3" t="s">
        <v>80</v>
      </c>
      <c r="B48" s="22">
        <v>14310</v>
      </c>
      <c r="C48" s="22">
        <v>6818</v>
      </c>
      <c r="D48" s="22">
        <v>11953</v>
      </c>
      <c r="E48" s="22">
        <v>3318</v>
      </c>
      <c r="F48" s="22">
        <v>3867</v>
      </c>
      <c r="G48" s="22">
        <v>2272</v>
      </c>
    </row>
    <row r="49" spans="1:7" ht="13.5">
      <c r="A49" s="3" t="s">
        <v>99</v>
      </c>
      <c r="B49" s="22">
        <v>40568</v>
      </c>
      <c r="C49" s="22">
        <v>39260</v>
      </c>
      <c r="D49" s="22">
        <v>48799</v>
      </c>
      <c r="E49" s="22">
        <v>36816</v>
      </c>
      <c r="F49" s="22">
        <v>43617</v>
      </c>
      <c r="G49" s="22">
        <v>39086</v>
      </c>
    </row>
    <row r="50" spans="1:7" ht="13.5">
      <c r="A50" s="3" t="s">
        <v>100</v>
      </c>
      <c r="B50" s="22">
        <v>161263</v>
      </c>
      <c r="C50" s="22">
        <v>145758</v>
      </c>
      <c r="D50" s="22">
        <v>156758</v>
      </c>
      <c r="E50" s="22">
        <v>127671</v>
      </c>
      <c r="F50" s="22">
        <v>186182</v>
      </c>
      <c r="G50" s="22">
        <v>219422</v>
      </c>
    </row>
    <row r="51" spans="1:7" ht="13.5">
      <c r="A51" s="3" t="s">
        <v>101</v>
      </c>
      <c r="B51" s="22">
        <v>2912368</v>
      </c>
      <c r="C51" s="22">
        <v>2759336</v>
      </c>
      <c r="D51" s="22">
        <v>782872</v>
      </c>
      <c r="E51" s="22">
        <v>782872</v>
      </c>
      <c r="F51" s="22">
        <v>730702</v>
      </c>
      <c r="G51" s="22">
        <v>730702</v>
      </c>
    </row>
    <row r="52" spans="1:7" ht="13.5">
      <c r="A52" s="3" t="s">
        <v>102</v>
      </c>
      <c r="B52" s="22">
        <v>60</v>
      </c>
      <c r="C52" s="22">
        <v>60</v>
      </c>
      <c r="D52" s="22">
        <v>60</v>
      </c>
      <c r="E52" s="22">
        <v>100</v>
      </c>
      <c r="F52" s="22">
        <v>100</v>
      </c>
      <c r="G52" s="22">
        <v>17100</v>
      </c>
    </row>
    <row r="53" spans="1:7" ht="13.5">
      <c r="A53" s="3" t="s">
        <v>103</v>
      </c>
      <c r="B53" s="22">
        <v>435566</v>
      </c>
      <c r="C53" s="22">
        <v>435566</v>
      </c>
      <c r="D53" s="22">
        <v>223130</v>
      </c>
      <c r="E53" s="22"/>
      <c r="F53" s="22"/>
      <c r="G53" s="22"/>
    </row>
    <row r="54" spans="1:7" ht="13.5">
      <c r="A54" s="3" t="s">
        <v>104</v>
      </c>
      <c r="B54" s="22">
        <v>20541</v>
      </c>
      <c r="C54" s="22">
        <v>21588</v>
      </c>
      <c r="D54" s="22">
        <v>22613</v>
      </c>
      <c r="E54" s="22"/>
      <c r="F54" s="22"/>
      <c r="G54" s="22"/>
    </row>
    <row r="55" spans="1:7" ht="13.5">
      <c r="A55" s="3" t="s">
        <v>105</v>
      </c>
      <c r="B55" s="22">
        <v>4723</v>
      </c>
      <c r="C55" s="22">
        <v>2015</v>
      </c>
      <c r="D55" s="22">
        <v>1718</v>
      </c>
      <c r="E55" s="22">
        <v>1742</v>
      </c>
      <c r="F55" s="22">
        <v>1862</v>
      </c>
      <c r="G55" s="22">
        <v>2042</v>
      </c>
    </row>
    <row r="56" spans="1:7" ht="13.5">
      <c r="A56" s="3" t="s">
        <v>106</v>
      </c>
      <c r="B56" s="22">
        <v>273437</v>
      </c>
      <c r="C56" s="22">
        <v>250884</v>
      </c>
      <c r="D56" s="22">
        <v>213901</v>
      </c>
      <c r="E56" s="22">
        <v>193901</v>
      </c>
      <c r="F56" s="22">
        <v>190402</v>
      </c>
      <c r="G56" s="22">
        <v>198415</v>
      </c>
    </row>
    <row r="57" spans="1:7" ht="13.5">
      <c r="A57" s="3" t="s">
        <v>107</v>
      </c>
      <c r="B57" s="22">
        <v>30711</v>
      </c>
      <c r="C57" s="22">
        <v>35285</v>
      </c>
      <c r="D57" s="22">
        <v>36048</v>
      </c>
      <c r="E57" s="22">
        <v>36253</v>
      </c>
      <c r="F57" s="22">
        <v>53703</v>
      </c>
      <c r="G57" s="22">
        <v>55268</v>
      </c>
    </row>
    <row r="58" spans="1:7" ht="13.5">
      <c r="A58" s="3" t="s">
        <v>108</v>
      </c>
      <c r="B58" s="22">
        <v>51348</v>
      </c>
      <c r="C58" s="22">
        <v>51368</v>
      </c>
      <c r="D58" s="22">
        <v>40083</v>
      </c>
      <c r="E58" s="22">
        <v>37452</v>
      </c>
      <c r="F58" s="22">
        <v>36004</v>
      </c>
      <c r="G58" s="22">
        <v>39657</v>
      </c>
    </row>
    <row r="59" spans="1:7" ht="13.5">
      <c r="A59" s="3" t="s">
        <v>80</v>
      </c>
      <c r="B59" s="22">
        <v>27</v>
      </c>
      <c r="C59" s="22">
        <v>27</v>
      </c>
      <c r="D59" s="22">
        <v>27</v>
      </c>
      <c r="E59" s="22">
        <v>8</v>
      </c>
      <c r="F59" s="22"/>
      <c r="G59" s="22"/>
    </row>
    <row r="60" spans="1:7" ht="13.5">
      <c r="A60" s="3" t="s">
        <v>81</v>
      </c>
      <c r="B60" s="22">
        <v>-19490</v>
      </c>
      <c r="C60" s="22">
        <v>-22422</v>
      </c>
      <c r="D60" s="22">
        <v>-22252</v>
      </c>
      <c r="E60" s="22">
        <v>-22010</v>
      </c>
      <c r="F60" s="22">
        <v>-38777</v>
      </c>
      <c r="G60" s="22">
        <v>-34949</v>
      </c>
    </row>
    <row r="61" spans="1:7" ht="13.5">
      <c r="A61" s="3" t="s">
        <v>109</v>
      </c>
      <c r="B61" s="22">
        <v>3870557</v>
      </c>
      <c r="C61" s="22">
        <v>3679468</v>
      </c>
      <c r="D61" s="22">
        <v>1556661</v>
      </c>
      <c r="E61" s="22">
        <v>1272892</v>
      </c>
      <c r="F61" s="22">
        <v>1475088</v>
      </c>
      <c r="G61" s="22">
        <v>1586519</v>
      </c>
    </row>
    <row r="62" spans="1:7" ht="13.5">
      <c r="A62" s="2" t="s">
        <v>110</v>
      </c>
      <c r="B62" s="22">
        <v>5067850</v>
      </c>
      <c r="C62" s="22">
        <v>4856836</v>
      </c>
      <c r="D62" s="22">
        <v>2773143</v>
      </c>
      <c r="E62" s="22">
        <v>2494059</v>
      </c>
      <c r="F62" s="22">
        <v>2753572</v>
      </c>
      <c r="G62" s="22">
        <v>2769068</v>
      </c>
    </row>
    <row r="63" spans="1:7" ht="14.25" thickBot="1">
      <c r="A63" s="5" t="s">
        <v>111</v>
      </c>
      <c r="B63" s="23">
        <v>9556805</v>
      </c>
      <c r="C63" s="23">
        <v>10617104</v>
      </c>
      <c r="D63" s="23">
        <v>7689664</v>
      </c>
      <c r="E63" s="23">
        <v>8053154</v>
      </c>
      <c r="F63" s="23">
        <v>7393846</v>
      </c>
      <c r="G63" s="23">
        <v>7586611</v>
      </c>
    </row>
    <row r="64" spans="1:7" ht="14.25" thickTop="1">
      <c r="A64" s="2" t="s">
        <v>112</v>
      </c>
      <c r="B64" s="22">
        <v>773428</v>
      </c>
      <c r="C64" s="22">
        <v>1097422</v>
      </c>
      <c r="D64" s="22">
        <v>767234</v>
      </c>
      <c r="E64" s="22">
        <v>1017904</v>
      </c>
      <c r="F64" s="22">
        <v>582315</v>
      </c>
      <c r="G64" s="22">
        <v>1171750</v>
      </c>
    </row>
    <row r="65" spans="1:7" ht="13.5">
      <c r="A65" s="2" t="s">
        <v>113</v>
      </c>
      <c r="B65" s="22">
        <v>982467</v>
      </c>
      <c r="C65" s="22">
        <v>1136593</v>
      </c>
      <c r="D65" s="22">
        <v>598339</v>
      </c>
      <c r="E65" s="22">
        <v>724019</v>
      </c>
      <c r="F65" s="22">
        <v>531255</v>
      </c>
      <c r="G65" s="22">
        <v>895338</v>
      </c>
    </row>
    <row r="66" spans="1:7" ht="13.5">
      <c r="A66" s="2" t="s">
        <v>114</v>
      </c>
      <c r="B66" s="22">
        <v>100000</v>
      </c>
      <c r="C66" s="22">
        <v>400000</v>
      </c>
      <c r="D66" s="22">
        <v>100000</v>
      </c>
      <c r="E66" s="22">
        <v>100000</v>
      </c>
      <c r="F66" s="22">
        <v>300000</v>
      </c>
      <c r="G66" s="22"/>
    </row>
    <row r="67" spans="1:7" ht="13.5">
      <c r="A67" s="2" t="s">
        <v>115</v>
      </c>
      <c r="B67" s="22"/>
      <c r="C67" s="22">
        <v>300000</v>
      </c>
      <c r="D67" s="22"/>
      <c r="E67" s="22"/>
      <c r="F67" s="22"/>
      <c r="G67" s="22"/>
    </row>
    <row r="68" spans="1:7" ht="13.5">
      <c r="A68" s="2" t="s">
        <v>116</v>
      </c>
      <c r="B68" s="22">
        <v>342000</v>
      </c>
      <c r="C68" s="22">
        <v>42000</v>
      </c>
      <c r="D68" s="22">
        <v>300000</v>
      </c>
      <c r="E68" s="22">
        <v>200000</v>
      </c>
      <c r="F68" s="22"/>
      <c r="G68" s="22">
        <v>100000</v>
      </c>
    </row>
    <row r="69" spans="1:7" ht="13.5">
      <c r="A69" s="2" t="s">
        <v>117</v>
      </c>
      <c r="B69" s="22">
        <v>395800</v>
      </c>
      <c r="C69" s="22">
        <v>195800</v>
      </c>
      <c r="D69" s="22">
        <v>312960</v>
      </c>
      <c r="E69" s="22">
        <v>212960</v>
      </c>
      <c r="F69" s="22">
        <v>23710</v>
      </c>
      <c r="G69" s="22">
        <v>43960</v>
      </c>
    </row>
    <row r="70" spans="1:7" ht="13.5">
      <c r="A70" s="2" t="s">
        <v>118</v>
      </c>
      <c r="B70" s="22"/>
      <c r="C70" s="22">
        <v>861</v>
      </c>
      <c r="D70" s="22">
        <v>3287</v>
      </c>
      <c r="E70" s="22">
        <v>41286</v>
      </c>
      <c r="F70" s="22">
        <v>67250</v>
      </c>
      <c r="G70" s="22"/>
    </row>
    <row r="71" spans="1:7" ht="13.5">
      <c r="A71" s="2" t="s">
        <v>119</v>
      </c>
      <c r="B71" s="22">
        <v>46019</v>
      </c>
      <c r="C71" s="22">
        <v>41243</v>
      </c>
      <c r="D71" s="22">
        <v>56164</v>
      </c>
      <c r="E71" s="22">
        <v>52026</v>
      </c>
      <c r="F71" s="22">
        <v>25213</v>
      </c>
      <c r="G71" s="22">
        <v>52881</v>
      </c>
    </row>
    <row r="72" spans="1:7" ht="13.5">
      <c r="A72" s="2" t="s">
        <v>120</v>
      </c>
      <c r="B72" s="22">
        <v>44000</v>
      </c>
      <c r="C72" s="22">
        <v>45388</v>
      </c>
      <c r="D72" s="22">
        <v>39045</v>
      </c>
      <c r="E72" s="22">
        <v>42637</v>
      </c>
      <c r="F72" s="22">
        <v>34581</v>
      </c>
      <c r="G72" s="22">
        <v>46174</v>
      </c>
    </row>
    <row r="73" spans="1:7" ht="13.5">
      <c r="A73" s="2" t="s">
        <v>121</v>
      </c>
      <c r="B73" s="22">
        <v>49264</v>
      </c>
      <c r="C73" s="22">
        <v>49913</v>
      </c>
      <c r="D73" s="22">
        <v>4747</v>
      </c>
      <c r="E73" s="22">
        <v>126328</v>
      </c>
      <c r="F73" s="22">
        <v>1659</v>
      </c>
      <c r="G73" s="22">
        <v>10322</v>
      </c>
    </row>
    <row r="74" spans="1:7" ht="13.5">
      <c r="A74" s="2" t="s">
        <v>122</v>
      </c>
      <c r="B74" s="22">
        <v>19048</v>
      </c>
      <c r="C74" s="22">
        <v>15440</v>
      </c>
      <c r="D74" s="22">
        <v>16546</v>
      </c>
      <c r="E74" s="22">
        <v>21758</v>
      </c>
      <c r="F74" s="22">
        <v>10442</v>
      </c>
      <c r="G74" s="22">
        <v>19071</v>
      </c>
    </row>
    <row r="75" spans="1:7" ht="13.5">
      <c r="A75" s="2" t="s">
        <v>123</v>
      </c>
      <c r="B75" s="22">
        <v>16700</v>
      </c>
      <c r="C75" s="22">
        <v>16700</v>
      </c>
      <c r="D75" s="22">
        <v>16700</v>
      </c>
      <c r="E75" s="22">
        <v>16500</v>
      </c>
      <c r="F75" s="22">
        <v>11400</v>
      </c>
      <c r="G75" s="22">
        <v>25400</v>
      </c>
    </row>
    <row r="76" spans="1:7" ht="13.5">
      <c r="A76" s="2" t="s">
        <v>124</v>
      </c>
      <c r="B76" s="22">
        <v>2768728</v>
      </c>
      <c r="C76" s="22">
        <v>3341362</v>
      </c>
      <c r="D76" s="22">
        <v>2226275</v>
      </c>
      <c r="E76" s="22">
        <v>2576885</v>
      </c>
      <c r="F76" s="22">
        <v>1600392</v>
      </c>
      <c r="G76" s="22">
        <v>2386852</v>
      </c>
    </row>
    <row r="77" spans="1:7" ht="13.5">
      <c r="A77" s="2" t="s">
        <v>125</v>
      </c>
      <c r="B77" s="22">
        <v>316000</v>
      </c>
      <c r="C77" s="22">
        <v>658000</v>
      </c>
      <c r="D77" s="22">
        <v>300000</v>
      </c>
      <c r="E77" s="22">
        <v>300000</v>
      </c>
      <c r="F77" s="22">
        <v>500000</v>
      </c>
      <c r="G77" s="22">
        <v>200000</v>
      </c>
    </row>
    <row r="78" spans="1:7" ht="13.5">
      <c r="A78" s="2" t="s">
        <v>126</v>
      </c>
      <c r="B78" s="22">
        <v>1188510</v>
      </c>
      <c r="C78" s="22">
        <v>1584310</v>
      </c>
      <c r="D78" s="22">
        <v>235820</v>
      </c>
      <c r="E78" s="22">
        <v>348780</v>
      </c>
      <c r="F78" s="22">
        <v>561740</v>
      </c>
      <c r="G78" s="22">
        <v>285450</v>
      </c>
    </row>
    <row r="79" spans="1:7" ht="13.5">
      <c r="A79" s="2" t="s">
        <v>127</v>
      </c>
      <c r="B79" s="22">
        <v>13547</v>
      </c>
      <c r="C79" s="22">
        <v>15104</v>
      </c>
      <c r="D79" s="22">
        <v>13627</v>
      </c>
      <c r="E79" s="22">
        <v>8475</v>
      </c>
      <c r="F79" s="22"/>
      <c r="G79" s="22"/>
    </row>
    <row r="80" spans="1:7" ht="13.5">
      <c r="A80" s="2" t="s">
        <v>128</v>
      </c>
      <c r="B80" s="22">
        <v>107859</v>
      </c>
      <c r="C80" s="22">
        <v>103101</v>
      </c>
      <c r="D80" s="22">
        <v>97650</v>
      </c>
      <c r="E80" s="22">
        <v>94075</v>
      </c>
      <c r="F80" s="22">
        <v>133985</v>
      </c>
      <c r="G80" s="22">
        <v>104124</v>
      </c>
    </row>
    <row r="81" spans="1:7" ht="13.5">
      <c r="A81" s="2" t="s">
        <v>129</v>
      </c>
      <c r="B81" s="22">
        <v>586</v>
      </c>
      <c r="C81" s="22">
        <v>581</v>
      </c>
      <c r="D81" s="22">
        <v>577</v>
      </c>
      <c r="E81" s="22"/>
      <c r="F81" s="22"/>
      <c r="G81" s="22"/>
    </row>
    <row r="82" spans="1:7" ht="13.5">
      <c r="A82" s="2" t="s">
        <v>130</v>
      </c>
      <c r="B82" s="22">
        <v>1626502</v>
      </c>
      <c r="C82" s="22">
        <v>2361097</v>
      </c>
      <c r="D82" s="22">
        <v>648537</v>
      </c>
      <c r="E82" s="22">
        <v>755478</v>
      </c>
      <c r="F82" s="22">
        <v>1233426</v>
      </c>
      <c r="G82" s="22">
        <v>589574</v>
      </c>
    </row>
    <row r="83" spans="1:7" ht="14.25" thickBot="1">
      <c r="A83" s="5" t="s">
        <v>131</v>
      </c>
      <c r="B83" s="23">
        <v>4395231</v>
      </c>
      <c r="C83" s="23">
        <v>5702460</v>
      </c>
      <c r="D83" s="23">
        <v>2874812</v>
      </c>
      <c r="E83" s="23">
        <v>3332364</v>
      </c>
      <c r="F83" s="23">
        <v>2833818</v>
      </c>
      <c r="G83" s="23">
        <v>2976426</v>
      </c>
    </row>
    <row r="84" spans="1:7" ht="14.25" thickTop="1">
      <c r="A84" s="2" t="s">
        <v>132</v>
      </c>
      <c r="B84" s="22">
        <v>405900</v>
      </c>
      <c r="C84" s="22">
        <v>405900</v>
      </c>
      <c r="D84" s="22">
        <v>405900</v>
      </c>
      <c r="E84" s="22">
        <v>405900</v>
      </c>
      <c r="F84" s="22">
        <v>405900</v>
      </c>
      <c r="G84" s="22">
        <v>405900</v>
      </c>
    </row>
    <row r="85" spans="1:7" ht="13.5">
      <c r="A85" s="3" t="s">
        <v>133</v>
      </c>
      <c r="B85" s="22">
        <v>602927</v>
      </c>
      <c r="C85" s="22">
        <v>602927</v>
      </c>
      <c r="D85" s="22">
        <v>602927</v>
      </c>
      <c r="E85" s="22">
        <v>602927</v>
      </c>
      <c r="F85" s="22">
        <v>602927</v>
      </c>
      <c r="G85" s="22">
        <v>602927</v>
      </c>
    </row>
    <row r="86" spans="1:7" ht="13.5">
      <c r="A86" s="3" t="s">
        <v>134</v>
      </c>
      <c r="B86" s="22">
        <v>602927</v>
      </c>
      <c r="C86" s="22">
        <v>602927</v>
      </c>
      <c r="D86" s="22">
        <v>602927</v>
      </c>
      <c r="E86" s="22">
        <v>602927</v>
      </c>
      <c r="F86" s="22">
        <v>602927</v>
      </c>
      <c r="G86" s="22">
        <v>602927</v>
      </c>
    </row>
    <row r="87" spans="1:7" ht="13.5">
      <c r="A87" s="3" t="s">
        <v>135</v>
      </c>
      <c r="B87" s="22">
        <v>12500</v>
      </c>
      <c r="C87" s="22">
        <v>12500</v>
      </c>
      <c r="D87" s="22">
        <v>12500</v>
      </c>
      <c r="E87" s="22">
        <v>12500</v>
      </c>
      <c r="F87" s="22">
        <v>12500</v>
      </c>
      <c r="G87" s="22">
        <v>12500</v>
      </c>
    </row>
    <row r="88" spans="1:7" ht="13.5">
      <c r="A88" s="4" t="s">
        <v>136</v>
      </c>
      <c r="B88" s="22">
        <v>3151000</v>
      </c>
      <c r="C88" s="22">
        <v>3151000</v>
      </c>
      <c r="D88" s="22">
        <v>3101000</v>
      </c>
      <c r="E88" s="22">
        <v>3051000</v>
      </c>
      <c r="F88" s="22">
        <v>3001000</v>
      </c>
      <c r="G88" s="22">
        <v>2801000</v>
      </c>
    </row>
    <row r="89" spans="1:7" ht="13.5">
      <c r="A89" s="4" t="s">
        <v>137</v>
      </c>
      <c r="B89" s="22">
        <v>1124031</v>
      </c>
      <c r="C89" s="22">
        <v>887340</v>
      </c>
      <c r="D89" s="22">
        <v>828144</v>
      </c>
      <c r="E89" s="22">
        <v>790708</v>
      </c>
      <c r="F89" s="22">
        <v>705382</v>
      </c>
      <c r="G89" s="22">
        <v>916317</v>
      </c>
    </row>
    <row r="90" spans="1:7" ht="13.5">
      <c r="A90" s="3" t="s">
        <v>138</v>
      </c>
      <c r="B90" s="22">
        <v>4287531</v>
      </c>
      <c r="C90" s="22">
        <v>4050840</v>
      </c>
      <c r="D90" s="22">
        <v>3941644</v>
      </c>
      <c r="E90" s="22">
        <v>3854208</v>
      </c>
      <c r="F90" s="22">
        <v>3718882</v>
      </c>
      <c r="G90" s="22">
        <v>3729817</v>
      </c>
    </row>
    <row r="91" spans="1:7" ht="13.5">
      <c r="A91" s="2" t="s">
        <v>139</v>
      </c>
      <c r="B91" s="22">
        <v>-135948</v>
      </c>
      <c r="C91" s="22">
        <v>-135948</v>
      </c>
      <c r="D91" s="22">
        <v>-135948</v>
      </c>
      <c r="E91" s="22">
        <v>-135948</v>
      </c>
      <c r="F91" s="22">
        <v>-135948</v>
      </c>
      <c r="G91" s="22">
        <v>-135948</v>
      </c>
    </row>
    <row r="92" spans="1:7" ht="13.5">
      <c r="A92" s="2" t="s">
        <v>140</v>
      </c>
      <c r="B92" s="22">
        <v>5160411</v>
      </c>
      <c r="C92" s="22">
        <v>4923720</v>
      </c>
      <c r="D92" s="22">
        <v>4814524</v>
      </c>
      <c r="E92" s="22">
        <v>4727088</v>
      </c>
      <c r="F92" s="22">
        <v>4591762</v>
      </c>
      <c r="G92" s="22">
        <v>4602697</v>
      </c>
    </row>
    <row r="93" spans="1:7" ht="13.5">
      <c r="A93" s="2" t="s">
        <v>141</v>
      </c>
      <c r="B93" s="22">
        <v>1161</v>
      </c>
      <c r="C93" s="22">
        <v>-9076</v>
      </c>
      <c r="D93" s="22">
        <v>327</v>
      </c>
      <c r="E93" s="22">
        <v>-6298</v>
      </c>
      <c r="F93" s="22">
        <v>-31734</v>
      </c>
      <c r="G93" s="22">
        <v>7487</v>
      </c>
    </row>
    <row r="94" spans="1:7" ht="13.5">
      <c r="A94" s="2" t="s">
        <v>142</v>
      </c>
      <c r="B94" s="22">
        <v>1161</v>
      </c>
      <c r="C94" s="22">
        <v>-9076</v>
      </c>
      <c r="D94" s="22">
        <v>327</v>
      </c>
      <c r="E94" s="22">
        <v>-6298</v>
      </c>
      <c r="F94" s="22">
        <v>-31734</v>
      </c>
      <c r="G94" s="22">
        <v>7487</v>
      </c>
    </row>
    <row r="95" spans="1:7" ht="13.5">
      <c r="A95" s="6" t="s">
        <v>143</v>
      </c>
      <c r="B95" s="22">
        <v>5161573</v>
      </c>
      <c r="C95" s="22">
        <v>4914643</v>
      </c>
      <c r="D95" s="22">
        <v>4814852</v>
      </c>
      <c r="E95" s="22">
        <v>4720789</v>
      </c>
      <c r="F95" s="22">
        <v>4560027</v>
      </c>
      <c r="G95" s="22">
        <v>4610185</v>
      </c>
    </row>
    <row r="96" spans="1:7" ht="14.25" thickBot="1">
      <c r="A96" s="7" t="s">
        <v>144</v>
      </c>
      <c r="B96" s="22">
        <v>9556805</v>
      </c>
      <c r="C96" s="22">
        <v>10617104</v>
      </c>
      <c r="D96" s="22">
        <v>7689664</v>
      </c>
      <c r="E96" s="22">
        <v>8053154</v>
      </c>
      <c r="F96" s="22">
        <v>7393846</v>
      </c>
      <c r="G96" s="22">
        <v>7586611</v>
      </c>
    </row>
    <row r="97" spans="1:7" ht="14.25" thickTop="1">
      <c r="A97" s="8"/>
      <c r="B97" s="24"/>
      <c r="C97" s="24"/>
      <c r="D97" s="24"/>
      <c r="E97" s="24"/>
      <c r="F97" s="24"/>
      <c r="G97" s="24"/>
    </row>
    <row r="99" ht="13.5">
      <c r="A99" s="20" t="s">
        <v>149</v>
      </c>
    </row>
    <row r="100" ht="13.5">
      <c r="A100" s="20" t="s">
        <v>150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2014-05-14T01:19:37Z</dcterms:created>
  <dcterms:modified xsi:type="dcterms:W3CDTF">2014-05-14T01:19:47Z</dcterms:modified>
  <cp:category/>
  <cp:version/>
  <cp:contentType/>
  <cp:contentStatus/>
</cp:coreProperties>
</file>