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<sst xmlns="http://schemas.openxmlformats.org/spreadsheetml/2006/main" count="668" uniqueCount="240">
  <si>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</si>
  <si>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</si>
  <si>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</si>
  <si>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</si>
  <si>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</si>
  <si>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</si>
  <si>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投資有価証券の取得による支出</t>
  </si>
  <si>
    <t>投資有価証券の売却による収入</t>
  </si>
  <si>
    <t>関係会社株式の取得による支出</t>
  </si>
  <si>
    <t>出資金の払込による支出</t>
  </si>
  <si>
    <t>出資金の売却による収入</t>
  </si>
  <si>
    <t>有形固定資産の取得による支出</t>
  </si>
  <si>
    <t>有形固定資産の売却による収入</t>
  </si>
  <si>
    <t>無形固定資産の取得による支出</t>
  </si>
  <si>
    <t>短期貸付けによる支出</t>
  </si>
  <si>
    <t>短期貸付金の回収による収入</t>
  </si>
  <si>
    <t>長期貸付けによる支出</t>
  </si>
  <si>
    <t>長期貸付金の回収による収入</t>
  </si>
  <si>
    <t>投資活動によるキャッシュ・フロー</t>
  </si>
  <si>
    <t>短期借入金の純増減額（△は減少）</t>
  </si>
  <si>
    <t>少数株主への配当金の支払額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</si>
  <si>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</si>
  <si>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</si>
  <si>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</si>
  <si>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</si>
  <si>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</si>
  <si>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</si>
  <si>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売上原価</t>
  </si>
  <si>
    <t>持分法による投資利益</t>
  </si>
  <si>
    <t>投資有価証券売却損</t>
  </si>
  <si>
    <t>投資有価証券評価損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</si>
  <si>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</si>
  <si>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</si>
  <si>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</si>
  <si>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</si>
  <si>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</si>
  <si>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</si>
  <si>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</si>
  <si>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</si>
  <si>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</si>
  <si>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</si>
  <si>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</si>
  <si>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</si>
  <si>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</si>
  <si>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</si>
  <si>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</si>
  <si>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</si>
  <si>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</si>
  <si>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</si>
  <si>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2009/06/26</t>
  </si>
  <si>
    <t>2009/03/31</t>
  </si>
  <si>
    <t>2008/03/31</t>
  </si>
  <si>
    <t>現金及び預金</t>
  </si>
  <si>
    <t>百万円</t>
  </si>
  <si>
    <t>受取手形</t>
  </si>
  <si>
    <t>売掛金</t>
  </si>
  <si>
    <t>商品</t>
  </si>
  <si>
    <t>未着商品</t>
  </si>
  <si>
    <t>前渡金</t>
  </si>
  <si>
    <t>前払費用</t>
  </si>
  <si>
    <t>繰延税金資産</t>
  </si>
  <si>
    <t>未収入金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</si>
  <si>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</si>
  <si>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</si>
  <si>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</si>
  <si>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</si>
  <si>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</si>
  <si>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</si>
  <si>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</si>
  <si>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</si>
  <si>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</si>
  <si>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</si>
  <si>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</si>
  <si>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</si>
  <si>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</si>
  <si>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</si>
  <si>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</si>
  <si>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</si>
  <si>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有形固定資産</t>
  </si>
  <si>
    <t>ソフトウエア</t>
  </si>
  <si>
    <t>ソフトウエア仮勘定</t>
  </si>
  <si>
    <t>無形固定資産</t>
  </si>
  <si>
    <t>投資有価証券</t>
  </si>
  <si>
    <t>関係会社株式</t>
  </si>
  <si>
    <t>出資金</t>
  </si>
  <si>
    <t>関係会社出資金</t>
  </si>
  <si>
    <t>従業員に対する長期貸付金</t>
  </si>
  <si>
    <t>関係会社長期貸付金</t>
  </si>
  <si>
    <t>差入保証金</t>
  </si>
  <si>
    <t>更生債権等</t>
  </si>
  <si>
    <t>長期前払費用</t>
  </si>
  <si>
    <t>投資その他の資産</t>
  </si>
  <si>
    <t>固定資産</t>
  </si>
  <si>
    <t>資産</t>
  </si>
  <si>
    <t>支払手形</t>
  </si>
  <si>
    <t>買掛金</t>
  </si>
  <si>
    <t>短期借入金</t>
  </si>
  <si>
    <t>リース債務</t>
  </si>
  <si>
    <t>未払金</t>
  </si>
  <si>
    <t>未払費用</t>
  </si>
  <si>
    <t>未払法人税等</t>
  </si>
  <si>
    <t>前受金</t>
  </si>
  <si>
    <t>預り金</t>
  </si>
  <si>
    <t>流動負債</t>
  </si>
  <si>
    <t>長期借入金</t>
  </si>
  <si>
    <t>長期預り保証金</t>
  </si>
  <si>
    <t>繰延税金負債</t>
  </si>
  <si>
    <t>退職給付引当金</t>
  </si>
  <si>
    <t>役員退職慰労引当金</t>
  </si>
  <si>
    <t>固定負債</t>
  </si>
  <si>
    <t>負債</t>
  </si>
  <si>
    <t>資本金</t>
  </si>
  <si>
    <t>資本準備金</t>
  </si>
  <si>
    <t>資本剰余金</t>
  </si>
  <si>
    <t>利益準備金</t>
  </si>
  <si>
    <t>繰越利益剰余金</t>
  </si>
  <si>
    <t>利益剰余金</t>
  </si>
  <si>
    <t>自己株式</t>
  </si>
  <si>
    <t>株主資本</t>
  </si>
  <si>
    <t>その他有価証券評価差額金</t>
  </si>
  <si>
    <t>繰延ヘッジ損益</t>
  </si>
  <si>
    <t>評価・換算差額等</t>
  </si>
  <si>
    <t>純資産</t>
  </si>
  <si>
    <t>負債純資産</t>
  </si>
  <si>
    <t>証券コード</t>
  </si>
  <si>
    <t>企業名</t>
  </si>
  <si>
    <t>明和産業株式会社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</si>
  <si>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</si>
  <si>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</si>
  <si>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</si>
  <si>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</si>
  <si>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</si>
  <si>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</si>
  <si>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</si>
  <si>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</si>
  <si>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</si>
  <si>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</si>
  <si>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商品期首たな卸高</t>
  </si>
  <si>
    <t>当期商品仕入高</t>
  </si>
  <si>
    <t>合計</t>
  </si>
  <si>
    <t>商品期末たな卸高</t>
  </si>
  <si>
    <t>商品売上原価合計</t>
  </si>
  <si>
    <t>売上総利益</t>
  </si>
  <si>
    <t>給料</t>
  </si>
  <si>
    <t>賞与</t>
  </si>
  <si>
    <t>（うち退職給付費用）</t>
  </si>
  <si>
    <t>福利厚生費</t>
  </si>
  <si>
    <t>旅費及び交通費</t>
  </si>
  <si>
    <t>不動産賃借料</t>
  </si>
  <si>
    <t>販売費・一般管理費</t>
  </si>
  <si>
    <t>営業利益</t>
  </si>
  <si>
    <t>受取配当金</t>
  </si>
  <si>
    <t>営業外収益</t>
  </si>
  <si>
    <t>支払利息</t>
  </si>
  <si>
    <t>手形売却損</t>
  </si>
  <si>
    <t>売上割引</t>
  </si>
  <si>
    <t>為替差損</t>
  </si>
  <si>
    <t>外国源泉税</t>
  </si>
  <si>
    <t>営業外費用</t>
  </si>
  <si>
    <t>経常利益</t>
  </si>
  <si>
    <t>投資有価証券売却益</t>
  </si>
  <si>
    <t>ゴルフ会員権売却益</t>
  </si>
  <si>
    <t>特別利益</t>
  </si>
  <si>
    <t>減損損失</t>
  </si>
  <si>
    <t>関係会社出資金売却損</t>
  </si>
  <si>
    <t>出資金評価損</t>
  </si>
  <si>
    <t>訴訟和解金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</si>
  <si>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</si>
  <si>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</si>
  <si>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</si>
  <si>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</si>
  <si>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</si>
  <si>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</si>
  <si>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</si>
  <si>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</si>
  <si>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</si>
  <si>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</si>
  <si>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</si>
  <si>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</si>
  <si>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2013/08/09</t>
  </si>
  <si>
    <t>2013/06/30</t>
  </si>
  <si>
    <t>2013/02/14</t>
  </si>
  <si>
    <t>2012/12/31</t>
  </si>
  <si>
    <t>2012/11/14</t>
  </si>
  <si>
    <t>2012/09/30</t>
  </si>
  <si>
    <t>2012/08/10</t>
  </si>
  <si>
    <t>2012/06/30</t>
  </si>
  <si>
    <t>2012/02/14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</si>
  <si>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</si>
  <si>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</si>
  <si>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</si>
  <si>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</si>
  <si>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</si>
  <si>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</si>
  <si>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</si>
  <si>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</si>
  <si>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</si>
  <si>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</si>
  <si>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</si>
  <si>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</si>
  <si>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</si>
  <si>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</si>
  <si>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</si>
  <si>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</si>
  <si>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</si>
  <si>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</si>
  <si>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</si>
  <si>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</si>
  <si>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</si>
  <si>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</si>
  <si>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</si>
  <si>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受取手形及び営業未収入金</t>
  </si>
  <si>
    <t>支払手形及び買掛金</t>
  </si>
  <si>
    <t>1年内返済予定の長期借入金</t>
  </si>
  <si>
    <t>賞与引当金</t>
  </si>
  <si>
    <t>為替換算調整勘定</t>
  </si>
  <si>
    <t>少数株主持分</t>
  </si>
  <si>
    <t>連結・貸借対照表</t>
  </si>
  <si>
    <t>累積四半期</t>
  </si>
  <si>
    <t>2013/04/01</t>
  </si>
  <si>
    <t>減価償却費</t>
  </si>
  <si>
    <t>負ののれん償却額</t>
  </si>
  <si>
    <t>持分法による投資損益（△は益）</t>
  </si>
  <si>
    <t>貸倒引当金の増減額（△は減少）</t>
  </si>
  <si>
    <t>退職給付引当金の増減額（△は減少）</t>
  </si>
  <si>
    <t>役員退職慰労引当金の増減額（△は減少）</t>
  </si>
  <si>
    <t>賞与引当金の増減額（△は減少）</t>
  </si>
  <si>
    <t>受取利息及び受取配当金</t>
  </si>
  <si>
    <t>投資有価証券売却損益（△は益）</t>
  </si>
  <si>
    <t>投資有価証券評価損益（△は益）</t>
  </si>
  <si>
    <t>ゴルフ会員権売却損益（△は益）</t>
  </si>
  <si>
    <t>固定資産売却損益（△は益）</t>
  </si>
  <si>
    <t>売上債権の増減額（△は増加）</t>
  </si>
  <si>
    <t>たな卸資産の増減額（△は増加）</t>
  </si>
  <si>
    <t>仕入債務の増減額（△は減少）</t>
  </si>
  <si>
    <t>その他の流動資産の増減額（△は増加）</t>
  </si>
  <si>
    <t>その他投資等の増減額（△は増加）</t>
  </si>
  <si>
    <t>その他の流動負債の増減額（△は減少）</t>
  </si>
  <si>
    <t>その他の固定負債の増減額（△は減少）</t>
  </si>
  <si>
    <t>小計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</si>
</sst>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124</v>
      </c>
      <c r="B2" s="14">
        <v>8103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125</v>
      </c>
      <c r="B3" s="1" t="s">
        <v>126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34</v>
      </c>
      <c r="B4" s="15" t="str">
        <f>HYPERLINK("http://www.kabupro.jp/mark/20140214/S10016GB.htm","四半期報告書")</f>
        <v>四半期報告書</v>
      </c>
      <c r="C4" s="15" t="str">
        <f>HYPERLINK("http://www.kabupro.jp/mark/20131114/S1000EQA.htm","四半期報告書")</f>
        <v>四半期報告書</v>
      </c>
      <c r="D4" s="15" t="str">
        <f>HYPERLINK("http://www.kabupro.jp/mark/20130809/S000E6CG.htm","四半期報告書")</f>
        <v>四半期報告書</v>
      </c>
      <c r="E4" s="15" t="str">
        <f>HYPERLINK("http://www.kabupro.jp/mark/20130627/S000DQIS.htm","有価証券報告書")</f>
        <v>有価証券報告書</v>
      </c>
      <c r="F4" s="15" t="str">
        <f>HYPERLINK("http://www.kabupro.jp/mark/20140214/S10016GB.htm","四半期報告書")</f>
        <v>四半期報告書</v>
      </c>
      <c r="G4" s="15" t="str">
        <f>HYPERLINK("http://www.kabupro.jp/mark/20131114/S1000EQA.htm","四半期報告書")</f>
        <v>四半期報告書</v>
      </c>
      <c r="H4" s="15" t="str">
        <f>HYPERLINK("http://www.kabupro.jp/mark/20130809/S000E6CG.htm","四半期報告書")</f>
        <v>四半期報告書</v>
      </c>
      <c r="I4" s="15" t="str">
        <f>HYPERLINK("http://www.kabupro.jp/mark/20130627/S000DQIS.htm","有価証券報告書")</f>
        <v>有価証券報告書</v>
      </c>
      <c r="J4" s="15" t="str">
        <f>HYPERLINK("http://www.kabupro.jp/mark/20130214/S000CTF2.htm","四半期報告書")</f>
        <v>四半期報告書</v>
      </c>
      <c r="K4" s="15" t="str">
        <f>HYPERLINK("http://www.kabupro.jp/mark/20121114/S000C8YS.htm","四半期報告書")</f>
        <v>四半期報告書</v>
      </c>
      <c r="L4" s="15" t="str">
        <f>HYPERLINK("http://www.kabupro.jp/mark/20120810/S000BM8Y.htm","四半期報告書")</f>
        <v>四半期報告書</v>
      </c>
      <c r="M4" s="15" t="str">
        <f>HYPERLINK("http://www.kabupro.jp/mark/20120628/S000BAK8.htm","有価証券報告書")</f>
        <v>有価証券報告書</v>
      </c>
      <c r="N4" s="15" t="str">
        <f>HYPERLINK("http://www.kabupro.jp/mark/20120214/S000ACUI.htm","四半期報告書")</f>
        <v>四半期報告書</v>
      </c>
      <c r="O4" s="15" t="str">
        <f>HYPERLINK("http://www.kabupro.jp/mark/20111114/S0009QHE.htm","四半期報告書")</f>
        <v>四半期報告書</v>
      </c>
      <c r="P4" s="15" t="str">
        <f>HYPERLINK("http://www.kabupro.jp/mark/20110812/S00096FH.htm","四半期報告書")</f>
        <v>四半期報告書</v>
      </c>
      <c r="Q4" s="15" t="str">
        <f>HYPERLINK("http://www.kabupro.jp/mark/20110629/S0008QMF.htm","有価証券報告書")</f>
        <v>有価証券報告書</v>
      </c>
      <c r="R4" s="15" t="str">
        <f>HYPERLINK("http://www.kabupro.jp/mark/20110214/S0007SP0.htm","四半期報告書")</f>
        <v>四半期報告書</v>
      </c>
      <c r="S4" s="15" t="str">
        <f>HYPERLINK("http://www.kabupro.jp/mark/20101112/S0007462.htm","四半期報告書")</f>
        <v>四半期報告書</v>
      </c>
      <c r="T4" s="15" t="str">
        <f>HYPERLINK("http://www.kabupro.jp/mark/20100813/S0006NDL.htm","四半期報告書")</f>
        <v>四半期報告書</v>
      </c>
      <c r="U4" s="15" t="str">
        <f>HYPERLINK("http://www.kabupro.jp/mark/20090626/S0003AV8.htm","有価証券報告書")</f>
        <v>有価証券報告書</v>
      </c>
      <c r="V4" s="15" t="str">
        <f>HYPERLINK("http://www.kabupro.jp/mark/20100212/S000559Z.htm","四半期報告書")</f>
        <v>四半期報告書</v>
      </c>
      <c r="W4" s="15" t="str">
        <f>HYPERLINK("http://www.kabupro.jp/mark/20091113/S0004L1P.htm","四半期報告書")</f>
        <v>四半期報告書</v>
      </c>
      <c r="X4" s="15" t="str">
        <f>HYPERLINK("http://www.kabupro.jp/mark/20090814/S0003Y2P.htm","四半期報告書")</f>
        <v>四半期報告書</v>
      </c>
      <c r="Y4" s="15" t="str">
        <f>HYPERLINK("http://www.kabupro.jp/mark/20090626/S0003AV8.htm","有価証券報告書")</f>
        <v>有価証券報告書</v>
      </c>
    </row>
    <row r="5" spans="1:25" ht="14.25" thickBot="1">
      <c r="A5" s="11" t="s">
        <v>35</v>
      </c>
      <c r="B5" s="1" t="s">
        <v>174</v>
      </c>
      <c r="C5" s="1" t="s">
        <v>177</v>
      </c>
      <c r="D5" s="1" t="s">
        <v>179</v>
      </c>
      <c r="E5" s="1" t="s">
        <v>41</v>
      </c>
      <c r="F5" s="1" t="s">
        <v>174</v>
      </c>
      <c r="G5" s="1" t="s">
        <v>177</v>
      </c>
      <c r="H5" s="1" t="s">
        <v>179</v>
      </c>
      <c r="I5" s="1" t="s">
        <v>41</v>
      </c>
      <c r="J5" s="1" t="s">
        <v>181</v>
      </c>
      <c r="K5" s="1" t="s">
        <v>183</v>
      </c>
      <c r="L5" s="1" t="s">
        <v>185</v>
      </c>
      <c r="M5" s="1" t="s">
        <v>45</v>
      </c>
      <c r="N5" s="1" t="s">
        <v>187</v>
      </c>
      <c r="O5" s="1" t="s">
        <v>189</v>
      </c>
      <c r="P5" s="1" t="s">
        <v>191</v>
      </c>
      <c r="Q5" s="1" t="s">
        <v>47</v>
      </c>
      <c r="R5" s="1" t="s">
        <v>193</v>
      </c>
      <c r="S5" s="1" t="s">
        <v>195</v>
      </c>
      <c r="T5" s="1" t="s">
        <v>197</v>
      </c>
      <c r="U5" s="1" t="s">
        <v>49</v>
      </c>
      <c r="V5" s="1" t="s">
        <v>199</v>
      </c>
      <c r="W5" s="1" t="s">
        <v>201</v>
      </c>
      <c r="X5" s="1" t="s">
        <v>203</v>
      </c>
      <c r="Y5" s="1" t="s">
        <v>49</v>
      </c>
    </row>
    <row r="6" spans="1:25" ht="15" thickBot="1" thickTop="1">
      <c r="A6" s="10" t="s">
        <v>36</v>
      </c>
      <c r="B6" s="18" t="s">
        <v>33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37</v>
      </c>
      <c r="B7" s="14" t="s">
        <v>218</v>
      </c>
      <c r="C7" s="14" t="s">
        <v>218</v>
      </c>
      <c r="D7" s="14" t="s">
        <v>218</v>
      </c>
      <c r="E7" s="16" t="s">
        <v>42</v>
      </c>
      <c r="F7" s="14" t="s">
        <v>218</v>
      </c>
      <c r="G7" s="14" t="s">
        <v>218</v>
      </c>
      <c r="H7" s="14" t="s">
        <v>218</v>
      </c>
      <c r="I7" s="16" t="s">
        <v>42</v>
      </c>
      <c r="J7" s="14" t="s">
        <v>218</v>
      </c>
      <c r="K7" s="14" t="s">
        <v>218</v>
      </c>
      <c r="L7" s="14" t="s">
        <v>218</v>
      </c>
      <c r="M7" s="16" t="s">
        <v>42</v>
      </c>
      <c r="N7" s="14" t="s">
        <v>218</v>
      </c>
      <c r="O7" s="14" t="s">
        <v>218</v>
      </c>
      <c r="P7" s="14" t="s">
        <v>218</v>
      </c>
      <c r="Q7" s="16" t="s">
        <v>42</v>
      </c>
      <c r="R7" s="14" t="s">
        <v>218</v>
      </c>
      <c r="S7" s="14" t="s">
        <v>218</v>
      </c>
      <c r="T7" s="14" t="s">
        <v>218</v>
      </c>
      <c r="U7" s="16" t="s">
        <v>42</v>
      </c>
      <c r="V7" s="14" t="s">
        <v>218</v>
      </c>
      <c r="W7" s="14" t="s">
        <v>218</v>
      </c>
      <c r="X7" s="14" t="s">
        <v>218</v>
      </c>
      <c r="Y7" s="16" t="s">
        <v>42</v>
      </c>
    </row>
    <row r="8" spans="1:25" ht="13.5">
      <c r="A8" s="13" t="s">
        <v>38</v>
      </c>
      <c r="B8" s="1" t="s">
        <v>219</v>
      </c>
      <c r="C8" s="1" t="s">
        <v>219</v>
      </c>
      <c r="D8" s="1" t="s">
        <v>219</v>
      </c>
      <c r="E8" s="17" t="s">
        <v>130</v>
      </c>
      <c r="F8" s="1" t="s">
        <v>130</v>
      </c>
      <c r="G8" s="1" t="s">
        <v>130</v>
      </c>
      <c r="H8" s="1" t="s">
        <v>130</v>
      </c>
      <c r="I8" s="17" t="s">
        <v>131</v>
      </c>
      <c r="J8" s="1" t="s">
        <v>131</v>
      </c>
      <c r="K8" s="1" t="s">
        <v>131</v>
      </c>
      <c r="L8" s="1" t="s">
        <v>131</v>
      </c>
      <c r="M8" s="17" t="s">
        <v>132</v>
      </c>
      <c r="N8" s="1" t="s">
        <v>132</v>
      </c>
      <c r="O8" s="1" t="s">
        <v>132</v>
      </c>
      <c r="P8" s="1" t="s">
        <v>132</v>
      </c>
      <c r="Q8" s="17" t="s">
        <v>133</v>
      </c>
      <c r="R8" s="1" t="s">
        <v>133</v>
      </c>
      <c r="S8" s="1" t="s">
        <v>133</v>
      </c>
      <c r="T8" s="1" t="s">
        <v>133</v>
      </c>
      <c r="U8" s="17" t="s">
        <v>134</v>
      </c>
      <c r="V8" s="1" t="s">
        <v>134</v>
      </c>
      <c r="W8" s="1" t="s">
        <v>134</v>
      </c>
      <c r="X8" s="1" t="s">
        <v>134</v>
      </c>
      <c r="Y8" s="17" t="s">
        <v>135</v>
      </c>
    </row>
    <row r="9" spans="1:25" ht="13.5">
      <c r="A9" s="13" t="s">
        <v>39</v>
      </c>
      <c r="B9" s="1" t="s">
        <v>176</v>
      </c>
      <c r="C9" s="1" t="s">
        <v>178</v>
      </c>
      <c r="D9" s="1" t="s">
        <v>180</v>
      </c>
      <c r="E9" s="17" t="s">
        <v>43</v>
      </c>
      <c r="F9" s="1" t="s">
        <v>182</v>
      </c>
      <c r="G9" s="1" t="s">
        <v>184</v>
      </c>
      <c r="H9" s="1" t="s">
        <v>186</v>
      </c>
      <c r="I9" s="17" t="s">
        <v>44</v>
      </c>
      <c r="J9" s="1" t="s">
        <v>188</v>
      </c>
      <c r="K9" s="1" t="s">
        <v>190</v>
      </c>
      <c r="L9" s="1" t="s">
        <v>192</v>
      </c>
      <c r="M9" s="17" t="s">
        <v>46</v>
      </c>
      <c r="N9" s="1" t="s">
        <v>194</v>
      </c>
      <c r="O9" s="1" t="s">
        <v>196</v>
      </c>
      <c r="P9" s="1" t="s">
        <v>198</v>
      </c>
      <c r="Q9" s="17" t="s">
        <v>48</v>
      </c>
      <c r="R9" s="1" t="s">
        <v>200</v>
      </c>
      <c r="S9" s="1" t="s">
        <v>202</v>
      </c>
      <c r="T9" s="1" t="s">
        <v>204</v>
      </c>
      <c r="U9" s="17" t="s">
        <v>50</v>
      </c>
      <c r="V9" s="1" t="s">
        <v>206</v>
      </c>
      <c r="W9" s="1" t="s">
        <v>208</v>
      </c>
      <c r="X9" s="1" t="s">
        <v>210</v>
      </c>
      <c r="Y9" s="17" t="s">
        <v>51</v>
      </c>
    </row>
    <row r="10" spans="1:25" ht="14.25" thickBot="1">
      <c r="A10" s="13" t="s">
        <v>40</v>
      </c>
      <c r="B10" s="1" t="s">
        <v>53</v>
      </c>
      <c r="C10" s="1" t="s">
        <v>53</v>
      </c>
      <c r="D10" s="1" t="s">
        <v>53</v>
      </c>
      <c r="E10" s="17" t="s">
        <v>53</v>
      </c>
      <c r="F10" s="1" t="s">
        <v>53</v>
      </c>
      <c r="G10" s="1" t="s">
        <v>53</v>
      </c>
      <c r="H10" s="1" t="s">
        <v>53</v>
      </c>
      <c r="I10" s="17" t="s">
        <v>53</v>
      </c>
      <c r="J10" s="1" t="s">
        <v>53</v>
      </c>
      <c r="K10" s="1" t="s">
        <v>53</v>
      </c>
      <c r="L10" s="1" t="s">
        <v>53</v>
      </c>
      <c r="M10" s="17" t="s">
        <v>53</v>
      </c>
      <c r="N10" s="1" t="s">
        <v>53</v>
      </c>
      <c r="O10" s="1" t="s">
        <v>53</v>
      </c>
      <c r="P10" s="1" t="s">
        <v>53</v>
      </c>
      <c r="Q10" s="17" t="s">
        <v>53</v>
      </c>
      <c r="R10" s="1" t="s">
        <v>53</v>
      </c>
      <c r="S10" s="1" t="s">
        <v>53</v>
      </c>
      <c r="T10" s="1" t="s">
        <v>53</v>
      </c>
      <c r="U10" s="17" t="s">
        <v>53</v>
      </c>
      <c r="V10" s="1" t="s">
        <v>53</v>
      </c>
      <c r="W10" s="1" t="s">
        <v>53</v>
      </c>
      <c r="X10" s="1" t="s">
        <v>53</v>
      </c>
      <c r="Y10" s="17" t="s">
        <v>53</v>
      </c>
    </row>
    <row r="11" spans="1:25" ht="14.25" thickTop="1">
      <c r="A11" s="26" t="s">
        <v>136</v>
      </c>
      <c r="B11" s="27">
        <v>101839</v>
      </c>
      <c r="C11" s="27">
        <v>66436</v>
      </c>
      <c r="D11" s="27">
        <v>33303</v>
      </c>
      <c r="E11" s="21">
        <v>131121</v>
      </c>
      <c r="F11" s="27">
        <v>98617</v>
      </c>
      <c r="G11" s="27">
        <v>66304</v>
      </c>
      <c r="H11" s="27">
        <v>34292</v>
      </c>
      <c r="I11" s="21">
        <v>158033</v>
      </c>
      <c r="J11" s="27">
        <v>121278</v>
      </c>
      <c r="K11" s="27">
        <v>81263</v>
      </c>
      <c r="L11" s="27">
        <v>39625</v>
      </c>
      <c r="M11" s="21">
        <v>140707</v>
      </c>
      <c r="N11" s="27">
        <v>105822</v>
      </c>
      <c r="O11" s="27">
        <v>68809</v>
      </c>
      <c r="P11" s="27">
        <v>35080</v>
      </c>
      <c r="Q11" s="21">
        <v>125452</v>
      </c>
      <c r="R11" s="27">
        <v>93042</v>
      </c>
      <c r="S11" s="27">
        <v>60120</v>
      </c>
      <c r="T11" s="27">
        <v>29750</v>
      </c>
      <c r="U11" s="21">
        <v>144292</v>
      </c>
      <c r="V11" s="27">
        <v>118594</v>
      </c>
      <c r="W11" s="27">
        <v>81332</v>
      </c>
      <c r="X11" s="27">
        <v>39767</v>
      </c>
      <c r="Y11" s="21">
        <v>155670</v>
      </c>
    </row>
    <row r="12" spans="1:25" ht="13.5">
      <c r="A12" s="7" t="s">
        <v>27</v>
      </c>
      <c r="B12" s="28">
        <v>94343</v>
      </c>
      <c r="C12" s="28">
        <v>61496</v>
      </c>
      <c r="D12" s="28">
        <v>30907</v>
      </c>
      <c r="E12" s="22">
        <v>121719</v>
      </c>
      <c r="F12" s="28">
        <v>91652</v>
      </c>
      <c r="G12" s="28">
        <v>61626</v>
      </c>
      <c r="H12" s="28">
        <v>31915</v>
      </c>
      <c r="I12" s="22">
        <v>147507</v>
      </c>
      <c r="J12" s="28">
        <v>113163</v>
      </c>
      <c r="K12" s="28">
        <v>75697</v>
      </c>
      <c r="L12" s="28">
        <v>36797</v>
      </c>
      <c r="M12" s="22">
        <v>130676</v>
      </c>
      <c r="N12" s="28">
        <v>98304</v>
      </c>
      <c r="O12" s="28">
        <v>63865</v>
      </c>
      <c r="P12" s="28">
        <v>32702</v>
      </c>
      <c r="Q12" s="22">
        <v>116377</v>
      </c>
      <c r="R12" s="28">
        <v>86273</v>
      </c>
      <c r="S12" s="28">
        <v>55689</v>
      </c>
      <c r="T12" s="28">
        <v>27549</v>
      </c>
      <c r="U12" s="22">
        <v>134983</v>
      </c>
      <c r="V12" s="28">
        <v>111019</v>
      </c>
      <c r="W12" s="28">
        <v>76195</v>
      </c>
      <c r="X12" s="28">
        <v>37236</v>
      </c>
      <c r="Y12" s="22">
        <v>146035</v>
      </c>
    </row>
    <row r="13" spans="1:25" ht="13.5">
      <c r="A13" s="7" t="s">
        <v>142</v>
      </c>
      <c r="B13" s="28">
        <v>7496</v>
      </c>
      <c r="C13" s="28">
        <v>4939</v>
      </c>
      <c r="D13" s="28">
        <v>2395</v>
      </c>
      <c r="E13" s="22">
        <v>9401</v>
      </c>
      <c r="F13" s="28">
        <v>6964</v>
      </c>
      <c r="G13" s="28">
        <v>4677</v>
      </c>
      <c r="H13" s="28">
        <v>2377</v>
      </c>
      <c r="I13" s="22">
        <v>10525</v>
      </c>
      <c r="J13" s="28">
        <v>8114</v>
      </c>
      <c r="K13" s="28">
        <v>5566</v>
      </c>
      <c r="L13" s="28">
        <v>2828</v>
      </c>
      <c r="M13" s="22">
        <v>10030</v>
      </c>
      <c r="N13" s="28">
        <v>7518</v>
      </c>
      <c r="O13" s="28">
        <v>4943</v>
      </c>
      <c r="P13" s="28">
        <v>2377</v>
      </c>
      <c r="Q13" s="22">
        <v>9075</v>
      </c>
      <c r="R13" s="28">
        <v>6768</v>
      </c>
      <c r="S13" s="28">
        <v>4431</v>
      </c>
      <c r="T13" s="28">
        <v>2201</v>
      </c>
      <c r="U13" s="22">
        <v>9309</v>
      </c>
      <c r="V13" s="28">
        <v>7575</v>
      </c>
      <c r="W13" s="28">
        <v>5136</v>
      </c>
      <c r="X13" s="28">
        <v>2531</v>
      </c>
      <c r="Y13" s="22">
        <v>9635</v>
      </c>
    </row>
    <row r="14" spans="1:25" ht="13.5">
      <c r="A14" s="7" t="s">
        <v>149</v>
      </c>
      <c r="B14" s="28">
        <v>5381</v>
      </c>
      <c r="C14" s="28">
        <v>3569</v>
      </c>
      <c r="D14" s="28">
        <v>1700</v>
      </c>
      <c r="E14" s="22">
        <v>7283</v>
      </c>
      <c r="F14" s="28">
        <v>5192</v>
      </c>
      <c r="G14" s="28">
        <v>3549</v>
      </c>
      <c r="H14" s="28">
        <v>1733</v>
      </c>
      <c r="I14" s="22">
        <v>7275</v>
      </c>
      <c r="J14" s="28">
        <v>5367</v>
      </c>
      <c r="K14" s="28">
        <v>3616</v>
      </c>
      <c r="L14" s="28">
        <v>1752</v>
      </c>
      <c r="M14" s="22">
        <v>7329</v>
      </c>
      <c r="N14" s="28">
        <v>5377</v>
      </c>
      <c r="O14" s="28">
        <v>3605</v>
      </c>
      <c r="P14" s="28">
        <v>1765</v>
      </c>
      <c r="Q14" s="22">
        <v>7112</v>
      </c>
      <c r="R14" s="28">
        <v>5532</v>
      </c>
      <c r="S14" s="28">
        <v>3712</v>
      </c>
      <c r="T14" s="28">
        <v>1713</v>
      </c>
      <c r="U14" s="22">
        <v>7217</v>
      </c>
      <c r="V14" s="28">
        <v>5642</v>
      </c>
      <c r="W14" s="28">
        <v>3816</v>
      </c>
      <c r="X14" s="28">
        <v>1886</v>
      </c>
      <c r="Y14" s="22">
        <v>7137</v>
      </c>
    </row>
    <row r="15" spans="1:25" ht="14.25" thickBot="1">
      <c r="A15" s="25" t="s">
        <v>150</v>
      </c>
      <c r="B15" s="29">
        <v>2114</v>
      </c>
      <c r="C15" s="29">
        <v>1369</v>
      </c>
      <c r="D15" s="29">
        <v>695</v>
      </c>
      <c r="E15" s="23">
        <v>2118</v>
      </c>
      <c r="F15" s="29">
        <v>1772</v>
      </c>
      <c r="G15" s="29">
        <v>1128</v>
      </c>
      <c r="H15" s="29">
        <v>643</v>
      </c>
      <c r="I15" s="23">
        <v>3250</v>
      </c>
      <c r="J15" s="29">
        <v>2747</v>
      </c>
      <c r="K15" s="29">
        <v>1949</v>
      </c>
      <c r="L15" s="29">
        <v>1075</v>
      </c>
      <c r="M15" s="23">
        <v>2700</v>
      </c>
      <c r="N15" s="29">
        <v>2140</v>
      </c>
      <c r="O15" s="29">
        <v>1338</v>
      </c>
      <c r="P15" s="29">
        <v>611</v>
      </c>
      <c r="Q15" s="23">
        <v>1962</v>
      </c>
      <c r="R15" s="29">
        <v>1236</v>
      </c>
      <c r="S15" s="29">
        <v>719</v>
      </c>
      <c r="T15" s="29">
        <v>488</v>
      </c>
      <c r="U15" s="23">
        <v>2092</v>
      </c>
      <c r="V15" s="29">
        <v>1933</v>
      </c>
      <c r="W15" s="29">
        <v>1319</v>
      </c>
      <c r="X15" s="29">
        <v>645</v>
      </c>
      <c r="Y15" s="23">
        <v>2498</v>
      </c>
    </row>
    <row r="16" spans="1:25" ht="14.25" thickTop="1">
      <c r="A16" s="6" t="s">
        <v>28</v>
      </c>
      <c r="B16" s="28">
        <v>538</v>
      </c>
      <c r="C16" s="28">
        <v>383</v>
      </c>
      <c r="D16" s="28">
        <v>207</v>
      </c>
      <c r="E16" s="22">
        <v>701</v>
      </c>
      <c r="F16" s="28">
        <v>601</v>
      </c>
      <c r="G16" s="28">
        <v>457</v>
      </c>
      <c r="H16" s="28">
        <v>286</v>
      </c>
      <c r="I16" s="22">
        <v>595</v>
      </c>
      <c r="J16" s="28">
        <v>114</v>
      </c>
      <c r="K16" s="28">
        <v>134</v>
      </c>
      <c r="L16" s="28">
        <v>11</v>
      </c>
      <c r="M16" s="22">
        <v>598</v>
      </c>
      <c r="N16" s="28">
        <v>583</v>
      </c>
      <c r="O16" s="28">
        <v>450</v>
      </c>
      <c r="P16" s="28">
        <v>215</v>
      </c>
      <c r="Q16" s="22">
        <v>464</v>
      </c>
      <c r="R16" s="28">
        <v>285</v>
      </c>
      <c r="S16" s="28">
        <v>125</v>
      </c>
      <c r="T16" s="28">
        <v>6</v>
      </c>
      <c r="U16" s="22">
        <v>45</v>
      </c>
      <c r="V16" s="28">
        <v>331</v>
      </c>
      <c r="W16" s="28">
        <v>233</v>
      </c>
      <c r="X16" s="28">
        <v>108</v>
      </c>
      <c r="Y16" s="22">
        <v>747</v>
      </c>
    </row>
    <row r="17" spans="1:25" ht="13.5">
      <c r="A17" s="6" t="s">
        <v>62</v>
      </c>
      <c r="B17" s="28">
        <v>191</v>
      </c>
      <c r="C17" s="28">
        <v>112</v>
      </c>
      <c r="D17" s="28">
        <v>46</v>
      </c>
      <c r="E17" s="22">
        <v>141</v>
      </c>
      <c r="F17" s="28">
        <v>188</v>
      </c>
      <c r="G17" s="28">
        <v>94</v>
      </c>
      <c r="H17" s="28">
        <v>47</v>
      </c>
      <c r="I17" s="22">
        <v>148</v>
      </c>
      <c r="J17" s="28">
        <v>200</v>
      </c>
      <c r="K17" s="28">
        <v>151</v>
      </c>
      <c r="L17" s="28">
        <v>97</v>
      </c>
      <c r="M17" s="22">
        <v>130</v>
      </c>
      <c r="N17" s="28">
        <v>74</v>
      </c>
      <c r="O17" s="28">
        <v>47</v>
      </c>
      <c r="P17" s="28">
        <v>13</v>
      </c>
      <c r="Q17" s="22">
        <v>69</v>
      </c>
      <c r="R17" s="28">
        <v>58</v>
      </c>
      <c r="S17" s="28">
        <v>33</v>
      </c>
      <c r="T17" s="28">
        <v>13</v>
      </c>
      <c r="U17" s="22">
        <v>61</v>
      </c>
      <c r="V17" s="28">
        <v>44</v>
      </c>
      <c r="W17" s="28">
        <v>28</v>
      </c>
      <c r="X17" s="28">
        <v>8</v>
      </c>
      <c r="Y17" s="22">
        <v>61</v>
      </c>
    </row>
    <row r="18" spans="1:25" ht="13.5">
      <c r="A18" s="6" t="s">
        <v>152</v>
      </c>
      <c r="B18" s="28">
        <v>729</v>
      </c>
      <c r="C18" s="28">
        <v>496</v>
      </c>
      <c r="D18" s="28">
        <v>254</v>
      </c>
      <c r="E18" s="22">
        <v>971</v>
      </c>
      <c r="F18" s="28">
        <v>790</v>
      </c>
      <c r="G18" s="28">
        <v>551</v>
      </c>
      <c r="H18" s="28">
        <v>334</v>
      </c>
      <c r="I18" s="22">
        <v>854</v>
      </c>
      <c r="J18" s="28">
        <v>314</v>
      </c>
      <c r="K18" s="28">
        <v>285</v>
      </c>
      <c r="L18" s="28">
        <v>108</v>
      </c>
      <c r="M18" s="22">
        <v>830</v>
      </c>
      <c r="N18" s="28">
        <v>764</v>
      </c>
      <c r="O18" s="28">
        <v>561</v>
      </c>
      <c r="P18" s="28">
        <v>278</v>
      </c>
      <c r="Q18" s="22">
        <v>687</v>
      </c>
      <c r="R18" s="28">
        <v>451</v>
      </c>
      <c r="S18" s="28">
        <v>222</v>
      </c>
      <c r="T18" s="28">
        <v>60</v>
      </c>
      <c r="U18" s="22">
        <v>319</v>
      </c>
      <c r="V18" s="28">
        <v>541</v>
      </c>
      <c r="W18" s="28">
        <v>350</v>
      </c>
      <c r="X18" s="28">
        <v>168</v>
      </c>
      <c r="Y18" s="22">
        <v>1015</v>
      </c>
    </row>
    <row r="19" spans="1:25" ht="13.5">
      <c r="A19" s="6" t="s">
        <v>153</v>
      </c>
      <c r="B19" s="28">
        <v>62</v>
      </c>
      <c r="C19" s="28">
        <v>42</v>
      </c>
      <c r="D19" s="28">
        <v>20</v>
      </c>
      <c r="E19" s="22">
        <v>89</v>
      </c>
      <c r="F19" s="28">
        <v>68</v>
      </c>
      <c r="G19" s="28">
        <v>46</v>
      </c>
      <c r="H19" s="28">
        <v>23</v>
      </c>
      <c r="I19" s="22">
        <v>113</v>
      </c>
      <c r="J19" s="28">
        <v>87</v>
      </c>
      <c r="K19" s="28">
        <v>61</v>
      </c>
      <c r="L19" s="28">
        <v>29</v>
      </c>
      <c r="M19" s="22">
        <v>131</v>
      </c>
      <c r="N19" s="28">
        <v>101</v>
      </c>
      <c r="O19" s="28">
        <v>67</v>
      </c>
      <c r="P19" s="28">
        <v>33</v>
      </c>
      <c r="Q19" s="22">
        <v>132</v>
      </c>
      <c r="R19" s="28">
        <v>105</v>
      </c>
      <c r="S19" s="28">
        <v>64</v>
      </c>
      <c r="T19" s="28">
        <v>32</v>
      </c>
      <c r="U19" s="22">
        <v>226</v>
      </c>
      <c r="V19" s="28">
        <v>183</v>
      </c>
      <c r="W19" s="28">
        <v>122</v>
      </c>
      <c r="X19" s="28">
        <v>56</v>
      </c>
      <c r="Y19" s="22">
        <v>272</v>
      </c>
    </row>
    <row r="20" spans="1:25" ht="13.5">
      <c r="A20" s="6" t="s">
        <v>62</v>
      </c>
      <c r="B20" s="28">
        <v>58</v>
      </c>
      <c r="C20" s="28">
        <v>26</v>
      </c>
      <c r="D20" s="28">
        <v>19</v>
      </c>
      <c r="E20" s="22">
        <v>25</v>
      </c>
      <c r="F20" s="28">
        <v>131</v>
      </c>
      <c r="G20" s="28">
        <v>52</v>
      </c>
      <c r="H20" s="28">
        <v>34</v>
      </c>
      <c r="I20" s="22">
        <v>40</v>
      </c>
      <c r="J20" s="28">
        <v>99</v>
      </c>
      <c r="K20" s="28">
        <v>64</v>
      </c>
      <c r="L20" s="28">
        <v>29</v>
      </c>
      <c r="M20" s="22">
        <v>86</v>
      </c>
      <c r="N20" s="28">
        <v>30</v>
      </c>
      <c r="O20" s="28">
        <v>22</v>
      </c>
      <c r="P20" s="28">
        <v>15</v>
      </c>
      <c r="Q20" s="22">
        <v>20</v>
      </c>
      <c r="R20" s="28">
        <v>68</v>
      </c>
      <c r="S20" s="28">
        <v>32</v>
      </c>
      <c r="T20" s="28">
        <v>17</v>
      </c>
      <c r="U20" s="22">
        <v>18</v>
      </c>
      <c r="V20" s="28">
        <v>87</v>
      </c>
      <c r="W20" s="28">
        <v>48</v>
      </c>
      <c r="X20" s="28">
        <v>17</v>
      </c>
      <c r="Y20" s="22">
        <v>26</v>
      </c>
    </row>
    <row r="21" spans="1:25" ht="13.5">
      <c r="A21" s="6" t="s">
        <v>158</v>
      </c>
      <c r="B21" s="28">
        <v>120</v>
      </c>
      <c r="C21" s="28">
        <v>89</v>
      </c>
      <c r="D21" s="28">
        <v>60</v>
      </c>
      <c r="E21" s="22">
        <v>232</v>
      </c>
      <c r="F21" s="28">
        <v>199</v>
      </c>
      <c r="G21" s="28">
        <v>130</v>
      </c>
      <c r="H21" s="28">
        <v>89</v>
      </c>
      <c r="I21" s="22">
        <v>242</v>
      </c>
      <c r="J21" s="28">
        <v>186</v>
      </c>
      <c r="K21" s="28">
        <v>126</v>
      </c>
      <c r="L21" s="28">
        <v>58</v>
      </c>
      <c r="M21" s="22">
        <v>284</v>
      </c>
      <c r="N21" s="28">
        <v>191</v>
      </c>
      <c r="O21" s="28">
        <v>130</v>
      </c>
      <c r="P21" s="28">
        <v>60</v>
      </c>
      <c r="Q21" s="22">
        <v>263</v>
      </c>
      <c r="R21" s="28">
        <v>208</v>
      </c>
      <c r="S21" s="28">
        <v>122</v>
      </c>
      <c r="T21" s="28">
        <v>63</v>
      </c>
      <c r="U21" s="22">
        <v>492</v>
      </c>
      <c r="V21" s="28">
        <v>357</v>
      </c>
      <c r="W21" s="28">
        <v>234</v>
      </c>
      <c r="X21" s="28">
        <v>131</v>
      </c>
      <c r="Y21" s="22">
        <v>475</v>
      </c>
    </row>
    <row r="22" spans="1:25" ht="14.25" thickBot="1">
      <c r="A22" s="25" t="s">
        <v>159</v>
      </c>
      <c r="B22" s="29">
        <v>2723</v>
      </c>
      <c r="C22" s="29">
        <v>1777</v>
      </c>
      <c r="D22" s="29">
        <v>889</v>
      </c>
      <c r="E22" s="23">
        <v>2857</v>
      </c>
      <c r="F22" s="29">
        <v>2362</v>
      </c>
      <c r="G22" s="29">
        <v>1550</v>
      </c>
      <c r="H22" s="29">
        <v>887</v>
      </c>
      <c r="I22" s="23">
        <v>3863</v>
      </c>
      <c r="J22" s="29">
        <v>2875</v>
      </c>
      <c r="K22" s="29">
        <v>2108</v>
      </c>
      <c r="L22" s="29">
        <v>1124</v>
      </c>
      <c r="M22" s="23">
        <v>3247</v>
      </c>
      <c r="N22" s="29">
        <v>2713</v>
      </c>
      <c r="O22" s="29">
        <v>1769</v>
      </c>
      <c r="P22" s="29">
        <v>830</v>
      </c>
      <c r="Q22" s="23">
        <v>2385</v>
      </c>
      <c r="R22" s="29">
        <v>1478</v>
      </c>
      <c r="S22" s="29">
        <v>819</v>
      </c>
      <c r="T22" s="29">
        <v>485</v>
      </c>
      <c r="U22" s="23">
        <v>1918</v>
      </c>
      <c r="V22" s="29">
        <v>2116</v>
      </c>
      <c r="W22" s="29">
        <v>1435</v>
      </c>
      <c r="X22" s="29">
        <v>682</v>
      </c>
      <c r="Y22" s="23">
        <v>3038</v>
      </c>
    </row>
    <row r="23" spans="1:25" ht="14.25" thickTop="1">
      <c r="A23" s="6" t="s">
        <v>160</v>
      </c>
      <c r="B23" s="28">
        <v>23</v>
      </c>
      <c r="C23" s="28">
        <v>23</v>
      </c>
      <c r="D23" s="28">
        <v>23</v>
      </c>
      <c r="E23" s="22">
        <v>7</v>
      </c>
      <c r="F23" s="28">
        <v>7</v>
      </c>
      <c r="G23" s="28">
        <v>7</v>
      </c>
      <c r="H23" s="28"/>
      <c r="I23" s="22">
        <v>69</v>
      </c>
      <c r="J23" s="28"/>
      <c r="K23" s="28"/>
      <c r="L23" s="28"/>
      <c r="M23" s="22">
        <v>0</v>
      </c>
      <c r="N23" s="28"/>
      <c r="O23" s="28"/>
      <c r="P23" s="28"/>
      <c r="Q23" s="22"/>
      <c r="R23" s="28"/>
      <c r="S23" s="28"/>
      <c r="T23" s="28"/>
      <c r="U23" s="22"/>
      <c r="V23" s="28"/>
      <c r="W23" s="28"/>
      <c r="X23" s="28"/>
      <c r="Y23" s="22">
        <v>353</v>
      </c>
    </row>
    <row r="24" spans="1:25" ht="13.5">
      <c r="A24" s="6" t="s">
        <v>62</v>
      </c>
      <c r="B24" s="28">
        <v>4</v>
      </c>
      <c r="C24" s="28">
        <v>1</v>
      </c>
      <c r="D24" s="28">
        <v>0</v>
      </c>
      <c r="E24" s="22"/>
      <c r="F24" s="28">
        <v>1</v>
      </c>
      <c r="G24" s="28">
        <v>1</v>
      </c>
      <c r="H24" s="28">
        <v>0</v>
      </c>
      <c r="I24" s="22">
        <v>1</v>
      </c>
      <c r="J24" s="28">
        <v>1</v>
      </c>
      <c r="K24" s="28">
        <v>1</v>
      </c>
      <c r="L24" s="28"/>
      <c r="M24" s="22">
        <v>0</v>
      </c>
      <c r="N24" s="28">
        <v>0</v>
      </c>
      <c r="O24" s="28">
        <v>0</v>
      </c>
      <c r="P24" s="28">
        <v>5</v>
      </c>
      <c r="Q24" s="22"/>
      <c r="R24" s="28">
        <v>0</v>
      </c>
      <c r="S24" s="28">
        <v>0</v>
      </c>
      <c r="T24" s="28">
        <v>0</v>
      </c>
      <c r="U24" s="22"/>
      <c r="V24" s="28">
        <v>1</v>
      </c>
      <c r="W24" s="28">
        <v>1</v>
      </c>
      <c r="X24" s="28">
        <v>1</v>
      </c>
      <c r="Y24" s="22">
        <v>17</v>
      </c>
    </row>
    <row r="25" spans="1:25" ht="13.5">
      <c r="A25" s="6" t="s">
        <v>162</v>
      </c>
      <c r="B25" s="28">
        <v>27</v>
      </c>
      <c r="C25" s="28">
        <v>25</v>
      </c>
      <c r="D25" s="28">
        <v>23</v>
      </c>
      <c r="E25" s="22">
        <v>8</v>
      </c>
      <c r="F25" s="28">
        <v>8</v>
      </c>
      <c r="G25" s="28">
        <v>8</v>
      </c>
      <c r="H25" s="28">
        <v>0</v>
      </c>
      <c r="I25" s="22">
        <v>85</v>
      </c>
      <c r="J25" s="28">
        <v>14</v>
      </c>
      <c r="K25" s="28">
        <v>13</v>
      </c>
      <c r="L25" s="28">
        <v>10</v>
      </c>
      <c r="M25" s="22">
        <v>138</v>
      </c>
      <c r="N25" s="28">
        <v>87</v>
      </c>
      <c r="O25" s="28">
        <v>102</v>
      </c>
      <c r="P25" s="28">
        <v>157</v>
      </c>
      <c r="Q25" s="22">
        <v>110</v>
      </c>
      <c r="R25" s="28">
        <v>34</v>
      </c>
      <c r="S25" s="28">
        <v>30</v>
      </c>
      <c r="T25" s="28">
        <v>52</v>
      </c>
      <c r="U25" s="22">
        <v>126</v>
      </c>
      <c r="V25" s="28">
        <v>77</v>
      </c>
      <c r="W25" s="28">
        <v>75</v>
      </c>
      <c r="X25" s="28">
        <v>25</v>
      </c>
      <c r="Y25" s="22">
        <v>501</v>
      </c>
    </row>
    <row r="26" spans="1:25" ht="13.5">
      <c r="A26" s="6" t="s">
        <v>29</v>
      </c>
      <c r="B26" s="28"/>
      <c r="C26" s="28"/>
      <c r="D26" s="28"/>
      <c r="E26" s="22">
        <v>58</v>
      </c>
      <c r="F26" s="28">
        <v>58</v>
      </c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>
        <v>2</v>
      </c>
      <c r="V26" s="28"/>
      <c r="W26" s="28"/>
      <c r="X26" s="28"/>
      <c r="Y26" s="22"/>
    </row>
    <row r="27" spans="1:25" ht="13.5">
      <c r="A27" s="6" t="s">
        <v>30</v>
      </c>
      <c r="B27" s="28">
        <v>12</v>
      </c>
      <c r="C27" s="28">
        <v>12</v>
      </c>
      <c r="D27" s="28"/>
      <c r="E27" s="22"/>
      <c r="F27" s="28">
        <v>19</v>
      </c>
      <c r="G27" s="28">
        <v>2</v>
      </c>
      <c r="H27" s="28"/>
      <c r="I27" s="22"/>
      <c r="J27" s="28"/>
      <c r="K27" s="28"/>
      <c r="L27" s="28"/>
      <c r="M27" s="22">
        <v>4</v>
      </c>
      <c r="N27" s="28">
        <v>8</v>
      </c>
      <c r="O27" s="28"/>
      <c r="P27" s="28"/>
      <c r="Q27" s="22">
        <v>27</v>
      </c>
      <c r="R27" s="28">
        <v>22</v>
      </c>
      <c r="S27" s="28">
        <v>25</v>
      </c>
      <c r="T27" s="28">
        <v>4</v>
      </c>
      <c r="U27" s="22">
        <v>512</v>
      </c>
      <c r="V27" s="28">
        <v>37</v>
      </c>
      <c r="W27" s="28"/>
      <c r="X27" s="28"/>
      <c r="Y27" s="22"/>
    </row>
    <row r="28" spans="1:25" ht="13.5">
      <c r="A28" s="6" t="s">
        <v>163</v>
      </c>
      <c r="B28" s="28">
        <v>9</v>
      </c>
      <c r="C28" s="28">
        <v>9</v>
      </c>
      <c r="D28" s="28"/>
      <c r="E28" s="22">
        <v>78</v>
      </c>
      <c r="F28" s="28"/>
      <c r="G28" s="28"/>
      <c r="H28" s="28"/>
      <c r="I28" s="22">
        <v>21</v>
      </c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>
        <v>0</v>
      </c>
      <c r="V28" s="28"/>
      <c r="W28" s="28"/>
      <c r="X28" s="28"/>
      <c r="Y28" s="22"/>
    </row>
    <row r="29" spans="1:25" ht="13.5">
      <c r="A29" s="6" t="s">
        <v>62</v>
      </c>
      <c r="B29" s="28">
        <v>1</v>
      </c>
      <c r="C29" s="28">
        <v>0</v>
      </c>
      <c r="D29" s="28"/>
      <c r="E29" s="22">
        <v>53</v>
      </c>
      <c r="F29" s="28">
        <v>30</v>
      </c>
      <c r="G29" s="28">
        <v>12</v>
      </c>
      <c r="H29" s="28">
        <v>0</v>
      </c>
      <c r="I29" s="22">
        <v>12</v>
      </c>
      <c r="J29" s="28">
        <v>11</v>
      </c>
      <c r="K29" s="28">
        <v>2</v>
      </c>
      <c r="L29" s="28"/>
      <c r="M29" s="22">
        <v>9</v>
      </c>
      <c r="N29" s="28">
        <v>5</v>
      </c>
      <c r="O29" s="28">
        <v>4</v>
      </c>
      <c r="P29" s="28">
        <v>1</v>
      </c>
      <c r="Q29" s="22"/>
      <c r="R29" s="28">
        <v>4</v>
      </c>
      <c r="S29" s="28">
        <v>4</v>
      </c>
      <c r="T29" s="28"/>
      <c r="U29" s="22"/>
      <c r="V29" s="28">
        <v>7</v>
      </c>
      <c r="W29" s="28">
        <v>5</v>
      </c>
      <c r="X29" s="28"/>
      <c r="Y29" s="22"/>
    </row>
    <row r="30" spans="1:25" ht="13.5">
      <c r="A30" s="6" t="s">
        <v>167</v>
      </c>
      <c r="B30" s="28">
        <v>24</v>
      </c>
      <c r="C30" s="28">
        <v>23</v>
      </c>
      <c r="D30" s="28">
        <v>0</v>
      </c>
      <c r="E30" s="22">
        <v>191</v>
      </c>
      <c r="F30" s="28">
        <v>108</v>
      </c>
      <c r="G30" s="28">
        <v>23</v>
      </c>
      <c r="H30" s="28">
        <v>9</v>
      </c>
      <c r="I30" s="22">
        <v>429</v>
      </c>
      <c r="J30" s="28">
        <v>380</v>
      </c>
      <c r="K30" s="28">
        <v>100</v>
      </c>
      <c r="L30" s="28">
        <v>0</v>
      </c>
      <c r="M30" s="22">
        <v>80</v>
      </c>
      <c r="N30" s="28">
        <v>78</v>
      </c>
      <c r="O30" s="28">
        <v>70</v>
      </c>
      <c r="P30" s="28">
        <v>73</v>
      </c>
      <c r="Q30" s="22">
        <v>61</v>
      </c>
      <c r="R30" s="28">
        <v>54</v>
      </c>
      <c r="S30" s="28">
        <v>56</v>
      </c>
      <c r="T30" s="28">
        <v>35</v>
      </c>
      <c r="U30" s="22">
        <v>657</v>
      </c>
      <c r="V30" s="28">
        <v>60</v>
      </c>
      <c r="W30" s="28">
        <v>21</v>
      </c>
      <c r="X30" s="28">
        <v>13</v>
      </c>
      <c r="Y30" s="22">
        <v>12</v>
      </c>
    </row>
    <row r="31" spans="1:25" ht="13.5">
      <c r="A31" s="7" t="s">
        <v>168</v>
      </c>
      <c r="B31" s="28">
        <v>2726</v>
      </c>
      <c r="C31" s="28">
        <v>1779</v>
      </c>
      <c r="D31" s="28">
        <v>912</v>
      </c>
      <c r="E31" s="22">
        <v>2674</v>
      </c>
      <c r="F31" s="28">
        <v>2262</v>
      </c>
      <c r="G31" s="28">
        <v>1535</v>
      </c>
      <c r="H31" s="28">
        <v>878</v>
      </c>
      <c r="I31" s="22">
        <v>3519</v>
      </c>
      <c r="J31" s="28">
        <v>2509</v>
      </c>
      <c r="K31" s="28">
        <v>2021</v>
      </c>
      <c r="L31" s="28">
        <v>1135</v>
      </c>
      <c r="M31" s="22">
        <v>3305</v>
      </c>
      <c r="N31" s="28">
        <v>2722</v>
      </c>
      <c r="O31" s="28">
        <v>1800</v>
      </c>
      <c r="P31" s="28">
        <v>915</v>
      </c>
      <c r="Q31" s="22">
        <v>2434</v>
      </c>
      <c r="R31" s="28">
        <v>1458</v>
      </c>
      <c r="S31" s="28">
        <v>793</v>
      </c>
      <c r="T31" s="28">
        <v>502</v>
      </c>
      <c r="U31" s="22">
        <v>1388</v>
      </c>
      <c r="V31" s="28">
        <v>2133</v>
      </c>
      <c r="W31" s="28">
        <v>1490</v>
      </c>
      <c r="X31" s="28">
        <v>695</v>
      </c>
      <c r="Y31" s="22">
        <v>3527</v>
      </c>
    </row>
    <row r="32" spans="1:25" ht="13.5">
      <c r="A32" s="7" t="s">
        <v>169</v>
      </c>
      <c r="B32" s="28">
        <v>740</v>
      </c>
      <c r="C32" s="28">
        <v>496</v>
      </c>
      <c r="D32" s="28">
        <v>244</v>
      </c>
      <c r="E32" s="22">
        <v>758</v>
      </c>
      <c r="F32" s="28">
        <v>512</v>
      </c>
      <c r="G32" s="28">
        <v>357</v>
      </c>
      <c r="H32" s="28">
        <v>172</v>
      </c>
      <c r="I32" s="22">
        <v>1075</v>
      </c>
      <c r="J32" s="28">
        <v>793</v>
      </c>
      <c r="K32" s="28">
        <v>664</v>
      </c>
      <c r="L32" s="28">
        <v>349</v>
      </c>
      <c r="M32" s="22">
        <v>1221</v>
      </c>
      <c r="N32" s="28">
        <v>885</v>
      </c>
      <c r="O32" s="28">
        <v>552</v>
      </c>
      <c r="P32" s="28">
        <v>262</v>
      </c>
      <c r="Q32" s="22">
        <v>510</v>
      </c>
      <c r="R32" s="28">
        <v>311</v>
      </c>
      <c r="S32" s="28">
        <v>136</v>
      </c>
      <c r="T32" s="28">
        <v>86</v>
      </c>
      <c r="U32" s="22">
        <v>651</v>
      </c>
      <c r="V32" s="28">
        <v>678</v>
      </c>
      <c r="W32" s="28">
        <v>481</v>
      </c>
      <c r="X32" s="28">
        <v>246</v>
      </c>
      <c r="Y32" s="22">
        <v>1069</v>
      </c>
    </row>
    <row r="33" spans="1:25" ht="13.5">
      <c r="A33" s="7" t="s">
        <v>170</v>
      </c>
      <c r="B33" s="28">
        <v>129</v>
      </c>
      <c r="C33" s="28">
        <v>103</v>
      </c>
      <c r="D33" s="28">
        <v>80</v>
      </c>
      <c r="E33" s="22">
        <v>214</v>
      </c>
      <c r="F33" s="28">
        <v>197</v>
      </c>
      <c r="G33" s="28">
        <v>119</v>
      </c>
      <c r="H33" s="28">
        <v>148</v>
      </c>
      <c r="I33" s="22">
        <v>124</v>
      </c>
      <c r="J33" s="28">
        <v>218</v>
      </c>
      <c r="K33" s="28">
        <v>129</v>
      </c>
      <c r="L33" s="28">
        <v>140</v>
      </c>
      <c r="M33" s="22">
        <v>-75</v>
      </c>
      <c r="N33" s="28">
        <v>44</v>
      </c>
      <c r="O33" s="28">
        <v>45</v>
      </c>
      <c r="P33" s="28">
        <v>55</v>
      </c>
      <c r="Q33" s="22">
        <v>359</v>
      </c>
      <c r="R33" s="28">
        <v>329</v>
      </c>
      <c r="S33" s="28">
        <v>223</v>
      </c>
      <c r="T33" s="28">
        <v>152</v>
      </c>
      <c r="U33" s="22">
        <v>-149</v>
      </c>
      <c r="V33" s="28">
        <v>114</v>
      </c>
      <c r="W33" s="28">
        <v>80</v>
      </c>
      <c r="X33" s="28">
        <v>88</v>
      </c>
      <c r="Y33" s="22">
        <v>-37</v>
      </c>
    </row>
    <row r="34" spans="1:25" ht="13.5">
      <c r="A34" s="7" t="s">
        <v>171</v>
      </c>
      <c r="B34" s="28">
        <v>870</v>
      </c>
      <c r="C34" s="28">
        <v>600</v>
      </c>
      <c r="D34" s="28">
        <v>324</v>
      </c>
      <c r="E34" s="22">
        <v>972</v>
      </c>
      <c r="F34" s="28">
        <v>710</v>
      </c>
      <c r="G34" s="28">
        <v>477</v>
      </c>
      <c r="H34" s="28">
        <v>321</v>
      </c>
      <c r="I34" s="22">
        <v>1199</v>
      </c>
      <c r="J34" s="28">
        <v>1012</v>
      </c>
      <c r="K34" s="28">
        <v>794</v>
      </c>
      <c r="L34" s="28">
        <v>490</v>
      </c>
      <c r="M34" s="22">
        <v>1145</v>
      </c>
      <c r="N34" s="28">
        <v>930</v>
      </c>
      <c r="O34" s="28">
        <v>598</v>
      </c>
      <c r="P34" s="28">
        <v>318</v>
      </c>
      <c r="Q34" s="22">
        <v>869</v>
      </c>
      <c r="R34" s="28">
        <v>641</v>
      </c>
      <c r="S34" s="28">
        <v>360</v>
      </c>
      <c r="T34" s="28">
        <v>239</v>
      </c>
      <c r="U34" s="22">
        <v>502</v>
      </c>
      <c r="V34" s="28">
        <v>793</v>
      </c>
      <c r="W34" s="28">
        <v>562</v>
      </c>
      <c r="X34" s="28">
        <v>335</v>
      </c>
      <c r="Y34" s="22">
        <v>1031</v>
      </c>
    </row>
    <row r="35" spans="1:25" ht="13.5">
      <c r="A35" s="7" t="s">
        <v>31</v>
      </c>
      <c r="B35" s="28">
        <v>1856</v>
      </c>
      <c r="C35" s="28">
        <v>1179</v>
      </c>
      <c r="D35" s="28">
        <v>588</v>
      </c>
      <c r="E35" s="22">
        <v>1701</v>
      </c>
      <c r="F35" s="28">
        <v>1552</v>
      </c>
      <c r="G35" s="28">
        <v>1058</v>
      </c>
      <c r="H35" s="28">
        <v>557</v>
      </c>
      <c r="I35" s="22">
        <v>2319</v>
      </c>
      <c r="J35" s="28">
        <v>1497</v>
      </c>
      <c r="K35" s="28">
        <v>1227</v>
      </c>
      <c r="L35" s="28">
        <v>644</v>
      </c>
      <c r="M35" s="22">
        <v>2160</v>
      </c>
      <c r="N35" s="28">
        <v>1791</v>
      </c>
      <c r="O35" s="28">
        <v>1202</v>
      </c>
      <c r="P35" s="28">
        <v>596</v>
      </c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7" t="s">
        <v>32</v>
      </c>
      <c r="B36" s="28">
        <v>19</v>
      </c>
      <c r="C36" s="28">
        <v>13</v>
      </c>
      <c r="D36" s="28">
        <v>7</v>
      </c>
      <c r="E36" s="22">
        <v>18</v>
      </c>
      <c r="F36" s="28">
        <v>13</v>
      </c>
      <c r="G36" s="28">
        <v>10</v>
      </c>
      <c r="H36" s="28">
        <v>5</v>
      </c>
      <c r="I36" s="22">
        <v>11</v>
      </c>
      <c r="J36" s="28">
        <v>11</v>
      </c>
      <c r="K36" s="28">
        <v>7</v>
      </c>
      <c r="L36" s="28">
        <v>5</v>
      </c>
      <c r="M36" s="22">
        <v>15</v>
      </c>
      <c r="N36" s="28">
        <v>9</v>
      </c>
      <c r="O36" s="28">
        <v>6</v>
      </c>
      <c r="P36" s="28">
        <v>4</v>
      </c>
      <c r="Q36" s="22">
        <v>17</v>
      </c>
      <c r="R36" s="28">
        <v>13</v>
      </c>
      <c r="S36" s="28">
        <v>10</v>
      </c>
      <c r="T36" s="28">
        <v>5</v>
      </c>
      <c r="U36" s="22">
        <v>20</v>
      </c>
      <c r="V36" s="28">
        <v>15</v>
      </c>
      <c r="W36" s="28">
        <v>11</v>
      </c>
      <c r="X36" s="28">
        <v>5</v>
      </c>
      <c r="Y36" s="22">
        <v>19</v>
      </c>
    </row>
    <row r="37" spans="1:25" ht="14.25" thickBot="1">
      <c r="A37" s="7" t="s">
        <v>172</v>
      </c>
      <c r="B37" s="28">
        <v>1837</v>
      </c>
      <c r="C37" s="28">
        <v>1165</v>
      </c>
      <c r="D37" s="28">
        <v>580</v>
      </c>
      <c r="E37" s="22">
        <v>1682</v>
      </c>
      <c r="F37" s="28">
        <v>1538</v>
      </c>
      <c r="G37" s="28">
        <v>1048</v>
      </c>
      <c r="H37" s="28">
        <v>551</v>
      </c>
      <c r="I37" s="22">
        <v>2308</v>
      </c>
      <c r="J37" s="28">
        <v>1486</v>
      </c>
      <c r="K37" s="28">
        <v>1219</v>
      </c>
      <c r="L37" s="28">
        <v>639</v>
      </c>
      <c r="M37" s="22">
        <v>2144</v>
      </c>
      <c r="N37" s="28">
        <v>1781</v>
      </c>
      <c r="O37" s="28">
        <v>1196</v>
      </c>
      <c r="P37" s="28">
        <v>592</v>
      </c>
      <c r="Q37" s="22">
        <v>1546</v>
      </c>
      <c r="R37" s="28">
        <v>802</v>
      </c>
      <c r="S37" s="28">
        <v>422</v>
      </c>
      <c r="T37" s="28">
        <v>258</v>
      </c>
      <c r="U37" s="22">
        <v>865</v>
      </c>
      <c r="V37" s="28">
        <v>1324</v>
      </c>
      <c r="W37" s="28">
        <v>916</v>
      </c>
      <c r="X37" s="28">
        <v>354</v>
      </c>
      <c r="Y37" s="22">
        <v>2477</v>
      </c>
    </row>
    <row r="38" spans="1:25" ht="14.25" thickTop="1">
      <c r="A38" s="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40" ht="13.5">
      <c r="A40" s="20" t="s">
        <v>128</v>
      </c>
    </row>
    <row r="41" ht="13.5">
      <c r="A41" s="20" t="s">
        <v>129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124</v>
      </c>
      <c r="B2" s="14">
        <v>8103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125</v>
      </c>
      <c r="B3" s="1" t="s">
        <v>126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34</v>
      </c>
      <c r="B4" s="15" t="str">
        <f>HYPERLINK("http://www.kabupro.jp/mark/20131114/S1000EQA.htm","四半期報告書")</f>
        <v>四半期報告書</v>
      </c>
      <c r="C4" s="15" t="str">
        <f>HYPERLINK("http://www.kabupro.jp/mark/20130627/S000DQIS.htm","有価証券報告書")</f>
        <v>有価証券報告書</v>
      </c>
      <c r="D4" s="15" t="str">
        <f>HYPERLINK("http://www.kabupro.jp/mark/20131114/S1000EQA.htm","四半期報告書")</f>
        <v>四半期報告書</v>
      </c>
      <c r="E4" s="15" t="str">
        <f>HYPERLINK("http://www.kabupro.jp/mark/20130627/S000DQIS.htm","有価証券報告書")</f>
        <v>有価証券報告書</v>
      </c>
      <c r="F4" s="15" t="str">
        <f>HYPERLINK("http://www.kabupro.jp/mark/20121114/S000C8YS.htm","四半期報告書")</f>
        <v>四半期報告書</v>
      </c>
      <c r="G4" s="15" t="str">
        <f>HYPERLINK("http://www.kabupro.jp/mark/20120628/S000BAK8.htm","有価証券報告書")</f>
        <v>有価証券報告書</v>
      </c>
      <c r="H4" s="15" t="str">
        <f>HYPERLINK("http://www.kabupro.jp/mark/20110214/S0007SP0.htm","四半期報告書")</f>
        <v>四半期報告書</v>
      </c>
      <c r="I4" s="15" t="str">
        <f>HYPERLINK("http://www.kabupro.jp/mark/20111114/S0009QHE.htm","四半期報告書")</f>
        <v>四半期報告書</v>
      </c>
      <c r="J4" s="15" t="str">
        <f>HYPERLINK("http://www.kabupro.jp/mark/20100813/S0006NDL.htm","四半期報告書")</f>
        <v>四半期報告書</v>
      </c>
      <c r="K4" s="15" t="str">
        <f>HYPERLINK("http://www.kabupro.jp/mark/20110629/S0008QMF.htm","有価証券報告書")</f>
        <v>有価証券報告書</v>
      </c>
      <c r="L4" s="15" t="str">
        <f>HYPERLINK("http://www.kabupro.jp/mark/20110214/S0007SP0.htm","四半期報告書")</f>
        <v>四半期報告書</v>
      </c>
      <c r="M4" s="15" t="str">
        <f>HYPERLINK("http://www.kabupro.jp/mark/20101112/S0007462.htm","四半期報告書")</f>
        <v>四半期報告書</v>
      </c>
      <c r="N4" s="15" t="str">
        <f>HYPERLINK("http://www.kabupro.jp/mark/20100813/S0006NDL.htm","四半期報告書")</f>
        <v>四半期報告書</v>
      </c>
      <c r="O4" s="15" t="str">
        <f>HYPERLINK("http://www.kabupro.jp/mark/20090626/S0003AV8.htm","有価証券報告書")</f>
        <v>有価証券報告書</v>
      </c>
      <c r="P4" s="15" t="str">
        <f>HYPERLINK("http://www.kabupro.jp/mark/20100212/S000559Z.htm","四半期報告書")</f>
        <v>四半期報告書</v>
      </c>
      <c r="Q4" s="15" t="str">
        <f>HYPERLINK("http://www.kabupro.jp/mark/20091113/S0004L1P.htm","四半期報告書")</f>
        <v>四半期報告書</v>
      </c>
      <c r="R4" s="15" t="str">
        <f>HYPERLINK("http://www.kabupro.jp/mark/20090814/S0003Y2P.htm","四半期報告書")</f>
        <v>四半期報告書</v>
      </c>
      <c r="S4" s="15" t="str">
        <f>HYPERLINK("http://www.kabupro.jp/mark/20090626/S0003AV8.htm","有価証券報告書")</f>
        <v>有価証券報告書</v>
      </c>
    </row>
    <row r="5" spans="1:19" ht="14.25" thickBot="1">
      <c r="A5" s="11" t="s">
        <v>35</v>
      </c>
      <c r="B5" s="1" t="s">
        <v>177</v>
      </c>
      <c r="C5" s="1" t="s">
        <v>41</v>
      </c>
      <c r="D5" s="1" t="s">
        <v>177</v>
      </c>
      <c r="E5" s="1" t="s">
        <v>41</v>
      </c>
      <c r="F5" s="1" t="s">
        <v>183</v>
      </c>
      <c r="G5" s="1" t="s">
        <v>45</v>
      </c>
      <c r="H5" s="1" t="s">
        <v>193</v>
      </c>
      <c r="I5" s="1" t="s">
        <v>189</v>
      </c>
      <c r="J5" s="1" t="s">
        <v>197</v>
      </c>
      <c r="K5" s="1" t="s">
        <v>47</v>
      </c>
      <c r="L5" s="1" t="s">
        <v>193</v>
      </c>
      <c r="M5" s="1" t="s">
        <v>195</v>
      </c>
      <c r="N5" s="1" t="s">
        <v>197</v>
      </c>
      <c r="O5" s="1" t="s">
        <v>49</v>
      </c>
      <c r="P5" s="1" t="s">
        <v>199</v>
      </c>
      <c r="Q5" s="1" t="s">
        <v>201</v>
      </c>
      <c r="R5" s="1" t="s">
        <v>203</v>
      </c>
      <c r="S5" s="1" t="s">
        <v>49</v>
      </c>
    </row>
    <row r="6" spans="1:19" ht="15" thickBot="1" thickTop="1">
      <c r="A6" s="10" t="s">
        <v>36</v>
      </c>
      <c r="B6" s="18" t="s">
        <v>26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37</v>
      </c>
      <c r="B7" s="14" t="s">
        <v>218</v>
      </c>
      <c r="C7" s="16" t="s">
        <v>42</v>
      </c>
      <c r="D7" s="14" t="s">
        <v>218</v>
      </c>
      <c r="E7" s="16" t="s">
        <v>42</v>
      </c>
      <c r="F7" s="14" t="s">
        <v>218</v>
      </c>
      <c r="G7" s="16" t="s">
        <v>42</v>
      </c>
      <c r="H7" s="14" t="s">
        <v>218</v>
      </c>
      <c r="I7" s="14" t="s">
        <v>218</v>
      </c>
      <c r="J7" s="14" t="s">
        <v>218</v>
      </c>
      <c r="K7" s="16" t="s">
        <v>42</v>
      </c>
      <c r="L7" s="14" t="s">
        <v>218</v>
      </c>
      <c r="M7" s="14" t="s">
        <v>218</v>
      </c>
      <c r="N7" s="14" t="s">
        <v>218</v>
      </c>
      <c r="O7" s="16" t="s">
        <v>42</v>
      </c>
      <c r="P7" s="14" t="s">
        <v>218</v>
      </c>
      <c r="Q7" s="14" t="s">
        <v>218</v>
      </c>
      <c r="R7" s="14" t="s">
        <v>218</v>
      </c>
      <c r="S7" s="16" t="s">
        <v>42</v>
      </c>
    </row>
    <row r="8" spans="1:19" ht="13.5">
      <c r="A8" s="13" t="s">
        <v>38</v>
      </c>
      <c r="B8" s="1" t="s">
        <v>219</v>
      </c>
      <c r="C8" s="17" t="s">
        <v>130</v>
      </c>
      <c r="D8" s="1" t="s">
        <v>130</v>
      </c>
      <c r="E8" s="17" t="s">
        <v>131</v>
      </c>
      <c r="F8" s="1" t="s">
        <v>131</v>
      </c>
      <c r="G8" s="17" t="s">
        <v>132</v>
      </c>
      <c r="H8" s="1" t="s">
        <v>132</v>
      </c>
      <c r="I8" s="1" t="s">
        <v>132</v>
      </c>
      <c r="J8" s="1" t="s">
        <v>132</v>
      </c>
      <c r="K8" s="17" t="s">
        <v>133</v>
      </c>
      <c r="L8" s="1" t="s">
        <v>133</v>
      </c>
      <c r="M8" s="1" t="s">
        <v>133</v>
      </c>
      <c r="N8" s="1" t="s">
        <v>133</v>
      </c>
      <c r="O8" s="17" t="s">
        <v>134</v>
      </c>
      <c r="P8" s="1" t="s">
        <v>134</v>
      </c>
      <c r="Q8" s="1" t="s">
        <v>134</v>
      </c>
      <c r="R8" s="1" t="s">
        <v>134</v>
      </c>
      <c r="S8" s="17" t="s">
        <v>135</v>
      </c>
    </row>
    <row r="9" spans="1:19" ht="13.5">
      <c r="A9" s="13" t="s">
        <v>39</v>
      </c>
      <c r="B9" s="1" t="s">
        <v>178</v>
      </c>
      <c r="C9" s="17" t="s">
        <v>43</v>
      </c>
      <c r="D9" s="1" t="s">
        <v>184</v>
      </c>
      <c r="E9" s="17" t="s">
        <v>44</v>
      </c>
      <c r="F9" s="1" t="s">
        <v>190</v>
      </c>
      <c r="G9" s="17" t="s">
        <v>46</v>
      </c>
      <c r="H9" s="1" t="s">
        <v>194</v>
      </c>
      <c r="I9" s="1" t="s">
        <v>196</v>
      </c>
      <c r="J9" s="1" t="s">
        <v>198</v>
      </c>
      <c r="K9" s="17" t="s">
        <v>48</v>
      </c>
      <c r="L9" s="1" t="s">
        <v>200</v>
      </c>
      <c r="M9" s="1" t="s">
        <v>202</v>
      </c>
      <c r="N9" s="1" t="s">
        <v>204</v>
      </c>
      <c r="O9" s="17" t="s">
        <v>50</v>
      </c>
      <c r="P9" s="1" t="s">
        <v>206</v>
      </c>
      <c r="Q9" s="1" t="s">
        <v>208</v>
      </c>
      <c r="R9" s="1" t="s">
        <v>210</v>
      </c>
      <c r="S9" s="17" t="s">
        <v>51</v>
      </c>
    </row>
    <row r="10" spans="1:19" ht="14.25" thickBot="1">
      <c r="A10" s="13" t="s">
        <v>40</v>
      </c>
      <c r="B10" s="1" t="s">
        <v>53</v>
      </c>
      <c r="C10" s="17" t="s">
        <v>53</v>
      </c>
      <c r="D10" s="1" t="s">
        <v>53</v>
      </c>
      <c r="E10" s="17" t="s">
        <v>53</v>
      </c>
      <c r="F10" s="1" t="s">
        <v>53</v>
      </c>
      <c r="G10" s="17" t="s">
        <v>53</v>
      </c>
      <c r="H10" s="1" t="s">
        <v>53</v>
      </c>
      <c r="I10" s="1" t="s">
        <v>53</v>
      </c>
      <c r="J10" s="1" t="s">
        <v>53</v>
      </c>
      <c r="K10" s="17" t="s">
        <v>53</v>
      </c>
      <c r="L10" s="1" t="s">
        <v>53</v>
      </c>
      <c r="M10" s="1" t="s">
        <v>53</v>
      </c>
      <c r="N10" s="1" t="s">
        <v>53</v>
      </c>
      <c r="O10" s="17" t="s">
        <v>53</v>
      </c>
      <c r="P10" s="1" t="s">
        <v>53</v>
      </c>
      <c r="Q10" s="1" t="s">
        <v>53</v>
      </c>
      <c r="R10" s="1" t="s">
        <v>53</v>
      </c>
      <c r="S10" s="17" t="s">
        <v>53</v>
      </c>
    </row>
    <row r="11" spans="1:19" ht="14.25" thickTop="1">
      <c r="A11" s="30" t="s">
        <v>168</v>
      </c>
      <c r="B11" s="27">
        <v>1779</v>
      </c>
      <c r="C11" s="21">
        <v>2674</v>
      </c>
      <c r="D11" s="27">
        <v>1535</v>
      </c>
      <c r="E11" s="21">
        <v>3519</v>
      </c>
      <c r="F11" s="27">
        <v>2021</v>
      </c>
      <c r="G11" s="21">
        <v>3305</v>
      </c>
      <c r="H11" s="27">
        <v>2722</v>
      </c>
      <c r="I11" s="27">
        <v>1800</v>
      </c>
      <c r="J11" s="27">
        <v>915</v>
      </c>
      <c r="K11" s="21">
        <v>2434</v>
      </c>
      <c r="L11" s="27">
        <v>1458</v>
      </c>
      <c r="M11" s="27">
        <v>793</v>
      </c>
      <c r="N11" s="27">
        <v>502</v>
      </c>
      <c r="O11" s="21">
        <v>1388</v>
      </c>
      <c r="P11" s="27">
        <v>2133</v>
      </c>
      <c r="Q11" s="27">
        <v>1490</v>
      </c>
      <c r="R11" s="27">
        <v>695</v>
      </c>
      <c r="S11" s="21">
        <v>3527</v>
      </c>
    </row>
    <row r="12" spans="1:19" ht="13.5">
      <c r="A12" s="6" t="s">
        <v>220</v>
      </c>
      <c r="B12" s="28">
        <v>54</v>
      </c>
      <c r="C12" s="22">
        <v>113</v>
      </c>
      <c r="D12" s="28">
        <v>56</v>
      </c>
      <c r="E12" s="22">
        <v>122</v>
      </c>
      <c r="F12" s="28">
        <v>60</v>
      </c>
      <c r="G12" s="22">
        <v>77</v>
      </c>
      <c r="H12" s="28">
        <v>50</v>
      </c>
      <c r="I12" s="28">
        <v>32</v>
      </c>
      <c r="J12" s="28">
        <v>15</v>
      </c>
      <c r="K12" s="22">
        <v>70</v>
      </c>
      <c r="L12" s="28">
        <v>52</v>
      </c>
      <c r="M12" s="28">
        <v>34</v>
      </c>
      <c r="N12" s="28">
        <v>17</v>
      </c>
      <c r="O12" s="22">
        <v>69</v>
      </c>
      <c r="P12" s="28">
        <v>50</v>
      </c>
      <c r="Q12" s="28">
        <v>33</v>
      </c>
      <c r="R12" s="28">
        <v>16</v>
      </c>
      <c r="S12" s="22">
        <v>63</v>
      </c>
    </row>
    <row r="13" spans="1:19" ht="13.5">
      <c r="A13" s="6" t="s">
        <v>163</v>
      </c>
      <c r="B13" s="28">
        <v>9</v>
      </c>
      <c r="C13" s="22">
        <v>78</v>
      </c>
      <c r="D13" s="28"/>
      <c r="E13" s="22">
        <v>21</v>
      </c>
      <c r="F13" s="28"/>
      <c r="G13" s="22"/>
      <c r="H13" s="28"/>
      <c r="I13" s="28"/>
      <c r="J13" s="28"/>
      <c r="K13" s="22"/>
      <c r="L13" s="28"/>
      <c r="M13" s="28"/>
      <c r="N13" s="28"/>
      <c r="O13" s="22"/>
      <c r="P13" s="28"/>
      <c r="Q13" s="28"/>
      <c r="R13" s="28"/>
      <c r="S13" s="22"/>
    </row>
    <row r="14" spans="1:19" ht="13.5">
      <c r="A14" s="6" t="s">
        <v>221</v>
      </c>
      <c r="B14" s="28">
        <v>-1</v>
      </c>
      <c r="C14" s="22">
        <v>-4</v>
      </c>
      <c r="D14" s="28">
        <v>-2</v>
      </c>
      <c r="E14" s="22">
        <v>-5</v>
      </c>
      <c r="F14" s="28">
        <v>-2</v>
      </c>
      <c r="G14" s="22">
        <v>-6</v>
      </c>
      <c r="H14" s="28">
        <v>-4</v>
      </c>
      <c r="I14" s="28">
        <v>-3</v>
      </c>
      <c r="J14" s="28">
        <v>-1</v>
      </c>
      <c r="K14" s="22">
        <v>-7</v>
      </c>
      <c r="L14" s="28">
        <v>-5</v>
      </c>
      <c r="M14" s="28">
        <v>-3</v>
      </c>
      <c r="N14" s="28">
        <v>-1</v>
      </c>
      <c r="O14" s="22">
        <v>-10</v>
      </c>
      <c r="P14" s="28">
        <v>-7</v>
      </c>
      <c r="Q14" s="28">
        <v>-5</v>
      </c>
      <c r="R14" s="28">
        <v>-2</v>
      </c>
      <c r="S14" s="22">
        <v>-9</v>
      </c>
    </row>
    <row r="15" spans="1:19" ht="13.5">
      <c r="A15" s="6" t="s">
        <v>222</v>
      </c>
      <c r="B15" s="28">
        <v>-247</v>
      </c>
      <c r="C15" s="22">
        <v>-580</v>
      </c>
      <c r="D15" s="28">
        <v>-337</v>
      </c>
      <c r="E15" s="22">
        <v>-377</v>
      </c>
      <c r="F15" s="28">
        <v>39</v>
      </c>
      <c r="G15" s="22">
        <v>-491</v>
      </c>
      <c r="H15" s="28">
        <v>-476</v>
      </c>
      <c r="I15" s="28">
        <v>-363</v>
      </c>
      <c r="J15" s="28">
        <v>-168</v>
      </c>
      <c r="K15" s="22">
        <v>-419</v>
      </c>
      <c r="L15" s="28">
        <v>-241</v>
      </c>
      <c r="M15" s="28">
        <v>-80</v>
      </c>
      <c r="N15" s="28">
        <v>38</v>
      </c>
      <c r="O15" s="22">
        <v>-1</v>
      </c>
      <c r="P15" s="28">
        <v>-287</v>
      </c>
      <c r="Q15" s="28">
        <v>-189</v>
      </c>
      <c r="R15" s="28">
        <v>-64</v>
      </c>
      <c r="S15" s="22">
        <v>-704</v>
      </c>
    </row>
    <row r="16" spans="1:19" ht="13.5">
      <c r="A16" s="6" t="s">
        <v>223</v>
      </c>
      <c r="B16" s="28">
        <v>-73</v>
      </c>
      <c r="C16" s="22">
        <v>95</v>
      </c>
      <c r="D16" s="28">
        <v>0</v>
      </c>
      <c r="E16" s="22">
        <v>-30</v>
      </c>
      <c r="F16" s="28">
        <v>-47</v>
      </c>
      <c r="G16" s="22">
        <v>-1</v>
      </c>
      <c r="H16" s="28">
        <v>0</v>
      </c>
      <c r="I16" s="28">
        <v>-27</v>
      </c>
      <c r="J16" s="28">
        <v>-83</v>
      </c>
      <c r="K16" s="22">
        <v>4</v>
      </c>
      <c r="L16" s="28">
        <v>256</v>
      </c>
      <c r="M16" s="28">
        <v>169</v>
      </c>
      <c r="N16" s="28">
        <v>-46</v>
      </c>
      <c r="O16" s="22">
        <v>-21</v>
      </c>
      <c r="P16" s="28">
        <v>-14</v>
      </c>
      <c r="Q16" s="28">
        <v>-22</v>
      </c>
      <c r="R16" s="28">
        <v>-21</v>
      </c>
      <c r="S16" s="22">
        <v>-173</v>
      </c>
    </row>
    <row r="17" spans="1:19" ht="13.5">
      <c r="A17" s="6" t="s">
        <v>224</v>
      </c>
      <c r="B17" s="28">
        <v>-33</v>
      </c>
      <c r="C17" s="22">
        <v>-42</v>
      </c>
      <c r="D17" s="28">
        <v>-20</v>
      </c>
      <c r="E17" s="22">
        <v>14</v>
      </c>
      <c r="F17" s="28">
        <v>-14</v>
      </c>
      <c r="G17" s="22">
        <v>15</v>
      </c>
      <c r="H17" s="28">
        <v>14</v>
      </c>
      <c r="I17" s="28">
        <v>11</v>
      </c>
      <c r="J17" s="28">
        <v>-3</v>
      </c>
      <c r="K17" s="22">
        <v>42</v>
      </c>
      <c r="L17" s="28">
        <v>26</v>
      </c>
      <c r="M17" s="28">
        <v>16</v>
      </c>
      <c r="N17" s="28">
        <v>8</v>
      </c>
      <c r="O17" s="22">
        <v>20</v>
      </c>
      <c r="P17" s="28">
        <v>37</v>
      </c>
      <c r="Q17" s="28">
        <v>25</v>
      </c>
      <c r="R17" s="28">
        <v>11</v>
      </c>
      <c r="S17" s="22">
        <v>-64</v>
      </c>
    </row>
    <row r="18" spans="1:19" ht="13.5">
      <c r="A18" s="6" t="s">
        <v>225</v>
      </c>
      <c r="B18" s="28">
        <v>14</v>
      </c>
      <c r="C18" s="22">
        <v>-35</v>
      </c>
      <c r="D18" s="28">
        <v>-49</v>
      </c>
      <c r="E18" s="22">
        <v>-2</v>
      </c>
      <c r="F18" s="28">
        <v>-17</v>
      </c>
      <c r="G18" s="22">
        <v>-44</v>
      </c>
      <c r="H18" s="28">
        <v>-14</v>
      </c>
      <c r="I18" s="28">
        <v>-31</v>
      </c>
      <c r="J18" s="28">
        <v>-39</v>
      </c>
      <c r="K18" s="22">
        <v>-24</v>
      </c>
      <c r="L18" s="28">
        <v>-34</v>
      </c>
      <c r="M18" s="28">
        <v>-43</v>
      </c>
      <c r="N18" s="28">
        <v>-56</v>
      </c>
      <c r="O18" s="22">
        <v>27</v>
      </c>
      <c r="P18" s="28">
        <v>19</v>
      </c>
      <c r="Q18" s="28">
        <v>9</v>
      </c>
      <c r="R18" s="28">
        <v>9</v>
      </c>
      <c r="S18" s="22">
        <v>22</v>
      </c>
    </row>
    <row r="19" spans="1:19" ht="13.5">
      <c r="A19" s="6" t="s">
        <v>226</v>
      </c>
      <c r="B19" s="28">
        <v>29</v>
      </c>
      <c r="C19" s="22">
        <v>22</v>
      </c>
      <c r="D19" s="28">
        <v>39</v>
      </c>
      <c r="E19" s="22">
        <v>3</v>
      </c>
      <c r="F19" s="28">
        <v>0</v>
      </c>
      <c r="G19" s="22">
        <v>24</v>
      </c>
      <c r="H19" s="28">
        <v>79</v>
      </c>
      <c r="I19" s="28">
        <v>40</v>
      </c>
      <c r="J19" s="28">
        <v>29</v>
      </c>
      <c r="K19" s="22">
        <v>-7</v>
      </c>
      <c r="L19" s="28">
        <v>21</v>
      </c>
      <c r="M19" s="28">
        <v>-6</v>
      </c>
      <c r="N19" s="28">
        <v>39</v>
      </c>
      <c r="O19" s="22">
        <v>-6</v>
      </c>
      <c r="P19" s="28">
        <v>40</v>
      </c>
      <c r="Q19" s="28">
        <v>-4</v>
      </c>
      <c r="R19" s="28">
        <v>44</v>
      </c>
      <c r="S19" s="22">
        <v>9</v>
      </c>
    </row>
    <row r="20" spans="1:19" ht="13.5">
      <c r="A20" s="6" t="s">
        <v>227</v>
      </c>
      <c r="B20" s="28">
        <v>-74</v>
      </c>
      <c r="C20" s="22">
        <v>-178</v>
      </c>
      <c r="D20" s="28">
        <v>-69</v>
      </c>
      <c r="E20" s="22">
        <v>-148</v>
      </c>
      <c r="F20" s="28">
        <v>-79</v>
      </c>
      <c r="G20" s="22">
        <v>-133</v>
      </c>
      <c r="H20" s="28">
        <v>-101</v>
      </c>
      <c r="I20" s="28">
        <v>-60</v>
      </c>
      <c r="J20" s="28">
        <v>-34</v>
      </c>
      <c r="K20" s="22">
        <v>-146</v>
      </c>
      <c r="L20" s="28">
        <v>-101</v>
      </c>
      <c r="M20" s="28">
        <v>-59</v>
      </c>
      <c r="N20" s="28">
        <v>-39</v>
      </c>
      <c r="O20" s="22">
        <v>-201</v>
      </c>
      <c r="P20" s="28">
        <v>-157</v>
      </c>
      <c r="Q20" s="28">
        <v>-83</v>
      </c>
      <c r="R20" s="28">
        <v>-49</v>
      </c>
      <c r="S20" s="22">
        <v>-197</v>
      </c>
    </row>
    <row r="21" spans="1:19" ht="13.5">
      <c r="A21" s="6" t="s">
        <v>153</v>
      </c>
      <c r="B21" s="28">
        <v>42</v>
      </c>
      <c r="C21" s="22">
        <v>89</v>
      </c>
      <c r="D21" s="28">
        <v>46</v>
      </c>
      <c r="E21" s="22">
        <v>113</v>
      </c>
      <c r="F21" s="28">
        <v>61</v>
      </c>
      <c r="G21" s="22">
        <v>131</v>
      </c>
      <c r="H21" s="28">
        <v>101</v>
      </c>
      <c r="I21" s="28">
        <v>67</v>
      </c>
      <c r="J21" s="28">
        <v>33</v>
      </c>
      <c r="K21" s="22">
        <v>132</v>
      </c>
      <c r="L21" s="28">
        <v>105</v>
      </c>
      <c r="M21" s="28">
        <v>64</v>
      </c>
      <c r="N21" s="28">
        <v>32</v>
      </c>
      <c r="O21" s="22">
        <v>226</v>
      </c>
      <c r="P21" s="28">
        <v>183</v>
      </c>
      <c r="Q21" s="28">
        <v>122</v>
      </c>
      <c r="R21" s="28">
        <v>56</v>
      </c>
      <c r="S21" s="22">
        <v>272</v>
      </c>
    </row>
    <row r="22" spans="1:19" ht="13.5">
      <c r="A22" s="6" t="s">
        <v>228</v>
      </c>
      <c r="B22" s="28">
        <v>-23</v>
      </c>
      <c r="C22" s="22">
        <v>51</v>
      </c>
      <c r="D22" s="28">
        <v>-7</v>
      </c>
      <c r="E22" s="22">
        <v>-69</v>
      </c>
      <c r="F22" s="28"/>
      <c r="G22" s="22">
        <v>0</v>
      </c>
      <c r="H22" s="28"/>
      <c r="I22" s="28"/>
      <c r="J22" s="28"/>
      <c r="K22" s="22"/>
      <c r="L22" s="28"/>
      <c r="M22" s="28"/>
      <c r="N22" s="28"/>
      <c r="O22" s="22">
        <v>2</v>
      </c>
      <c r="P22" s="28">
        <v>1</v>
      </c>
      <c r="Q22" s="28"/>
      <c r="R22" s="28"/>
      <c r="S22" s="22">
        <v>-353</v>
      </c>
    </row>
    <row r="23" spans="1:19" ht="13.5">
      <c r="A23" s="6" t="s">
        <v>229</v>
      </c>
      <c r="B23" s="28">
        <v>12</v>
      </c>
      <c r="C23" s="22">
        <v>15</v>
      </c>
      <c r="D23" s="28">
        <v>2</v>
      </c>
      <c r="E23" s="22">
        <v>0</v>
      </c>
      <c r="F23" s="28"/>
      <c r="G23" s="22">
        <v>4</v>
      </c>
      <c r="H23" s="28">
        <v>8</v>
      </c>
      <c r="I23" s="28"/>
      <c r="J23" s="28"/>
      <c r="K23" s="22">
        <v>5</v>
      </c>
      <c r="L23" s="28">
        <v>4</v>
      </c>
      <c r="M23" s="28">
        <v>6</v>
      </c>
      <c r="N23" s="28">
        <v>4</v>
      </c>
      <c r="O23" s="22">
        <v>371</v>
      </c>
      <c r="P23" s="28">
        <v>37</v>
      </c>
      <c r="Q23" s="28"/>
      <c r="R23" s="28"/>
      <c r="S23" s="22"/>
    </row>
    <row r="24" spans="1:19" ht="13.5">
      <c r="A24" s="6" t="s">
        <v>230</v>
      </c>
      <c r="B24" s="28">
        <v>-1</v>
      </c>
      <c r="C24" s="22"/>
      <c r="D24" s="28"/>
      <c r="E24" s="22">
        <v>-12</v>
      </c>
      <c r="F24" s="28">
        <v>-12</v>
      </c>
      <c r="G24" s="22"/>
      <c r="H24" s="28"/>
      <c r="I24" s="28"/>
      <c r="J24" s="28"/>
      <c r="K24" s="22"/>
      <c r="L24" s="28"/>
      <c r="M24" s="28"/>
      <c r="N24" s="28"/>
      <c r="O24" s="22"/>
      <c r="P24" s="28"/>
      <c r="Q24" s="28"/>
      <c r="R24" s="28"/>
      <c r="S24" s="22"/>
    </row>
    <row r="25" spans="1:19" ht="13.5">
      <c r="A25" s="6" t="s">
        <v>231</v>
      </c>
      <c r="B25" s="28">
        <v>0</v>
      </c>
      <c r="C25" s="22">
        <v>5</v>
      </c>
      <c r="D25" s="28">
        <v>1</v>
      </c>
      <c r="E25" s="22">
        <v>0</v>
      </c>
      <c r="F25" s="28"/>
      <c r="G25" s="22">
        <v>0</v>
      </c>
      <c r="H25" s="28">
        <v>0</v>
      </c>
      <c r="I25" s="28"/>
      <c r="J25" s="28">
        <v>0</v>
      </c>
      <c r="K25" s="22">
        <v>0</v>
      </c>
      <c r="L25" s="28">
        <v>0</v>
      </c>
      <c r="M25" s="28">
        <v>0</v>
      </c>
      <c r="N25" s="28">
        <v>0</v>
      </c>
      <c r="O25" s="22">
        <v>-1</v>
      </c>
      <c r="P25" s="28">
        <v>-1</v>
      </c>
      <c r="Q25" s="28">
        <v>-1</v>
      </c>
      <c r="R25" s="28">
        <v>-1</v>
      </c>
      <c r="S25" s="22">
        <v>0</v>
      </c>
    </row>
    <row r="26" spans="1:19" ht="13.5">
      <c r="A26" s="6" t="s">
        <v>232</v>
      </c>
      <c r="B26" s="28">
        <v>2630</v>
      </c>
      <c r="C26" s="22">
        <v>818</v>
      </c>
      <c r="D26" s="28">
        <v>2449</v>
      </c>
      <c r="E26" s="22">
        <v>-1929</v>
      </c>
      <c r="F26" s="28">
        <v>1799</v>
      </c>
      <c r="G26" s="22">
        <v>-3865</v>
      </c>
      <c r="H26" s="28">
        <v>-6623</v>
      </c>
      <c r="I26" s="28">
        <v>195</v>
      </c>
      <c r="J26" s="28">
        <v>-111</v>
      </c>
      <c r="K26" s="22">
        <v>-3903</v>
      </c>
      <c r="L26" s="28">
        <v>-5845</v>
      </c>
      <c r="M26" s="28">
        <v>-314</v>
      </c>
      <c r="N26" s="28">
        <v>655</v>
      </c>
      <c r="O26" s="22">
        <v>11164</v>
      </c>
      <c r="P26" s="28">
        <v>-1925</v>
      </c>
      <c r="Q26" s="28">
        <v>-1550</v>
      </c>
      <c r="R26" s="28">
        <v>1503</v>
      </c>
      <c r="S26" s="22">
        <v>318</v>
      </c>
    </row>
    <row r="27" spans="1:19" ht="13.5">
      <c r="A27" s="6" t="s">
        <v>233</v>
      </c>
      <c r="B27" s="28">
        <v>-1044</v>
      </c>
      <c r="C27" s="22">
        <v>1044</v>
      </c>
      <c r="D27" s="28">
        <v>1303</v>
      </c>
      <c r="E27" s="22">
        <v>-370</v>
      </c>
      <c r="F27" s="28">
        <v>-1291</v>
      </c>
      <c r="G27" s="22">
        <v>-2005</v>
      </c>
      <c r="H27" s="28">
        <v>-1371</v>
      </c>
      <c r="I27" s="28">
        <v>-1270</v>
      </c>
      <c r="J27" s="28">
        <v>-411</v>
      </c>
      <c r="K27" s="22">
        <v>395</v>
      </c>
      <c r="L27" s="28">
        <v>232</v>
      </c>
      <c r="M27" s="28">
        <v>-12</v>
      </c>
      <c r="N27" s="28">
        <v>195</v>
      </c>
      <c r="O27" s="22">
        <v>364</v>
      </c>
      <c r="P27" s="28">
        <v>-483</v>
      </c>
      <c r="Q27" s="28">
        <v>-377</v>
      </c>
      <c r="R27" s="28">
        <v>-248</v>
      </c>
      <c r="S27" s="22">
        <v>348</v>
      </c>
    </row>
    <row r="28" spans="1:19" ht="13.5">
      <c r="A28" s="6" t="s">
        <v>234</v>
      </c>
      <c r="B28" s="28">
        <v>-1451</v>
      </c>
      <c r="C28" s="22">
        <v>-1563</v>
      </c>
      <c r="D28" s="28">
        <v>-2533</v>
      </c>
      <c r="E28" s="22">
        <v>-72</v>
      </c>
      <c r="F28" s="28">
        <v>-1023</v>
      </c>
      <c r="G28" s="22">
        <v>3693</v>
      </c>
      <c r="H28" s="28">
        <v>5042</v>
      </c>
      <c r="I28" s="28">
        <v>327</v>
      </c>
      <c r="J28" s="28">
        <v>695</v>
      </c>
      <c r="K28" s="22">
        <v>3164</v>
      </c>
      <c r="L28" s="28">
        <v>5869</v>
      </c>
      <c r="M28" s="28">
        <v>1956</v>
      </c>
      <c r="N28" s="28">
        <v>1071</v>
      </c>
      <c r="O28" s="22">
        <v>-6938</v>
      </c>
      <c r="P28" s="28">
        <v>2399</v>
      </c>
      <c r="Q28" s="28">
        <v>927</v>
      </c>
      <c r="R28" s="28">
        <v>-431</v>
      </c>
      <c r="S28" s="22">
        <v>-3431</v>
      </c>
    </row>
    <row r="29" spans="1:19" ht="13.5">
      <c r="A29" s="6" t="s">
        <v>235</v>
      </c>
      <c r="B29" s="28">
        <v>-27</v>
      </c>
      <c r="C29" s="22">
        <v>456</v>
      </c>
      <c r="D29" s="28">
        <v>179</v>
      </c>
      <c r="E29" s="22">
        <v>151</v>
      </c>
      <c r="F29" s="28">
        <v>-20</v>
      </c>
      <c r="G29" s="22">
        <v>-32</v>
      </c>
      <c r="H29" s="28">
        <v>-2</v>
      </c>
      <c r="I29" s="28">
        <v>-40</v>
      </c>
      <c r="J29" s="28">
        <v>-99</v>
      </c>
      <c r="K29" s="22">
        <v>-7</v>
      </c>
      <c r="L29" s="28">
        <v>-5</v>
      </c>
      <c r="M29" s="28">
        <v>0</v>
      </c>
      <c r="N29" s="28">
        <v>-77</v>
      </c>
      <c r="O29" s="22">
        <v>162</v>
      </c>
      <c r="P29" s="28">
        <v>162</v>
      </c>
      <c r="Q29" s="28">
        <v>22</v>
      </c>
      <c r="R29" s="28">
        <v>-38</v>
      </c>
      <c r="S29" s="22">
        <v>59</v>
      </c>
    </row>
    <row r="30" spans="1:19" ht="13.5">
      <c r="A30" s="6" t="s">
        <v>236</v>
      </c>
      <c r="B30" s="28">
        <v>23</v>
      </c>
      <c r="C30" s="22">
        <v>46</v>
      </c>
      <c r="D30" s="28">
        <v>50</v>
      </c>
      <c r="E30" s="22">
        <v>-11</v>
      </c>
      <c r="F30" s="28">
        <v>3</v>
      </c>
      <c r="G30" s="22">
        <v>41</v>
      </c>
      <c r="H30" s="28">
        <v>22</v>
      </c>
      <c r="I30" s="28"/>
      <c r="J30" s="28">
        <v>4</v>
      </c>
      <c r="K30" s="22">
        <v>185</v>
      </c>
      <c r="L30" s="28">
        <v>187</v>
      </c>
      <c r="M30" s="28">
        <v>189</v>
      </c>
      <c r="N30" s="28">
        <v>187</v>
      </c>
      <c r="O30" s="22"/>
      <c r="P30" s="28">
        <v>113</v>
      </c>
      <c r="Q30" s="28">
        <v>64</v>
      </c>
      <c r="R30" s="28">
        <v>16</v>
      </c>
      <c r="S30" s="22"/>
    </row>
    <row r="31" spans="1:19" ht="13.5">
      <c r="A31" s="6" t="s">
        <v>237</v>
      </c>
      <c r="B31" s="28">
        <v>-56</v>
      </c>
      <c r="C31" s="22">
        <v>-1054</v>
      </c>
      <c r="D31" s="28">
        <v>-673</v>
      </c>
      <c r="E31" s="22">
        <v>684</v>
      </c>
      <c r="F31" s="28">
        <v>-87</v>
      </c>
      <c r="G31" s="22">
        <v>431</v>
      </c>
      <c r="H31" s="28">
        <v>870</v>
      </c>
      <c r="I31" s="28">
        <v>84</v>
      </c>
      <c r="J31" s="28">
        <v>43</v>
      </c>
      <c r="K31" s="22">
        <v>-39</v>
      </c>
      <c r="L31" s="28">
        <v>565</v>
      </c>
      <c r="M31" s="28">
        <v>-125</v>
      </c>
      <c r="N31" s="28">
        <v>-127</v>
      </c>
      <c r="O31" s="22">
        <v>-151</v>
      </c>
      <c r="P31" s="28">
        <v>1061</v>
      </c>
      <c r="Q31" s="28">
        <v>18</v>
      </c>
      <c r="R31" s="28">
        <v>35</v>
      </c>
      <c r="S31" s="22">
        <v>-1099</v>
      </c>
    </row>
    <row r="32" spans="1:19" ht="13.5">
      <c r="A32" s="6" t="s">
        <v>238</v>
      </c>
      <c r="B32" s="28">
        <v>34</v>
      </c>
      <c r="C32" s="22">
        <v>-3</v>
      </c>
      <c r="D32" s="28">
        <v>0</v>
      </c>
      <c r="E32" s="22">
        <v>26</v>
      </c>
      <c r="F32" s="28">
        <v>30</v>
      </c>
      <c r="G32" s="22">
        <v>-85</v>
      </c>
      <c r="H32" s="28">
        <v>-30</v>
      </c>
      <c r="I32" s="28">
        <v>-24</v>
      </c>
      <c r="J32" s="28">
        <v>-30</v>
      </c>
      <c r="K32" s="22">
        <v>70</v>
      </c>
      <c r="L32" s="28">
        <v>62</v>
      </c>
      <c r="M32" s="28">
        <v>44</v>
      </c>
      <c r="N32" s="28">
        <v>34</v>
      </c>
      <c r="O32" s="22">
        <v>21</v>
      </c>
      <c r="P32" s="28">
        <v>73</v>
      </c>
      <c r="Q32" s="28">
        <v>71</v>
      </c>
      <c r="R32" s="28">
        <v>37</v>
      </c>
      <c r="S32" s="22">
        <v>49</v>
      </c>
    </row>
    <row r="33" spans="1:19" ht="13.5">
      <c r="A33" s="6" t="s">
        <v>62</v>
      </c>
      <c r="B33" s="28">
        <v>4</v>
      </c>
      <c r="C33" s="22">
        <v>-183</v>
      </c>
      <c r="D33" s="28">
        <v>29</v>
      </c>
      <c r="E33" s="22">
        <v>46</v>
      </c>
      <c r="F33" s="28">
        <v>-35</v>
      </c>
      <c r="G33" s="22">
        <v>-26</v>
      </c>
      <c r="H33" s="28">
        <v>-77</v>
      </c>
      <c r="I33" s="28">
        <v>-84</v>
      </c>
      <c r="J33" s="28">
        <v>-99</v>
      </c>
      <c r="K33" s="22">
        <v>40</v>
      </c>
      <c r="L33" s="28">
        <v>17</v>
      </c>
      <c r="M33" s="28">
        <v>-57</v>
      </c>
      <c r="N33" s="28">
        <v>-40</v>
      </c>
      <c r="O33" s="22">
        <v>98</v>
      </c>
      <c r="P33" s="28">
        <v>21</v>
      </c>
      <c r="Q33" s="28">
        <v>-11</v>
      </c>
      <c r="R33" s="28">
        <v>105</v>
      </c>
      <c r="S33" s="22">
        <v>-54</v>
      </c>
    </row>
    <row r="34" spans="1:19" ht="13.5">
      <c r="A34" s="6" t="s">
        <v>239</v>
      </c>
      <c r="B34" s="28">
        <v>1600</v>
      </c>
      <c r="C34" s="22">
        <v>1866</v>
      </c>
      <c r="D34" s="28">
        <v>2000</v>
      </c>
      <c r="E34" s="22">
        <v>2069</v>
      </c>
      <c r="F34" s="28">
        <v>1481</v>
      </c>
      <c r="G34" s="22">
        <v>1286</v>
      </c>
      <c r="H34" s="28">
        <v>328</v>
      </c>
      <c r="I34" s="28">
        <v>710</v>
      </c>
      <c r="J34" s="28">
        <v>254</v>
      </c>
      <c r="K34" s="22">
        <v>549</v>
      </c>
      <c r="L34" s="28">
        <v>1285</v>
      </c>
      <c r="M34" s="28">
        <v>364</v>
      </c>
      <c r="N34" s="28">
        <v>-18</v>
      </c>
      <c r="O34" s="22">
        <v>6031</v>
      </c>
      <c r="P34" s="28">
        <v>3234</v>
      </c>
      <c r="Q34" s="28">
        <v>478</v>
      </c>
      <c r="R34" s="28">
        <v>1073</v>
      </c>
      <c r="S34" s="22">
        <v>786</v>
      </c>
    </row>
    <row r="35" spans="1:19" ht="13.5">
      <c r="A35" s="6" t="s">
        <v>0</v>
      </c>
      <c r="B35" s="28">
        <v>110</v>
      </c>
      <c r="C35" s="22">
        <v>154</v>
      </c>
      <c r="D35" s="28">
        <v>86</v>
      </c>
      <c r="E35" s="22">
        <v>150</v>
      </c>
      <c r="F35" s="28">
        <v>95</v>
      </c>
      <c r="G35" s="22">
        <v>153</v>
      </c>
      <c r="H35" s="28">
        <v>135</v>
      </c>
      <c r="I35" s="28">
        <v>74</v>
      </c>
      <c r="J35" s="28">
        <v>52</v>
      </c>
      <c r="K35" s="22">
        <v>156</v>
      </c>
      <c r="L35" s="28">
        <v>136</v>
      </c>
      <c r="M35" s="28">
        <v>90</v>
      </c>
      <c r="N35" s="28">
        <v>69</v>
      </c>
      <c r="O35" s="22">
        <v>211</v>
      </c>
      <c r="P35" s="28">
        <v>194</v>
      </c>
      <c r="Q35" s="28">
        <v>101</v>
      </c>
      <c r="R35" s="28">
        <v>75</v>
      </c>
      <c r="S35" s="22">
        <v>171</v>
      </c>
    </row>
    <row r="36" spans="1:19" ht="13.5">
      <c r="A36" s="6" t="s">
        <v>1</v>
      </c>
      <c r="B36" s="28">
        <v>-42</v>
      </c>
      <c r="C36" s="22">
        <v>-90</v>
      </c>
      <c r="D36" s="28">
        <v>-47</v>
      </c>
      <c r="E36" s="22">
        <v>-115</v>
      </c>
      <c r="F36" s="28">
        <v>-63</v>
      </c>
      <c r="G36" s="22">
        <v>-119</v>
      </c>
      <c r="H36" s="28">
        <v>-86</v>
      </c>
      <c r="I36" s="28">
        <v>-63</v>
      </c>
      <c r="J36" s="28">
        <v>-26</v>
      </c>
      <c r="K36" s="22">
        <v>-132</v>
      </c>
      <c r="L36" s="28">
        <v>-95</v>
      </c>
      <c r="M36" s="28">
        <v>-63</v>
      </c>
      <c r="N36" s="28">
        <v>-23</v>
      </c>
      <c r="O36" s="22">
        <v>-228</v>
      </c>
      <c r="P36" s="28">
        <v>-171</v>
      </c>
      <c r="Q36" s="28">
        <v>-124</v>
      </c>
      <c r="R36" s="28">
        <v>-34</v>
      </c>
      <c r="S36" s="22">
        <v>-281</v>
      </c>
    </row>
    <row r="37" spans="1:19" ht="13.5">
      <c r="A37" s="6" t="s">
        <v>2</v>
      </c>
      <c r="B37" s="28">
        <v>-546</v>
      </c>
      <c r="C37" s="22">
        <v>-776</v>
      </c>
      <c r="D37" s="28">
        <v>-477</v>
      </c>
      <c r="E37" s="22">
        <v>-1554</v>
      </c>
      <c r="F37" s="28">
        <v>-986</v>
      </c>
      <c r="G37" s="22">
        <v>-664</v>
      </c>
      <c r="H37" s="28"/>
      <c r="I37" s="28"/>
      <c r="J37" s="28"/>
      <c r="K37" s="22">
        <v>-364</v>
      </c>
      <c r="L37" s="28"/>
      <c r="M37" s="28"/>
      <c r="N37" s="28"/>
      <c r="O37" s="22">
        <v>-1146</v>
      </c>
      <c r="P37" s="28"/>
      <c r="Q37" s="28"/>
      <c r="R37" s="28"/>
      <c r="S37" s="22">
        <v>-794</v>
      </c>
    </row>
    <row r="38" spans="1:19" ht="14.25" thickBot="1">
      <c r="A38" s="5" t="s">
        <v>3</v>
      </c>
      <c r="B38" s="29">
        <v>1121</v>
      </c>
      <c r="C38" s="23">
        <v>1154</v>
      </c>
      <c r="D38" s="29">
        <v>1561</v>
      </c>
      <c r="E38" s="23">
        <v>278</v>
      </c>
      <c r="F38" s="29">
        <v>527</v>
      </c>
      <c r="G38" s="23">
        <v>656</v>
      </c>
      <c r="H38" s="29">
        <v>-240</v>
      </c>
      <c r="I38" s="29">
        <v>326</v>
      </c>
      <c r="J38" s="29">
        <v>-48</v>
      </c>
      <c r="K38" s="23">
        <v>208</v>
      </c>
      <c r="L38" s="29">
        <v>1001</v>
      </c>
      <c r="M38" s="29">
        <v>162</v>
      </c>
      <c r="N38" s="29">
        <v>-148</v>
      </c>
      <c r="O38" s="23">
        <v>4867</v>
      </c>
      <c r="P38" s="29">
        <v>2127</v>
      </c>
      <c r="Q38" s="29">
        <v>-285</v>
      </c>
      <c r="R38" s="29">
        <v>459</v>
      </c>
      <c r="S38" s="23">
        <v>-117</v>
      </c>
    </row>
    <row r="39" spans="1:19" ht="14.25" thickTop="1">
      <c r="A39" s="6" t="s">
        <v>4</v>
      </c>
      <c r="B39" s="28">
        <v>-160</v>
      </c>
      <c r="C39" s="22">
        <v>-973</v>
      </c>
      <c r="D39" s="28">
        <v>-251</v>
      </c>
      <c r="E39" s="22">
        <v>-1661</v>
      </c>
      <c r="F39" s="28">
        <v>-1122</v>
      </c>
      <c r="G39" s="22">
        <v>-676</v>
      </c>
      <c r="H39" s="28">
        <v>-538</v>
      </c>
      <c r="I39" s="28">
        <v>-495</v>
      </c>
      <c r="J39" s="28">
        <v>-517</v>
      </c>
      <c r="K39" s="22"/>
      <c r="L39" s="28"/>
      <c r="M39" s="28"/>
      <c r="N39" s="28"/>
      <c r="O39" s="22"/>
      <c r="P39" s="28"/>
      <c r="Q39" s="28"/>
      <c r="R39" s="28"/>
      <c r="S39" s="22"/>
    </row>
    <row r="40" spans="1:19" ht="13.5">
      <c r="A40" s="6" t="s">
        <v>5</v>
      </c>
      <c r="B40" s="28">
        <v>481</v>
      </c>
      <c r="C40" s="22">
        <v>1251</v>
      </c>
      <c r="D40" s="28">
        <v>502</v>
      </c>
      <c r="E40" s="22">
        <v>1477</v>
      </c>
      <c r="F40" s="28">
        <v>1247</v>
      </c>
      <c r="G40" s="22"/>
      <c r="H40" s="28"/>
      <c r="I40" s="28"/>
      <c r="J40" s="28"/>
      <c r="K40" s="22"/>
      <c r="L40" s="28"/>
      <c r="M40" s="28"/>
      <c r="N40" s="28"/>
      <c r="O40" s="22"/>
      <c r="P40" s="28"/>
      <c r="Q40" s="28"/>
      <c r="R40" s="28"/>
      <c r="S40" s="22"/>
    </row>
    <row r="41" spans="1:19" ht="13.5">
      <c r="A41" s="6" t="s">
        <v>6</v>
      </c>
      <c r="B41" s="28">
        <v>-27</v>
      </c>
      <c r="C41" s="22">
        <v>-304</v>
      </c>
      <c r="D41" s="28">
        <v>-2</v>
      </c>
      <c r="E41" s="22">
        <v>-4</v>
      </c>
      <c r="F41" s="28">
        <v>-2</v>
      </c>
      <c r="G41" s="22">
        <v>-29</v>
      </c>
      <c r="H41" s="28">
        <v>-28</v>
      </c>
      <c r="I41" s="28">
        <v>-2</v>
      </c>
      <c r="J41" s="28">
        <v>-1</v>
      </c>
      <c r="K41" s="22">
        <v>-22</v>
      </c>
      <c r="L41" s="28">
        <v>-21</v>
      </c>
      <c r="M41" s="28">
        <v>-6</v>
      </c>
      <c r="N41" s="28">
        <v>-1</v>
      </c>
      <c r="O41" s="22">
        <v>-5</v>
      </c>
      <c r="P41" s="28">
        <v>-4</v>
      </c>
      <c r="Q41" s="28">
        <v>-2</v>
      </c>
      <c r="R41" s="28">
        <v>-1</v>
      </c>
      <c r="S41" s="22">
        <v>-74</v>
      </c>
    </row>
    <row r="42" spans="1:19" ht="13.5">
      <c r="A42" s="6" t="s">
        <v>7</v>
      </c>
      <c r="B42" s="28">
        <v>47</v>
      </c>
      <c r="C42" s="22">
        <v>8</v>
      </c>
      <c r="D42" s="28">
        <v>8</v>
      </c>
      <c r="E42" s="22">
        <v>88</v>
      </c>
      <c r="F42" s="28"/>
      <c r="G42" s="22">
        <v>0</v>
      </c>
      <c r="H42" s="28"/>
      <c r="I42" s="28"/>
      <c r="J42" s="28"/>
      <c r="K42" s="22"/>
      <c r="L42" s="28"/>
      <c r="M42" s="28"/>
      <c r="N42" s="28"/>
      <c r="O42" s="22">
        <v>10</v>
      </c>
      <c r="P42" s="28">
        <v>10</v>
      </c>
      <c r="Q42" s="28">
        <v>10</v>
      </c>
      <c r="R42" s="28">
        <v>10</v>
      </c>
      <c r="S42" s="22">
        <v>572</v>
      </c>
    </row>
    <row r="43" spans="1:19" ht="13.5">
      <c r="A43" s="6" t="s">
        <v>8</v>
      </c>
      <c r="B43" s="28"/>
      <c r="C43" s="22">
        <v>-300</v>
      </c>
      <c r="D43" s="28">
        <v>-300</v>
      </c>
      <c r="E43" s="22"/>
      <c r="F43" s="28"/>
      <c r="G43" s="22"/>
      <c r="H43" s="28"/>
      <c r="I43" s="28"/>
      <c r="J43" s="28"/>
      <c r="K43" s="22"/>
      <c r="L43" s="28"/>
      <c r="M43" s="28"/>
      <c r="N43" s="28"/>
      <c r="O43" s="22"/>
      <c r="P43" s="28"/>
      <c r="Q43" s="28"/>
      <c r="R43" s="28"/>
      <c r="S43" s="22"/>
    </row>
    <row r="44" spans="1:19" ht="13.5">
      <c r="A44" s="6" t="s">
        <v>9</v>
      </c>
      <c r="B44" s="28">
        <v>0</v>
      </c>
      <c r="C44" s="22">
        <v>-91</v>
      </c>
      <c r="D44" s="28">
        <v>0</v>
      </c>
      <c r="E44" s="22">
        <v>-23</v>
      </c>
      <c r="F44" s="28">
        <v>-23</v>
      </c>
      <c r="G44" s="22">
        <v>-60</v>
      </c>
      <c r="H44" s="28">
        <v>-60</v>
      </c>
      <c r="I44" s="28">
        <v>-42</v>
      </c>
      <c r="J44" s="28">
        <v>-21</v>
      </c>
      <c r="K44" s="22">
        <v>-94</v>
      </c>
      <c r="L44" s="28">
        <v>-94</v>
      </c>
      <c r="M44" s="28"/>
      <c r="N44" s="28"/>
      <c r="O44" s="22"/>
      <c r="P44" s="28"/>
      <c r="Q44" s="28"/>
      <c r="R44" s="28"/>
      <c r="S44" s="22"/>
    </row>
    <row r="45" spans="1:19" ht="13.5">
      <c r="A45" s="6" t="s">
        <v>10</v>
      </c>
      <c r="B45" s="28"/>
      <c r="C45" s="22">
        <v>90</v>
      </c>
      <c r="D45" s="28">
        <v>75</v>
      </c>
      <c r="E45" s="22">
        <v>21</v>
      </c>
      <c r="F45" s="28">
        <v>21</v>
      </c>
      <c r="G45" s="22"/>
      <c r="H45" s="28"/>
      <c r="I45" s="28"/>
      <c r="J45" s="28"/>
      <c r="K45" s="22"/>
      <c r="L45" s="28"/>
      <c r="M45" s="28"/>
      <c r="N45" s="28"/>
      <c r="O45" s="22">
        <v>0</v>
      </c>
      <c r="P45" s="28">
        <v>0</v>
      </c>
      <c r="Q45" s="28">
        <v>0</v>
      </c>
      <c r="R45" s="28">
        <v>0</v>
      </c>
      <c r="S45" s="22"/>
    </row>
    <row r="46" spans="1:19" ht="13.5">
      <c r="A46" s="6" t="s">
        <v>11</v>
      </c>
      <c r="B46" s="28">
        <v>-27</v>
      </c>
      <c r="C46" s="22">
        <v>-95</v>
      </c>
      <c r="D46" s="28">
        <v>-33</v>
      </c>
      <c r="E46" s="22">
        <v>-75</v>
      </c>
      <c r="F46" s="28">
        <v>-50</v>
      </c>
      <c r="G46" s="22">
        <v>-43</v>
      </c>
      <c r="H46" s="28">
        <v>-26</v>
      </c>
      <c r="I46" s="28">
        <v>-14</v>
      </c>
      <c r="J46" s="28">
        <v>-2</v>
      </c>
      <c r="K46" s="22">
        <v>-36</v>
      </c>
      <c r="L46" s="28">
        <v>-17</v>
      </c>
      <c r="M46" s="28">
        <v>-17</v>
      </c>
      <c r="N46" s="28">
        <v>-6</v>
      </c>
      <c r="O46" s="22">
        <v>-37</v>
      </c>
      <c r="P46" s="28">
        <v>-23</v>
      </c>
      <c r="Q46" s="28">
        <v>-14</v>
      </c>
      <c r="R46" s="28">
        <v>-5</v>
      </c>
      <c r="S46" s="22">
        <v>-104</v>
      </c>
    </row>
    <row r="47" spans="1:19" ht="13.5">
      <c r="A47" s="6" t="s">
        <v>12</v>
      </c>
      <c r="B47" s="28">
        <v>0</v>
      </c>
      <c r="C47" s="22">
        <v>40</v>
      </c>
      <c r="D47" s="28">
        <v>25</v>
      </c>
      <c r="E47" s="22">
        <v>6</v>
      </c>
      <c r="F47" s="28">
        <v>0</v>
      </c>
      <c r="G47" s="22">
        <v>1</v>
      </c>
      <c r="H47" s="28">
        <v>1</v>
      </c>
      <c r="I47" s="28">
        <v>0</v>
      </c>
      <c r="J47" s="28">
        <v>0</v>
      </c>
      <c r="K47" s="22">
        <v>1</v>
      </c>
      <c r="L47" s="28">
        <v>0</v>
      </c>
      <c r="M47" s="28">
        <v>0</v>
      </c>
      <c r="N47" s="28">
        <v>0</v>
      </c>
      <c r="O47" s="22">
        <v>2</v>
      </c>
      <c r="P47" s="28">
        <v>2</v>
      </c>
      <c r="Q47" s="28">
        <v>2</v>
      </c>
      <c r="R47" s="28">
        <v>1</v>
      </c>
      <c r="S47" s="22">
        <v>1</v>
      </c>
    </row>
    <row r="48" spans="1:19" ht="13.5">
      <c r="A48" s="6" t="s">
        <v>13</v>
      </c>
      <c r="B48" s="28">
        <v>-5</v>
      </c>
      <c r="C48" s="22">
        <v>-109</v>
      </c>
      <c r="D48" s="28">
        <v>-109</v>
      </c>
      <c r="E48" s="22">
        <v>-182</v>
      </c>
      <c r="F48" s="28">
        <v>-84</v>
      </c>
      <c r="G48" s="22">
        <v>-226</v>
      </c>
      <c r="H48" s="28">
        <v>-204</v>
      </c>
      <c r="I48" s="28">
        <v>-135</v>
      </c>
      <c r="J48" s="28">
        <v>-70</v>
      </c>
      <c r="K48" s="22">
        <v>-76</v>
      </c>
      <c r="L48" s="28"/>
      <c r="M48" s="28"/>
      <c r="N48" s="28"/>
      <c r="O48" s="22"/>
      <c r="P48" s="28"/>
      <c r="Q48" s="28"/>
      <c r="R48" s="28"/>
      <c r="S48" s="22"/>
    </row>
    <row r="49" spans="1:19" ht="13.5">
      <c r="A49" s="6" t="s">
        <v>14</v>
      </c>
      <c r="B49" s="28">
        <v>0</v>
      </c>
      <c r="C49" s="22">
        <v>-107</v>
      </c>
      <c r="D49" s="28">
        <v>0</v>
      </c>
      <c r="E49" s="22">
        <v>-230</v>
      </c>
      <c r="F49" s="28">
        <v>-80</v>
      </c>
      <c r="G49" s="22">
        <v>-190</v>
      </c>
      <c r="H49" s="28">
        <v>-190</v>
      </c>
      <c r="I49" s="28">
        <v>-190</v>
      </c>
      <c r="J49" s="28">
        <v>-50</v>
      </c>
      <c r="K49" s="22">
        <v>-40</v>
      </c>
      <c r="L49" s="28">
        <v>0</v>
      </c>
      <c r="M49" s="28">
        <v>0</v>
      </c>
      <c r="N49" s="28">
        <v>0</v>
      </c>
      <c r="O49" s="22">
        <v>-1</v>
      </c>
      <c r="P49" s="28">
        <v>-1</v>
      </c>
      <c r="Q49" s="28">
        <v>-1</v>
      </c>
      <c r="R49" s="28"/>
      <c r="S49" s="22">
        <v>0</v>
      </c>
    </row>
    <row r="50" spans="1:19" ht="13.5">
      <c r="A50" s="6" t="s">
        <v>15</v>
      </c>
      <c r="B50" s="28">
        <v>81</v>
      </c>
      <c r="C50" s="22">
        <v>156</v>
      </c>
      <c r="D50" s="28">
        <v>121</v>
      </c>
      <c r="E50" s="22">
        <v>219</v>
      </c>
      <c r="F50" s="28">
        <v>124</v>
      </c>
      <c r="G50" s="22">
        <v>125</v>
      </c>
      <c r="H50" s="28">
        <v>81</v>
      </c>
      <c r="I50" s="28">
        <v>60</v>
      </c>
      <c r="J50" s="28">
        <v>23</v>
      </c>
      <c r="K50" s="22">
        <v>130</v>
      </c>
      <c r="L50" s="28">
        <v>100</v>
      </c>
      <c r="M50" s="28">
        <v>60</v>
      </c>
      <c r="N50" s="28">
        <v>25</v>
      </c>
      <c r="O50" s="22">
        <v>107</v>
      </c>
      <c r="P50" s="28">
        <v>91</v>
      </c>
      <c r="Q50" s="28">
        <v>55</v>
      </c>
      <c r="R50" s="28">
        <v>22</v>
      </c>
      <c r="S50" s="22">
        <v>95</v>
      </c>
    </row>
    <row r="51" spans="1:19" ht="13.5">
      <c r="A51" s="6" t="s">
        <v>16</v>
      </c>
      <c r="B51" s="28">
        <v>0</v>
      </c>
      <c r="C51" s="22">
        <v>-11</v>
      </c>
      <c r="D51" s="28">
        <v>-3</v>
      </c>
      <c r="E51" s="22">
        <v>-3</v>
      </c>
      <c r="F51" s="28">
        <v>-2</v>
      </c>
      <c r="G51" s="22">
        <v>-9</v>
      </c>
      <c r="H51" s="28">
        <v>-6</v>
      </c>
      <c r="I51" s="28">
        <v>-5</v>
      </c>
      <c r="J51" s="28">
        <v>-2</v>
      </c>
      <c r="K51" s="22">
        <v>-138</v>
      </c>
      <c r="L51" s="28">
        <v>-136</v>
      </c>
      <c r="M51" s="28">
        <v>-67</v>
      </c>
      <c r="N51" s="28">
        <v>-60</v>
      </c>
      <c r="O51" s="22">
        <v>-105</v>
      </c>
      <c r="P51" s="28">
        <v>-100</v>
      </c>
      <c r="Q51" s="28">
        <v>-98</v>
      </c>
      <c r="R51" s="28">
        <v>-97</v>
      </c>
      <c r="S51" s="22">
        <v>-14</v>
      </c>
    </row>
    <row r="52" spans="1:19" ht="13.5">
      <c r="A52" s="6" t="s">
        <v>17</v>
      </c>
      <c r="B52" s="28">
        <v>16</v>
      </c>
      <c r="C52" s="22">
        <v>44</v>
      </c>
      <c r="D52" s="28">
        <v>27</v>
      </c>
      <c r="E52" s="22">
        <v>78</v>
      </c>
      <c r="F52" s="28">
        <v>40</v>
      </c>
      <c r="G52" s="22">
        <v>74</v>
      </c>
      <c r="H52" s="28">
        <v>54</v>
      </c>
      <c r="I52" s="28">
        <v>37</v>
      </c>
      <c r="J52" s="28">
        <v>16</v>
      </c>
      <c r="K52" s="22">
        <v>0</v>
      </c>
      <c r="L52" s="28">
        <v>0</v>
      </c>
      <c r="M52" s="28"/>
      <c r="N52" s="28"/>
      <c r="O52" s="22"/>
      <c r="P52" s="28"/>
      <c r="Q52" s="28"/>
      <c r="R52" s="28"/>
      <c r="S52" s="22"/>
    </row>
    <row r="53" spans="1:19" ht="13.5">
      <c r="A53" s="6" t="s">
        <v>62</v>
      </c>
      <c r="B53" s="28">
        <v>-4</v>
      </c>
      <c r="C53" s="22">
        <v>-4</v>
      </c>
      <c r="D53" s="28">
        <v>-2</v>
      </c>
      <c r="E53" s="22">
        <v>-3</v>
      </c>
      <c r="F53" s="28">
        <v>0</v>
      </c>
      <c r="G53" s="22">
        <v>-7</v>
      </c>
      <c r="H53" s="28">
        <v>-7</v>
      </c>
      <c r="I53" s="28">
        <v>-6</v>
      </c>
      <c r="J53" s="28">
        <v>-2</v>
      </c>
      <c r="K53" s="22">
        <v>-6</v>
      </c>
      <c r="L53" s="28">
        <v>-37</v>
      </c>
      <c r="M53" s="28">
        <v>-3</v>
      </c>
      <c r="N53" s="28">
        <v>1</v>
      </c>
      <c r="O53" s="22">
        <v>-4</v>
      </c>
      <c r="P53" s="28">
        <v>2</v>
      </c>
      <c r="Q53" s="28">
        <v>9</v>
      </c>
      <c r="R53" s="28">
        <v>-5</v>
      </c>
      <c r="S53" s="22">
        <v>38</v>
      </c>
    </row>
    <row r="54" spans="1:19" ht="14.25" thickBot="1">
      <c r="A54" s="5" t="s">
        <v>18</v>
      </c>
      <c r="B54" s="29">
        <v>400</v>
      </c>
      <c r="C54" s="23">
        <v>-404</v>
      </c>
      <c r="D54" s="29">
        <v>57</v>
      </c>
      <c r="E54" s="23">
        <v>-294</v>
      </c>
      <c r="F54" s="29">
        <v>68</v>
      </c>
      <c r="G54" s="23">
        <v>-962</v>
      </c>
      <c r="H54" s="29">
        <v>-847</v>
      </c>
      <c r="I54" s="29">
        <v>-716</v>
      </c>
      <c r="J54" s="29">
        <v>-549</v>
      </c>
      <c r="K54" s="23">
        <v>-434</v>
      </c>
      <c r="L54" s="29">
        <v>-329</v>
      </c>
      <c r="M54" s="29">
        <v>-153</v>
      </c>
      <c r="N54" s="29">
        <v>-161</v>
      </c>
      <c r="O54" s="23">
        <v>-33</v>
      </c>
      <c r="P54" s="29">
        <v>-21</v>
      </c>
      <c r="Q54" s="29">
        <v>-39</v>
      </c>
      <c r="R54" s="29">
        <v>-76</v>
      </c>
      <c r="S54" s="23">
        <v>484</v>
      </c>
    </row>
    <row r="55" spans="1:19" ht="14.25" thickTop="1">
      <c r="A55" s="6" t="s">
        <v>19</v>
      </c>
      <c r="B55" s="28">
        <v>-432</v>
      </c>
      <c r="C55" s="22">
        <v>-1541</v>
      </c>
      <c r="D55" s="28">
        <v>-1776</v>
      </c>
      <c r="E55" s="22">
        <v>353</v>
      </c>
      <c r="F55" s="28">
        <v>-73</v>
      </c>
      <c r="G55" s="22">
        <v>-171</v>
      </c>
      <c r="H55" s="28">
        <v>402</v>
      </c>
      <c r="I55" s="28">
        <v>106</v>
      </c>
      <c r="J55" s="28">
        <v>-158</v>
      </c>
      <c r="K55" s="22">
        <v>1103</v>
      </c>
      <c r="L55" s="28">
        <v>-76</v>
      </c>
      <c r="M55" s="28">
        <v>107</v>
      </c>
      <c r="N55" s="28">
        <v>575</v>
      </c>
      <c r="O55" s="22">
        <v>-3396</v>
      </c>
      <c r="P55" s="28">
        <v>-1098</v>
      </c>
      <c r="Q55" s="28">
        <v>1178</v>
      </c>
      <c r="R55" s="28">
        <v>-754</v>
      </c>
      <c r="S55" s="22">
        <v>922</v>
      </c>
    </row>
    <row r="56" spans="1:19" ht="13.5">
      <c r="A56" s="6" t="s">
        <v>20</v>
      </c>
      <c r="B56" s="28">
        <v>-1</v>
      </c>
      <c r="C56" s="22">
        <v>-7</v>
      </c>
      <c r="D56" s="28">
        <v>0</v>
      </c>
      <c r="E56" s="22">
        <v>-7</v>
      </c>
      <c r="F56" s="28">
        <v>0</v>
      </c>
      <c r="G56" s="22">
        <v>-1</v>
      </c>
      <c r="H56" s="28">
        <v>0</v>
      </c>
      <c r="I56" s="28">
        <v>0</v>
      </c>
      <c r="J56" s="28">
        <v>0</v>
      </c>
      <c r="K56" s="22">
        <v>-9</v>
      </c>
      <c r="L56" s="28">
        <v>0</v>
      </c>
      <c r="M56" s="28">
        <v>0</v>
      </c>
      <c r="N56" s="28">
        <v>0</v>
      </c>
      <c r="O56" s="22">
        <v>0</v>
      </c>
      <c r="P56" s="28"/>
      <c r="Q56" s="28"/>
      <c r="R56" s="28"/>
      <c r="S56" s="22">
        <v>-2</v>
      </c>
    </row>
    <row r="57" spans="1:19" ht="13.5">
      <c r="A57" s="6" t="s">
        <v>21</v>
      </c>
      <c r="B57" s="28">
        <v>-250</v>
      </c>
      <c r="C57" s="22">
        <v>-250</v>
      </c>
      <c r="D57" s="28">
        <v>-250</v>
      </c>
      <c r="E57" s="22">
        <v>-208</v>
      </c>
      <c r="F57" s="28">
        <v>-208</v>
      </c>
      <c r="G57" s="22"/>
      <c r="H57" s="28"/>
      <c r="I57" s="28"/>
      <c r="J57" s="28"/>
      <c r="K57" s="22"/>
      <c r="L57" s="28"/>
      <c r="M57" s="28"/>
      <c r="N57" s="28"/>
      <c r="O57" s="22"/>
      <c r="P57" s="28"/>
      <c r="Q57" s="28"/>
      <c r="R57" s="28"/>
      <c r="S57" s="22"/>
    </row>
    <row r="58" spans="1:19" ht="13.5">
      <c r="A58" s="6" t="s">
        <v>62</v>
      </c>
      <c r="B58" s="28">
        <v>0</v>
      </c>
      <c r="C58" s="22">
        <v>-4</v>
      </c>
      <c r="D58" s="28">
        <v>-2</v>
      </c>
      <c r="E58" s="22">
        <v>-4</v>
      </c>
      <c r="F58" s="28">
        <v>-2</v>
      </c>
      <c r="G58" s="22">
        <v>-4</v>
      </c>
      <c r="H58" s="28">
        <v>-3</v>
      </c>
      <c r="I58" s="28">
        <v>-2</v>
      </c>
      <c r="J58" s="28">
        <v>-1</v>
      </c>
      <c r="K58" s="22">
        <v>-5</v>
      </c>
      <c r="L58" s="28">
        <v>-4</v>
      </c>
      <c r="M58" s="28">
        <v>-2</v>
      </c>
      <c r="N58" s="28">
        <v>-1</v>
      </c>
      <c r="O58" s="22">
        <v>-6</v>
      </c>
      <c r="P58" s="28">
        <v>0</v>
      </c>
      <c r="Q58" s="28">
        <v>0</v>
      </c>
      <c r="R58" s="28"/>
      <c r="S58" s="22">
        <v>0</v>
      </c>
    </row>
    <row r="59" spans="1:19" ht="14.25" thickBot="1">
      <c r="A59" s="5" t="s">
        <v>22</v>
      </c>
      <c r="B59" s="29">
        <v>-684</v>
      </c>
      <c r="C59" s="23">
        <v>-1804</v>
      </c>
      <c r="D59" s="29">
        <v>-2029</v>
      </c>
      <c r="E59" s="23">
        <v>933</v>
      </c>
      <c r="F59" s="29">
        <v>14</v>
      </c>
      <c r="G59" s="23">
        <v>-677</v>
      </c>
      <c r="H59" s="29">
        <v>199</v>
      </c>
      <c r="I59" s="29">
        <v>-95</v>
      </c>
      <c r="J59" s="29">
        <v>-160</v>
      </c>
      <c r="K59" s="23">
        <v>588</v>
      </c>
      <c r="L59" s="29">
        <v>-280</v>
      </c>
      <c r="M59" s="29">
        <v>-95</v>
      </c>
      <c r="N59" s="29">
        <v>374</v>
      </c>
      <c r="O59" s="23">
        <v>-4403</v>
      </c>
      <c r="P59" s="29">
        <v>-1798</v>
      </c>
      <c r="Q59" s="29">
        <v>478</v>
      </c>
      <c r="R59" s="29">
        <v>-754</v>
      </c>
      <c r="S59" s="23">
        <v>-281</v>
      </c>
    </row>
    <row r="60" spans="1:19" ht="14.25" thickTop="1">
      <c r="A60" s="7" t="s">
        <v>23</v>
      </c>
      <c r="B60" s="28">
        <v>145</v>
      </c>
      <c r="C60" s="22">
        <v>112</v>
      </c>
      <c r="D60" s="28">
        <v>-6</v>
      </c>
      <c r="E60" s="22">
        <v>15</v>
      </c>
      <c r="F60" s="28">
        <v>-6</v>
      </c>
      <c r="G60" s="22">
        <v>-130</v>
      </c>
      <c r="H60" s="28">
        <v>-122</v>
      </c>
      <c r="I60" s="28">
        <v>-64</v>
      </c>
      <c r="J60" s="28">
        <v>-6</v>
      </c>
      <c r="K60" s="22">
        <v>18</v>
      </c>
      <c r="L60" s="28">
        <v>-6</v>
      </c>
      <c r="M60" s="28">
        <v>24</v>
      </c>
      <c r="N60" s="28">
        <v>63</v>
      </c>
      <c r="O60" s="22">
        <v>-52</v>
      </c>
      <c r="P60" s="28">
        <v>-9</v>
      </c>
      <c r="Q60" s="28">
        <v>3</v>
      </c>
      <c r="R60" s="28">
        <v>-15</v>
      </c>
      <c r="S60" s="22">
        <v>0</v>
      </c>
    </row>
    <row r="61" spans="1:19" ht="13.5">
      <c r="A61" s="7" t="s">
        <v>24</v>
      </c>
      <c r="B61" s="28">
        <v>983</v>
      </c>
      <c r="C61" s="22">
        <v>-941</v>
      </c>
      <c r="D61" s="28">
        <v>-416</v>
      </c>
      <c r="E61" s="22">
        <v>933</v>
      </c>
      <c r="F61" s="28">
        <v>604</v>
      </c>
      <c r="G61" s="22">
        <v>-1115</v>
      </c>
      <c r="H61" s="28">
        <v>-1011</v>
      </c>
      <c r="I61" s="28">
        <v>-551</v>
      </c>
      <c r="J61" s="28">
        <v>-765</v>
      </c>
      <c r="K61" s="22">
        <v>381</v>
      </c>
      <c r="L61" s="28">
        <v>385</v>
      </c>
      <c r="M61" s="28">
        <v>-61</v>
      </c>
      <c r="N61" s="28">
        <v>127</v>
      </c>
      <c r="O61" s="22">
        <v>378</v>
      </c>
      <c r="P61" s="28">
        <v>297</v>
      </c>
      <c r="Q61" s="28">
        <v>156</v>
      </c>
      <c r="R61" s="28">
        <v>-386</v>
      </c>
      <c r="S61" s="22">
        <v>85</v>
      </c>
    </row>
    <row r="62" spans="1:19" ht="13.5">
      <c r="A62" s="7" t="s">
        <v>25</v>
      </c>
      <c r="B62" s="28">
        <v>1235</v>
      </c>
      <c r="C62" s="22">
        <v>2177</v>
      </c>
      <c r="D62" s="28">
        <v>2177</v>
      </c>
      <c r="E62" s="22">
        <v>1243</v>
      </c>
      <c r="F62" s="28">
        <v>1243</v>
      </c>
      <c r="G62" s="22">
        <v>2358</v>
      </c>
      <c r="H62" s="28">
        <v>2358</v>
      </c>
      <c r="I62" s="28">
        <v>2358</v>
      </c>
      <c r="J62" s="28">
        <v>2358</v>
      </c>
      <c r="K62" s="22">
        <v>1976</v>
      </c>
      <c r="L62" s="28">
        <v>1976</v>
      </c>
      <c r="M62" s="28">
        <v>1976</v>
      </c>
      <c r="N62" s="28">
        <v>1976</v>
      </c>
      <c r="O62" s="22">
        <v>1598</v>
      </c>
      <c r="P62" s="28">
        <v>1598</v>
      </c>
      <c r="Q62" s="28">
        <v>1598</v>
      </c>
      <c r="R62" s="28">
        <v>1598</v>
      </c>
      <c r="S62" s="22">
        <v>1427</v>
      </c>
    </row>
    <row r="63" spans="1:19" ht="14.25" thickBot="1">
      <c r="A63" s="7" t="s">
        <v>25</v>
      </c>
      <c r="B63" s="28">
        <v>2218</v>
      </c>
      <c r="C63" s="22">
        <v>1235</v>
      </c>
      <c r="D63" s="28">
        <v>1760</v>
      </c>
      <c r="E63" s="22">
        <v>2177</v>
      </c>
      <c r="F63" s="28">
        <v>1847</v>
      </c>
      <c r="G63" s="22">
        <v>1243</v>
      </c>
      <c r="H63" s="28">
        <v>1347</v>
      </c>
      <c r="I63" s="28">
        <v>1807</v>
      </c>
      <c r="J63" s="28">
        <v>1593</v>
      </c>
      <c r="K63" s="22">
        <v>2358</v>
      </c>
      <c r="L63" s="28">
        <v>2362</v>
      </c>
      <c r="M63" s="28">
        <v>1915</v>
      </c>
      <c r="N63" s="28">
        <v>2104</v>
      </c>
      <c r="O63" s="22">
        <v>1976</v>
      </c>
      <c r="P63" s="28">
        <v>1896</v>
      </c>
      <c r="Q63" s="28">
        <v>1755</v>
      </c>
      <c r="R63" s="28">
        <v>1212</v>
      </c>
      <c r="S63" s="22">
        <v>1598</v>
      </c>
    </row>
    <row r="64" spans="1:19" ht="14.25" thickTop="1">
      <c r="A64" s="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6" ht="13.5">
      <c r="A66" s="20" t="s">
        <v>128</v>
      </c>
    </row>
    <row r="67" ht="13.5">
      <c r="A67" s="20" t="s">
        <v>129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124</v>
      </c>
      <c r="B2" s="14">
        <v>8103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125</v>
      </c>
      <c r="B3" s="1" t="s">
        <v>126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34</v>
      </c>
      <c r="B4" s="15" t="str">
        <f>HYPERLINK("http://www.kabupro.jp/mark/20140214/S10016GB.htm","四半期報告書")</f>
        <v>四半期報告書</v>
      </c>
      <c r="C4" s="15" t="str">
        <f>HYPERLINK("http://www.kabupro.jp/mark/20131114/S1000EQA.htm","四半期報告書")</f>
        <v>四半期報告書</v>
      </c>
      <c r="D4" s="15" t="str">
        <f>HYPERLINK("http://www.kabupro.jp/mark/20130809/S000E6CG.htm","四半期報告書")</f>
        <v>四半期報告書</v>
      </c>
      <c r="E4" s="15" t="str">
        <f>HYPERLINK("http://www.kabupro.jp/mark/20140214/S10016GB.htm","四半期報告書")</f>
        <v>四半期報告書</v>
      </c>
      <c r="F4" s="15" t="str">
        <f>HYPERLINK("http://www.kabupro.jp/mark/20130214/S000CTF2.htm","四半期報告書")</f>
        <v>四半期報告書</v>
      </c>
      <c r="G4" s="15" t="str">
        <f>HYPERLINK("http://www.kabupro.jp/mark/20121114/S000C8YS.htm","四半期報告書")</f>
        <v>四半期報告書</v>
      </c>
      <c r="H4" s="15" t="str">
        <f>HYPERLINK("http://www.kabupro.jp/mark/20120810/S000BM8Y.htm","四半期報告書")</f>
        <v>四半期報告書</v>
      </c>
      <c r="I4" s="15" t="str">
        <f>HYPERLINK("http://www.kabupro.jp/mark/20130627/S000DQIS.htm","有価証券報告書")</f>
        <v>有価証券報告書</v>
      </c>
      <c r="J4" s="15" t="str">
        <f>HYPERLINK("http://www.kabupro.jp/mark/20120214/S000ACUI.htm","四半期報告書")</f>
        <v>四半期報告書</v>
      </c>
      <c r="K4" s="15" t="str">
        <f>HYPERLINK("http://www.kabupro.jp/mark/20111114/S0009QHE.htm","四半期報告書")</f>
        <v>四半期報告書</v>
      </c>
      <c r="L4" s="15" t="str">
        <f>HYPERLINK("http://www.kabupro.jp/mark/20110812/S00096FH.htm","四半期報告書")</f>
        <v>四半期報告書</v>
      </c>
      <c r="M4" s="15" t="str">
        <f>HYPERLINK("http://www.kabupro.jp/mark/20120628/S000BAK8.htm","有価証券報告書")</f>
        <v>有価証券報告書</v>
      </c>
      <c r="N4" s="15" t="str">
        <f>HYPERLINK("http://www.kabupro.jp/mark/20110214/S0007SP0.htm","四半期報告書")</f>
        <v>四半期報告書</v>
      </c>
      <c r="O4" s="15" t="str">
        <f>HYPERLINK("http://www.kabupro.jp/mark/20101112/S0007462.htm","四半期報告書")</f>
        <v>四半期報告書</v>
      </c>
      <c r="P4" s="15" t="str">
        <f>HYPERLINK("http://www.kabupro.jp/mark/20100813/S0006NDL.htm","四半期報告書")</f>
        <v>四半期報告書</v>
      </c>
      <c r="Q4" s="15" t="str">
        <f>HYPERLINK("http://www.kabupro.jp/mark/20110629/S0008QMF.htm","有価証券報告書")</f>
        <v>有価証券報告書</v>
      </c>
      <c r="R4" s="15" t="str">
        <f>HYPERLINK("http://www.kabupro.jp/mark/20100212/S000559Z.htm","四半期報告書")</f>
        <v>四半期報告書</v>
      </c>
      <c r="S4" s="15" t="str">
        <f>HYPERLINK("http://www.kabupro.jp/mark/20091113/S0004L1P.htm","四半期報告書")</f>
        <v>四半期報告書</v>
      </c>
      <c r="T4" s="15" t="str">
        <f>HYPERLINK("http://www.kabupro.jp/mark/20090814/S0003Y2P.htm","四半期報告書")</f>
        <v>四半期報告書</v>
      </c>
      <c r="U4" s="15" t="str">
        <f>HYPERLINK("http://www.kabupro.jp/mark/20100212/S000559Z.htm","四半期報告書")</f>
        <v>四半期報告書</v>
      </c>
      <c r="V4" s="15" t="str">
        <f>HYPERLINK("http://www.kabupro.jp/mark/20090213/S0002FZK.htm","四半期報告書")</f>
        <v>四半期報告書</v>
      </c>
      <c r="W4" s="15" t="str">
        <f>HYPERLINK("http://www.kabupro.jp/mark/20081114/S0001SH5.htm","四半期報告書")</f>
        <v>四半期報告書</v>
      </c>
      <c r="X4" s="15" t="str">
        <f>HYPERLINK("http://www.kabupro.jp/mark/20080814/S00013EE.htm","四半期報告書")</f>
        <v>四半期報告書</v>
      </c>
      <c r="Y4" s="15" t="str">
        <f>HYPERLINK("http://www.kabupro.jp/mark/20090626/S0003AV8.htm","有価証券報告書")</f>
        <v>有価証券報告書</v>
      </c>
    </row>
    <row r="5" spans="1:25" ht="14.25" thickBot="1">
      <c r="A5" s="11" t="s">
        <v>35</v>
      </c>
      <c r="B5" s="1" t="s">
        <v>174</v>
      </c>
      <c r="C5" s="1" t="s">
        <v>177</v>
      </c>
      <c r="D5" s="1" t="s">
        <v>179</v>
      </c>
      <c r="E5" s="1" t="s">
        <v>174</v>
      </c>
      <c r="F5" s="1" t="s">
        <v>181</v>
      </c>
      <c r="G5" s="1" t="s">
        <v>183</v>
      </c>
      <c r="H5" s="1" t="s">
        <v>185</v>
      </c>
      <c r="I5" s="1" t="s">
        <v>41</v>
      </c>
      <c r="J5" s="1" t="s">
        <v>187</v>
      </c>
      <c r="K5" s="1" t="s">
        <v>189</v>
      </c>
      <c r="L5" s="1" t="s">
        <v>191</v>
      </c>
      <c r="M5" s="1" t="s">
        <v>45</v>
      </c>
      <c r="N5" s="1" t="s">
        <v>193</v>
      </c>
      <c r="O5" s="1" t="s">
        <v>195</v>
      </c>
      <c r="P5" s="1" t="s">
        <v>197</v>
      </c>
      <c r="Q5" s="1" t="s">
        <v>47</v>
      </c>
      <c r="R5" s="1" t="s">
        <v>199</v>
      </c>
      <c r="S5" s="1" t="s">
        <v>201</v>
      </c>
      <c r="T5" s="1" t="s">
        <v>203</v>
      </c>
      <c r="U5" s="1" t="s">
        <v>199</v>
      </c>
      <c r="V5" s="1" t="s">
        <v>205</v>
      </c>
      <c r="W5" s="1" t="s">
        <v>207</v>
      </c>
      <c r="X5" s="1" t="s">
        <v>209</v>
      </c>
      <c r="Y5" s="1" t="s">
        <v>49</v>
      </c>
    </row>
    <row r="6" spans="1:25" ht="15" thickBot="1" thickTop="1">
      <c r="A6" s="10" t="s">
        <v>36</v>
      </c>
      <c r="B6" s="18" t="s">
        <v>217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37</v>
      </c>
      <c r="B7" s="14" t="s">
        <v>175</v>
      </c>
      <c r="C7" s="14" t="s">
        <v>175</v>
      </c>
      <c r="D7" s="14" t="s">
        <v>175</v>
      </c>
      <c r="E7" s="16" t="s">
        <v>42</v>
      </c>
      <c r="F7" s="14" t="s">
        <v>175</v>
      </c>
      <c r="G7" s="14" t="s">
        <v>175</v>
      </c>
      <c r="H7" s="14" t="s">
        <v>175</v>
      </c>
      <c r="I7" s="16" t="s">
        <v>42</v>
      </c>
      <c r="J7" s="14" t="s">
        <v>175</v>
      </c>
      <c r="K7" s="14" t="s">
        <v>175</v>
      </c>
      <c r="L7" s="14" t="s">
        <v>175</v>
      </c>
      <c r="M7" s="16" t="s">
        <v>42</v>
      </c>
      <c r="N7" s="14" t="s">
        <v>175</v>
      </c>
      <c r="O7" s="14" t="s">
        <v>175</v>
      </c>
      <c r="P7" s="14" t="s">
        <v>175</v>
      </c>
      <c r="Q7" s="16" t="s">
        <v>42</v>
      </c>
      <c r="R7" s="14" t="s">
        <v>175</v>
      </c>
      <c r="S7" s="14" t="s">
        <v>175</v>
      </c>
      <c r="T7" s="14" t="s">
        <v>175</v>
      </c>
      <c r="U7" s="16" t="s">
        <v>42</v>
      </c>
      <c r="V7" s="14" t="s">
        <v>175</v>
      </c>
      <c r="W7" s="14" t="s">
        <v>175</v>
      </c>
      <c r="X7" s="14" t="s">
        <v>175</v>
      </c>
      <c r="Y7" s="16" t="s">
        <v>42</v>
      </c>
    </row>
    <row r="8" spans="1:25" ht="13.5">
      <c r="A8" s="13" t="s">
        <v>38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39</v>
      </c>
      <c r="B9" s="1" t="s">
        <v>176</v>
      </c>
      <c r="C9" s="1" t="s">
        <v>178</v>
      </c>
      <c r="D9" s="1" t="s">
        <v>180</v>
      </c>
      <c r="E9" s="17" t="s">
        <v>43</v>
      </c>
      <c r="F9" s="1" t="s">
        <v>182</v>
      </c>
      <c r="G9" s="1" t="s">
        <v>184</v>
      </c>
      <c r="H9" s="1" t="s">
        <v>186</v>
      </c>
      <c r="I9" s="17" t="s">
        <v>44</v>
      </c>
      <c r="J9" s="1" t="s">
        <v>188</v>
      </c>
      <c r="K9" s="1" t="s">
        <v>190</v>
      </c>
      <c r="L9" s="1" t="s">
        <v>192</v>
      </c>
      <c r="M9" s="17" t="s">
        <v>46</v>
      </c>
      <c r="N9" s="1" t="s">
        <v>194</v>
      </c>
      <c r="O9" s="1" t="s">
        <v>196</v>
      </c>
      <c r="P9" s="1" t="s">
        <v>198</v>
      </c>
      <c r="Q9" s="17" t="s">
        <v>48</v>
      </c>
      <c r="R9" s="1" t="s">
        <v>200</v>
      </c>
      <c r="S9" s="1" t="s">
        <v>202</v>
      </c>
      <c r="T9" s="1" t="s">
        <v>204</v>
      </c>
      <c r="U9" s="17" t="s">
        <v>50</v>
      </c>
      <c r="V9" s="1" t="s">
        <v>206</v>
      </c>
      <c r="W9" s="1" t="s">
        <v>208</v>
      </c>
      <c r="X9" s="1" t="s">
        <v>210</v>
      </c>
      <c r="Y9" s="17" t="s">
        <v>51</v>
      </c>
    </row>
    <row r="10" spans="1:25" ht="14.25" thickBot="1">
      <c r="A10" s="13" t="s">
        <v>40</v>
      </c>
      <c r="B10" s="1" t="s">
        <v>53</v>
      </c>
      <c r="C10" s="1" t="s">
        <v>53</v>
      </c>
      <c r="D10" s="1" t="s">
        <v>53</v>
      </c>
      <c r="E10" s="17" t="s">
        <v>53</v>
      </c>
      <c r="F10" s="1" t="s">
        <v>53</v>
      </c>
      <c r="G10" s="1" t="s">
        <v>53</v>
      </c>
      <c r="H10" s="1" t="s">
        <v>53</v>
      </c>
      <c r="I10" s="17" t="s">
        <v>53</v>
      </c>
      <c r="J10" s="1" t="s">
        <v>53</v>
      </c>
      <c r="K10" s="1" t="s">
        <v>53</v>
      </c>
      <c r="L10" s="1" t="s">
        <v>53</v>
      </c>
      <c r="M10" s="17" t="s">
        <v>53</v>
      </c>
      <c r="N10" s="1" t="s">
        <v>53</v>
      </c>
      <c r="O10" s="1" t="s">
        <v>53</v>
      </c>
      <c r="P10" s="1" t="s">
        <v>53</v>
      </c>
      <c r="Q10" s="17" t="s">
        <v>53</v>
      </c>
      <c r="R10" s="1" t="s">
        <v>53</v>
      </c>
      <c r="S10" s="1" t="s">
        <v>53</v>
      </c>
      <c r="T10" s="1" t="s">
        <v>53</v>
      </c>
      <c r="U10" s="17" t="s">
        <v>53</v>
      </c>
      <c r="V10" s="1" t="s">
        <v>53</v>
      </c>
      <c r="W10" s="1" t="s">
        <v>53</v>
      </c>
      <c r="X10" s="1" t="s">
        <v>53</v>
      </c>
      <c r="Y10" s="17" t="s">
        <v>53</v>
      </c>
    </row>
    <row r="11" spans="1:25" ht="14.25" thickTop="1">
      <c r="A11" s="9" t="s">
        <v>52</v>
      </c>
      <c r="B11" s="27">
        <v>2519</v>
      </c>
      <c r="C11" s="27">
        <v>2700</v>
      </c>
      <c r="D11" s="27">
        <v>2321</v>
      </c>
      <c r="E11" s="21">
        <v>1930</v>
      </c>
      <c r="F11" s="27">
        <v>2154</v>
      </c>
      <c r="G11" s="27">
        <v>2388</v>
      </c>
      <c r="H11" s="27">
        <v>2937</v>
      </c>
      <c r="I11" s="21">
        <v>3038</v>
      </c>
      <c r="J11" s="27">
        <v>2275</v>
      </c>
      <c r="K11" s="27">
        <v>2408</v>
      </c>
      <c r="L11" s="27">
        <v>2238</v>
      </c>
      <c r="M11" s="21">
        <v>1919</v>
      </c>
      <c r="N11" s="27">
        <v>1885</v>
      </c>
      <c r="O11" s="27">
        <v>2302</v>
      </c>
      <c r="P11" s="27">
        <v>2110</v>
      </c>
      <c r="Q11" s="21">
        <v>2358</v>
      </c>
      <c r="R11" s="27">
        <v>2362</v>
      </c>
      <c r="S11" s="27">
        <v>1915</v>
      </c>
      <c r="T11" s="27">
        <v>2104</v>
      </c>
      <c r="U11" s="21">
        <v>1976</v>
      </c>
      <c r="V11" s="27">
        <v>1896</v>
      </c>
      <c r="W11" s="27">
        <v>1755</v>
      </c>
      <c r="X11" s="27">
        <v>1212</v>
      </c>
      <c r="Y11" s="21">
        <v>1598</v>
      </c>
    </row>
    <row r="12" spans="1:25" ht="13.5">
      <c r="A12" s="2" t="s">
        <v>211</v>
      </c>
      <c r="B12" s="28">
        <v>39683</v>
      </c>
      <c r="C12" s="28">
        <v>34973</v>
      </c>
      <c r="D12" s="28">
        <v>38159</v>
      </c>
      <c r="E12" s="22">
        <v>37247</v>
      </c>
      <c r="F12" s="28">
        <v>37216</v>
      </c>
      <c r="G12" s="28">
        <v>35432</v>
      </c>
      <c r="H12" s="28">
        <v>36590</v>
      </c>
      <c r="I12" s="22">
        <v>37867</v>
      </c>
      <c r="J12" s="28">
        <v>38502</v>
      </c>
      <c r="K12" s="28">
        <v>34192</v>
      </c>
      <c r="L12" s="28">
        <v>36866</v>
      </c>
      <c r="M12" s="22">
        <v>35989</v>
      </c>
      <c r="N12" s="28">
        <v>39012</v>
      </c>
      <c r="O12" s="28">
        <v>32079</v>
      </c>
      <c r="P12" s="28">
        <v>32897</v>
      </c>
      <c r="Q12" s="22">
        <v>32383</v>
      </c>
      <c r="R12" s="28">
        <v>34437</v>
      </c>
      <c r="S12" s="28">
        <v>29230</v>
      </c>
      <c r="T12" s="28">
        <v>28552</v>
      </c>
      <c r="U12" s="22">
        <v>26405</v>
      </c>
      <c r="V12" s="28">
        <v>38608</v>
      </c>
      <c r="W12" s="28">
        <v>37865</v>
      </c>
      <c r="X12" s="28">
        <v>36162</v>
      </c>
      <c r="Y12" s="22">
        <v>37109</v>
      </c>
    </row>
    <row r="13" spans="1:25" ht="13.5">
      <c r="A13" s="2" t="s">
        <v>56</v>
      </c>
      <c r="B13" s="28">
        <v>5060</v>
      </c>
      <c r="C13" s="28">
        <v>6298</v>
      </c>
      <c r="D13" s="28">
        <v>5296</v>
      </c>
      <c r="E13" s="22">
        <v>5079</v>
      </c>
      <c r="F13" s="28">
        <v>4985</v>
      </c>
      <c r="G13" s="28">
        <v>4744</v>
      </c>
      <c r="H13" s="28">
        <v>4827</v>
      </c>
      <c r="I13" s="22">
        <v>6034</v>
      </c>
      <c r="J13" s="28">
        <v>8218</v>
      </c>
      <c r="K13" s="28">
        <v>6962</v>
      </c>
      <c r="L13" s="28">
        <v>6863</v>
      </c>
      <c r="M13" s="22">
        <v>5664</v>
      </c>
      <c r="N13" s="28">
        <v>5036</v>
      </c>
      <c r="O13" s="28">
        <v>4951</v>
      </c>
      <c r="P13" s="28">
        <v>4111</v>
      </c>
      <c r="Q13" s="22">
        <v>3696</v>
      </c>
      <c r="R13" s="28">
        <v>3848</v>
      </c>
      <c r="S13" s="28">
        <v>4126</v>
      </c>
      <c r="T13" s="28">
        <v>3929</v>
      </c>
      <c r="U13" s="22">
        <v>4084</v>
      </c>
      <c r="V13" s="28">
        <v>4986</v>
      </c>
      <c r="W13" s="28">
        <v>4879</v>
      </c>
      <c r="X13" s="28">
        <v>4719</v>
      </c>
      <c r="Y13" s="22"/>
    </row>
    <row r="14" spans="1:25" ht="13.5">
      <c r="A14" s="2" t="s">
        <v>62</v>
      </c>
      <c r="B14" s="28">
        <v>773</v>
      </c>
      <c r="C14" s="28">
        <v>670</v>
      </c>
      <c r="D14" s="28">
        <v>698</v>
      </c>
      <c r="E14" s="22">
        <v>842</v>
      </c>
      <c r="F14" s="28">
        <v>672</v>
      </c>
      <c r="G14" s="28">
        <v>919</v>
      </c>
      <c r="H14" s="28">
        <v>776</v>
      </c>
      <c r="I14" s="22">
        <v>1135</v>
      </c>
      <c r="J14" s="28">
        <v>1390</v>
      </c>
      <c r="K14" s="28">
        <v>1536</v>
      </c>
      <c r="L14" s="28">
        <v>1603</v>
      </c>
      <c r="M14" s="22">
        <v>1376</v>
      </c>
      <c r="N14" s="28">
        <v>1358</v>
      </c>
      <c r="O14" s="28">
        <v>1711</v>
      </c>
      <c r="P14" s="28">
        <v>1646</v>
      </c>
      <c r="Q14" s="22">
        <v>1194</v>
      </c>
      <c r="R14" s="28">
        <v>1219</v>
      </c>
      <c r="S14" s="28">
        <v>1440</v>
      </c>
      <c r="T14" s="28">
        <v>1528</v>
      </c>
      <c r="U14" s="22">
        <v>1645</v>
      </c>
      <c r="V14" s="28">
        <v>1531</v>
      </c>
      <c r="W14" s="28">
        <v>1954</v>
      </c>
      <c r="X14" s="28">
        <v>1944</v>
      </c>
      <c r="Y14" s="22">
        <v>1643</v>
      </c>
    </row>
    <row r="15" spans="1:25" ht="13.5">
      <c r="A15" s="2" t="s">
        <v>63</v>
      </c>
      <c r="B15" s="28">
        <v>-265</v>
      </c>
      <c r="C15" s="28">
        <v>-258</v>
      </c>
      <c r="D15" s="28">
        <v>-254</v>
      </c>
      <c r="E15" s="22">
        <v>-334</v>
      </c>
      <c r="F15" s="28">
        <v>-247</v>
      </c>
      <c r="G15" s="28">
        <v>-291</v>
      </c>
      <c r="H15" s="28">
        <v>-266</v>
      </c>
      <c r="I15" s="22">
        <v>-298</v>
      </c>
      <c r="J15" s="28">
        <v>-308</v>
      </c>
      <c r="K15" s="28">
        <v>-288</v>
      </c>
      <c r="L15" s="28">
        <v>-307</v>
      </c>
      <c r="M15" s="22">
        <v>-364</v>
      </c>
      <c r="N15" s="28">
        <v>-370</v>
      </c>
      <c r="O15" s="28">
        <v>-347</v>
      </c>
      <c r="P15" s="28">
        <v>-317</v>
      </c>
      <c r="Q15" s="22">
        <v>-389</v>
      </c>
      <c r="R15" s="28">
        <v>-646</v>
      </c>
      <c r="S15" s="28">
        <v>-587</v>
      </c>
      <c r="T15" s="28">
        <v>-390</v>
      </c>
      <c r="U15" s="22">
        <v>-419</v>
      </c>
      <c r="V15" s="28">
        <v>-461</v>
      </c>
      <c r="W15" s="28">
        <v>-471</v>
      </c>
      <c r="X15" s="28">
        <v>-547</v>
      </c>
      <c r="Y15" s="22">
        <v>-549</v>
      </c>
    </row>
    <row r="16" spans="1:25" ht="13.5">
      <c r="A16" s="2" t="s">
        <v>64</v>
      </c>
      <c r="B16" s="28">
        <v>47772</v>
      </c>
      <c r="C16" s="28">
        <v>44383</v>
      </c>
      <c r="D16" s="28">
        <v>46220</v>
      </c>
      <c r="E16" s="22">
        <v>44764</v>
      </c>
      <c r="F16" s="28">
        <v>44781</v>
      </c>
      <c r="G16" s="28">
        <v>43192</v>
      </c>
      <c r="H16" s="28">
        <v>45076</v>
      </c>
      <c r="I16" s="22">
        <v>48074</v>
      </c>
      <c r="J16" s="28">
        <v>50079</v>
      </c>
      <c r="K16" s="28">
        <v>44812</v>
      </c>
      <c r="L16" s="28">
        <v>47265</v>
      </c>
      <c r="M16" s="22">
        <v>44920</v>
      </c>
      <c r="N16" s="28">
        <v>46922</v>
      </c>
      <c r="O16" s="28">
        <v>40697</v>
      </c>
      <c r="P16" s="28">
        <v>40449</v>
      </c>
      <c r="Q16" s="22">
        <v>39567</v>
      </c>
      <c r="R16" s="28">
        <v>41221</v>
      </c>
      <c r="S16" s="28">
        <v>36124</v>
      </c>
      <c r="T16" s="28">
        <v>35723</v>
      </c>
      <c r="U16" s="22">
        <v>33692</v>
      </c>
      <c r="V16" s="28">
        <v>46561</v>
      </c>
      <c r="W16" s="28">
        <v>45982</v>
      </c>
      <c r="X16" s="28">
        <v>43490</v>
      </c>
      <c r="Y16" s="22">
        <v>44700</v>
      </c>
    </row>
    <row r="17" spans="1:25" ht="13.5">
      <c r="A17" s="2" t="s">
        <v>78</v>
      </c>
      <c r="B17" s="28">
        <v>638</v>
      </c>
      <c r="C17" s="28">
        <v>638</v>
      </c>
      <c r="D17" s="28">
        <v>568</v>
      </c>
      <c r="E17" s="22">
        <v>570</v>
      </c>
      <c r="F17" s="28">
        <v>568</v>
      </c>
      <c r="G17" s="28">
        <v>562</v>
      </c>
      <c r="H17" s="28">
        <v>591</v>
      </c>
      <c r="I17" s="22">
        <v>591</v>
      </c>
      <c r="J17" s="28">
        <v>620</v>
      </c>
      <c r="K17" s="28">
        <v>630</v>
      </c>
      <c r="L17" s="28">
        <v>632</v>
      </c>
      <c r="M17" s="22">
        <v>618</v>
      </c>
      <c r="N17" s="28">
        <v>622</v>
      </c>
      <c r="O17" s="28">
        <v>627</v>
      </c>
      <c r="P17" s="28">
        <v>632</v>
      </c>
      <c r="Q17" s="22">
        <v>647</v>
      </c>
      <c r="R17" s="28">
        <v>649</v>
      </c>
      <c r="S17" s="28">
        <v>666</v>
      </c>
      <c r="T17" s="28">
        <v>674</v>
      </c>
      <c r="U17" s="22">
        <v>687</v>
      </c>
      <c r="V17" s="28">
        <v>693</v>
      </c>
      <c r="W17" s="28">
        <v>701</v>
      </c>
      <c r="X17" s="28">
        <v>711</v>
      </c>
      <c r="Y17" s="22">
        <v>704</v>
      </c>
    </row>
    <row r="18" spans="1:25" ht="13.5">
      <c r="A18" s="2" t="s">
        <v>81</v>
      </c>
      <c r="B18" s="28">
        <v>446</v>
      </c>
      <c r="C18" s="28">
        <v>426</v>
      </c>
      <c r="D18" s="28">
        <v>405</v>
      </c>
      <c r="E18" s="22">
        <v>417</v>
      </c>
      <c r="F18" s="28">
        <v>510</v>
      </c>
      <c r="G18" s="28">
        <v>523</v>
      </c>
      <c r="H18" s="28">
        <v>536</v>
      </c>
      <c r="I18" s="22">
        <v>485</v>
      </c>
      <c r="J18" s="28">
        <v>444</v>
      </c>
      <c r="K18" s="28">
        <v>410</v>
      </c>
      <c r="L18" s="28">
        <v>375</v>
      </c>
      <c r="M18" s="22">
        <v>345</v>
      </c>
      <c r="N18" s="28">
        <v>332</v>
      </c>
      <c r="O18" s="28">
        <v>295</v>
      </c>
      <c r="P18" s="28">
        <v>222</v>
      </c>
      <c r="Q18" s="22">
        <v>164</v>
      </c>
      <c r="R18" s="28">
        <v>92</v>
      </c>
      <c r="S18" s="28">
        <v>48</v>
      </c>
      <c r="T18" s="28">
        <v>20</v>
      </c>
      <c r="U18" s="22">
        <v>21</v>
      </c>
      <c r="V18" s="28">
        <v>21</v>
      </c>
      <c r="W18" s="28">
        <v>22</v>
      </c>
      <c r="X18" s="28">
        <v>22</v>
      </c>
      <c r="Y18" s="22">
        <v>34</v>
      </c>
    </row>
    <row r="19" spans="1:25" ht="13.5">
      <c r="A19" s="3" t="s">
        <v>82</v>
      </c>
      <c r="B19" s="28">
        <v>11683</v>
      </c>
      <c r="C19" s="28">
        <v>11015</v>
      </c>
      <c r="D19" s="28">
        <v>10671</v>
      </c>
      <c r="E19" s="22">
        <v>10080</v>
      </c>
      <c r="F19" s="28">
        <v>9154</v>
      </c>
      <c r="G19" s="28">
        <v>7898</v>
      </c>
      <c r="H19" s="28">
        <v>8059</v>
      </c>
      <c r="I19" s="22">
        <v>8148</v>
      </c>
      <c r="J19" s="28">
        <v>7125</v>
      </c>
      <c r="K19" s="28">
        <v>7492</v>
      </c>
      <c r="L19" s="28">
        <v>8117</v>
      </c>
      <c r="M19" s="22">
        <v>8361</v>
      </c>
      <c r="N19" s="28">
        <v>8464</v>
      </c>
      <c r="O19" s="28">
        <v>7919</v>
      </c>
      <c r="P19" s="28">
        <v>7722</v>
      </c>
      <c r="Q19" s="22">
        <v>8391</v>
      </c>
      <c r="R19" s="28">
        <v>7695</v>
      </c>
      <c r="S19" s="28">
        <v>7234</v>
      </c>
      <c r="T19" s="28">
        <v>7286</v>
      </c>
      <c r="U19" s="22">
        <v>6474</v>
      </c>
      <c r="V19" s="28">
        <v>6964</v>
      </c>
      <c r="W19" s="28">
        <v>8619</v>
      </c>
      <c r="X19" s="28">
        <v>9925</v>
      </c>
      <c r="Y19" s="22">
        <v>9352</v>
      </c>
    </row>
    <row r="20" spans="1:25" ht="13.5">
      <c r="A20" s="3" t="s">
        <v>62</v>
      </c>
      <c r="B20" s="28">
        <v>1939</v>
      </c>
      <c r="C20" s="28">
        <v>1964</v>
      </c>
      <c r="D20" s="28">
        <v>1963</v>
      </c>
      <c r="E20" s="22">
        <v>1993</v>
      </c>
      <c r="F20" s="28">
        <v>1998</v>
      </c>
      <c r="G20" s="28">
        <v>2140</v>
      </c>
      <c r="H20" s="28">
        <v>1977</v>
      </c>
      <c r="I20" s="22">
        <v>2001</v>
      </c>
      <c r="J20" s="28">
        <v>2156</v>
      </c>
      <c r="K20" s="28">
        <v>2089</v>
      </c>
      <c r="L20" s="28">
        <v>2082</v>
      </c>
      <c r="M20" s="22">
        <v>1993</v>
      </c>
      <c r="N20" s="28">
        <v>2146</v>
      </c>
      <c r="O20" s="28">
        <v>2142</v>
      </c>
      <c r="P20" s="28">
        <v>2220</v>
      </c>
      <c r="Q20" s="22">
        <v>2148</v>
      </c>
      <c r="R20" s="28">
        <v>2325</v>
      </c>
      <c r="S20" s="28">
        <v>2800</v>
      </c>
      <c r="T20" s="28">
        <v>2813</v>
      </c>
      <c r="U20" s="22">
        <v>3191</v>
      </c>
      <c r="V20" s="28">
        <v>3665</v>
      </c>
      <c r="W20" s="28">
        <v>3715</v>
      </c>
      <c r="X20" s="28">
        <v>2931</v>
      </c>
      <c r="Y20" s="22">
        <v>2738</v>
      </c>
    </row>
    <row r="21" spans="1:25" ht="13.5">
      <c r="A21" s="3" t="s">
        <v>63</v>
      </c>
      <c r="B21" s="28">
        <v>-548</v>
      </c>
      <c r="C21" s="28">
        <v>-562</v>
      </c>
      <c r="D21" s="28">
        <v>-564</v>
      </c>
      <c r="E21" s="22">
        <v>-562</v>
      </c>
      <c r="F21" s="28">
        <v>-571</v>
      </c>
      <c r="G21" s="28">
        <v>-544</v>
      </c>
      <c r="H21" s="28">
        <v>-561</v>
      </c>
      <c r="I21" s="22">
        <v>-553</v>
      </c>
      <c r="J21" s="28">
        <v>-587</v>
      </c>
      <c r="K21" s="28">
        <v>-593</v>
      </c>
      <c r="L21" s="28">
        <v>-572</v>
      </c>
      <c r="M21" s="22">
        <v>-577</v>
      </c>
      <c r="N21" s="28">
        <v>-589</v>
      </c>
      <c r="O21" s="28">
        <v>-586</v>
      </c>
      <c r="P21" s="28">
        <v>-637</v>
      </c>
      <c r="Q21" s="22">
        <v>-652</v>
      </c>
      <c r="R21" s="28">
        <v>-662</v>
      </c>
      <c r="S21" s="28">
        <v>-672</v>
      </c>
      <c r="T21" s="28">
        <v>-665</v>
      </c>
      <c r="U21" s="22">
        <v>-682</v>
      </c>
      <c r="V21" s="28">
        <v>-770</v>
      </c>
      <c r="W21" s="28">
        <v>-751</v>
      </c>
      <c r="X21" s="28">
        <v>-705</v>
      </c>
      <c r="Y21" s="22">
        <v>-725</v>
      </c>
    </row>
    <row r="22" spans="1:25" ht="13.5">
      <c r="A22" s="3" t="s">
        <v>91</v>
      </c>
      <c r="B22" s="28">
        <v>13074</v>
      </c>
      <c r="C22" s="28">
        <v>12416</v>
      </c>
      <c r="D22" s="28">
        <v>12071</v>
      </c>
      <c r="E22" s="22">
        <v>11511</v>
      </c>
      <c r="F22" s="28">
        <v>10581</v>
      </c>
      <c r="G22" s="28">
        <v>9493</v>
      </c>
      <c r="H22" s="28">
        <v>9607</v>
      </c>
      <c r="I22" s="22">
        <v>9681</v>
      </c>
      <c r="J22" s="28">
        <v>8694</v>
      </c>
      <c r="K22" s="28">
        <v>8987</v>
      </c>
      <c r="L22" s="28">
        <v>9627</v>
      </c>
      <c r="M22" s="22">
        <v>9876</v>
      </c>
      <c r="N22" s="28">
        <v>10022</v>
      </c>
      <c r="O22" s="28">
        <v>9476</v>
      </c>
      <c r="P22" s="28">
        <v>9304</v>
      </c>
      <c r="Q22" s="22">
        <v>10050</v>
      </c>
      <c r="R22" s="28">
        <v>9359</v>
      </c>
      <c r="S22" s="28">
        <v>9362</v>
      </c>
      <c r="T22" s="28">
        <v>9434</v>
      </c>
      <c r="U22" s="22">
        <v>8983</v>
      </c>
      <c r="V22" s="28">
        <v>9860</v>
      </c>
      <c r="W22" s="28">
        <v>11583</v>
      </c>
      <c r="X22" s="28">
        <v>12150</v>
      </c>
      <c r="Y22" s="22">
        <v>11522</v>
      </c>
    </row>
    <row r="23" spans="1:25" ht="13.5">
      <c r="A23" s="2" t="s">
        <v>92</v>
      </c>
      <c r="B23" s="28">
        <v>14158</v>
      </c>
      <c r="C23" s="28">
        <v>13482</v>
      </c>
      <c r="D23" s="28">
        <v>13045</v>
      </c>
      <c r="E23" s="22">
        <v>12499</v>
      </c>
      <c r="F23" s="28">
        <v>11660</v>
      </c>
      <c r="G23" s="28">
        <v>10579</v>
      </c>
      <c r="H23" s="28">
        <v>10735</v>
      </c>
      <c r="I23" s="22">
        <v>10757</v>
      </c>
      <c r="J23" s="28">
        <v>9759</v>
      </c>
      <c r="K23" s="28">
        <v>10028</v>
      </c>
      <c r="L23" s="28">
        <v>10634</v>
      </c>
      <c r="M23" s="22">
        <v>10841</v>
      </c>
      <c r="N23" s="28">
        <v>10976</v>
      </c>
      <c r="O23" s="28">
        <v>10398</v>
      </c>
      <c r="P23" s="28">
        <v>10160</v>
      </c>
      <c r="Q23" s="22">
        <v>10862</v>
      </c>
      <c r="R23" s="28">
        <v>10101</v>
      </c>
      <c r="S23" s="28">
        <v>10076</v>
      </c>
      <c r="T23" s="28">
        <v>10128</v>
      </c>
      <c r="U23" s="22">
        <v>9691</v>
      </c>
      <c r="V23" s="28">
        <v>10574</v>
      </c>
      <c r="W23" s="28">
        <v>12307</v>
      </c>
      <c r="X23" s="28">
        <v>12885</v>
      </c>
      <c r="Y23" s="22">
        <v>12261</v>
      </c>
    </row>
    <row r="24" spans="1:25" ht="14.25" thickBot="1">
      <c r="A24" s="5" t="s">
        <v>93</v>
      </c>
      <c r="B24" s="29">
        <v>61931</v>
      </c>
      <c r="C24" s="29">
        <v>57866</v>
      </c>
      <c r="D24" s="29">
        <v>59266</v>
      </c>
      <c r="E24" s="23">
        <v>57264</v>
      </c>
      <c r="F24" s="29">
        <v>56442</v>
      </c>
      <c r="G24" s="29">
        <v>53771</v>
      </c>
      <c r="H24" s="29">
        <v>55812</v>
      </c>
      <c r="I24" s="23">
        <v>58832</v>
      </c>
      <c r="J24" s="29">
        <v>59838</v>
      </c>
      <c r="K24" s="29">
        <v>54840</v>
      </c>
      <c r="L24" s="29">
        <v>57899</v>
      </c>
      <c r="M24" s="23">
        <v>55761</v>
      </c>
      <c r="N24" s="29">
        <v>57899</v>
      </c>
      <c r="O24" s="29">
        <v>51096</v>
      </c>
      <c r="P24" s="29">
        <v>50609</v>
      </c>
      <c r="Q24" s="23">
        <v>50429</v>
      </c>
      <c r="R24" s="29">
        <v>51322</v>
      </c>
      <c r="S24" s="29">
        <v>46201</v>
      </c>
      <c r="T24" s="29">
        <v>45852</v>
      </c>
      <c r="U24" s="23">
        <v>43384</v>
      </c>
      <c r="V24" s="29">
        <v>57135</v>
      </c>
      <c r="W24" s="29">
        <v>58290</v>
      </c>
      <c r="X24" s="29">
        <v>56375</v>
      </c>
      <c r="Y24" s="23">
        <v>56962</v>
      </c>
    </row>
    <row r="25" spans="1:25" ht="14.25" thickTop="1">
      <c r="A25" s="2" t="s">
        <v>212</v>
      </c>
      <c r="B25" s="28">
        <v>28912</v>
      </c>
      <c r="C25" s="28">
        <v>26198</v>
      </c>
      <c r="D25" s="28">
        <v>28524</v>
      </c>
      <c r="E25" s="22">
        <v>27234</v>
      </c>
      <c r="F25" s="28">
        <v>28208</v>
      </c>
      <c r="G25" s="28">
        <v>26102</v>
      </c>
      <c r="H25" s="28">
        <v>27244</v>
      </c>
      <c r="I25" s="22">
        <v>28607</v>
      </c>
      <c r="J25" s="28">
        <v>30847</v>
      </c>
      <c r="K25" s="28">
        <v>27682</v>
      </c>
      <c r="L25" s="28">
        <v>27714</v>
      </c>
      <c r="M25" s="22">
        <v>28678</v>
      </c>
      <c r="N25" s="28">
        <v>30051</v>
      </c>
      <c r="O25" s="28">
        <v>25390</v>
      </c>
      <c r="P25" s="28">
        <v>25819</v>
      </c>
      <c r="Q25" s="22">
        <v>25110</v>
      </c>
      <c r="R25" s="28">
        <v>27796</v>
      </c>
      <c r="S25" s="28">
        <v>23939</v>
      </c>
      <c r="T25" s="28">
        <v>23074</v>
      </c>
      <c r="U25" s="22">
        <v>21935</v>
      </c>
      <c r="V25" s="28">
        <v>31465</v>
      </c>
      <c r="W25" s="28">
        <v>29990</v>
      </c>
      <c r="X25" s="28">
        <v>28521</v>
      </c>
      <c r="Y25" s="22">
        <v>29070</v>
      </c>
    </row>
    <row r="26" spans="1:25" ht="13.5">
      <c r="A26" s="2" t="s">
        <v>96</v>
      </c>
      <c r="B26" s="28">
        <v>4596</v>
      </c>
      <c r="C26" s="28">
        <v>4469</v>
      </c>
      <c r="D26" s="28">
        <v>4560</v>
      </c>
      <c r="E26" s="22">
        <v>4920</v>
      </c>
      <c r="F26" s="28">
        <v>4634</v>
      </c>
      <c r="G26" s="28">
        <v>4858</v>
      </c>
      <c r="H26" s="28">
        <v>5644</v>
      </c>
      <c r="I26" s="22">
        <v>6640</v>
      </c>
      <c r="J26" s="28">
        <v>7094</v>
      </c>
      <c r="K26" s="28">
        <v>6102</v>
      </c>
      <c r="L26" s="28">
        <v>9540</v>
      </c>
      <c r="M26" s="22">
        <v>6236</v>
      </c>
      <c r="N26" s="28">
        <v>8558</v>
      </c>
      <c r="O26" s="28">
        <v>8256</v>
      </c>
      <c r="P26" s="28">
        <v>6185</v>
      </c>
      <c r="Q26" s="22">
        <v>6464</v>
      </c>
      <c r="R26" s="28">
        <v>5265</v>
      </c>
      <c r="S26" s="28">
        <v>5359</v>
      </c>
      <c r="T26" s="28">
        <v>4875</v>
      </c>
      <c r="U26" s="22">
        <v>4478</v>
      </c>
      <c r="V26" s="28">
        <v>6590</v>
      </c>
      <c r="W26" s="28">
        <v>8972</v>
      </c>
      <c r="X26" s="28">
        <v>8675</v>
      </c>
      <c r="Y26" s="22">
        <v>7610</v>
      </c>
    </row>
    <row r="27" spans="1:25" ht="13.5">
      <c r="A27" s="2" t="s">
        <v>213</v>
      </c>
      <c r="B27" s="28">
        <v>1800</v>
      </c>
      <c r="C27" s="28">
        <v>1800</v>
      </c>
      <c r="D27" s="28"/>
      <c r="E27" s="22"/>
      <c r="F27" s="28"/>
      <c r="G27" s="28"/>
      <c r="H27" s="28"/>
      <c r="I27" s="22"/>
      <c r="J27" s="28"/>
      <c r="K27" s="28"/>
      <c r="L27" s="28">
        <v>1500</v>
      </c>
      <c r="M27" s="22">
        <v>1500</v>
      </c>
      <c r="N27" s="28"/>
      <c r="O27" s="28"/>
      <c r="P27" s="28"/>
      <c r="Q27" s="22"/>
      <c r="R27" s="28"/>
      <c r="S27" s="28"/>
      <c r="T27" s="28"/>
      <c r="U27" s="22"/>
      <c r="V27" s="28"/>
      <c r="W27" s="28"/>
      <c r="X27" s="28"/>
      <c r="Y27" s="22">
        <v>1500</v>
      </c>
    </row>
    <row r="28" spans="1:25" ht="13.5">
      <c r="A28" s="2" t="s">
        <v>100</v>
      </c>
      <c r="B28" s="28">
        <v>402</v>
      </c>
      <c r="C28" s="28">
        <v>362</v>
      </c>
      <c r="D28" s="28">
        <v>315</v>
      </c>
      <c r="E28" s="22">
        <v>408</v>
      </c>
      <c r="F28" s="28">
        <v>215</v>
      </c>
      <c r="G28" s="28">
        <v>297</v>
      </c>
      <c r="H28" s="28">
        <v>186</v>
      </c>
      <c r="I28" s="22">
        <v>417</v>
      </c>
      <c r="J28" s="28">
        <v>165</v>
      </c>
      <c r="K28" s="28">
        <v>577</v>
      </c>
      <c r="L28" s="28">
        <v>373</v>
      </c>
      <c r="M28" s="22">
        <v>893</v>
      </c>
      <c r="N28" s="28">
        <v>600</v>
      </c>
      <c r="O28" s="28">
        <v>501</v>
      </c>
      <c r="P28" s="28">
        <v>271</v>
      </c>
      <c r="Q28" s="22">
        <v>345</v>
      </c>
      <c r="R28" s="28">
        <v>177</v>
      </c>
      <c r="S28" s="28">
        <v>124</v>
      </c>
      <c r="T28" s="28">
        <v>101</v>
      </c>
      <c r="U28" s="22">
        <v>198</v>
      </c>
      <c r="V28" s="28">
        <v>244</v>
      </c>
      <c r="W28" s="28">
        <v>441</v>
      </c>
      <c r="X28" s="28">
        <v>283</v>
      </c>
      <c r="Y28" s="22">
        <v>703</v>
      </c>
    </row>
    <row r="29" spans="1:25" ht="13.5">
      <c r="A29" s="2" t="s">
        <v>214</v>
      </c>
      <c r="B29" s="28">
        <v>161</v>
      </c>
      <c r="C29" s="28">
        <v>114</v>
      </c>
      <c r="D29" s="28">
        <v>141</v>
      </c>
      <c r="E29" s="22">
        <v>84</v>
      </c>
      <c r="F29" s="28">
        <v>155</v>
      </c>
      <c r="G29" s="28">
        <v>101</v>
      </c>
      <c r="H29" s="28">
        <v>111</v>
      </c>
      <c r="I29" s="22">
        <v>62</v>
      </c>
      <c r="J29" s="28">
        <v>89</v>
      </c>
      <c r="K29" s="28">
        <v>58</v>
      </c>
      <c r="L29" s="28">
        <v>86</v>
      </c>
      <c r="M29" s="22">
        <v>58</v>
      </c>
      <c r="N29" s="28">
        <v>113</v>
      </c>
      <c r="O29" s="28">
        <v>74</v>
      </c>
      <c r="P29" s="28">
        <v>63</v>
      </c>
      <c r="Q29" s="22">
        <v>34</v>
      </c>
      <c r="R29" s="28">
        <v>63</v>
      </c>
      <c r="S29" s="28">
        <v>34</v>
      </c>
      <c r="T29" s="28">
        <v>81</v>
      </c>
      <c r="U29" s="22">
        <v>41</v>
      </c>
      <c r="V29" s="28">
        <v>88</v>
      </c>
      <c r="W29" s="28">
        <v>43</v>
      </c>
      <c r="X29" s="28">
        <v>92</v>
      </c>
      <c r="Y29" s="22">
        <v>47</v>
      </c>
    </row>
    <row r="30" spans="1:25" ht="13.5">
      <c r="A30" s="2" t="s">
        <v>62</v>
      </c>
      <c r="B30" s="28">
        <v>632</v>
      </c>
      <c r="C30" s="28">
        <v>680</v>
      </c>
      <c r="D30" s="28">
        <v>684</v>
      </c>
      <c r="E30" s="22">
        <v>694</v>
      </c>
      <c r="F30" s="28">
        <v>661</v>
      </c>
      <c r="G30" s="28">
        <v>1072</v>
      </c>
      <c r="H30" s="28">
        <v>1412</v>
      </c>
      <c r="I30" s="22">
        <v>1784</v>
      </c>
      <c r="J30" s="28">
        <v>1842</v>
      </c>
      <c r="K30" s="28">
        <v>1032</v>
      </c>
      <c r="L30" s="28">
        <v>1040</v>
      </c>
      <c r="M30" s="22">
        <v>1093</v>
      </c>
      <c r="N30" s="28">
        <v>1560</v>
      </c>
      <c r="O30" s="28">
        <v>817</v>
      </c>
      <c r="P30" s="28">
        <v>766</v>
      </c>
      <c r="Q30" s="22">
        <v>699</v>
      </c>
      <c r="R30" s="28">
        <v>1286</v>
      </c>
      <c r="S30" s="28">
        <v>629</v>
      </c>
      <c r="T30" s="28">
        <v>582</v>
      </c>
      <c r="U30" s="22">
        <v>810</v>
      </c>
      <c r="V30" s="28">
        <v>2035</v>
      </c>
      <c r="W30" s="28">
        <v>906</v>
      </c>
      <c r="X30" s="28">
        <v>906</v>
      </c>
      <c r="Y30" s="22">
        <v>924</v>
      </c>
    </row>
    <row r="31" spans="1:25" ht="13.5">
      <c r="A31" s="2" t="s">
        <v>103</v>
      </c>
      <c r="B31" s="28">
        <v>36505</v>
      </c>
      <c r="C31" s="28">
        <v>33624</v>
      </c>
      <c r="D31" s="28">
        <v>34227</v>
      </c>
      <c r="E31" s="22">
        <v>33342</v>
      </c>
      <c r="F31" s="28">
        <v>33874</v>
      </c>
      <c r="G31" s="28">
        <v>32433</v>
      </c>
      <c r="H31" s="28">
        <v>34604</v>
      </c>
      <c r="I31" s="22">
        <v>37516</v>
      </c>
      <c r="J31" s="28">
        <v>40039</v>
      </c>
      <c r="K31" s="28">
        <v>35454</v>
      </c>
      <c r="L31" s="28">
        <v>40255</v>
      </c>
      <c r="M31" s="22">
        <v>38464</v>
      </c>
      <c r="N31" s="28">
        <v>40884</v>
      </c>
      <c r="O31" s="28">
        <v>35040</v>
      </c>
      <c r="P31" s="28">
        <v>33106</v>
      </c>
      <c r="Q31" s="22">
        <v>32657</v>
      </c>
      <c r="R31" s="28">
        <v>34590</v>
      </c>
      <c r="S31" s="28">
        <v>30088</v>
      </c>
      <c r="T31" s="28">
        <v>28714</v>
      </c>
      <c r="U31" s="22">
        <v>27464</v>
      </c>
      <c r="V31" s="28">
        <v>40425</v>
      </c>
      <c r="W31" s="28">
        <v>40354</v>
      </c>
      <c r="X31" s="28">
        <v>38479</v>
      </c>
      <c r="Y31" s="22">
        <v>39855</v>
      </c>
    </row>
    <row r="32" spans="1:25" ht="13.5">
      <c r="A32" s="2" t="s">
        <v>104</v>
      </c>
      <c r="B32" s="28">
        <v>500</v>
      </c>
      <c r="C32" s="28">
        <v>500</v>
      </c>
      <c r="D32" s="28">
        <v>2300</v>
      </c>
      <c r="E32" s="22">
        <v>2300</v>
      </c>
      <c r="F32" s="28">
        <v>2300</v>
      </c>
      <c r="G32" s="28">
        <v>2300</v>
      </c>
      <c r="H32" s="28">
        <v>2300</v>
      </c>
      <c r="I32" s="22">
        <v>2300</v>
      </c>
      <c r="J32" s="28">
        <v>2300</v>
      </c>
      <c r="K32" s="28">
        <v>1800</v>
      </c>
      <c r="L32" s="28"/>
      <c r="M32" s="22"/>
      <c r="N32" s="28"/>
      <c r="O32" s="28"/>
      <c r="P32" s="28">
        <v>2000</v>
      </c>
      <c r="Q32" s="22">
        <v>2000</v>
      </c>
      <c r="R32" s="28">
        <v>2300</v>
      </c>
      <c r="S32" s="28">
        <v>2300</v>
      </c>
      <c r="T32" s="28">
        <v>3300</v>
      </c>
      <c r="U32" s="22">
        <v>3300</v>
      </c>
      <c r="V32" s="28">
        <v>3600</v>
      </c>
      <c r="W32" s="28">
        <v>3600</v>
      </c>
      <c r="X32" s="28">
        <v>2800</v>
      </c>
      <c r="Y32" s="22">
        <v>3000</v>
      </c>
    </row>
    <row r="33" spans="1:25" ht="13.5">
      <c r="A33" s="2" t="s">
        <v>107</v>
      </c>
      <c r="B33" s="28">
        <v>220</v>
      </c>
      <c r="C33" s="28">
        <v>242</v>
      </c>
      <c r="D33" s="28">
        <v>259</v>
      </c>
      <c r="E33" s="22">
        <v>275</v>
      </c>
      <c r="F33" s="28">
        <v>283</v>
      </c>
      <c r="G33" s="28">
        <v>297</v>
      </c>
      <c r="H33" s="28">
        <v>307</v>
      </c>
      <c r="I33" s="22">
        <v>318</v>
      </c>
      <c r="J33" s="28">
        <v>281</v>
      </c>
      <c r="K33" s="28">
        <v>288</v>
      </c>
      <c r="L33" s="28">
        <v>289</v>
      </c>
      <c r="M33" s="22">
        <v>303</v>
      </c>
      <c r="N33" s="28">
        <v>302</v>
      </c>
      <c r="O33" s="28">
        <v>299</v>
      </c>
      <c r="P33" s="28">
        <v>284</v>
      </c>
      <c r="Q33" s="22">
        <v>287</v>
      </c>
      <c r="R33" s="28">
        <v>271</v>
      </c>
      <c r="S33" s="28">
        <v>261</v>
      </c>
      <c r="T33" s="28">
        <v>253</v>
      </c>
      <c r="U33" s="22">
        <v>245</v>
      </c>
      <c r="V33" s="28">
        <v>262</v>
      </c>
      <c r="W33" s="28">
        <v>250</v>
      </c>
      <c r="X33" s="28">
        <v>236</v>
      </c>
      <c r="Y33" s="22">
        <v>224</v>
      </c>
    </row>
    <row r="34" spans="1:25" ht="13.5">
      <c r="A34" s="2" t="s">
        <v>108</v>
      </c>
      <c r="B34" s="28">
        <v>75</v>
      </c>
      <c r="C34" s="28">
        <v>67</v>
      </c>
      <c r="D34" s="28">
        <v>59</v>
      </c>
      <c r="E34" s="22">
        <v>53</v>
      </c>
      <c r="F34" s="28">
        <v>46</v>
      </c>
      <c r="G34" s="28">
        <v>39</v>
      </c>
      <c r="H34" s="28">
        <v>32</v>
      </c>
      <c r="I34" s="22">
        <v>89</v>
      </c>
      <c r="J34" s="28">
        <v>81</v>
      </c>
      <c r="K34" s="28">
        <v>73</v>
      </c>
      <c r="L34" s="28">
        <v>66</v>
      </c>
      <c r="M34" s="22">
        <v>91</v>
      </c>
      <c r="N34" s="28">
        <v>121</v>
      </c>
      <c r="O34" s="28">
        <v>105</v>
      </c>
      <c r="P34" s="28">
        <v>97</v>
      </c>
      <c r="Q34" s="22">
        <v>136</v>
      </c>
      <c r="R34" s="28">
        <v>127</v>
      </c>
      <c r="S34" s="28">
        <v>117</v>
      </c>
      <c r="T34" s="28">
        <v>104</v>
      </c>
      <c r="U34" s="22">
        <v>161</v>
      </c>
      <c r="V34" s="28">
        <v>153</v>
      </c>
      <c r="W34" s="28">
        <v>143</v>
      </c>
      <c r="X34" s="28">
        <v>143</v>
      </c>
      <c r="Y34" s="22">
        <v>133</v>
      </c>
    </row>
    <row r="35" spans="1:25" ht="13.5">
      <c r="A35" s="2" t="s">
        <v>62</v>
      </c>
      <c r="B35" s="28">
        <v>2344</v>
      </c>
      <c r="C35" s="28">
        <v>2230</v>
      </c>
      <c r="D35" s="28">
        <v>2093</v>
      </c>
      <c r="E35" s="22">
        <v>1945</v>
      </c>
      <c r="F35" s="28">
        <v>1735</v>
      </c>
      <c r="G35" s="28">
        <v>1666</v>
      </c>
      <c r="H35" s="28">
        <v>1128</v>
      </c>
      <c r="I35" s="22">
        <v>1141</v>
      </c>
      <c r="J35" s="28">
        <v>1593</v>
      </c>
      <c r="K35" s="28">
        <v>1666</v>
      </c>
      <c r="L35" s="28">
        <v>1797</v>
      </c>
      <c r="M35" s="22">
        <v>1119</v>
      </c>
      <c r="N35" s="28">
        <v>1854</v>
      </c>
      <c r="O35" s="28">
        <v>1716</v>
      </c>
      <c r="P35" s="28">
        <v>1691</v>
      </c>
      <c r="Q35" s="22">
        <v>1178</v>
      </c>
      <c r="R35" s="28">
        <v>1731</v>
      </c>
      <c r="S35" s="28">
        <v>1618</v>
      </c>
      <c r="T35" s="28">
        <v>1614</v>
      </c>
      <c r="U35" s="22">
        <v>1331</v>
      </c>
      <c r="V35" s="28">
        <v>1526</v>
      </c>
      <c r="W35" s="28">
        <v>1757</v>
      </c>
      <c r="X35" s="28">
        <v>2215</v>
      </c>
      <c r="Y35" s="22">
        <v>1086</v>
      </c>
    </row>
    <row r="36" spans="1:25" ht="13.5">
      <c r="A36" s="2" t="s">
        <v>109</v>
      </c>
      <c r="B36" s="28">
        <v>3140</v>
      </c>
      <c r="C36" s="28">
        <v>3040</v>
      </c>
      <c r="D36" s="28">
        <v>4712</v>
      </c>
      <c r="E36" s="22">
        <v>4574</v>
      </c>
      <c r="F36" s="28">
        <v>4364</v>
      </c>
      <c r="G36" s="28">
        <v>4303</v>
      </c>
      <c r="H36" s="28">
        <v>4308</v>
      </c>
      <c r="I36" s="22">
        <v>4422</v>
      </c>
      <c r="J36" s="28">
        <v>4279</v>
      </c>
      <c r="K36" s="28">
        <v>3852</v>
      </c>
      <c r="L36" s="28">
        <v>2177</v>
      </c>
      <c r="M36" s="22">
        <v>2191</v>
      </c>
      <c r="N36" s="28">
        <v>2307</v>
      </c>
      <c r="O36" s="28">
        <v>2150</v>
      </c>
      <c r="P36" s="28">
        <v>4104</v>
      </c>
      <c r="Q36" s="22">
        <v>4354</v>
      </c>
      <c r="R36" s="28">
        <v>4463</v>
      </c>
      <c r="S36" s="28">
        <v>4333</v>
      </c>
      <c r="T36" s="28">
        <v>5309</v>
      </c>
      <c r="U36" s="22">
        <v>5076</v>
      </c>
      <c r="V36" s="28">
        <v>5583</v>
      </c>
      <c r="W36" s="28">
        <v>5795</v>
      </c>
      <c r="X36" s="28">
        <v>5441</v>
      </c>
      <c r="Y36" s="22">
        <v>5371</v>
      </c>
    </row>
    <row r="37" spans="1:25" ht="14.25" thickBot="1">
      <c r="A37" s="5" t="s">
        <v>110</v>
      </c>
      <c r="B37" s="29">
        <v>39645</v>
      </c>
      <c r="C37" s="29">
        <v>36665</v>
      </c>
      <c r="D37" s="29">
        <v>38939</v>
      </c>
      <c r="E37" s="23">
        <v>37917</v>
      </c>
      <c r="F37" s="29">
        <v>38239</v>
      </c>
      <c r="G37" s="29">
        <v>36736</v>
      </c>
      <c r="H37" s="29">
        <v>38912</v>
      </c>
      <c r="I37" s="23">
        <v>41939</v>
      </c>
      <c r="J37" s="29">
        <v>44319</v>
      </c>
      <c r="K37" s="29">
        <v>39307</v>
      </c>
      <c r="L37" s="29">
        <v>42432</v>
      </c>
      <c r="M37" s="23">
        <v>40656</v>
      </c>
      <c r="N37" s="29">
        <v>43191</v>
      </c>
      <c r="O37" s="29">
        <v>37191</v>
      </c>
      <c r="P37" s="29">
        <v>37211</v>
      </c>
      <c r="Q37" s="23">
        <v>37012</v>
      </c>
      <c r="R37" s="29">
        <v>39053</v>
      </c>
      <c r="S37" s="29">
        <v>34421</v>
      </c>
      <c r="T37" s="29">
        <v>34024</v>
      </c>
      <c r="U37" s="23">
        <v>32541</v>
      </c>
      <c r="V37" s="29">
        <v>46008</v>
      </c>
      <c r="W37" s="29">
        <v>46150</v>
      </c>
      <c r="X37" s="29">
        <v>43921</v>
      </c>
      <c r="Y37" s="23">
        <v>45227</v>
      </c>
    </row>
    <row r="38" spans="1:25" ht="14.25" thickTop="1">
      <c r="A38" s="2" t="s">
        <v>111</v>
      </c>
      <c r="B38" s="28">
        <v>4024</v>
      </c>
      <c r="C38" s="28">
        <v>4024</v>
      </c>
      <c r="D38" s="28">
        <v>4024</v>
      </c>
      <c r="E38" s="22">
        <v>4024</v>
      </c>
      <c r="F38" s="28">
        <v>4024</v>
      </c>
      <c r="G38" s="28">
        <v>4024</v>
      </c>
      <c r="H38" s="28">
        <v>4024</v>
      </c>
      <c r="I38" s="22">
        <v>4024</v>
      </c>
      <c r="J38" s="28">
        <v>4024</v>
      </c>
      <c r="K38" s="28">
        <v>4024</v>
      </c>
      <c r="L38" s="28">
        <v>4024</v>
      </c>
      <c r="M38" s="22">
        <v>4024</v>
      </c>
      <c r="N38" s="28">
        <v>4024</v>
      </c>
      <c r="O38" s="28">
        <v>4024</v>
      </c>
      <c r="P38" s="28">
        <v>4024</v>
      </c>
      <c r="Q38" s="22">
        <v>4024</v>
      </c>
      <c r="R38" s="28">
        <v>4024</v>
      </c>
      <c r="S38" s="28">
        <v>4024</v>
      </c>
      <c r="T38" s="28">
        <v>4024</v>
      </c>
      <c r="U38" s="22">
        <v>4024</v>
      </c>
      <c r="V38" s="28">
        <v>4024</v>
      </c>
      <c r="W38" s="28">
        <v>4024</v>
      </c>
      <c r="X38" s="28">
        <v>4024</v>
      </c>
      <c r="Y38" s="22">
        <v>4024</v>
      </c>
    </row>
    <row r="39" spans="1:25" ht="13.5">
      <c r="A39" s="2" t="s">
        <v>113</v>
      </c>
      <c r="B39" s="28">
        <v>2761</v>
      </c>
      <c r="C39" s="28">
        <v>2761</v>
      </c>
      <c r="D39" s="28">
        <v>2761</v>
      </c>
      <c r="E39" s="22">
        <v>2761</v>
      </c>
      <c r="F39" s="28">
        <v>2761</v>
      </c>
      <c r="G39" s="28">
        <v>2761</v>
      </c>
      <c r="H39" s="28">
        <v>2761</v>
      </c>
      <c r="I39" s="22">
        <v>2761</v>
      </c>
      <c r="J39" s="28">
        <v>2761</v>
      </c>
      <c r="K39" s="28">
        <v>2761</v>
      </c>
      <c r="L39" s="28">
        <v>2761</v>
      </c>
      <c r="M39" s="22">
        <v>2761</v>
      </c>
      <c r="N39" s="28">
        <v>2761</v>
      </c>
      <c r="O39" s="28">
        <v>2761</v>
      </c>
      <c r="P39" s="28">
        <v>2761</v>
      </c>
      <c r="Q39" s="22">
        <v>2761</v>
      </c>
      <c r="R39" s="28">
        <v>2761</v>
      </c>
      <c r="S39" s="28">
        <v>2761</v>
      </c>
      <c r="T39" s="28">
        <v>2761</v>
      </c>
      <c r="U39" s="22">
        <v>2761</v>
      </c>
      <c r="V39" s="28">
        <v>2761</v>
      </c>
      <c r="W39" s="28">
        <v>2761</v>
      </c>
      <c r="X39" s="28">
        <v>2761</v>
      </c>
      <c r="Y39" s="22">
        <v>2761</v>
      </c>
    </row>
    <row r="40" spans="1:25" ht="13.5">
      <c r="A40" s="2" t="s">
        <v>116</v>
      </c>
      <c r="B40" s="28">
        <v>13067</v>
      </c>
      <c r="C40" s="28">
        <v>12395</v>
      </c>
      <c r="D40" s="28">
        <v>11810</v>
      </c>
      <c r="E40" s="22">
        <v>11480</v>
      </c>
      <c r="F40" s="28">
        <v>11336</v>
      </c>
      <c r="G40" s="28">
        <v>10845</v>
      </c>
      <c r="H40" s="28">
        <v>10349</v>
      </c>
      <c r="I40" s="22">
        <v>10048</v>
      </c>
      <c r="J40" s="28">
        <v>9225</v>
      </c>
      <c r="K40" s="28">
        <v>8959</v>
      </c>
      <c r="L40" s="28">
        <v>8379</v>
      </c>
      <c r="M40" s="22">
        <v>7948</v>
      </c>
      <c r="N40" s="28">
        <v>7585</v>
      </c>
      <c r="O40" s="28">
        <v>7000</v>
      </c>
      <c r="P40" s="28">
        <v>6396</v>
      </c>
      <c r="Q40" s="22">
        <v>5804</v>
      </c>
      <c r="R40" s="28">
        <v>5060</v>
      </c>
      <c r="S40" s="28">
        <v>4680</v>
      </c>
      <c r="T40" s="28">
        <v>4547</v>
      </c>
      <c r="U40" s="22">
        <v>4260</v>
      </c>
      <c r="V40" s="28">
        <v>4718</v>
      </c>
      <c r="W40" s="28">
        <v>4310</v>
      </c>
      <c r="X40" s="28">
        <v>3748</v>
      </c>
      <c r="Y40" s="22">
        <v>3394</v>
      </c>
    </row>
    <row r="41" spans="1:25" ht="13.5">
      <c r="A41" s="2" t="s">
        <v>117</v>
      </c>
      <c r="B41" s="28">
        <v>-3</v>
      </c>
      <c r="C41" s="28">
        <v>-3</v>
      </c>
      <c r="D41" s="28">
        <v>-3</v>
      </c>
      <c r="E41" s="22">
        <v>-3</v>
      </c>
      <c r="F41" s="28">
        <v>-3</v>
      </c>
      <c r="G41" s="28">
        <v>-3</v>
      </c>
      <c r="H41" s="28">
        <v>-3</v>
      </c>
      <c r="I41" s="22">
        <v>-3</v>
      </c>
      <c r="J41" s="28">
        <v>-3</v>
      </c>
      <c r="K41" s="28">
        <v>-3</v>
      </c>
      <c r="L41" s="28">
        <v>-3</v>
      </c>
      <c r="M41" s="22">
        <v>-3</v>
      </c>
      <c r="N41" s="28">
        <v>-3</v>
      </c>
      <c r="O41" s="28">
        <v>-3</v>
      </c>
      <c r="P41" s="28">
        <v>-3</v>
      </c>
      <c r="Q41" s="22">
        <v>-3</v>
      </c>
      <c r="R41" s="28">
        <v>-3</v>
      </c>
      <c r="S41" s="28">
        <v>-3</v>
      </c>
      <c r="T41" s="28">
        <v>-3</v>
      </c>
      <c r="U41" s="22">
        <v>-3</v>
      </c>
      <c r="V41" s="28">
        <v>-3</v>
      </c>
      <c r="W41" s="28">
        <v>-3</v>
      </c>
      <c r="X41" s="28">
        <v>-3</v>
      </c>
      <c r="Y41" s="22">
        <v>-3</v>
      </c>
    </row>
    <row r="42" spans="1:25" ht="13.5">
      <c r="A42" s="2" t="s">
        <v>118</v>
      </c>
      <c r="B42" s="28">
        <v>19849</v>
      </c>
      <c r="C42" s="28">
        <v>19177</v>
      </c>
      <c r="D42" s="28">
        <v>18592</v>
      </c>
      <c r="E42" s="22">
        <v>18262</v>
      </c>
      <c r="F42" s="28">
        <v>18118</v>
      </c>
      <c r="G42" s="28">
        <v>17627</v>
      </c>
      <c r="H42" s="28">
        <v>17131</v>
      </c>
      <c r="I42" s="22">
        <v>16830</v>
      </c>
      <c r="J42" s="28">
        <v>16007</v>
      </c>
      <c r="K42" s="28">
        <v>15741</v>
      </c>
      <c r="L42" s="28">
        <v>15161</v>
      </c>
      <c r="M42" s="22">
        <v>14730</v>
      </c>
      <c r="N42" s="28">
        <v>14367</v>
      </c>
      <c r="O42" s="28">
        <v>13782</v>
      </c>
      <c r="P42" s="28">
        <v>13178</v>
      </c>
      <c r="Q42" s="22">
        <v>12586</v>
      </c>
      <c r="R42" s="28">
        <v>11842</v>
      </c>
      <c r="S42" s="28">
        <v>11461</v>
      </c>
      <c r="T42" s="28">
        <v>11329</v>
      </c>
      <c r="U42" s="22">
        <v>11041</v>
      </c>
      <c r="V42" s="28">
        <v>11500</v>
      </c>
      <c r="W42" s="28">
        <v>11092</v>
      </c>
      <c r="X42" s="28">
        <v>10530</v>
      </c>
      <c r="Y42" s="22">
        <v>10176</v>
      </c>
    </row>
    <row r="43" spans="1:25" ht="13.5">
      <c r="A43" s="2" t="s">
        <v>119</v>
      </c>
      <c r="B43" s="28">
        <v>1861</v>
      </c>
      <c r="C43" s="28">
        <v>1456</v>
      </c>
      <c r="D43" s="28">
        <v>1351</v>
      </c>
      <c r="E43" s="22">
        <v>1109</v>
      </c>
      <c r="F43" s="28">
        <v>666</v>
      </c>
      <c r="G43" s="28">
        <v>154</v>
      </c>
      <c r="H43" s="28">
        <v>360</v>
      </c>
      <c r="I43" s="22">
        <v>733</v>
      </c>
      <c r="J43" s="28">
        <v>343</v>
      </c>
      <c r="K43" s="28">
        <v>552</v>
      </c>
      <c r="L43" s="28">
        <v>921</v>
      </c>
      <c r="M43" s="22">
        <v>1014</v>
      </c>
      <c r="N43" s="28">
        <v>999</v>
      </c>
      <c r="O43" s="28">
        <v>688</v>
      </c>
      <c r="P43" s="28">
        <v>671</v>
      </c>
      <c r="Q43" s="22">
        <v>1194</v>
      </c>
      <c r="R43" s="28">
        <v>860</v>
      </c>
      <c r="S43" s="28">
        <v>756</v>
      </c>
      <c r="T43" s="28">
        <v>854</v>
      </c>
      <c r="U43" s="22">
        <v>272</v>
      </c>
      <c r="V43" s="28">
        <v>36</v>
      </c>
      <c r="W43" s="28">
        <v>1125</v>
      </c>
      <c r="X43" s="28">
        <v>2024</v>
      </c>
      <c r="Y43" s="22">
        <v>1660</v>
      </c>
    </row>
    <row r="44" spans="1:25" ht="13.5">
      <c r="A44" s="2" t="s">
        <v>120</v>
      </c>
      <c r="B44" s="28">
        <v>20</v>
      </c>
      <c r="C44" s="28">
        <v>5</v>
      </c>
      <c r="D44" s="28">
        <v>15</v>
      </c>
      <c r="E44" s="22">
        <v>10</v>
      </c>
      <c r="F44" s="28">
        <v>20</v>
      </c>
      <c r="G44" s="28">
        <v>-1</v>
      </c>
      <c r="H44" s="28">
        <v>11</v>
      </c>
      <c r="I44" s="22">
        <v>21</v>
      </c>
      <c r="J44" s="28">
        <v>11</v>
      </c>
      <c r="K44" s="28">
        <v>0</v>
      </c>
      <c r="L44" s="28">
        <v>8</v>
      </c>
      <c r="M44" s="22">
        <v>5</v>
      </c>
      <c r="N44" s="28">
        <v>-10</v>
      </c>
      <c r="O44" s="28">
        <v>-23</v>
      </c>
      <c r="P44" s="28">
        <v>-29</v>
      </c>
      <c r="Q44" s="22">
        <v>17</v>
      </c>
      <c r="R44" s="28">
        <v>-5</v>
      </c>
      <c r="S44" s="28">
        <v>-45</v>
      </c>
      <c r="T44" s="28">
        <v>-14</v>
      </c>
      <c r="U44" s="22">
        <v>-3</v>
      </c>
      <c r="V44" s="28">
        <v>-115</v>
      </c>
      <c r="W44" s="28">
        <v>-40</v>
      </c>
      <c r="X44" s="28">
        <v>1</v>
      </c>
      <c r="Y44" s="22">
        <v>-84</v>
      </c>
    </row>
    <row r="45" spans="1:25" ht="13.5">
      <c r="A45" s="2" t="s">
        <v>215</v>
      </c>
      <c r="B45" s="28">
        <v>389</v>
      </c>
      <c r="C45" s="28">
        <v>403</v>
      </c>
      <c r="D45" s="28">
        <v>216</v>
      </c>
      <c r="E45" s="22">
        <v>-178</v>
      </c>
      <c r="F45" s="28">
        <v>-748</v>
      </c>
      <c r="G45" s="28">
        <v>-887</v>
      </c>
      <c r="H45" s="28">
        <v>-740</v>
      </c>
      <c r="I45" s="22">
        <v>-824</v>
      </c>
      <c r="J45" s="28">
        <v>-984</v>
      </c>
      <c r="K45" s="28">
        <v>-898</v>
      </c>
      <c r="L45" s="28">
        <v>-759</v>
      </c>
      <c r="M45" s="22">
        <v>-775</v>
      </c>
      <c r="N45" s="28">
        <v>-774</v>
      </c>
      <c r="O45" s="28">
        <v>-664</v>
      </c>
      <c r="P45" s="28">
        <v>-543</v>
      </c>
      <c r="Q45" s="22">
        <v>-496</v>
      </c>
      <c r="R45" s="28">
        <v>-579</v>
      </c>
      <c r="S45" s="28">
        <v>-541</v>
      </c>
      <c r="T45" s="28">
        <v>-483</v>
      </c>
      <c r="U45" s="22">
        <v>-605</v>
      </c>
      <c r="V45" s="28">
        <v>-429</v>
      </c>
      <c r="W45" s="28">
        <v>-170</v>
      </c>
      <c r="X45" s="28">
        <v>-227</v>
      </c>
      <c r="Y45" s="22">
        <v>-139</v>
      </c>
    </row>
    <row r="46" spans="1:25" ht="13.5">
      <c r="A46" s="2" t="s">
        <v>121</v>
      </c>
      <c r="B46" s="28">
        <v>2271</v>
      </c>
      <c r="C46" s="28">
        <v>1865</v>
      </c>
      <c r="D46" s="28">
        <v>1583</v>
      </c>
      <c r="E46" s="22">
        <v>940</v>
      </c>
      <c r="F46" s="28">
        <v>-60</v>
      </c>
      <c r="G46" s="28">
        <v>-734</v>
      </c>
      <c r="H46" s="28">
        <v>-368</v>
      </c>
      <c r="I46" s="22">
        <v>-68</v>
      </c>
      <c r="J46" s="28">
        <v>-629</v>
      </c>
      <c r="K46" s="28">
        <v>-345</v>
      </c>
      <c r="L46" s="28">
        <v>170</v>
      </c>
      <c r="M46" s="22">
        <v>244</v>
      </c>
      <c r="N46" s="28">
        <v>214</v>
      </c>
      <c r="O46" s="28">
        <v>0</v>
      </c>
      <c r="P46" s="28">
        <v>98</v>
      </c>
      <c r="Q46" s="22">
        <v>714</v>
      </c>
      <c r="R46" s="28">
        <v>275</v>
      </c>
      <c r="S46" s="28">
        <v>169</v>
      </c>
      <c r="T46" s="28">
        <v>356</v>
      </c>
      <c r="U46" s="22">
        <v>-336</v>
      </c>
      <c r="V46" s="28">
        <v>-508</v>
      </c>
      <c r="W46" s="28">
        <v>914</v>
      </c>
      <c r="X46" s="28">
        <v>1797</v>
      </c>
      <c r="Y46" s="22">
        <v>1436</v>
      </c>
    </row>
    <row r="47" spans="1:25" ht="13.5">
      <c r="A47" s="6" t="s">
        <v>216</v>
      </c>
      <c r="B47" s="28">
        <v>164</v>
      </c>
      <c r="C47" s="28">
        <v>157</v>
      </c>
      <c r="D47" s="28">
        <v>151</v>
      </c>
      <c r="E47" s="22">
        <v>143</v>
      </c>
      <c r="F47" s="28">
        <v>145</v>
      </c>
      <c r="G47" s="28">
        <v>141</v>
      </c>
      <c r="H47" s="28">
        <v>136</v>
      </c>
      <c r="I47" s="22">
        <v>132</v>
      </c>
      <c r="J47" s="28">
        <v>140</v>
      </c>
      <c r="K47" s="28">
        <v>137</v>
      </c>
      <c r="L47" s="28">
        <v>135</v>
      </c>
      <c r="M47" s="22">
        <v>130</v>
      </c>
      <c r="N47" s="28">
        <v>125</v>
      </c>
      <c r="O47" s="28">
        <v>121</v>
      </c>
      <c r="P47" s="28">
        <v>121</v>
      </c>
      <c r="Q47" s="22">
        <v>116</v>
      </c>
      <c r="R47" s="28">
        <v>150</v>
      </c>
      <c r="S47" s="28">
        <v>148</v>
      </c>
      <c r="T47" s="28">
        <v>141</v>
      </c>
      <c r="U47" s="22">
        <v>137</v>
      </c>
      <c r="V47" s="28">
        <v>135</v>
      </c>
      <c r="W47" s="28">
        <v>133</v>
      </c>
      <c r="X47" s="28">
        <v>125</v>
      </c>
      <c r="Y47" s="22">
        <v>122</v>
      </c>
    </row>
    <row r="48" spans="1:25" ht="13.5">
      <c r="A48" s="6" t="s">
        <v>122</v>
      </c>
      <c r="B48" s="28">
        <v>22285</v>
      </c>
      <c r="C48" s="28">
        <v>21200</v>
      </c>
      <c r="D48" s="28">
        <v>20327</v>
      </c>
      <c r="E48" s="22">
        <v>19347</v>
      </c>
      <c r="F48" s="28">
        <v>18202</v>
      </c>
      <c r="G48" s="28">
        <v>17034</v>
      </c>
      <c r="H48" s="28">
        <v>16900</v>
      </c>
      <c r="I48" s="22">
        <v>16893</v>
      </c>
      <c r="J48" s="28">
        <v>15519</v>
      </c>
      <c r="K48" s="28">
        <v>15533</v>
      </c>
      <c r="L48" s="28">
        <v>15466</v>
      </c>
      <c r="M48" s="22">
        <v>15105</v>
      </c>
      <c r="N48" s="28">
        <v>14707</v>
      </c>
      <c r="O48" s="28">
        <v>13905</v>
      </c>
      <c r="P48" s="28">
        <v>13398</v>
      </c>
      <c r="Q48" s="22">
        <v>13417</v>
      </c>
      <c r="R48" s="28">
        <v>12268</v>
      </c>
      <c r="S48" s="28">
        <v>11780</v>
      </c>
      <c r="T48" s="28">
        <v>11828</v>
      </c>
      <c r="U48" s="22">
        <v>10843</v>
      </c>
      <c r="V48" s="28">
        <v>11127</v>
      </c>
      <c r="W48" s="28">
        <v>12140</v>
      </c>
      <c r="X48" s="28">
        <v>12454</v>
      </c>
      <c r="Y48" s="22">
        <v>11734</v>
      </c>
    </row>
    <row r="49" spans="1:25" ht="14.25" thickBot="1">
      <c r="A49" s="7" t="s">
        <v>123</v>
      </c>
      <c r="B49" s="28">
        <v>61931</v>
      </c>
      <c r="C49" s="28">
        <v>57866</v>
      </c>
      <c r="D49" s="28">
        <v>59266</v>
      </c>
      <c r="E49" s="22">
        <v>57264</v>
      </c>
      <c r="F49" s="28">
        <v>56442</v>
      </c>
      <c r="G49" s="28">
        <v>53771</v>
      </c>
      <c r="H49" s="28">
        <v>55812</v>
      </c>
      <c r="I49" s="22">
        <v>58832</v>
      </c>
      <c r="J49" s="28">
        <v>59838</v>
      </c>
      <c r="K49" s="28">
        <v>54840</v>
      </c>
      <c r="L49" s="28">
        <v>57899</v>
      </c>
      <c r="M49" s="22">
        <v>55761</v>
      </c>
      <c r="N49" s="28">
        <v>57899</v>
      </c>
      <c r="O49" s="28">
        <v>51096</v>
      </c>
      <c r="P49" s="28">
        <v>50609</v>
      </c>
      <c r="Q49" s="22">
        <v>50429</v>
      </c>
      <c r="R49" s="28">
        <v>51322</v>
      </c>
      <c r="S49" s="28">
        <v>46201</v>
      </c>
      <c r="T49" s="28">
        <v>45852</v>
      </c>
      <c r="U49" s="22">
        <v>43384</v>
      </c>
      <c r="V49" s="28">
        <v>57135</v>
      </c>
      <c r="W49" s="28">
        <v>58290</v>
      </c>
      <c r="X49" s="28">
        <v>56375</v>
      </c>
      <c r="Y49" s="22">
        <v>56962</v>
      </c>
    </row>
    <row r="50" spans="1:25" ht="14.25" thickTop="1">
      <c r="A50" s="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2" ht="13.5">
      <c r="A52" s="20" t="s">
        <v>128</v>
      </c>
    </row>
    <row r="53" ht="13.5">
      <c r="A53" s="20" t="s">
        <v>129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124</v>
      </c>
      <c r="B2" s="14">
        <v>8103</v>
      </c>
      <c r="C2" s="14"/>
      <c r="D2" s="14"/>
      <c r="E2" s="14"/>
      <c r="F2" s="14"/>
      <c r="G2" s="14"/>
    </row>
    <row r="3" spans="1:7" ht="14.25" thickBot="1">
      <c r="A3" s="11" t="s">
        <v>125</v>
      </c>
      <c r="B3" s="1" t="s">
        <v>126</v>
      </c>
      <c r="C3" s="1"/>
      <c r="D3" s="1"/>
      <c r="E3" s="1"/>
      <c r="F3" s="1"/>
      <c r="G3" s="1"/>
    </row>
    <row r="4" spans="1:7" ht="14.25" thickTop="1">
      <c r="A4" s="10" t="s">
        <v>34</v>
      </c>
      <c r="B4" s="15" t="str">
        <f>HYPERLINK("http://www.kabupro.jp/mark/20130627/S000DQIS.htm","有価証券報告書")</f>
        <v>有価証券報告書</v>
      </c>
      <c r="C4" s="15" t="str">
        <f>HYPERLINK("http://www.kabupro.jp/mark/20130627/S000DQIS.htm","有価証券報告書")</f>
        <v>有価証券報告書</v>
      </c>
      <c r="D4" s="15" t="str">
        <f>HYPERLINK("http://www.kabupro.jp/mark/20120628/S000BAK8.htm","有価証券報告書")</f>
        <v>有価証券報告書</v>
      </c>
      <c r="E4" s="15" t="str">
        <f>HYPERLINK("http://www.kabupro.jp/mark/20110629/S0008QMF.htm","有価証券報告書")</f>
        <v>有価証券報告書</v>
      </c>
      <c r="F4" s="15" t="str">
        <f>HYPERLINK("http://www.kabupro.jp/mark/20090626/S0003AV8.htm","有価証券報告書")</f>
        <v>有価証券報告書</v>
      </c>
      <c r="G4" s="15" t="str">
        <f>HYPERLINK("http://www.kabupro.jp/mark/20090626/S0003AV8.htm","有価証券報告書")</f>
        <v>有価証券報告書</v>
      </c>
    </row>
    <row r="5" spans="1:7" ht="14.25" thickBot="1">
      <c r="A5" s="11" t="s">
        <v>35</v>
      </c>
      <c r="B5" s="1" t="s">
        <v>41</v>
      </c>
      <c r="C5" s="1" t="s">
        <v>41</v>
      </c>
      <c r="D5" s="1" t="s">
        <v>45</v>
      </c>
      <c r="E5" s="1" t="s">
        <v>47</v>
      </c>
      <c r="F5" s="1" t="s">
        <v>49</v>
      </c>
      <c r="G5" s="1" t="s">
        <v>49</v>
      </c>
    </row>
    <row r="6" spans="1:7" ht="15" thickBot="1" thickTop="1">
      <c r="A6" s="10" t="s">
        <v>36</v>
      </c>
      <c r="B6" s="18" t="s">
        <v>173</v>
      </c>
      <c r="C6" s="19"/>
      <c r="D6" s="19"/>
      <c r="E6" s="19"/>
      <c r="F6" s="19"/>
      <c r="G6" s="19"/>
    </row>
    <row r="7" spans="1:7" ht="14.25" thickTop="1">
      <c r="A7" s="12" t="s">
        <v>37</v>
      </c>
      <c r="B7" s="16" t="s">
        <v>42</v>
      </c>
      <c r="C7" s="16" t="s">
        <v>42</v>
      </c>
      <c r="D7" s="16" t="s">
        <v>42</v>
      </c>
      <c r="E7" s="16" t="s">
        <v>42</v>
      </c>
      <c r="F7" s="16" t="s">
        <v>42</v>
      </c>
      <c r="G7" s="16" t="s">
        <v>42</v>
      </c>
    </row>
    <row r="8" spans="1:7" ht="13.5">
      <c r="A8" s="13" t="s">
        <v>38</v>
      </c>
      <c r="B8" s="17" t="s">
        <v>130</v>
      </c>
      <c r="C8" s="17" t="s">
        <v>131</v>
      </c>
      <c r="D8" s="17" t="s">
        <v>132</v>
      </c>
      <c r="E8" s="17" t="s">
        <v>133</v>
      </c>
      <c r="F8" s="17" t="s">
        <v>134</v>
      </c>
      <c r="G8" s="17" t="s">
        <v>135</v>
      </c>
    </row>
    <row r="9" spans="1:7" ht="13.5">
      <c r="A9" s="13" t="s">
        <v>39</v>
      </c>
      <c r="B9" s="17" t="s">
        <v>43</v>
      </c>
      <c r="C9" s="17" t="s">
        <v>44</v>
      </c>
      <c r="D9" s="17" t="s">
        <v>46</v>
      </c>
      <c r="E9" s="17" t="s">
        <v>48</v>
      </c>
      <c r="F9" s="17" t="s">
        <v>50</v>
      </c>
      <c r="G9" s="17" t="s">
        <v>51</v>
      </c>
    </row>
    <row r="10" spans="1:7" ht="14.25" thickBot="1">
      <c r="A10" s="13" t="s">
        <v>40</v>
      </c>
      <c r="B10" s="17" t="s">
        <v>53</v>
      </c>
      <c r="C10" s="17" t="s">
        <v>53</v>
      </c>
      <c r="D10" s="17" t="s">
        <v>53</v>
      </c>
      <c r="E10" s="17" t="s">
        <v>53</v>
      </c>
      <c r="F10" s="17" t="s">
        <v>53</v>
      </c>
      <c r="G10" s="17" t="s">
        <v>53</v>
      </c>
    </row>
    <row r="11" spans="1:7" ht="14.25" thickTop="1">
      <c r="A11" s="26" t="s">
        <v>136</v>
      </c>
      <c r="B11" s="21">
        <v>102628</v>
      </c>
      <c r="C11" s="21">
        <v>131249</v>
      </c>
      <c r="D11" s="21">
        <v>116795</v>
      </c>
      <c r="E11" s="21">
        <v>104463</v>
      </c>
      <c r="F11" s="21">
        <v>122110</v>
      </c>
      <c r="G11" s="21">
        <v>132288</v>
      </c>
    </row>
    <row r="12" spans="1:7" ht="13.5">
      <c r="A12" s="6" t="s">
        <v>137</v>
      </c>
      <c r="B12" s="22">
        <v>5032</v>
      </c>
      <c r="C12" s="22">
        <v>4739</v>
      </c>
      <c r="D12" s="22">
        <v>2637</v>
      </c>
      <c r="E12" s="22">
        <v>2742</v>
      </c>
      <c r="F12" s="22">
        <v>3336</v>
      </c>
      <c r="G12" s="22">
        <v>3797</v>
      </c>
    </row>
    <row r="13" spans="1:7" ht="13.5">
      <c r="A13" s="6" t="s">
        <v>138</v>
      </c>
      <c r="B13" s="22">
        <v>95851</v>
      </c>
      <c r="C13" s="22">
        <v>125084</v>
      </c>
      <c r="D13" s="22">
        <v>112803</v>
      </c>
      <c r="E13" s="22">
        <v>98930</v>
      </c>
      <c r="F13" s="22">
        <v>116052</v>
      </c>
      <c r="G13" s="22">
        <v>126077</v>
      </c>
    </row>
    <row r="14" spans="1:7" ht="13.5">
      <c r="A14" s="6" t="s">
        <v>139</v>
      </c>
      <c r="B14" s="22">
        <v>100883</v>
      </c>
      <c r="C14" s="22">
        <v>129824</v>
      </c>
      <c r="D14" s="22">
        <v>115440</v>
      </c>
      <c r="E14" s="22">
        <v>101672</v>
      </c>
      <c r="F14" s="22">
        <v>119389</v>
      </c>
      <c r="G14" s="22">
        <v>129874</v>
      </c>
    </row>
    <row r="15" spans="1:7" ht="13.5">
      <c r="A15" s="6" t="s">
        <v>140</v>
      </c>
      <c r="B15" s="22">
        <v>3537</v>
      </c>
      <c r="C15" s="22">
        <v>5032</v>
      </c>
      <c r="D15" s="22">
        <v>4739</v>
      </c>
      <c r="E15" s="22">
        <v>2637</v>
      </c>
      <c r="F15" s="22">
        <v>2742</v>
      </c>
      <c r="G15" s="22">
        <v>3336</v>
      </c>
    </row>
    <row r="16" spans="1:7" ht="13.5">
      <c r="A16" s="6" t="s">
        <v>141</v>
      </c>
      <c r="B16" s="22">
        <v>97346</v>
      </c>
      <c r="C16" s="22">
        <v>124792</v>
      </c>
      <c r="D16" s="22">
        <v>110700</v>
      </c>
      <c r="E16" s="22">
        <v>99034</v>
      </c>
      <c r="F16" s="22">
        <v>116647</v>
      </c>
      <c r="G16" s="22">
        <v>126537</v>
      </c>
    </row>
    <row r="17" spans="1:7" ht="13.5">
      <c r="A17" s="7" t="s">
        <v>142</v>
      </c>
      <c r="B17" s="22">
        <v>5281</v>
      </c>
      <c r="C17" s="22">
        <v>6456</v>
      </c>
      <c r="D17" s="22">
        <v>6094</v>
      </c>
      <c r="E17" s="22">
        <v>5428</v>
      </c>
      <c r="F17" s="22">
        <v>5463</v>
      </c>
      <c r="G17" s="22">
        <v>5750</v>
      </c>
    </row>
    <row r="18" spans="1:7" ht="13.5">
      <c r="A18" s="6" t="s">
        <v>143</v>
      </c>
      <c r="B18" s="22">
        <v>1284</v>
      </c>
      <c r="C18" s="22">
        <v>1235</v>
      </c>
      <c r="D18" s="22">
        <v>1262</v>
      </c>
      <c r="E18" s="22">
        <v>1270</v>
      </c>
      <c r="F18" s="22">
        <v>1293</v>
      </c>
      <c r="G18" s="22">
        <v>1289</v>
      </c>
    </row>
    <row r="19" spans="1:7" ht="13.5">
      <c r="A19" s="6" t="s">
        <v>144</v>
      </c>
      <c r="B19" s="22">
        <v>254</v>
      </c>
      <c r="C19" s="22">
        <v>487</v>
      </c>
      <c r="D19" s="22">
        <v>515</v>
      </c>
      <c r="E19" s="22">
        <v>276</v>
      </c>
      <c r="F19" s="22">
        <v>273</v>
      </c>
      <c r="G19" s="22">
        <v>425</v>
      </c>
    </row>
    <row r="20" spans="1:7" ht="13.5">
      <c r="A20" s="6" t="s">
        <v>145</v>
      </c>
      <c r="B20" s="22">
        <v>432</v>
      </c>
      <c r="C20" s="22">
        <v>467</v>
      </c>
      <c r="D20" s="22">
        <v>519</v>
      </c>
      <c r="E20" s="22">
        <v>554</v>
      </c>
      <c r="F20" s="22">
        <v>455</v>
      </c>
      <c r="G20" s="22">
        <v>344</v>
      </c>
    </row>
    <row r="21" spans="1:7" ht="13.5">
      <c r="A21" s="6" t="s">
        <v>146</v>
      </c>
      <c r="B21" s="22">
        <v>326</v>
      </c>
      <c r="C21" s="22">
        <v>346</v>
      </c>
      <c r="D21" s="22">
        <v>331</v>
      </c>
      <c r="E21" s="22">
        <v>302</v>
      </c>
      <c r="F21" s="22">
        <v>309</v>
      </c>
      <c r="G21" s="22">
        <v>335</v>
      </c>
    </row>
    <row r="22" spans="1:7" ht="13.5">
      <c r="A22" s="6" t="s">
        <v>147</v>
      </c>
      <c r="B22" s="22">
        <v>203</v>
      </c>
      <c r="C22" s="22">
        <v>225</v>
      </c>
      <c r="D22" s="22">
        <v>251</v>
      </c>
      <c r="E22" s="22">
        <v>241</v>
      </c>
      <c r="F22" s="22">
        <v>258</v>
      </c>
      <c r="G22" s="22">
        <v>262</v>
      </c>
    </row>
    <row r="23" spans="1:7" ht="13.5">
      <c r="A23" s="6" t="s">
        <v>148</v>
      </c>
      <c r="B23" s="22">
        <v>298</v>
      </c>
      <c r="C23" s="22">
        <v>324</v>
      </c>
      <c r="D23" s="22">
        <v>325</v>
      </c>
      <c r="E23" s="22">
        <v>325</v>
      </c>
      <c r="F23" s="22">
        <v>304</v>
      </c>
      <c r="G23" s="22">
        <v>285</v>
      </c>
    </row>
    <row r="24" spans="1:7" ht="13.5">
      <c r="A24" s="6" t="s">
        <v>62</v>
      </c>
      <c r="B24" s="22">
        <v>1298</v>
      </c>
      <c r="C24" s="22">
        <v>1243</v>
      </c>
      <c r="D24" s="22">
        <v>1324</v>
      </c>
      <c r="E24" s="22"/>
      <c r="F24" s="22"/>
      <c r="G24" s="22"/>
    </row>
    <row r="25" spans="1:7" ht="13.5">
      <c r="A25" s="6" t="s">
        <v>149</v>
      </c>
      <c r="B25" s="22">
        <v>4100</v>
      </c>
      <c r="C25" s="22">
        <v>4329</v>
      </c>
      <c r="D25" s="22">
        <v>4531</v>
      </c>
      <c r="E25" s="22">
        <v>4308</v>
      </c>
      <c r="F25" s="22">
        <v>4205</v>
      </c>
      <c r="G25" s="22">
        <v>4230</v>
      </c>
    </row>
    <row r="26" spans="1:7" ht="14.25" thickBot="1">
      <c r="A26" s="25" t="s">
        <v>150</v>
      </c>
      <c r="B26" s="23">
        <v>1181</v>
      </c>
      <c r="C26" s="23">
        <v>2127</v>
      </c>
      <c r="D26" s="23">
        <v>1563</v>
      </c>
      <c r="E26" s="23">
        <v>1119</v>
      </c>
      <c r="F26" s="23">
        <v>1257</v>
      </c>
      <c r="G26" s="23">
        <v>1519</v>
      </c>
    </row>
    <row r="27" spans="1:7" ht="14.25" thickTop="1">
      <c r="A27" s="6" t="s">
        <v>151</v>
      </c>
      <c r="B27" s="22">
        <v>679</v>
      </c>
      <c r="C27" s="22">
        <v>319</v>
      </c>
      <c r="D27" s="22">
        <v>417</v>
      </c>
      <c r="E27" s="22">
        <v>237</v>
      </c>
      <c r="F27" s="22">
        <v>419</v>
      </c>
      <c r="G27" s="22">
        <v>257</v>
      </c>
    </row>
    <row r="28" spans="1:7" ht="13.5">
      <c r="A28" s="6" t="s">
        <v>62</v>
      </c>
      <c r="B28" s="22">
        <v>56</v>
      </c>
      <c r="C28" s="22">
        <v>68</v>
      </c>
      <c r="D28" s="22">
        <v>62</v>
      </c>
      <c r="E28" s="22">
        <v>38</v>
      </c>
      <c r="F28" s="22">
        <v>48</v>
      </c>
      <c r="G28" s="22">
        <v>67</v>
      </c>
    </row>
    <row r="29" spans="1:7" ht="13.5">
      <c r="A29" s="6" t="s">
        <v>152</v>
      </c>
      <c r="B29" s="22">
        <v>736</v>
      </c>
      <c r="C29" s="22">
        <v>387</v>
      </c>
      <c r="D29" s="22">
        <v>480</v>
      </c>
      <c r="E29" s="22">
        <v>318</v>
      </c>
      <c r="F29" s="22">
        <v>524</v>
      </c>
      <c r="G29" s="22">
        <v>387</v>
      </c>
    </row>
    <row r="30" spans="1:7" ht="13.5">
      <c r="A30" s="6" t="s">
        <v>153</v>
      </c>
      <c r="B30" s="22">
        <v>92</v>
      </c>
      <c r="C30" s="22">
        <v>110</v>
      </c>
      <c r="D30" s="22">
        <v>124</v>
      </c>
      <c r="E30" s="22">
        <v>124</v>
      </c>
      <c r="F30" s="22">
        <v>212</v>
      </c>
      <c r="G30" s="22">
        <v>253</v>
      </c>
    </row>
    <row r="31" spans="1:7" ht="13.5">
      <c r="A31" s="6" t="s">
        <v>154</v>
      </c>
      <c r="B31" s="22">
        <v>9</v>
      </c>
      <c r="C31" s="22">
        <v>27</v>
      </c>
      <c r="D31" s="22">
        <v>24</v>
      </c>
      <c r="E31" s="22">
        <v>24</v>
      </c>
      <c r="F31" s="22">
        <v>50</v>
      </c>
      <c r="G31" s="22">
        <v>61</v>
      </c>
    </row>
    <row r="32" spans="1:7" ht="13.5">
      <c r="A32" s="6" t="s">
        <v>155</v>
      </c>
      <c r="B32" s="22">
        <v>28</v>
      </c>
      <c r="C32" s="22">
        <v>55</v>
      </c>
      <c r="D32" s="22">
        <v>41</v>
      </c>
      <c r="E32" s="22">
        <v>35</v>
      </c>
      <c r="F32" s="22">
        <v>45</v>
      </c>
      <c r="G32" s="22">
        <v>49</v>
      </c>
    </row>
    <row r="33" spans="1:7" ht="13.5">
      <c r="A33" s="6" t="s">
        <v>156</v>
      </c>
      <c r="B33" s="22">
        <v>53</v>
      </c>
      <c r="C33" s="22"/>
      <c r="D33" s="22">
        <v>31</v>
      </c>
      <c r="E33" s="22">
        <v>20</v>
      </c>
      <c r="F33" s="22">
        <v>78</v>
      </c>
      <c r="G33" s="22"/>
    </row>
    <row r="34" spans="1:7" ht="13.5">
      <c r="A34" s="6" t="s">
        <v>157</v>
      </c>
      <c r="B34" s="22">
        <v>31</v>
      </c>
      <c r="C34" s="22"/>
      <c r="D34" s="22"/>
      <c r="E34" s="22"/>
      <c r="F34" s="22"/>
      <c r="G34" s="22"/>
    </row>
    <row r="35" spans="1:7" ht="13.5">
      <c r="A35" s="6" t="s">
        <v>62</v>
      </c>
      <c r="B35" s="22">
        <v>23</v>
      </c>
      <c r="C35" s="22">
        <v>38</v>
      </c>
      <c r="D35" s="22">
        <v>41</v>
      </c>
      <c r="E35" s="22">
        <v>19</v>
      </c>
      <c r="F35" s="22">
        <v>17</v>
      </c>
      <c r="G35" s="22">
        <v>27</v>
      </c>
    </row>
    <row r="36" spans="1:7" ht="13.5">
      <c r="A36" s="6" t="s">
        <v>158</v>
      </c>
      <c r="B36" s="22">
        <v>239</v>
      </c>
      <c r="C36" s="22">
        <v>232</v>
      </c>
      <c r="D36" s="22">
        <v>264</v>
      </c>
      <c r="E36" s="22">
        <v>248</v>
      </c>
      <c r="F36" s="22">
        <v>470</v>
      </c>
      <c r="G36" s="22">
        <v>457</v>
      </c>
    </row>
    <row r="37" spans="1:7" ht="14.25" thickBot="1">
      <c r="A37" s="25" t="s">
        <v>159</v>
      </c>
      <c r="B37" s="23">
        <v>1678</v>
      </c>
      <c r="C37" s="23">
        <v>2282</v>
      </c>
      <c r="D37" s="23">
        <v>1779</v>
      </c>
      <c r="E37" s="23">
        <v>1189</v>
      </c>
      <c r="F37" s="23">
        <v>1311</v>
      </c>
      <c r="G37" s="23">
        <v>1449</v>
      </c>
    </row>
    <row r="38" spans="1:7" ht="14.25" thickTop="1">
      <c r="A38" s="6" t="s">
        <v>160</v>
      </c>
      <c r="B38" s="22">
        <v>7</v>
      </c>
      <c r="C38" s="22">
        <v>69</v>
      </c>
      <c r="D38" s="22"/>
      <c r="E38" s="22"/>
      <c r="F38" s="22"/>
      <c r="G38" s="22">
        <v>304</v>
      </c>
    </row>
    <row r="39" spans="1:7" ht="13.5">
      <c r="A39" s="6" t="s">
        <v>161</v>
      </c>
      <c r="B39" s="22"/>
      <c r="C39" s="22">
        <v>7</v>
      </c>
      <c r="D39" s="22"/>
      <c r="E39" s="22"/>
      <c r="F39" s="22"/>
      <c r="G39" s="22"/>
    </row>
    <row r="40" spans="1:7" ht="13.5">
      <c r="A40" s="6" t="s">
        <v>62</v>
      </c>
      <c r="B40" s="22">
        <v>0</v>
      </c>
      <c r="C40" s="22">
        <v>1</v>
      </c>
      <c r="D40" s="22"/>
      <c r="E40" s="22"/>
      <c r="F40" s="22"/>
      <c r="G40" s="22"/>
    </row>
    <row r="41" spans="1:7" ht="13.5">
      <c r="A41" s="6" t="s">
        <v>162</v>
      </c>
      <c r="B41" s="22">
        <v>7</v>
      </c>
      <c r="C41" s="22">
        <v>79</v>
      </c>
      <c r="D41" s="22">
        <v>133</v>
      </c>
      <c r="E41" s="22">
        <v>94</v>
      </c>
      <c r="F41" s="22">
        <v>154</v>
      </c>
      <c r="G41" s="22">
        <v>477</v>
      </c>
    </row>
    <row r="42" spans="1:7" ht="13.5">
      <c r="A42" s="6" t="s">
        <v>163</v>
      </c>
      <c r="B42" s="22">
        <v>78</v>
      </c>
      <c r="C42" s="22"/>
      <c r="D42" s="22"/>
      <c r="E42" s="22"/>
      <c r="F42" s="22"/>
      <c r="G42" s="22"/>
    </row>
    <row r="43" spans="1:7" ht="13.5">
      <c r="A43" s="6" t="s">
        <v>164</v>
      </c>
      <c r="B43" s="22">
        <v>57</v>
      </c>
      <c r="C43" s="22"/>
      <c r="D43" s="22"/>
      <c r="E43" s="22"/>
      <c r="F43" s="22"/>
      <c r="G43" s="22"/>
    </row>
    <row r="44" spans="1:7" ht="13.5">
      <c r="A44" s="6" t="s">
        <v>165</v>
      </c>
      <c r="B44" s="22"/>
      <c r="C44" s="22">
        <v>124</v>
      </c>
      <c r="D44" s="22"/>
      <c r="E44" s="22"/>
      <c r="F44" s="22">
        <v>141</v>
      </c>
      <c r="G44" s="22"/>
    </row>
    <row r="45" spans="1:7" ht="13.5">
      <c r="A45" s="6" t="s">
        <v>166</v>
      </c>
      <c r="B45" s="22"/>
      <c r="C45" s="22">
        <v>270</v>
      </c>
      <c r="D45" s="22"/>
      <c r="E45" s="22"/>
      <c r="F45" s="22"/>
      <c r="G45" s="22"/>
    </row>
    <row r="46" spans="1:7" ht="13.5">
      <c r="A46" s="6" t="s">
        <v>62</v>
      </c>
      <c r="B46" s="22">
        <v>20</v>
      </c>
      <c r="C46" s="22">
        <v>11</v>
      </c>
      <c r="D46" s="22">
        <v>5</v>
      </c>
      <c r="E46" s="22"/>
      <c r="F46" s="22"/>
      <c r="G46" s="22"/>
    </row>
    <row r="47" spans="1:7" ht="13.5">
      <c r="A47" s="6" t="s">
        <v>167</v>
      </c>
      <c r="B47" s="22">
        <v>156</v>
      </c>
      <c r="C47" s="22">
        <v>406</v>
      </c>
      <c r="D47" s="22">
        <v>75</v>
      </c>
      <c r="E47" s="22">
        <v>32</v>
      </c>
      <c r="F47" s="22">
        <v>714</v>
      </c>
      <c r="G47" s="22">
        <v>7</v>
      </c>
    </row>
    <row r="48" spans="1:7" ht="13.5">
      <c r="A48" s="7" t="s">
        <v>168</v>
      </c>
      <c r="B48" s="22">
        <v>1529</v>
      </c>
      <c r="C48" s="22">
        <v>1955</v>
      </c>
      <c r="D48" s="22">
        <v>1837</v>
      </c>
      <c r="E48" s="22">
        <v>1252</v>
      </c>
      <c r="F48" s="22">
        <v>752</v>
      </c>
      <c r="G48" s="22">
        <v>1919</v>
      </c>
    </row>
    <row r="49" spans="1:7" ht="13.5">
      <c r="A49" s="7" t="s">
        <v>169</v>
      </c>
      <c r="B49" s="22">
        <v>391</v>
      </c>
      <c r="C49" s="22">
        <v>685</v>
      </c>
      <c r="D49" s="22">
        <v>890</v>
      </c>
      <c r="E49" s="22">
        <v>230</v>
      </c>
      <c r="F49" s="22">
        <v>382</v>
      </c>
      <c r="G49" s="22">
        <v>787</v>
      </c>
    </row>
    <row r="50" spans="1:7" ht="13.5">
      <c r="A50" s="7" t="s">
        <v>170</v>
      </c>
      <c r="B50" s="22">
        <v>139</v>
      </c>
      <c r="C50" s="22">
        <v>88</v>
      </c>
      <c r="D50" s="22">
        <v>-118</v>
      </c>
      <c r="E50" s="22">
        <v>196</v>
      </c>
      <c r="F50" s="22">
        <v>-134</v>
      </c>
      <c r="G50" s="22">
        <v>-41</v>
      </c>
    </row>
    <row r="51" spans="1:7" ht="13.5">
      <c r="A51" s="7" t="s">
        <v>171</v>
      </c>
      <c r="B51" s="22">
        <v>531</v>
      </c>
      <c r="C51" s="22">
        <v>773</v>
      </c>
      <c r="D51" s="22">
        <v>771</v>
      </c>
      <c r="E51" s="22">
        <v>427</v>
      </c>
      <c r="F51" s="22">
        <v>247</v>
      </c>
      <c r="G51" s="22">
        <v>745</v>
      </c>
    </row>
    <row r="52" spans="1:7" ht="14.25" thickBot="1">
      <c r="A52" s="7" t="s">
        <v>172</v>
      </c>
      <c r="B52" s="22">
        <v>998</v>
      </c>
      <c r="C52" s="22">
        <v>1181</v>
      </c>
      <c r="D52" s="22">
        <v>1065</v>
      </c>
      <c r="E52" s="22">
        <v>824</v>
      </c>
      <c r="F52" s="22">
        <v>504</v>
      </c>
      <c r="G52" s="22">
        <v>1174</v>
      </c>
    </row>
    <row r="53" spans="1:7" ht="14.25" thickTop="1">
      <c r="A53" s="8"/>
      <c r="B53" s="24"/>
      <c r="C53" s="24"/>
      <c r="D53" s="24"/>
      <c r="E53" s="24"/>
      <c r="F53" s="24"/>
      <c r="G53" s="24"/>
    </row>
    <row r="55" ht="13.5">
      <c r="A55" s="20" t="s">
        <v>128</v>
      </c>
    </row>
    <row r="56" ht="13.5">
      <c r="A56" s="20" t="s">
        <v>129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124</v>
      </c>
      <c r="B2" s="14">
        <v>8103</v>
      </c>
      <c r="C2" s="14"/>
      <c r="D2" s="14"/>
      <c r="E2" s="14"/>
      <c r="F2" s="14"/>
      <c r="G2" s="14"/>
    </row>
    <row r="3" spans="1:7" ht="14.25" thickBot="1">
      <c r="A3" s="11" t="s">
        <v>125</v>
      </c>
      <c r="B3" s="1" t="s">
        <v>126</v>
      </c>
      <c r="C3" s="1"/>
      <c r="D3" s="1"/>
      <c r="E3" s="1"/>
      <c r="F3" s="1"/>
      <c r="G3" s="1"/>
    </row>
    <row r="4" spans="1:7" ht="14.25" thickTop="1">
      <c r="A4" s="10" t="s">
        <v>34</v>
      </c>
      <c r="B4" s="15" t="str">
        <f>HYPERLINK("http://www.kabupro.jp/mark/20130627/S000DQIS.htm","有価証券報告書")</f>
        <v>有価証券報告書</v>
      </c>
      <c r="C4" s="15" t="str">
        <f>HYPERLINK("http://www.kabupro.jp/mark/20130627/S000DQIS.htm","有価証券報告書")</f>
        <v>有価証券報告書</v>
      </c>
      <c r="D4" s="15" t="str">
        <f>HYPERLINK("http://www.kabupro.jp/mark/20120628/S000BAK8.htm","有価証券報告書")</f>
        <v>有価証券報告書</v>
      </c>
      <c r="E4" s="15" t="str">
        <f>HYPERLINK("http://www.kabupro.jp/mark/20110629/S0008QMF.htm","有価証券報告書")</f>
        <v>有価証券報告書</v>
      </c>
      <c r="F4" s="15" t="str">
        <f>HYPERLINK("http://www.kabupro.jp/mark/20090626/S0003AV8.htm","有価証券報告書")</f>
        <v>有価証券報告書</v>
      </c>
      <c r="G4" s="15" t="str">
        <f>HYPERLINK("http://www.kabupro.jp/mark/20090626/S0003AV8.htm","有価証券報告書")</f>
        <v>有価証券報告書</v>
      </c>
    </row>
    <row r="5" spans="1:7" ht="14.25" thickBot="1">
      <c r="A5" s="11" t="s">
        <v>35</v>
      </c>
      <c r="B5" s="1" t="s">
        <v>41</v>
      </c>
      <c r="C5" s="1" t="s">
        <v>41</v>
      </c>
      <c r="D5" s="1" t="s">
        <v>45</v>
      </c>
      <c r="E5" s="1" t="s">
        <v>47</v>
      </c>
      <c r="F5" s="1" t="s">
        <v>49</v>
      </c>
      <c r="G5" s="1" t="s">
        <v>49</v>
      </c>
    </row>
    <row r="6" spans="1:7" ht="15" thickBot="1" thickTop="1">
      <c r="A6" s="10" t="s">
        <v>36</v>
      </c>
      <c r="B6" s="18" t="s">
        <v>127</v>
      </c>
      <c r="C6" s="19"/>
      <c r="D6" s="19"/>
      <c r="E6" s="19"/>
      <c r="F6" s="19"/>
      <c r="G6" s="19"/>
    </row>
    <row r="7" spans="1:7" ht="14.25" thickTop="1">
      <c r="A7" s="12" t="s">
        <v>37</v>
      </c>
      <c r="B7" s="16" t="s">
        <v>42</v>
      </c>
      <c r="C7" s="16" t="s">
        <v>42</v>
      </c>
      <c r="D7" s="16" t="s">
        <v>42</v>
      </c>
      <c r="E7" s="16" t="s">
        <v>42</v>
      </c>
      <c r="F7" s="16" t="s">
        <v>42</v>
      </c>
      <c r="G7" s="16" t="s">
        <v>42</v>
      </c>
    </row>
    <row r="8" spans="1:7" ht="13.5">
      <c r="A8" s="13" t="s">
        <v>38</v>
      </c>
      <c r="B8" s="17"/>
      <c r="C8" s="17"/>
      <c r="D8" s="17"/>
      <c r="E8" s="17"/>
      <c r="F8" s="17"/>
      <c r="G8" s="17"/>
    </row>
    <row r="9" spans="1:7" ht="13.5">
      <c r="A9" s="13" t="s">
        <v>39</v>
      </c>
      <c r="B9" s="17" t="s">
        <v>43</v>
      </c>
      <c r="C9" s="17" t="s">
        <v>44</v>
      </c>
      <c r="D9" s="17" t="s">
        <v>46</v>
      </c>
      <c r="E9" s="17" t="s">
        <v>48</v>
      </c>
      <c r="F9" s="17" t="s">
        <v>50</v>
      </c>
      <c r="G9" s="17" t="s">
        <v>51</v>
      </c>
    </row>
    <row r="10" spans="1:7" ht="14.25" thickBot="1">
      <c r="A10" s="13" t="s">
        <v>40</v>
      </c>
      <c r="B10" s="17" t="s">
        <v>53</v>
      </c>
      <c r="C10" s="17" t="s">
        <v>53</v>
      </c>
      <c r="D10" s="17" t="s">
        <v>53</v>
      </c>
      <c r="E10" s="17" t="s">
        <v>53</v>
      </c>
      <c r="F10" s="17" t="s">
        <v>53</v>
      </c>
      <c r="G10" s="17" t="s">
        <v>53</v>
      </c>
    </row>
    <row r="11" spans="1:7" ht="14.25" thickTop="1">
      <c r="A11" s="9" t="s">
        <v>52</v>
      </c>
      <c r="B11" s="21">
        <v>274</v>
      </c>
      <c r="C11" s="21">
        <v>1214</v>
      </c>
      <c r="D11" s="21">
        <v>287</v>
      </c>
      <c r="E11" s="21">
        <v>730</v>
      </c>
      <c r="F11" s="21">
        <v>726</v>
      </c>
      <c r="G11" s="21">
        <v>802</v>
      </c>
    </row>
    <row r="12" spans="1:7" ht="13.5">
      <c r="A12" s="2" t="s">
        <v>54</v>
      </c>
      <c r="B12" s="22">
        <v>9291</v>
      </c>
      <c r="C12" s="22">
        <v>9092</v>
      </c>
      <c r="D12" s="22">
        <v>7002</v>
      </c>
      <c r="E12" s="22">
        <v>6332</v>
      </c>
      <c r="F12" s="22">
        <v>5501</v>
      </c>
      <c r="G12" s="22">
        <v>7354</v>
      </c>
    </row>
    <row r="13" spans="1:7" ht="13.5">
      <c r="A13" s="2" t="s">
        <v>55</v>
      </c>
      <c r="B13" s="22">
        <v>21074</v>
      </c>
      <c r="C13" s="22">
        <v>22766</v>
      </c>
      <c r="D13" s="22">
        <v>22884</v>
      </c>
      <c r="E13" s="22">
        <v>21159</v>
      </c>
      <c r="F13" s="22">
        <v>15681</v>
      </c>
      <c r="G13" s="22">
        <v>23934</v>
      </c>
    </row>
    <row r="14" spans="1:7" ht="13.5">
      <c r="A14" s="2" t="s">
        <v>56</v>
      </c>
      <c r="B14" s="22">
        <v>3127</v>
      </c>
      <c r="C14" s="22">
        <v>4292</v>
      </c>
      <c r="D14" s="22">
        <v>3327</v>
      </c>
      <c r="E14" s="22">
        <v>2087</v>
      </c>
      <c r="F14" s="22">
        <v>2295</v>
      </c>
      <c r="G14" s="22">
        <v>2247</v>
      </c>
    </row>
    <row r="15" spans="1:7" ht="13.5">
      <c r="A15" s="2" t="s">
        <v>57</v>
      </c>
      <c r="B15" s="22">
        <v>409</v>
      </c>
      <c r="C15" s="22">
        <v>739</v>
      </c>
      <c r="D15" s="22">
        <v>1411</v>
      </c>
      <c r="E15" s="22">
        <v>550</v>
      </c>
      <c r="F15" s="22">
        <v>446</v>
      </c>
      <c r="G15" s="22">
        <v>1089</v>
      </c>
    </row>
    <row r="16" spans="1:7" ht="13.5">
      <c r="A16" s="2" t="s">
        <v>58</v>
      </c>
      <c r="B16" s="22">
        <v>15</v>
      </c>
      <c r="C16" s="22">
        <v>27</v>
      </c>
      <c r="D16" s="22">
        <v>10</v>
      </c>
      <c r="E16" s="22">
        <v>2</v>
      </c>
      <c r="F16" s="22">
        <v>61</v>
      </c>
      <c r="G16" s="22">
        <v>34</v>
      </c>
    </row>
    <row r="17" spans="1:7" ht="13.5">
      <c r="A17" s="2" t="s">
        <v>59</v>
      </c>
      <c r="B17" s="22">
        <v>1</v>
      </c>
      <c r="C17" s="22">
        <v>3</v>
      </c>
      <c r="D17" s="22">
        <v>2</v>
      </c>
      <c r="E17" s="22">
        <v>21</v>
      </c>
      <c r="F17" s="22">
        <v>14</v>
      </c>
      <c r="G17" s="22">
        <v>14</v>
      </c>
    </row>
    <row r="18" spans="1:7" ht="13.5">
      <c r="A18" s="2" t="s">
        <v>60</v>
      </c>
      <c r="B18" s="22">
        <v>144</v>
      </c>
      <c r="C18" s="22">
        <v>228</v>
      </c>
      <c r="D18" s="22">
        <v>306</v>
      </c>
      <c r="E18" s="22">
        <v>173</v>
      </c>
      <c r="F18" s="22">
        <v>207</v>
      </c>
      <c r="G18" s="22">
        <v>279</v>
      </c>
    </row>
    <row r="19" spans="1:7" ht="13.5">
      <c r="A19" s="2" t="s">
        <v>61</v>
      </c>
      <c r="B19" s="22">
        <v>360</v>
      </c>
      <c r="C19" s="22">
        <v>750</v>
      </c>
      <c r="D19" s="22">
        <v>1064</v>
      </c>
      <c r="E19" s="22">
        <v>1048</v>
      </c>
      <c r="F19" s="22">
        <v>1339</v>
      </c>
      <c r="G19" s="22">
        <v>1564</v>
      </c>
    </row>
    <row r="20" spans="1:7" ht="13.5">
      <c r="A20" s="2" t="s">
        <v>62</v>
      </c>
      <c r="B20" s="22">
        <v>400</v>
      </c>
      <c r="C20" s="22">
        <v>516</v>
      </c>
      <c r="D20" s="22">
        <v>616</v>
      </c>
      <c r="E20" s="22"/>
      <c r="F20" s="22"/>
      <c r="G20" s="22"/>
    </row>
    <row r="21" spans="1:7" ht="13.5">
      <c r="A21" s="2" t="s">
        <v>63</v>
      </c>
      <c r="B21" s="22">
        <v>-166</v>
      </c>
      <c r="C21" s="22">
        <v>-167</v>
      </c>
      <c r="D21" s="22">
        <v>-222</v>
      </c>
      <c r="E21" s="22">
        <v>-248</v>
      </c>
      <c r="F21" s="22">
        <v>-256</v>
      </c>
      <c r="G21" s="22">
        <v>-414</v>
      </c>
    </row>
    <row r="22" spans="1:7" ht="13.5">
      <c r="A22" s="2" t="s">
        <v>64</v>
      </c>
      <c r="B22" s="22">
        <v>34934</v>
      </c>
      <c r="C22" s="22">
        <v>39465</v>
      </c>
      <c r="D22" s="22">
        <v>36693</v>
      </c>
      <c r="E22" s="22">
        <v>32615</v>
      </c>
      <c r="F22" s="22">
        <v>26896</v>
      </c>
      <c r="G22" s="22">
        <v>37797</v>
      </c>
    </row>
    <row r="23" spans="1:7" ht="13.5">
      <c r="A23" s="3" t="s">
        <v>65</v>
      </c>
      <c r="B23" s="22">
        <v>77</v>
      </c>
      <c r="C23" s="22">
        <v>71</v>
      </c>
      <c r="D23" s="22">
        <v>70</v>
      </c>
      <c r="E23" s="22">
        <v>65</v>
      </c>
      <c r="F23" s="22">
        <v>68</v>
      </c>
      <c r="G23" s="22">
        <v>71</v>
      </c>
    </row>
    <row r="24" spans="1:7" ht="13.5">
      <c r="A24" s="4" t="s">
        <v>66</v>
      </c>
      <c r="B24" s="22">
        <v>-48</v>
      </c>
      <c r="C24" s="22">
        <v>-47</v>
      </c>
      <c r="D24" s="22">
        <v>-43</v>
      </c>
      <c r="E24" s="22">
        <v>-46</v>
      </c>
      <c r="F24" s="22"/>
      <c r="G24" s="22"/>
    </row>
    <row r="25" spans="1:7" ht="13.5">
      <c r="A25" s="4" t="s">
        <v>67</v>
      </c>
      <c r="B25" s="22">
        <v>28</v>
      </c>
      <c r="C25" s="22">
        <v>23</v>
      </c>
      <c r="D25" s="22">
        <v>26</v>
      </c>
      <c r="E25" s="22">
        <v>18</v>
      </c>
      <c r="F25" s="22">
        <v>18</v>
      </c>
      <c r="G25" s="22">
        <v>22</v>
      </c>
    </row>
    <row r="26" spans="1:7" ht="13.5">
      <c r="A26" s="3" t="s">
        <v>68</v>
      </c>
      <c r="B26" s="22">
        <v>138</v>
      </c>
      <c r="C26" s="22">
        <v>174</v>
      </c>
      <c r="D26" s="22">
        <v>187</v>
      </c>
      <c r="E26" s="22">
        <v>187</v>
      </c>
      <c r="F26" s="22">
        <v>172</v>
      </c>
      <c r="G26" s="22">
        <v>176</v>
      </c>
    </row>
    <row r="27" spans="1:7" ht="13.5">
      <c r="A27" s="4" t="s">
        <v>66</v>
      </c>
      <c r="B27" s="22">
        <v>-131</v>
      </c>
      <c r="C27" s="22">
        <v>-154</v>
      </c>
      <c r="D27" s="22">
        <v>-163</v>
      </c>
      <c r="E27" s="22">
        <v>-161</v>
      </c>
      <c r="F27" s="22">
        <v>-159</v>
      </c>
      <c r="G27" s="22">
        <v>-161</v>
      </c>
    </row>
    <row r="28" spans="1:7" ht="13.5">
      <c r="A28" s="4" t="s">
        <v>69</v>
      </c>
      <c r="B28" s="22">
        <v>6</v>
      </c>
      <c r="C28" s="22">
        <v>19</v>
      </c>
      <c r="D28" s="22">
        <v>23</v>
      </c>
      <c r="E28" s="22">
        <v>26</v>
      </c>
      <c r="F28" s="22">
        <v>12</v>
      </c>
      <c r="G28" s="22">
        <v>14</v>
      </c>
    </row>
    <row r="29" spans="1:7" ht="13.5">
      <c r="A29" s="3" t="s">
        <v>70</v>
      </c>
      <c r="B29" s="22">
        <v>349</v>
      </c>
      <c r="C29" s="22">
        <v>447</v>
      </c>
      <c r="D29" s="22">
        <v>510</v>
      </c>
      <c r="E29" s="22">
        <v>529</v>
      </c>
      <c r="F29" s="22">
        <v>537</v>
      </c>
      <c r="G29" s="22">
        <v>585</v>
      </c>
    </row>
    <row r="30" spans="1:7" ht="13.5">
      <c r="A30" s="4" t="s">
        <v>66</v>
      </c>
      <c r="B30" s="22">
        <v>-330</v>
      </c>
      <c r="C30" s="22">
        <v>-418</v>
      </c>
      <c r="D30" s="22">
        <v>-465</v>
      </c>
      <c r="E30" s="22">
        <v>-468</v>
      </c>
      <c r="F30" s="22">
        <v>-461</v>
      </c>
      <c r="G30" s="22">
        <v>-488</v>
      </c>
    </row>
    <row r="31" spans="1:7" ht="13.5">
      <c r="A31" s="4" t="s">
        <v>71</v>
      </c>
      <c r="B31" s="22">
        <v>18</v>
      </c>
      <c r="C31" s="22">
        <v>28</v>
      </c>
      <c r="D31" s="22">
        <v>44</v>
      </c>
      <c r="E31" s="22">
        <v>60</v>
      </c>
      <c r="F31" s="22">
        <v>76</v>
      </c>
      <c r="G31" s="22">
        <v>97</v>
      </c>
    </row>
    <row r="32" spans="1:7" ht="13.5">
      <c r="A32" s="3" t="s">
        <v>72</v>
      </c>
      <c r="B32" s="22">
        <v>13</v>
      </c>
      <c r="C32" s="22">
        <v>13</v>
      </c>
      <c r="D32" s="22">
        <v>17</v>
      </c>
      <c r="E32" s="22">
        <v>17</v>
      </c>
      <c r="F32" s="22">
        <v>21</v>
      </c>
      <c r="G32" s="22">
        <v>19</v>
      </c>
    </row>
    <row r="33" spans="1:7" ht="13.5">
      <c r="A33" s="4" t="s">
        <v>66</v>
      </c>
      <c r="B33" s="22">
        <v>-10</v>
      </c>
      <c r="C33" s="22">
        <v>-8</v>
      </c>
      <c r="D33" s="22">
        <v>-13</v>
      </c>
      <c r="E33" s="22">
        <v>-11</v>
      </c>
      <c r="F33" s="22">
        <v>-16</v>
      </c>
      <c r="G33" s="22">
        <v>-16</v>
      </c>
    </row>
    <row r="34" spans="1:7" ht="13.5">
      <c r="A34" s="4" t="s">
        <v>73</v>
      </c>
      <c r="B34" s="22">
        <v>3</v>
      </c>
      <c r="C34" s="22">
        <v>5</v>
      </c>
      <c r="D34" s="22">
        <v>3</v>
      </c>
      <c r="E34" s="22">
        <v>5</v>
      </c>
      <c r="F34" s="22">
        <v>5</v>
      </c>
      <c r="G34" s="22">
        <v>3</v>
      </c>
    </row>
    <row r="35" spans="1:7" ht="13.5">
      <c r="A35" s="3" t="s">
        <v>74</v>
      </c>
      <c r="B35" s="22">
        <v>128</v>
      </c>
      <c r="C35" s="22">
        <v>177</v>
      </c>
      <c r="D35" s="22">
        <v>173</v>
      </c>
      <c r="E35" s="22">
        <v>203</v>
      </c>
      <c r="F35" s="22">
        <v>247</v>
      </c>
      <c r="G35" s="22">
        <v>244</v>
      </c>
    </row>
    <row r="36" spans="1:7" ht="13.5">
      <c r="A36" s="4" t="s">
        <v>66</v>
      </c>
      <c r="B36" s="22">
        <v>-111</v>
      </c>
      <c r="C36" s="22">
        <v>-152</v>
      </c>
      <c r="D36" s="22">
        <v>-146</v>
      </c>
      <c r="E36" s="22">
        <v>-183</v>
      </c>
      <c r="F36" s="22">
        <v>-221</v>
      </c>
      <c r="G36" s="22">
        <v>-222</v>
      </c>
    </row>
    <row r="37" spans="1:7" ht="13.5">
      <c r="A37" s="4" t="s">
        <v>75</v>
      </c>
      <c r="B37" s="22">
        <v>16</v>
      </c>
      <c r="C37" s="22">
        <v>24</v>
      </c>
      <c r="D37" s="22">
        <v>27</v>
      </c>
      <c r="E37" s="22">
        <v>20</v>
      </c>
      <c r="F37" s="22">
        <v>26</v>
      </c>
      <c r="G37" s="22">
        <v>22</v>
      </c>
    </row>
    <row r="38" spans="1:7" ht="13.5">
      <c r="A38" s="3" t="s">
        <v>76</v>
      </c>
      <c r="B38" s="22">
        <v>0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</row>
    <row r="39" spans="1:7" ht="13.5">
      <c r="A39" s="3" t="s">
        <v>77</v>
      </c>
      <c r="B39" s="22">
        <v>20</v>
      </c>
      <c r="C39" s="22">
        <v>20</v>
      </c>
      <c r="D39" s="22">
        <v>20</v>
      </c>
      <c r="E39" s="22">
        <v>23</v>
      </c>
      <c r="F39" s="22">
        <v>23</v>
      </c>
      <c r="G39" s="22"/>
    </row>
    <row r="40" spans="1:7" ht="13.5">
      <c r="A40" s="4" t="s">
        <v>66</v>
      </c>
      <c r="B40" s="22">
        <v>-19</v>
      </c>
      <c r="C40" s="22">
        <v>-15</v>
      </c>
      <c r="D40" s="22">
        <v>-11</v>
      </c>
      <c r="E40" s="22">
        <v>-10</v>
      </c>
      <c r="F40" s="22">
        <v>-4</v>
      </c>
      <c r="G40" s="22"/>
    </row>
    <row r="41" spans="1:7" ht="13.5">
      <c r="A41" s="4" t="s">
        <v>77</v>
      </c>
      <c r="B41" s="22">
        <v>0</v>
      </c>
      <c r="C41" s="22">
        <v>4</v>
      </c>
      <c r="D41" s="22">
        <v>8</v>
      </c>
      <c r="E41" s="22">
        <v>13</v>
      </c>
      <c r="F41" s="22">
        <v>18</v>
      </c>
      <c r="G41" s="22"/>
    </row>
    <row r="42" spans="1:7" ht="13.5">
      <c r="A42" s="3" t="s">
        <v>78</v>
      </c>
      <c r="B42" s="22">
        <v>74</v>
      </c>
      <c r="C42" s="22">
        <v>107</v>
      </c>
      <c r="D42" s="22">
        <v>134</v>
      </c>
      <c r="E42" s="22">
        <v>144</v>
      </c>
      <c r="F42" s="22">
        <v>157</v>
      </c>
      <c r="G42" s="22">
        <v>161</v>
      </c>
    </row>
    <row r="43" spans="1:7" ht="13.5">
      <c r="A43" s="3" t="s">
        <v>79</v>
      </c>
      <c r="B43" s="22">
        <v>132</v>
      </c>
      <c r="C43" s="22">
        <v>174</v>
      </c>
      <c r="D43" s="22">
        <v>215</v>
      </c>
      <c r="E43" s="22"/>
      <c r="F43" s="22"/>
      <c r="G43" s="22"/>
    </row>
    <row r="44" spans="1:7" ht="13.5">
      <c r="A44" s="3" t="s">
        <v>80</v>
      </c>
      <c r="B44" s="22">
        <v>267</v>
      </c>
      <c r="C44" s="22">
        <v>288</v>
      </c>
      <c r="D44" s="22">
        <v>111</v>
      </c>
      <c r="E44" s="22">
        <v>144</v>
      </c>
      <c r="F44" s="22"/>
      <c r="G44" s="22"/>
    </row>
    <row r="45" spans="1:7" ht="13.5">
      <c r="A45" s="3" t="s">
        <v>62</v>
      </c>
      <c r="B45" s="22">
        <v>3</v>
      </c>
      <c r="C45" s="22">
        <v>3</v>
      </c>
      <c r="D45" s="22">
        <v>3</v>
      </c>
      <c r="E45" s="22"/>
      <c r="F45" s="22"/>
      <c r="G45" s="22"/>
    </row>
    <row r="46" spans="1:7" ht="13.5">
      <c r="A46" s="3" t="s">
        <v>81</v>
      </c>
      <c r="B46" s="22">
        <v>404</v>
      </c>
      <c r="C46" s="22">
        <v>467</v>
      </c>
      <c r="D46" s="22">
        <v>331</v>
      </c>
      <c r="E46" s="22">
        <v>148</v>
      </c>
      <c r="F46" s="22">
        <v>3</v>
      </c>
      <c r="G46" s="22">
        <v>15</v>
      </c>
    </row>
    <row r="47" spans="1:7" ht="13.5">
      <c r="A47" s="3" t="s">
        <v>82</v>
      </c>
      <c r="B47" s="22">
        <v>4005</v>
      </c>
      <c r="C47" s="22">
        <v>3348</v>
      </c>
      <c r="D47" s="22">
        <v>3887</v>
      </c>
      <c r="E47" s="22">
        <v>4090</v>
      </c>
      <c r="F47" s="22">
        <v>2896</v>
      </c>
      <c r="G47" s="22">
        <v>5231</v>
      </c>
    </row>
    <row r="48" spans="1:7" ht="13.5">
      <c r="A48" s="3" t="s">
        <v>83</v>
      </c>
      <c r="B48" s="22">
        <v>1322</v>
      </c>
      <c r="C48" s="22">
        <v>1022</v>
      </c>
      <c r="D48" s="22">
        <v>1022</v>
      </c>
      <c r="E48" s="22">
        <v>1032</v>
      </c>
      <c r="F48" s="22">
        <v>1007</v>
      </c>
      <c r="G48" s="22">
        <v>1007</v>
      </c>
    </row>
    <row r="49" spans="1:7" ht="13.5">
      <c r="A49" s="3" t="s">
        <v>84</v>
      </c>
      <c r="B49" s="22">
        <v>195</v>
      </c>
      <c r="C49" s="22">
        <v>244</v>
      </c>
      <c r="D49" s="22">
        <v>341</v>
      </c>
      <c r="E49" s="22">
        <v>310</v>
      </c>
      <c r="F49" s="22">
        <v>244</v>
      </c>
      <c r="G49" s="22">
        <v>369</v>
      </c>
    </row>
    <row r="50" spans="1:7" ht="13.5">
      <c r="A50" s="3" t="s">
        <v>85</v>
      </c>
      <c r="B50" s="22">
        <v>466</v>
      </c>
      <c r="C50" s="22">
        <v>433</v>
      </c>
      <c r="D50" s="22">
        <v>433</v>
      </c>
      <c r="E50" s="22">
        <v>433</v>
      </c>
      <c r="F50" s="22">
        <v>444</v>
      </c>
      <c r="G50" s="22">
        <v>491</v>
      </c>
    </row>
    <row r="51" spans="1:7" ht="13.5">
      <c r="A51" s="3" t="s">
        <v>86</v>
      </c>
      <c r="B51" s="22">
        <v>1</v>
      </c>
      <c r="C51" s="22">
        <v>3</v>
      </c>
      <c r="D51" s="22">
        <v>5</v>
      </c>
      <c r="E51" s="22">
        <v>7</v>
      </c>
      <c r="F51" s="22"/>
      <c r="G51" s="22"/>
    </row>
    <row r="52" spans="1:7" ht="13.5">
      <c r="A52" s="3" t="s">
        <v>87</v>
      </c>
      <c r="B52" s="22">
        <v>6</v>
      </c>
      <c r="C52" s="22">
        <v>19</v>
      </c>
      <c r="D52" s="22">
        <v>37</v>
      </c>
      <c r="E52" s="22">
        <v>55</v>
      </c>
      <c r="F52" s="22">
        <v>43</v>
      </c>
      <c r="G52" s="22">
        <v>55</v>
      </c>
    </row>
    <row r="53" spans="1:7" ht="13.5">
      <c r="A53" s="3" t="s">
        <v>88</v>
      </c>
      <c r="B53" s="22">
        <v>949</v>
      </c>
      <c r="C53" s="22">
        <v>989</v>
      </c>
      <c r="D53" s="22">
        <v>982</v>
      </c>
      <c r="E53" s="22">
        <v>1050</v>
      </c>
      <c r="F53" s="22">
        <v>1552</v>
      </c>
      <c r="G53" s="22">
        <v>1551</v>
      </c>
    </row>
    <row r="54" spans="1:7" ht="13.5">
      <c r="A54" s="3" t="s">
        <v>89</v>
      </c>
      <c r="B54" s="22">
        <v>453</v>
      </c>
      <c r="C54" s="22">
        <v>438</v>
      </c>
      <c r="D54" s="22">
        <v>467</v>
      </c>
      <c r="E54" s="22">
        <v>504</v>
      </c>
      <c r="F54" s="22"/>
      <c r="G54" s="22"/>
    </row>
    <row r="55" spans="1:7" ht="13.5">
      <c r="A55" s="3" t="s">
        <v>90</v>
      </c>
      <c r="B55" s="22">
        <v>1</v>
      </c>
      <c r="C55" s="22">
        <v>1</v>
      </c>
      <c r="D55" s="22">
        <v>2</v>
      </c>
      <c r="E55" s="22">
        <v>3</v>
      </c>
      <c r="F55" s="22">
        <v>1</v>
      </c>
      <c r="G55" s="22">
        <v>2</v>
      </c>
    </row>
    <row r="56" spans="1:7" ht="13.5">
      <c r="A56" s="3" t="s">
        <v>62</v>
      </c>
      <c r="B56" s="22">
        <v>2</v>
      </c>
      <c r="C56" s="22">
        <v>9</v>
      </c>
      <c r="D56" s="22">
        <v>4</v>
      </c>
      <c r="E56" s="22"/>
      <c r="F56" s="22"/>
      <c r="G56" s="22"/>
    </row>
    <row r="57" spans="1:7" ht="13.5">
      <c r="A57" s="3" t="s">
        <v>63</v>
      </c>
      <c r="B57" s="22">
        <v>-448</v>
      </c>
      <c r="C57" s="22">
        <v>-436</v>
      </c>
      <c r="D57" s="22">
        <v>-467</v>
      </c>
      <c r="E57" s="22">
        <v>-513</v>
      </c>
      <c r="F57" s="22">
        <v>-567</v>
      </c>
      <c r="G57" s="22">
        <v>-570</v>
      </c>
    </row>
    <row r="58" spans="1:7" ht="13.5">
      <c r="A58" s="3" t="s">
        <v>91</v>
      </c>
      <c r="B58" s="22">
        <v>6957</v>
      </c>
      <c r="C58" s="22">
        <v>6075</v>
      </c>
      <c r="D58" s="22">
        <v>6726</v>
      </c>
      <c r="E58" s="22">
        <v>7024</v>
      </c>
      <c r="F58" s="22">
        <v>6602</v>
      </c>
      <c r="G58" s="22">
        <v>8740</v>
      </c>
    </row>
    <row r="59" spans="1:7" ht="13.5">
      <c r="A59" s="2" t="s">
        <v>92</v>
      </c>
      <c r="B59" s="22">
        <v>7435</v>
      </c>
      <c r="C59" s="22">
        <v>6650</v>
      </c>
      <c r="D59" s="22">
        <v>7192</v>
      </c>
      <c r="E59" s="22">
        <v>7317</v>
      </c>
      <c r="F59" s="22">
        <v>6764</v>
      </c>
      <c r="G59" s="22">
        <v>8916</v>
      </c>
    </row>
    <row r="60" spans="1:7" ht="14.25" thickBot="1">
      <c r="A60" s="5" t="s">
        <v>93</v>
      </c>
      <c r="B60" s="23">
        <v>42370</v>
      </c>
      <c r="C60" s="23">
        <v>46116</v>
      </c>
      <c r="D60" s="23">
        <v>43885</v>
      </c>
      <c r="E60" s="23">
        <v>39932</v>
      </c>
      <c r="F60" s="23">
        <v>33660</v>
      </c>
      <c r="G60" s="23">
        <v>46713</v>
      </c>
    </row>
    <row r="61" spans="1:7" ht="14.25" thickTop="1">
      <c r="A61" s="2" t="s">
        <v>94</v>
      </c>
      <c r="B61" s="22">
        <v>3445</v>
      </c>
      <c r="C61" s="22">
        <v>3755</v>
      </c>
      <c r="D61" s="22">
        <v>3490</v>
      </c>
      <c r="E61" s="22">
        <v>3996</v>
      </c>
      <c r="F61" s="22">
        <v>3936</v>
      </c>
      <c r="G61" s="22">
        <v>4204</v>
      </c>
    </row>
    <row r="62" spans="1:7" ht="13.5">
      <c r="A62" s="2" t="s">
        <v>95</v>
      </c>
      <c r="B62" s="22">
        <v>18020</v>
      </c>
      <c r="C62" s="22">
        <v>20113</v>
      </c>
      <c r="D62" s="22">
        <v>20113</v>
      </c>
      <c r="E62" s="22">
        <v>16834</v>
      </c>
      <c r="F62" s="22">
        <v>13755</v>
      </c>
      <c r="G62" s="22">
        <v>20148</v>
      </c>
    </row>
    <row r="63" spans="1:7" ht="13.5">
      <c r="A63" s="2" t="s">
        <v>96</v>
      </c>
      <c r="B63" s="22">
        <v>5590</v>
      </c>
      <c r="C63" s="22">
        <v>6990</v>
      </c>
      <c r="D63" s="22">
        <v>6386</v>
      </c>
      <c r="E63" s="22">
        <v>6329</v>
      </c>
      <c r="F63" s="22">
        <v>3938</v>
      </c>
      <c r="G63" s="22">
        <v>9000</v>
      </c>
    </row>
    <row r="64" spans="1:7" ht="13.5">
      <c r="A64" s="2" t="s">
        <v>97</v>
      </c>
      <c r="B64" s="22">
        <v>0</v>
      </c>
      <c r="C64" s="22">
        <v>4</v>
      </c>
      <c r="D64" s="22">
        <v>4</v>
      </c>
      <c r="E64" s="22">
        <v>4</v>
      </c>
      <c r="F64" s="22">
        <v>5</v>
      </c>
      <c r="G64" s="22"/>
    </row>
    <row r="65" spans="1:7" ht="13.5">
      <c r="A65" s="2" t="s">
        <v>98</v>
      </c>
      <c r="B65" s="22">
        <v>112</v>
      </c>
      <c r="C65" s="22">
        <v>855</v>
      </c>
      <c r="D65" s="22">
        <v>150</v>
      </c>
      <c r="E65" s="22">
        <v>139</v>
      </c>
      <c r="F65" s="22">
        <v>229</v>
      </c>
      <c r="G65" s="22">
        <v>65</v>
      </c>
    </row>
    <row r="66" spans="1:7" ht="13.5">
      <c r="A66" s="2" t="s">
        <v>99</v>
      </c>
      <c r="B66" s="22">
        <v>315</v>
      </c>
      <c r="C66" s="22">
        <v>578</v>
      </c>
      <c r="D66" s="22">
        <v>589</v>
      </c>
      <c r="E66" s="22">
        <v>320</v>
      </c>
      <c r="F66" s="22">
        <v>306</v>
      </c>
      <c r="G66" s="22">
        <v>475</v>
      </c>
    </row>
    <row r="67" spans="1:7" ht="13.5">
      <c r="A67" s="2" t="s">
        <v>100</v>
      </c>
      <c r="B67" s="22">
        <v>218</v>
      </c>
      <c r="C67" s="22">
        <v>213</v>
      </c>
      <c r="D67" s="22">
        <v>751</v>
      </c>
      <c r="E67" s="22">
        <v>205</v>
      </c>
      <c r="F67" s="22">
        <v>71</v>
      </c>
      <c r="G67" s="22">
        <v>524</v>
      </c>
    </row>
    <row r="68" spans="1:7" ht="13.5">
      <c r="A68" s="2" t="s">
        <v>101</v>
      </c>
      <c r="B68" s="22">
        <v>17</v>
      </c>
      <c r="C68" s="22">
        <v>39</v>
      </c>
      <c r="D68" s="22">
        <v>110</v>
      </c>
      <c r="E68" s="22">
        <v>10</v>
      </c>
      <c r="F68" s="22">
        <v>63</v>
      </c>
      <c r="G68" s="22">
        <v>100</v>
      </c>
    </row>
    <row r="69" spans="1:7" ht="13.5">
      <c r="A69" s="2" t="s">
        <v>102</v>
      </c>
      <c r="B69" s="22">
        <v>29</v>
      </c>
      <c r="C69" s="22">
        <v>25</v>
      </c>
      <c r="D69" s="22">
        <v>39</v>
      </c>
      <c r="E69" s="22">
        <v>39</v>
      </c>
      <c r="F69" s="22">
        <v>28</v>
      </c>
      <c r="G69" s="22">
        <v>44</v>
      </c>
    </row>
    <row r="70" spans="1:7" ht="13.5">
      <c r="A70" s="2" t="s">
        <v>62</v>
      </c>
      <c r="B70" s="22">
        <v>9</v>
      </c>
      <c r="C70" s="22">
        <v>12</v>
      </c>
      <c r="D70" s="22">
        <v>8</v>
      </c>
      <c r="E70" s="22"/>
      <c r="F70" s="22"/>
      <c r="G70" s="22"/>
    </row>
    <row r="71" spans="1:7" ht="13.5">
      <c r="A71" s="2" t="s">
        <v>103</v>
      </c>
      <c r="B71" s="22">
        <v>27759</v>
      </c>
      <c r="C71" s="22">
        <v>32590</v>
      </c>
      <c r="D71" s="22">
        <v>33146</v>
      </c>
      <c r="E71" s="22">
        <v>27891</v>
      </c>
      <c r="F71" s="22">
        <v>22353</v>
      </c>
      <c r="G71" s="22">
        <v>34655</v>
      </c>
    </row>
    <row r="72" spans="1:7" ht="13.5">
      <c r="A72" s="2" t="s">
        <v>104</v>
      </c>
      <c r="B72" s="22">
        <v>2300</v>
      </c>
      <c r="C72" s="22">
        <v>2300</v>
      </c>
      <c r="D72" s="22"/>
      <c r="E72" s="22">
        <v>1500</v>
      </c>
      <c r="F72" s="22">
        <v>2500</v>
      </c>
      <c r="G72" s="22">
        <v>1000</v>
      </c>
    </row>
    <row r="73" spans="1:7" ht="13.5">
      <c r="A73" s="2" t="s">
        <v>97</v>
      </c>
      <c r="B73" s="22"/>
      <c r="C73" s="22">
        <v>0</v>
      </c>
      <c r="D73" s="22">
        <v>5</v>
      </c>
      <c r="E73" s="22">
        <v>9</v>
      </c>
      <c r="F73" s="22">
        <v>13</v>
      </c>
      <c r="G73" s="22"/>
    </row>
    <row r="74" spans="1:7" ht="13.5">
      <c r="A74" s="2" t="s">
        <v>105</v>
      </c>
      <c r="B74" s="22">
        <v>1017</v>
      </c>
      <c r="C74" s="22">
        <v>1027</v>
      </c>
      <c r="D74" s="22">
        <v>1013</v>
      </c>
      <c r="E74" s="22">
        <v>1104</v>
      </c>
      <c r="F74" s="22">
        <v>1027</v>
      </c>
      <c r="G74" s="22">
        <v>1007</v>
      </c>
    </row>
    <row r="75" spans="1:7" ht="13.5">
      <c r="A75" s="2" t="s">
        <v>106</v>
      </c>
      <c r="B75" s="22">
        <v>211</v>
      </c>
      <c r="C75" s="22">
        <v>65</v>
      </c>
      <c r="D75" s="22">
        <v>253</v>
      </c>
      <c r="E75" s="22">
        <v>343</v>
      </c>
      <c r="F75" s="22"/>
      <c r="G75" s="22">
        <v>620</v>
      </c>
    </row>
    <row r="76" spans="1:7" ht="13.5">
      <c r="A76" s="2" t="s">
        <v>107</v>
      </c>
      <c r="B76" s="22">
        <v>143</v>
      </c>
      <c r="C76" s="22">
        <v>191</v>
      </c>
      <c r="D76" s="22">
        <v>226</v>
      </c>
      <c r="E76" s="22">
        <v>219</v>
      </c>
      <c r="F76" s="22">
        <v>184</v>
      </c>
      <c r="G76" s="22">
        <v>168</v>
      </c>
    </row>
    <row r="77" spans="1:7" ht="13.5">
      <c r="A77" s="2" t="s">
        <v>108</v>
      </c>
      <c r="B77" s="22">
        <v>44</v>
      </c>
      <c r="C77" s="22">
        <v>83</v>
      </c>
      <c r="D77" s="22">
        <v>82</v>
      </c>
      <c r="E77" s="22">
        <v>100</v>
      </c>
      <c r="F77" s="22">
        <v>129</v>
      </c>
      <c r="G77" s="22">
        <v>105</v>
      </c>
    </row>
    <row r="78" spans="1:7" ht="13.5">
      <c r="A78" s="2" t="s">
        <v>109</v>
      </c>
      <c r="B78" s="22">
        <v>3716</v>
      </c>
      <c r="C78" s="22">
        <v>3668</v>
      </c>
      <c r="D78" s="22">
        <v>1580</v>
      </c>
      <c r="E78" s="22">
        <v>3777</v>
      </c>
      <c r="F78" s="22">
        <v>4654</v>
      </c>
      <c r="G78" s="22">
        <v>4702</v>
      </c>
    </row>
    <row r="79" spans="1:7" ht="14.25" thickBot="1">
      <c r="A79" s="5" t="s">
        <v>110</v>
      </c>
      <c r="B79" s="23">
        <v>31476</v>
      </c>
      <c r="C79" s="23">
        <v>36258</v>
      </c>
      <c r="D79" s="23">
        <v>34726</v>
      </c>
      <c r="E79" s="23">
        <v>31668</v>
      </c>
      <c r="F79" s="23">
        <v>27007</v>
      </c>
      <c r="G79" s="23">
        <v>39358</v>
      </c>
    </row>
    <row r="80" spans="1:7" ht="14.25" thickTop="1">
      <c r="A80" s="2" t="s">
        <v>111</v>
      </c>
      <c r="B80" s="22">
        <v>4024</v>
      </c>
      <c r="C80" s="22">
        <v>4024</v>
      </c>
      <c r="D80" s="22">
        <v>4024</v>
      </c>
      <c r="E80" s="22">
        <v>4024</v>
      </c>
      <c r="F80" s="22">
        <v>4024</v>
      </c>
      <c r="G80" s="22">
        <v>4024</v>
      </c>
    </row>
    <row r="81" spans="1:7" ht="13.5">
      <c r="A81" s="3" t="s">
        <v>112</v>
      </c>
      <c r="B81" s="22">
        <v>2761</v>
      </c>
      <c r="C81" s="22">
        <v>2761</v>
      </c>
      <c r="D81" s="22">
        <v>2761</v>
      </c>
      <c r="E81" s="22">
        <v>2761</v>
      </c>
      <c r="F81" s="22">
        <v>2761</v>
      </c>
      <c r="G81" s="22">
        <v>2761</v>
      </c>
    </row>
    <row r="82" spans="1:7" ht="13.5">
      <c r="A82" s="3" t="s">
        <v>113</v>
      </c>
      <c r="B82" s="22">
        <v>2761</v>
      </c>
      <c r="C82" s="22">
        <v>2761</v>
      </c>
      <c r="D82" s="22">
        <v>2761</v>
      </c>
      <c r="E82" s="22">
        <v>2761</v>
      </c>
      <c r="F82" s="22">
        <v>2761</v>
      </c>
      <c r="G82" s="22">
        <v>2761</v>
      </c>
    </row>
    <row r="83" spans="1:7" ht="13.5">
      <c r="A83" s="3" t="s">
        <v>114</v>
      </c>
      <c r="B83" s="22">
        <v>337</v>
      </c>
      <c r="C83" s="22">
        <v>337</v>
      </c>
      <c r="D83" s="22">
        <v>337</v>
      </c>
      <c r="E83" s="22">
        <v>337</v>
      </c>
      <c r="F83" s="22">
        <v>337</v>
      </c>
      <c r="G83" s="22">
        <v>337</v>
      </c>
    </row>
    <row r="84" spans="1:7" ht="13.5">
      <c r="A84" s="4" t="s">
        <v>115</v>
      </c>
      <c r="B84" s="22">
        <v>3041</v>
      </c>
      <c r="C84" s="22">
        <v>2293</v>
      </c>
      <c r="D84" s="22">
        <v>1321</v>
      </c>
      <c r="E84" s="22">
        <v>256</v>
      </c>
      <c r="F84" s="22">
        <v>-568</v>
      </c>
      <c r="G84" s="22">
        <v>-1073</v>
      </c>
    </row>
    <row r="85" spans="1:7" ht="13.5">
      <c r="A85" s="3" t="s">
        <v>116</v>
      </c>
      <c r="B85" s="22">
        <v>3378</v>
      </c>
      <c r="C85" s="22">
        <v>2631</v>
      </c>
      <c r="D85" s="22">
        <v>1658</v>
      </c>
      <c r="E85" s="22">
        <v>593</v>
      </c>
      <c r="F85" s="22">
        <v>-231</v>
      </c>
      <c r="G85" s="22">
        <v>-735</v>
      </c>
    </row>
    <row r="86" spans="1:7" ht="13.5">
      <c r="A86" s="2" t="s">
        <v>117</v>
      </c>
      <c r="B86" s="22">
        <v>-3</v>
      </c>
      <c r="C86" s="22">
        <v>-3</v>
      </c>
      <c r="D86" s="22">
        <v>-3</v>
      </c>
      <c r="E86" s="22">
        <v>-3</v>
      </c>
      <c r="F86" s="22">
        <v>-3</v>
      </c>
      <c r="G86" s="22">
        <v>-3</v>
      </c>
    </row>
    <row r="87" spans="1:7" ht="13.5">
      <c r="A87" s="2" t="s">
        <v>118</v>
      </c>
      <c r="B87" s="22">
        <v>10160</v>
      </c>
      <c r="C87" s="22">
        <v>9413</v>
      </c>
      <c r="D87" s="22">
        <v>8440</v>
      </c>
      <c r="E87" s="22">
        <v>7375</v>
      </c>
      <c r="F87" s="22">
        <v>6550</v>
      </c>
      <c r="G87" s="22">
        <v>6046</v>
      </c>
    </row>
    <row r="88" spans="1:7" ht="13.5">
      <c r="A88" s="2" t="s">
        <v>119</v>
      </c>
      <c r="B88" s="22">
        <v>722</v>
      </c>
      <c r="C88" s="22">
        <v>422</v>
      </c>
      <c r="D88" s="22">
        <v>710</v>
      </c>
      <c r="E88" s="22">
        <v>871</v>
      </c>
      <c r="F88" s="22">
        <v>105</v>
      </c>
      <c r="G88" s="22">
        <v>1393</v>
      </c>
    </row>
    <row r="89" spans="1:7" ht="13.5">
      <c r="A89" s="2" t="s">
        <v>120</v>
      </c>
      <c r="B89" s="22">
        <v>10</v>
      </c>
      <c r="C89" s="22">
        <v>21</v>
      </c>
      <c r="D89" s="22">
        <v>7</v>
      </c>
      <c r="E89" s="22">
        <v>17</v>
      </c>
      <c r="F89" s="22">
        <v>-3</v>
      </c>
      <c r="G89" s="22">
        <v>-84</v>
      </c>
    </row>
    <row r="90" spans="1:7" ht="13.5">
      <c r="A90" s="2" t="s">
        <v>121</v>
      </c>
      <c r="B90" s="22">
        <v>732</v>
      </c>
      <c r="C90" s="22">
        <v>443</v>
      </c>
      <c r="D90" s="22">
        <v>718</v>
      </c>
      <c r="E90" s="22">
        <v>888</v>
      </c>
      <c r="F90" s="22">
        <v>102</v>
      </c>
      <c r="G90" s="22">
        <v>1309</v>
      </c>
    </row>
    <row r="91" spans="1:7" ht="13.5">
      <c r="A91" s="6" t="s">
        <v>122</v>
      </c>
      <c r="B91" s="22">
        <v>10893</v>
      </c>
      <c r="C91" s="22">
        <v>9857</v>
      </c>
      <c r="D91" s="22">
        <v>9159</v>
      </c>
      <c r="E91" s="22">
        <v>8263</v>
      </c>
      <c r="F91" s="22">
        <v>6652</v>
      </c>
      <c r="G91" s="22">
        <v>7355</v>
      </c>
    </row>
    <row r="92" spans="1:7" ht="14.25" thickBot="1">
      <c r="A92" s="7" t="s">
        <v>123</v>
      </c>
      <c r="B92" s="22">
        <v>42370</v>
      </c>
      <c r="C92" s="22">
        <v>46116</v>
      </c>
      <c r="D92" s="22">
        <v>43885</v>
      </c>
      <c r="E92" s="22">
        <v>39932</v>
      </c>
      <c r="F92" s="22">
        <v>33660</v>
      </c>
      <c r="G92" s="22">
        <v>46713</v>
      </c>
    </row>
    <row r="93" spans="1:7" ht="14.25" thickTop="1">
      <c r="A93" s="8"/>
      <c r="B93" s="24"/>
      <c r="C93" s="24"/>
      <c r="D93" s="24"/>
      <c r="E93" s="24"/>
      <c r="F93" s="24"/>
      <c r="G93" s="24"/>
    </row>
    <row r="95" ht="13.5">
      <c r="A95" s="20" t="s">
        <v>128</v>
      </c>
    </row>
    <row r="96" ht="13.5">
      <c r="A96" s="20" t="s">
        <v>129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2014-02-14T15:40:19Z</dcterms:created>
  <dcterms:modified xsi:type="dcterms:W3CDTF">2014-02-14T15:40:26Z</dcterms:modified>
  <cp:category/>
  <cp:version/>
  <cp:contentType/>
  <cp:contentStatus/>
</cp:coreProperties>
</file>