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<sst xmlns="http://schemas.openxmlformats.org/spreadsheetml/2006/main" count="668" uniqueCount="241">
  <si>
    <t>少数株主持分</t>
  </si>
  <si>
    <t>連結・貸借対照表</t>
  </si>
  <si>
    <t>累積四半期</t>
  </si>
  <si>
    <t>2013/11/01</t>
  </si>
  <si>
    <t>退職給付引当金の増減額（△は減少）</t>
  </si>
  <si>
    <t>貸倒引当金の増減額（△は減少）</t>
  </si>
  <si>
    <t>役員賞与引当金の増減額（△は減少）</t>
  </si>
  <si>
    <t>賞与引当金の増減額（△は減少）</t>
  </si>
  <si>
    <t>受取利息及び受取配当金</t>
  </si>
  <si>
    <t>有形固定資産売却損益（△は益）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</si>
  <si>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</si>
  <si>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</si>
  <si>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</si>
  <si>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</si>
  <si>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デリバティブ評価損益（△は益）</t>
  </si>
  <si>
    <t>その他の流動負債の増減額（△は減少）</t>
  </si>
  <si>
    <t>預り保証金の増減額（△は減少）</t>
  </si>
  <si>
    <t>長期未払金の増減額（△は減少）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</si>
  <si>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</si>
  <si>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</si>
  <si>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</si>
  <si>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</si>
  <si>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</si>
  <si>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有形固定資産の売却による収入</t>
  </si>
  <si>
    <t>有形固定資産の取得による支出</t>
  </si>
  <si>
    <t>無形固定資産の取得による支出</t>
  </si>
  <si>
    <t>投資その他の資産の増減額（△は増加）</t>
  </si>
  <si>
    <t>投資活動によるキャッシュ・フロー</t>
  </si>
  <si>
    <t>短期借入金の純増減額（△は減少）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</si>
  <si>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</si>
  <si>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</si>
  <si>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</si>
  <si>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</si>
  <si>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</si>
  <si>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</si>
  <si>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</si>
  <si>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</si>
  <si>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デリバティブ評価損</t>
  </si>
  <si>
    <t>固定資産売却益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</si>
  <si>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</si>
  <si>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</si>
  <si>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</si>
  <si>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</si>
  <si>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</si>
  <si>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</si>
  <si>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</si>
  <si>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</si>
  <si>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</si>
  <si>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</si>
  <si>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2014/01/31</t>
  </si>
  <si>
    <t>通期</t>
  </si>
  <si>
    <t>2013/10/31</t>
  </si>
  <si>
    <t>2012/10/31</t>
  </si>
  <si>
    <t>2013/01/31</t>
  </si>
  <si>
    <t>2011/10/31</t>
  </si>
  <si>
    <t>2012/01/30</t>
  </si>
  <si>
    <t>2010/10/31</t>
  </si>
  <si>
    <t>2011/01/31</t>
  </si>
  <si>
    <t>2009/10/31</t>
  </si>
  <si>
    <t>2010/01/29</t>
  </si>
  <si>
    <t>2008/10/31</t>
  </si>
  <si>
    <t>現金及び預金</t>
  </si>
  <si>
    <t>千円</t>
  </si>
  <si>
    <t>受取手形</t>
  </si>
  <si>
    <t>売掛金</t>
  </si>
  <si>
    <t>商品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</si>
  <si>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</si>
  <si>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</si>
  <si>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</si>
  <si>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</si>
  <si>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</si>
  <si>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</si>
  <si>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</si>
  <si>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</si>
  <si>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</si>
  <si>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</si>
  <si>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</si>
  <si>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</si>
  <si>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</si>
  <si>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</si>
  <si>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</si>
  <si>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</si>
  <si>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</si>
  <si>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</si>
  <si>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</si>
  <si>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</si>
  <si>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水道施設利用権</t>
  </si>
  <si>
    <t>電話加入権</t>
  </si>
  <si>
    <t>ソフトウエア仮勘定</t>
  </si>
  <si>
    <t>無形固定資産</t>
  </si>
  <si>
    <t>投資有価証券</t>
  </si>
  <si>
    <t>関係会社株式</t>
  </si>
  <si>
    <t>関係会社長期貸付金</t>
  </si>
  <si>
    <t>破産更生債権等</t>
  </si>
  <si>
    <t>会員権</t>
  </si>
  <si>
    <t>投資その他の資産</t>
  </si>
  <si>
    <t>固定資産</t>
  </si>
  <si>
    <t>資産</t>
  </si>
  <si>
    <t>支払手形</t>
  </si>
  <si>
    <t>買掛金</t>
  </si>
  <si>
    <t>短期借入金</t>
  </si>
  <si>
    <t>未払金</t>
  </si>
  <si>
    <t>未払費用</t>
  </si>
  <si>
    <t>未払法人税等</t>
  </si>
  <si>
    <t>未払消費税等</t>
  </si>
  <si>
    <t>前受金</t>
  </si>
  <si>
    <t>賞与引当金</t>
  </si>
  <si>
    <t>未払役員賞与</t>
  </si>
  <si>
    <t>為替予約</t>
  </si>
  <si>
    <t>流動負債</t>
  </si>
  <si>
    <t>社債</t>
  </si>
  <si>
    <t>長期借入金</t>
  </si>
  <si>
    <t>繰延税金負債</t>
  </si>
  <si>
    <t>退職給付引当金</t>
  </si>
  <si>
    <t>長期未払金</t>
  </si>
  <si>
    <t>長期預り保証金</t>
  </si>
  <si>
    <t>固定負債</t>
  </si>
  <si>
    <t>負債</t>
  </si>
  <si>
    <t>資本金</t>
  </si>
  <si>
    <t>資本準備金</t>
  </si>
  <si>
    <t>その他資本剰余金</t>
  </si>
  <si>
    <t>資本剰余金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</si>
  <si>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</si>
  <si>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</si>
  <si>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</si>
  <si>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</si>
  <si>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</si>
  <si>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</si>
  <si>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</si>
  <si>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</si>
  <si>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</si>
  <si>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</si>
  <si>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</si>
  <si>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</si>
  <si>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</si>
  <si>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小林産業株式会社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</si>
  <si>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</si>
  <si>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</si>
  <si>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</si>
  <si>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2012/11/01</t>
  </si>
  <si>
    <t>2011/11/01</t>
  </si>
  <si>
    <t>2010/11/01</t>
  </si>
  <si>
    <t>2009/11/01</t>
  </si>
  <si>
    <t>2008/11/01</t>
  </si>
  <si>
    <t>2007/11/01</t>
  </si>
  <si>
    <t>売上高</t>
  </si>
  <si>
    <t>商品期首たな卸高</t>
  </si>
  <si>
    <t>当期商品仕入高</t>
  </si>
  <si>
    <t>合計</t>
  </si>
  <si>
    <t>商品期末たな卸高</t>
  </si>
  <si>
    <t>売上原価</t>
  </si>
  <si>
    <t>売上総利益</t>
  </si>
  <si>
    <t>運賃諸掛</t>
  </si>
  <si>
    <t>旅費及び交通費</t>
  </si>
  <si>
    <t>通信費</t>
  </si>
  <si>
    <t>交際費</t>
  </si>
  <si>
    <t>役員報酬</t>
  </si>
  <si>
    <t>役員賞与引当金繰入額</t>
  </si>
  <si>
    <t>従業員給料及び手当</t>
  </si>
  <si>
    <t>従業員賞与</t>
  </si>
  <si>
    <t>（うち賞与引当金繰入額）</t>
  </si>
  <si>
    <t>（うち退職給付費用）</t>
  </si>
  <si>
    <t>法定福利費</t>
  </si>
  <si>
    <t>福利厚生費</t>
  </si>
  <si>
    <t>支払手数料</t>
  </si>
  <si>
    <t>賃借料</t>
  </si>
  <si>
    <t>事務用消耗品費</t>
  </si>
  <si>
    <t>租税公課</t>
  </si>
  <si>
    <t>貸倒引当金繰入額</t>
  </si>
  <si>
    <t>事業所税</t>
  </si>
  <si>
    <t>光熱費</t>
  </si>
  <si>
    <t>減価償却費</t>
  </si>
  <si>
    <t>雑費</t>
  </si>
  <si>
    <t>販売費・一般管理費</t>
  </si>
  <si>
    <t>営業利益</t>
  </si>
  <si>
    <t>受取利息</t>
  </si>
  <si>
    <t>受取配当金</t>
  </si>
  <si>
    <t>受取賃貸料</t>
  </si>
  <si>
    <t>仕入割引</t>
  </si>
  <si>
    <t>業務受託料</t>
  </si>
  <si>
    <t>デリバティブ評価益</t>
  </si>
  <si>
    <t>営業外収益</t>
  </si>
  <si>
    <t>支払利息</t>
  </si>
  <si>
    <t>売上割引</t>
  </si>
  <si>
    <t>社債利息</t>
  </si>
  <si>
    <t>社債発行費</t>
  </si>
  <si>
    <t>為替差損</t>
  </si>
  <si>
    <t>営業外費用</t>
  </si>
  <si>
    <t>経常利益</t>
  </si>
  <si>
    <t>投資有価証券売却益</t>
  </si>
  <si>
    <t>特別利益</t>
  </si>
  <si>
    <t>投資有価証券評価損</t>
  </si>
  <si>
    <t>固定資産除却損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</si>
  <si>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</si>
  <si>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</si>
  <si>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</si>
  <si>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</si>
  <si>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</si>
  <si>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</si>
  <si>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</si>
  <si>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</si>
  <si>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2014/09/12</t>
  </si>
  <si>
    <t>四半期</t>
  </si>
  <si>
    <t>2014/07/31</t>
  </si>
  <si>
    <t>2014/06/13</t>
  </si>
  <si>
    <t>2014/04/30</t>
  </si>
  <si>
    <t>2014/03/17</t>
  </si>
  <si>
    <t>2013/09/12</t>
  </si>
  <si>
    <t>2013/07/31</t>
  </si>
  <si>
    <t>2013/06/13</t>
  </si>
  <si>
    <t>2013/04/30</t>
  </si>
  <si>
    <t>2013/03/14</t>
  </si>
  <si>
    <t>2012/09/14</t>
  </si>
  <si>
    <t>2012/07/31</t>
  </si>
  <si>
    <t>2012/06/14</t>
  </si>
  <si>
    <t>2012/04/30</t>
  </si>
  <si>
    <t>2012/03/16</t>
  </si>
  <si>
    <t>2012/01/31</t>
  </si>
  <si>
    <t>2011/09/12</t>
  </si>
  <si>
    <t>2011/07/31</t>
  </si>
  <si>
    <t>2011/06/13</t>
  </si>
  <si>
    <t>2011/04/30</t>
  </si>
  <si>
    <t>2011/03/14</t>
  </si>
  <si>
    <t>2010/09/13</t>
  </si>
  <si>
    <t>2010/07/31</t>
  </si>
  <si>
    <t>2010/06/14</t>
  </si>
  <si>
    <t>2010/04/30</t>
  </si>
  <si>
    <t>2010/03/15</t>
  </si>
  <si>
    <t>2010/01/31</t>
  </si>
  <si>
    <t>2009/09/14</t>
  </si>
  <si>
    <t>2009/07/31</t>
  </si>
  <si>
    <t>2009/06/15</t>
  </si>
  <si>
    <t>2009/04/30</t>
  </si>
  <si>
    <t>2009/03/16</t>
  </si>
  <si>
    <t>2009/01/31</t>
  </si>
  <si>
    <t>受取手形及び営業未収入金</t>
  </si>
  <si>
    <t>建物及び構築物（純額）</t>
  </si>
  <si>
    <t>機械装置及び運搬具（純額）</t>
  </si>
  <si>
    <t>その他（純額）</t>
  </si>
  <si>
    <t>支払手形及び買掛金</t>
  </si>
  <si>
    <t>為替換算調整勘定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</si>
</sst>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133</v>
      </c>
      <c r="B2" s="14">
        <v>8077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134</v>
      </c>
      <c r="B3" s="1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42</v>
      </c>
      <c r="B4" s="15" t="str">
        <f>HYPERLINK("http://www.kabupro.jp/mark/20140912/S100308Y.htm","四半期報告書")</f>
        <v>四半期報告書</v>
      </c>
      <c r="C4" s="15" t="str">
        <f>HYPERLINK("http://www.kabupro.jp/mark/20140613/S1001ZA8.htm","四半期報告書")</f>
        <v>四半期報告書</v>
      </c>
      <c r="D4" s="15" t="str">
        <f>HYPERLINK("http://www.kabupro.jp/mark/20140317/S1001F5P.htm","四半期報告書")</f>
        <v>四半期報告書</v>
      </c>
      <c r="E4" s="15" t="str">
        <f>HYPERLINK("http://www.kabupro.jp/mark/20140131/S100105S.htm","有価証券報告書")</f>
        <v>有価証券報告書</v>
      </c>
      <c r="F4" s="15" t="str">
        <f>HYPERLINK("http://www.kabupro.jp/mark/20140912/S100308Y.htm","四半期報告書")</f>
        <v>四半期報告書</v>
      </c>
      <c r="G4" s="15" t="str">
        <f>HYPERLINK("http://www.kabupro.jp/mark/20140613/S1001ZA8.htm","四半期報告書")</f>
        <v>四半期報告書</v>
      </c>
      <c r="H4" s="15" t="str">
        <f>HYPERLINK("http://www.kabupro.jp/mark/20140317/S1001F5P.htm","四半期報告書")</f>
        <v>四半期報告書</v>
      </c>
      <c r="I4" s="15" t="str">
        <f>HYPERLINK("http://www.kabupro.jp/mark/20140131/S100105S.htm","有価証券報告書")</f>
        <v>有価証券報告書</v>
      </c>
      <c r="J4" s="15" t="str">
        <f>HYPERLINK("http://www.kabupro.jp/mark/20130912/S000EFSR.htm","四半期報告書")</f>
        <v>四半期報告書</v>
      </c>
      <c r="K4" s="15" t="str">
        <f>HYPERLINK("http://www.kabupro.jp/mark/20130613/S000DK3E.htm","四半期報告書")</f>
        <v>四半期報告書</v>
      </c>
      <c r="L4" s="15" t="str">
        <f>HYPERLINK("http://www.kabupro.jp/mark/20130314/S000D1BA.htm","四半期報告書")</f>
        <v>四半期報告書</v>
      </c>
      <c r="M4" s="15" t="str">
        <f>HYPERLINK("http://www.kabupro.jp/mark/20130131/S000CO6B.htm","有価証券報告書")</f>
        <v>有価証券報告書</v>
      </c>
      <c r="N4" s="15" t="str">
        <f>HYPERLINK("http://www.kabupro.jp/mark/20120914/S000BWC3.htm","四半期報告書")</f>
        <v>四半期報告書</v>
      </c>
      <c r="O4" s="15" t="str">
        <f>HYPERLINK("http://www.kabupro.jp/mark/20120614/S000B0AN.htm","四半期報告書")</f>
        <v>四半期報告書</v>
      </c>
      <c r="P4" s="15" t="str">
        <f>HYPERLINK("http://www.kabupro.jp/mark/20120316/S000AIHK.htm","四半期報告書")</f>
        <v>四半期報告書</v>
      </c>
      <c r="Q4" s="15" t="str">
        <f>HYPERLINK("http://www.kabupro.jp/mark/20120130/S000A4LP.htm","有価証券報告書")</f>
        <v>有価証券報告書</v>
      </c>
      <c r="R4" s="15" t="str">
        <f>HYPERLINK("http://www.kabupro.jp/mark/20110912/S0009BWX.htm","四半期報告書")</f>
        <v>四半期報告書</v>
      </c>
      <c r="S4" s="15" t="str">
        <f>HYPERLINK("http://www.kabupro.jp/mark/20110613/S0008FWH.htm","四半期報告書")</f>
        <v>四半期報告書</v>
      </c>
      <c r="T4" s="15" t="str">
        <f>HYPERLINK("http://www.kabupro.jp/mark/20110314/S0007YB3.htm","四半期報告書")</f>
        <v>四半期報告書</v>
      </c>
      <c r="U4" s="15" t="str">
        <f>HYPERLINK("http://www.kabupro.jp/mark/20110131/S0007LTH.htm","有価証券報告書")</f>
        <v>有価証券報告書</v>
      </c>
      <c r="V4" s="15" t="str">
        <f>HYPERLINK("http://www.kabupro.jp/mark/20100913/S0006RXM.htm","四半期報告書")</f>
        <v>四半期報告書</v>
      </c>
      <c r="W4" s="15" t="str">
        <f>HYPERLINK("http://www.kabupro.jp/mark/20100614/S0005V87.htm","四半期報告書")</f>
        <v>四半期報告書</v>
      </c>
      <c r="X4" s="15" t="str">
        <f>HYPERLINK("http://www.kabupro.jp/mark/20100315/S0005CTQ.htm","四半期報告書")</f>
        <v>四半期報告書</v>
      </c>
      <c r="Y4" s="15" t="str">
        <f>HYPERLINK("http://www.kabupro.jp/mark/20100129/S00050G6.htm","有価証券報告書")</f>
        <v>有価証券報告書</v>
      </c>
    </row>
    <row r="5" spans="1:25" ht="14.25" thickBot="1">
      <c r="A5" s="11" t="s">
        <v>43</v>
      </c>
      <c r="B5" s="1" t="s">
        <v>201</v>
      </c>
      <c r="C5" s="1" t="s">
        <v>204</v>
      </c>
      <c r="D5" s="1" t="s">
        <v>206</v>
      </c>
      <c r="E5" s="1" t="s">
        <v>49</v>
      </c>
      <c r="F5" s="1" t="s">
        <v>201</v>
      </c>
      <c r="G5" s="1" t="s">
        <v>204</v>
      </c>
      <c r="H5" s="1" t="s">
        <v>206</v>
      </c>
      <c r="I5" s="1" t="s">
        <v>49</v>
      </c>
      <c r="J5" s="1" t="s">
        <v>207</v>
      </c>
      <c r="K5" s="1" t="s">
        <v>209</v>
      </c>
      <c r="L5" s="1" t="s">
        <v>211</v>
      </c>
      <c r="M5" s="1" t="s">
        <v>53</v>
      </c>
      <c r="N5" s="1" t="s">
        <v>212</v>
      </c>
      <c r="O5" s="1" t="s">
        <v>214</v>
      </c>
      <c r="P5" s="1" t="s">
        <v>216</v>
      </c>
      <c r="Q5" s="1" t="s">
        <v>55</v>
      </c>
      <c r="R5" s="1" t="s">
        <v>218</v>
      </c>
      <c r="S5" s="1" t="s">
        <v>220</v>
      </c>
      <c r="T5" s="1" t="s">
        <v>222</v>
      </c>
      <c r="U5" s="1" t="s">
        <v>57</v>
      </c>
      <c r="V5" s="1" t="s">
        <v>223</v>
      </c>
      <c r="W5" s="1" t="s">
        <v>225</v>
      </c>
      <c r="X5" s="1" t="s">
        <v>227</v>
      </c>
      <c r="Y5" s="1" t="s">
        <v>59</v>
      </c>
    </row>
    <row r="6" spans="1:25" ht="15" thickBot="1" thickTop="1">
      <c r="A6" s="10" t="s">
        <v>44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45</v>
      </c>
      <c r="B7" s="14" t="s">
        <v>2</v>
      </c>
      <c r="C7" s="14" t="s">
        <v>2</v>
      </c>
      <c r="D7" s="14" t="s">
        <v>2</v>
      </c>
      <c r="E7" s="16" t="s">
        <v>50</v>
      </c>
      <c r="F7" s="14" t="s">
        <v>2</v>
      </c>
      <c r="G7" s="14" t="s">
        <v>2</v>
      </c>
      <c r="H7" s="14" t="s">
        <v>2</v>
      </c>
      <c r="I7" s="16" t="s">
        <v>50</v>
      </c>
      <c r="J7" s="14" t="s">
        <v>2</v>
      </c>
      <c r="K7" s="14" t="s">
        <v>2</v>
      </c>
      <c r="L7" s="14" t="s">
        <v>2</v>
      </c>
      <c r="M7" s="16" t="s">
        <v>50</v>
      </c>
      <c r="N7" s="14" t="s">
        <v>2</v>
      </c>
      <c r="O7" s="14" t="s">
        <v>2</v>
      </c>
      <c r="P7" s="14" t="s">
        <v>2</v>
      </c>
      <c r="Q7" s="16" t="s">
        <v>50</v>
      </c>
      <c r="R7" s="14" t="s">
        <v>2</v>
      </c>
      <c r="S7" s="14" t="s">
        <v>2</v>
      </c>
      <c r="T7" s="14" t="s">
        <v>2</v>
      </c>
      <c r="U7" s="16" t="s">
        <v>50</v>
      </c>
      <c r="V7" s="14" t="s">
        <v>2</v>
      </c>
      <c r="W7" s="14" t="s">
        <v>2</v>
      </c>
      <c r="X7" s="14" t="s">
        <v>2</v>
      </c>
      <c r="Y7" s="16" t="s">
        <v>50</v>
      </c>
    </row>
    <row r="8" spans="1:25" ht="13.5">
      <c r="A8" s="13" t="s">
        <v>46</v>
      </c>
      <c r="B8" s="1" t="s">
        <v>3</v>
      </c>
      <c r="C8" s="1" t="s">
        <v>3</v>
      </c>
      <c r="D8" s="1" t="s">
        <v>3</v>
      </c>
      <c r="E8" s="17" t="s">
        <v>139</v>
      </c>
      <c r="F8" s="1" t="s">
        <v>139</v>
      </c>
      <c r="G8" s="1" t="s">
        <v>139</v>
      </c>
      <c r="H8" s="1" t="s">
        <v>139</v>
      </c>
      <c r="I8" s="17" t="s">
        <v>140</v>
      </c>
      <c r="J8" s="1" t="s">
        <v>140</v>
      </c>
      <c r="K8" s="1" t="s">
        <v>140</v>
      </c>
      <c r="L8" s="1" t="s">
        <v>140</v>
      </c>
      <c r="M8" s="17" t="s">
        <v>141</v>
      </c>
      <c r="N8" s="1" t="s">
        <v>141</v>
      </c>
      <c r="O8" s="1" t="s">
        <v>141</v>
      </c>
      <c r="P8" s="1" t="s">
        <v>141</v>
      </c>
      <c r="Q8" s="17" t="s">
        <v>142</v>
      </c>
      <c r="R8" s="1" t="s">
        <v>142</v>
      </c>
      <c r="S8" s="1" t="s">
        <v>142</v>
      </c>
      <c r="T8" s="1" t="s">
        <v>142</v>
      </c>
      <c r="U8" s="17" t="s">
        <v>143</v>
      </c>
      <c r="V8" s="1" t="s">
        <v>143</v>
      </c>
      <c r="W8" s="1" t="s">
        <v>143</v>
      </c>
      <c r="X8" s="1" t="s">
        <v>143</v>
      </c>
      <c r="Y8" s="17" t="s">
        <v>144</v>
      </c>
    </row>
    <row r="9" spans="1:25" ht="13.5">
      <c r="A9" s="13" t="s">
        <v>47</v>
      </c>
      <c r="B9" s="1" t="s">
        <v>203</v>
      </c>
      <c r="C9" s="1" t="s">
        <v>205</v>
      </c>
      <c r="D9" s="1" t="s">
        <v>49</v>
      </c>
      <c r="E9" s="17" t="s">
        <v>51</v>
      </c>
      <c r="F9" s="1" t="s">
        <v>208</v>
      </c>
      <c r="G9" s="1" t="s">
        <v>210</v>
      </c>
      <c r="H9" s="1" t="s">
        <v>53</v>
      </c>
      <c r="I9" s="17" t="s">
        <v>52</v>
      </c>
      <c r="J9" s="1" t="s">
        <v>213</v>
      </c>
      <c r="K9" s="1" t="s">
        <v>215</v>
      </c>
      <c r="L9" s="1" t="s">
        <v>217</v>
      </c>
      <c r="M9" s="17" t="s">
        <v>54</v>
      </c>
      <c r="N9" s="1" t="s">
        <v>219</v>
      </c>
      <c r="O9" s="1" t="s">
        <v>221</v>
      </c>
      <c r="P9" s="1" t="s">
        <v>57</v>
      </c>
      <c r="Q9" s="17" t="s">
        <v>56</v>
      </c>
      <c r="R9" s="1" t="s">
        <v>224</v>
      </c>
      <c r="S9" s="1" t="s">
        <v>226</v>
      </c>
      <c r="T9" s="1" t="s">
        <v>228</v>
      </c>
      <c r="U9" s="17" t="s">
        <v>58</v>
      </c>
      <c r="V9" s="1" t="s">
        <v>230</v>
      </c>
      <c r="W9" s="1" t="s">
        <v>232</v>
      </c>
      <c r="X9" s="1" t="s">
        <v>234</v>
      </c>
      <c r="Y9" s="17" t="s">
        <v>60</v>
      </c>
    </row>
    <row r="10" spans="1:25" ht="14.25" thickBot="1">
      <c r="A10" s="13" t="s">
        <v>48</v>
      </c>
      <c r="B10" s="1" t="s">
        <v>62</v>
      </c>
      <c r="C10" s="1" t="s">
        <v>62</v>
      </c>
      <c r="D10" s="1" t="s">
        <v>62</v>
      </c>
      <c r="E10" s="17" t="s">
        <v>62</v>
      </c>
      <c r="F10" s="1" t="s">
        <v>62</v>
      </c>
      <c r="G10" s="1" t="s">
        <v>62</v>
      </c>
      <c r="H10" s="1" t="s">
        <v>62</v>
      </c>
      <c r="I10" s="17" t="s">
        <v>62</v>
      </c>
      <c r="J10" s="1" t="s">
        <v>62</v>
      </c>
      <c r="K10" s="1" t="s">
        <v>62</v>
      </c>
      <c r="L10" s="1" t="s">
        <v>62</v>
      </c>
      <c r="M10" s="17" t="s">
        <v>62</v>
      </c>
      <c r="N10" s="1" t="s">
        <v>62</v>
      </c>
      <c r="O10" s="1" t="s">
        <v>62</v>
      </c>
      <c r="P10" s="1" t="s">
        <v>62</v>
      </c>
      <c r="Q10" s="17" t="s">
        <v>62</v>
      </c>
      <c r="R10" s="1" t="s">
        <v>62</v>
      </c>
      <c r="S10" s="1" t="s">
        <v>62</v>
      </c>
      <c r="T10" s="1" t="s">
        <v>62</v>
      </c>
      <c r="U10" s="17" t="s">
        <v>62</v>
      </c>
      <c r="V10" s="1" t="s">
        <v>62</v>
      </c>
      <c r="W10" s="1" t="s">
        <v>62</v>
      </c>
      <c r="X10" s="1" t="s">
        <v>62</v>
      </c>
      <c r="Y10" s="17" t="s">
        <v>62</v>
      </c>
    </row>
    <row r="11" spans="1:25" ht="14.25" thickTop="1">
      <c r="A11" s="26" t="s">
        <v>145</v>
      </c>
      <c r="B11" s="27">
        <v>15521916</v>
      </c>
      <c r="C11" s="27">
        <v>10673282</v>
      </c>
      <c r="D11" s="27">
        <v>5372369</v>
      </c>
      <c r="E11" s="21">
        <v>19944089</v>
      </c>
      <c r="F11" s="27">
        <v>14644495</v>
      </c>
      <c r="G11" s="27">
        <v>9802552</v>
      </c>
      <c r="H11" s="27">
        <v>4945207</v>
      </c>
      <c r="I11" s="21">
        <v>18370802</v>
      </c>
      <c r="J11" s="27">
        <v>13511836</v>
      </c>
      <c r="K11" s="27">
        <v>9069201</v>
      </c>
      <c r="L11" s="27">
        <v>4452066</v>
      </c>
      <c r="M11" s="21">
        <v>16444199</v>
      </c>
      <c r="N11" s="27">
        <v>12120431</v>
      </c>
      <c r="O11" s="27">
        <v>8296704</v>
      </c>
      <c r="P11" s="27">
        <v>4085454</v>
      </c>
      <c r="Q11" s="21">
        <v>15252386</v>
      </c>
      <c r="R11" s="27">
        <v>11254172</v>
      </c>
      <c r="S11" s="27">
        <v>7612369</v>
      </c>
      <c r="T11" s="27">
        <v>3861631</v>
      </c>
      <c r="U11" s="21">
        <v>17015525</v>
      </c>
      <c r="V11" s="27">
        <v>12942069</v>
      </c>
      <c r="W11" s="27">
        <v>9223927</v>
      </c>
      <c r="X11" s="27">
        <v>4966140</v>
      </c>
      <c r="Y11" s="21">
        <v>25751186</v>
      </c>
    </row>
    <row r="12" spans="1:25" ht="13.5">
      <c r="A12" s="7" t="s">
        <v>150</v>
      </c>
      <c r="B12" s="28">
        <v>12275062</v>
      </c>
      <c r="C12" s="28">
        <v>8444863</v>
      </c>
      <c r="D12" s="28">
        <v>4171043</v>
      </c>
      <c r="E12" s="22">
        <v>15518645</v>
      </c>
      <c r="F12" s="28">
        <v>11418496</v>
      </c>
      <c r="G12" s="28">
        <v>7661807</v>
      </c>
      <c r="H12" s="28">
        <v>3816335</v>
      </c>
      <c r="I12" s="22">
        <v>14249520</v>
      </c>
      <c r="J12" s="28">
        <v>10481923</v>
      </c>
      <c r="K12" s="28">
        <v>7059912</v>
      </c>
      <c r="L12" s="28">
        <v>3439839</v>
      </c>
      <c r="M12" s="22">
        <v>12576934</v>
      </c>
      <c r="N12" s="28">
        <v>9263841</v>
      </c>
      <c r="O12" s="28">
        <v>6350311</v>
      </c>
      <c r="P12" s="28">
        <v>3099692</v>
      </c>
      <c r="Q12" s="22">
        <v>11499447</v>
      </c>
      <c r="R12" s="28">
        <v>8522492</v>
      </c>
      <c r="S12" s="28">
        <v>5779447</v>
      </c>
      <c r="T12" s="28">
        <v>2898198</v>
      </c>
      <c r="U12" s="22">
        <v>13161524</v>
      </c>
      <c r="V12" s="28">
        <v>10037535</v>
      </c>
      <c r="W12" s="28">
        <v>7178482</v>
      </c>
      <c r="X12" s="28">
        <v>3818117</v>
      </c>
      <c r="Y12" s="22">
        <v>20454466</v>
      </c>
    </row>
    <row r="13" spans="1:25" ht="13.5">
      <c r="A13" s="7" t="s">
        <v>151</v>
      </c>
      <c r="B13" s="28">
        <v>3246853</v>
      </c>
      <c r="C13" s="28">
        <v>2228419</v>
      </c>
      <c r="D13" s="28">
        <v>1201325</v>
      </c>
      <c r="E13" s="22">
        <v>4425443</v>
      </c>
      <c r="F13" s="28">
        <v>3225999</v>
      </c>
      <c r="G13" s="28">
        <v>2140745</v>
      </c>
      <c r="H13" s="28">
        <v>1128871</v>
      </c>
      <c r="I13" s="22">
        <v>4121281</v>
      </c>
      <c r="J13" s="28">
        <v>3029912</v>
      </c>
      <c r="K13" s="28">
        <v>2009289</v>
      </c>
      <c r="L13" s="28">
        <v>1012227</v>
      </c>
      <c r="M13" s="22">
        <v>3867264</v>
      </c>
      <c r="N13" s="28">
        <v>2856589</v>
      </c>
      <c r="O13" s="28">
        <v>1946392</v>
      </c>
      <c r="P13" s="28">
        <v>985761</v>
      </c>
      <c r="Q13" s="22">
        <v>3752938</v>
      </c>
      <c r="R13" s="28">
        <v>2731680</v>
      </c>
      <c r="S13" s="28">
        <v>1832922</v>
      </c>
      <c r="T13" s="28">
        <v>963433</v>
      </c>
      <c r="U13" s="22">
        <v>3854000</v>
      </c>
      <c r="V13" s="28">
        <v>2904534</v>
      </c>
      <c r="W13" s="28">
        <v>2045444</v>
      </c>
      <c r="X13" s="28">
        <v>1148023</v>
      </c>
      <c r="Y13" s="22">
        <v>5296720</v>
      </c>
    </row>
    <row r="14" spans="1:25" ht="13.5">
      <c r="A14" s="7" t="s">
        <v>173</v>
      </c>
      <c r="B14" s="28">
        <v>2845873</v>
      </c>
      <c r="C14" s="28">
        <v>1906222</v>
      </c>
      <c r="D14" s="28">
        <v>967875</v>
      </c>
      <c r="E14" s="22">
        <v>3798632</v>
      </c>
      <c r="F14" s="28">
        <v>2819506</v>
      </c>
      <c r="G14" s="28">
        <v>1859695</v>
      </c>
      <c r="H14" s="28">
        <v>950979</v>
      </c>
      <c r="I14" s="22">
        <v>3636194</v>
      </c>
      <c r="J14" s="28">
        <v>2707396</v>
      </c>
      <c r="K14" s="28">
        <v>1761613</v>
      </c>
      <c r="L14" s="28">
        <v>872790</v>
      </c>
      <c r="M14" s="22">
        <v>3295378</v>
      </c>
      <c r="N14" s="28">
        <v>2458421</v>
      </c>
      <c r="O14" s="28">
        <v>1625000</v>
      </c>
      <c r="P14" s="28">
        <v>845394</v>
      </c>
      <c r="Q14" s="22">
        <v>3300884</v>
      </c>
      <c r="R14" s="28">
        <v>2483778</v>
      </c>
      <c r="S14" s="28">
        <v>1652017</v>
      </c>
      <c r="T14" s="28">
        <v>850745</v>
      </c>
      <c r="U14" s="22">
        <v>3417231</v>
      </c>
      <c r="V14" s="28">
        <v>2582990</v>
      </c>
      <c r="W14" s="28">
        <v>1733141</v>
      </c>
      <c r="X14" s="28">
        <v>921750</v>
      </c>
      <c r="Y14" s="22">
        <v>4067345</v>
      </c>
    </row>
    <row r="15" spans="1:25" ht="14.25" thickBot="1">
      <c r="A15" s="25" t="s">
        <v>174</v>
      </c>
      <c r="B15" s="29">
        <v>400980</v>
      </c>
      <c r="C15" s="29">
        <v>322197</v>
      </c>
      <c r="D15" s="29">
        <v>233450</v>
      </c>
      <c r="E15" s="23">
        <v>626811</v>
      </c>
      <c r="F15" s="29">
        <v>406492</v>
      </c>
      <c r="G15" s="29">
        <v>281049</v>
      </c>
      <c r="H15" s="29">
        <v>177891</v>
      </c>
      <c r="I15" s="23">
        <v>485087</v>
      </c>
      <c r="J15" s="29">
        <v>322515</v>
      </c>
      <c r="K15" s="29">
        <v>247675</v>
      </c>
      <c r="L15" s="29">
        <v>139436</v>
      </c>
      <c r="M15" s="23">
        <v>571885</v>
      </c>
      <c r="N15" s="29">
        <v>398168</v>
      </c>
      <c r="O15" s="29">
        <v>321392</v>
      </c>
      <c r="P15" s="29">
        <v>140367</v>
      </c>
      <c r="Q15" s="23">
        <v>452054</v>
      </c>
      <c r="R15" s="29">
        <v>247902</v>
      </c>
      <c r="S15" s="29">
        <v>180905</v>
      </c>
      <c r="T15" s="29">
        <v>112688</v>
      </c>
      <c r="U15" s="23">
        <v>436768</v>
      </c>
      <c r="V15" s="29">
        <v>321544</v>
      </c>
      <c r="W15" s="29">
        <v>312303</v>
      </c>
      <c r="X15" s="29">
        <v>226272</v>
      </c>
      <c r="Y15" s="23">
        <v>1229374</v>
      </c>
    </row>
    <row r="16" spans="1:25" ht="14.25" thickTop="1">
      <c r="A16" s="6" t="s">
        <v>175</v>
      </c>
      <c r="B16" s="28">
        <v>67</v>
      </c>
      <c r="C16" s="28">
        <v>870</v>
      </c>
      <c r="D16" s="28">
        <v>22</v>
      </c>
      <c r="E16" s="22">
        <v>112</v>
      </c>
      <c r="F16" s="28">
        <v>64</v>
      </c>
      <c r="G16" s="28">
        <v>561</v>
      </c>
      <c r="H16" s="28">
        <v>20</v>
      </c>
      <c r="I16" s="22">
        <v>544</v>
      </c>
      <c r="J16" s="28">
        <v>817</v>
      </c>
      <c r="K16" s="28">
        <v>513</v>
      </c>
      <c r="L16" s="28">
        <v>485</v>
      </c>
      <c r="M16" s="22">
        <v>200</v>
      </c>
      <c r="N16" s="28">
        <v>66</v>
      </c>
      <c r="O16" s="28">
        <v>65</v>
      </c>
      <c r="P16" s="28">
        <v>19</v>
      </c>
      <c r="Q16" s="22">
        <v>316</v>
      </c>
      <c r="R16" s="28">
        <v>213</v>
      </c>
      <c r="S16" s="28">
        <v>152</v>
      </c>
      <c r="T16" s="28">
        <v>19</v>
      </c>
      <c r="U16" s="22">
        <v>407</v>
      </c>
      <c r="V16" s="28">
        <v>279</v>
      </c>
      <c r="W16" s="28">
        <v>218</v>
      </c>
      <c r="X16" s="28">
        <v>25</v>
      </c>
      <c r="Y16" s="22">
        <v>997</v>
      </c>
    </row>
    <row r="17" spans="1:25" ht="13.5">
      <c r="A17" s="6" t="s">
        <v>176</v>
      </c>
      <c r="B17" s="28">
        <v>73900</v>
      </c>
      <c r="C17" s="28">
        <v>67592</v>
      </c>
      <c r="D17" s="28">
        <v>4589</v>
      </c>
      <c r="E17" s="22">
        <v>108343</v>
      </c>
      <c r="F17" s="28">
        <v>55205</v>
      </c>
      <c r="G17" s="28">
        <v>50047</v>
      </c>
      <c r="H17" s="28">
        <v>4236</v>
      </c>
      <c r="I17" s="22">
        <v>86585</v>
      </c>
      <c r="J17" s="28">
        <v>44903</v>
      </c>
      <c r="K17" s="28">
        <v>38371</v>
      </c>
      <c r="L17" s="28">
        <v>4019</v>
      </c>
      <c r="M17" s="22">
        <v>80992</v>
      </c>
      <c r="N17" s="28">
        <v>43910</v>
      </c>
      <c r="O17" s="28">
        <v>38423</v>
      </c>
      <c r="P17" s="28">
        <v>3012</v>
      </c>
      <c r="Q17" s="22">
        <v>70329</v>
      </c>
      <c r="R17" s="28">
        <v>39264</v>
      </c>
      <c r="S17" s="28">
        <v>32445</v>
      </c>
      <c r="T17" s="28">
        <v>2361</v>
      </c>
      <c r="U17" s="22">
        <v>89141</v>
      </c>
      <c r="V17" s="28">
        <v>59031</v>
      </c>
      <c r="W17" s="28">
        <v>52108</v>
      </c>
      <c r="X17" s="28">
        <v>3936</v>
      </c>
      <c r="Y17" s="22">
        <v>100445</v>
      </c>
    </row>
    <row r="18" spans="1:25" ht="13.5">
      <c r="A18" s="6" t="s">
        <v>177</v>
      </c>
      <c r="B18" s="28">
        <v>9700</v>
      </c>
      <c r="C18" s="28">
        <v>6300</v>
      </c>
      <c r="D18" s="28">
        <v>3150</v>
      </c>
      <c r="E18" s="22">
        <v>34600</v>
      </c>
      <c r="F18" s="28">
        <v>26050</v>
      </c>
      <c r="G18" s="28">
        <v>17442</v>
      </c>
      <c r="H18" s="28">
        <v>9021</v>
      </c>
      <c r="I18" s="22">
        <v>38528</v>
      </c>
      <c r="J18" s="28">
        <v>28792</v>
      </c>
      <c r="K18" s="28">
        <v>19342</v>
      </c>
      <c r="L18" s="28">
        <v>9892</v>
      </c>
      <c r="M18" s="22">
        <v>41222</v>
      </c>
      <c r="N18" s="28">
        <v>30932</v>
      </c>
      <c r="O18" s="28">
        <v>20642</v>
      </c>
      <c r="P18" s="28">
        <v>10352</v>
      </c>
      <c r="Q18" s="22">
        <v>41408</v>
      </c>
      <c r="R18" s="28">
        <v>31056</v>
      </c>
      <c r="S18" s="28">
        <v>20704</v>
      </c>
      <c r="T18" s="28">
        <v>10352</v>
      </c>
      <c r="U18" s="22">
        <v>35258</v>
      </c>
      <c r="V18" s="28">
        <v>23466</v>
      </c>
      <c r="W18" s="28">
        <v>16024</v>
      </c>
      <c r="X18" s="28">
        <v>11438</v>
      </c>
      <c r="Y18" s="22">
        <v>43372</v>
      </c>
    </row>
    <row r="19" spans="1:25" ht="13.5">
      <c r="A19" s="6" t="s">
        <v>180</v>
      </c>
      <c r="B19" s="28"/>
      <c r="C19" s="28"/>
      <c r="D19" s="28">
        <v>3200</v>
      </c>
      <c r="E19" s="22">
        <v>95671</v>
      </c>
      <c r="F19" s="28">
        <v>95318</v>
      </c>
      <c r="G19" s="28">
        <v>95089</v>
      </c>
      <c r="H19" s="28">
        <v>69756</v>
      </c>
      <c r="I19" s="22">
        <v>111296</v>
      </c>
      <c r="J19" s="28">
        <v>78765</v>
      </c>
      <c r="K19" s="28">
        <v>79232</v>
      </c>
      <c r="L19" s="28">
        <v>13980</v>
      </c>
      <c r="M19" s="22">
        <v>52537</v>
      </c>
      <c r="N19" s="28">
        <v>29590</v>
      </c>
      <c r="O19" s="28">
        <v>54552</v>
      </c>
      <c r="P19" s="28">
        <v>34640</v>
      </c>
      <c r="Q19" s="22"/>
      <c r="R19" s="28"/>
      <c r="S19" s="28">
        <v>75757</v>
      </c>
      <c r="T19" s="28"/>
      <c r="U19" s="22"/>
      <c r="V19" s="28">
        <v>15801</v>
      </c>
      <c r="W19" s="28">
        <v>60590</v>
      </c>
      <c r="X19" s="28"/>
      <c r="Y19" s="22"/>
    </row>
    <row r="20" spans="1:25" ht="13.5">
      <c r="A20" s="6" t="s">
        <v>178</v>
      </c>
      <c r="B20" s="28">
        <v>59689</v>
      </c>
      <c r="C20" s="28">
        <v>41153</v>
      </c>
      <c r="D20" s="28">
        <v>21864</v>
      </c>
      <c r="E20" s="22">
        <v>71170</v>
      </c>
      <c r="F20" s="28">
        <v>53959</v>
      </c>
      <c r="G20" s="28">
        <v>36506</v>
      </c>
      <c r="H20" s="28">
        <v>17752</v>
      </c>
      <c r="I20" s="22">
        <v>61643</v>
      </c>
      <c r="J20" s="28">
        <v>46705</v>
      </c>
      <c r="K20" s="28">
        <v>31078</v>
      </c>
      <c r="L20" s="28">
        <v>14778</v>
      </c>
      <c r="M20" s="22">
        <v>51923</v>
      </c>
      <c r="N20" s="28">
        <v>39909</v>
      </c>
      <c r="O20" s="28">
        <v>26480</v>
      </c>
      <c r="P20" s="28">
        <v>12923</v>
      </c>
      <c r="Q20" s="22">
        <v>31106</v>
      </c>
      <c r="R20" s="28">
        <v>19027</v>
      </c>
      <c r="S20" s="28"/>
      <c r="T20" s="28"/>
      <c r="U20" s="22"/>
      <c r="V20" s="28"/>
      <c r="W20" s="28"/>
      <c r="X20" s="28"/>
      <c r="Y20" s="22"/>
    </row>
    <row r="21" spans="1:25" ht="13.5">
      <c r="A21" s="6" t="s">
        <v>36</v>
      </c>
      <c r="B21" s="28">
        <v>1283</v>
      </c>
      <c r="C21" s="28">
        <v>426</v>
      </c>
      <c r="D21" s="28"/>
      <c r="E21" s="22"/>
      <c r="F21" s="28">
        <v>31951</v>
      </c>
      <c r="G21" s="28">
        <v>21343</v>
      </c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>
        <v>17541</v>
      </c>
    </row>
    <row r="22" spans="1:25" ht="13.5">
      <c r="A22" s="6" t="s">
        <v>68</v>
      </c>
      <c r="B22" s="28">
        <v>11478</v>
      </c>
      <c r="C22" s="28">
        <v>8737</v>
      </c>
      <c r="D22" s="28">
        <v>5330</v>
      </c>
      <c r="E22" s="22">
        <v>51171</v>
      </c>
      <c r="F22" s="28">
        <v>17058</v>
      </c>
      <c r="G22" s="28">
        <v>13070</v>
      </c>
      <c r="H22" s="28">
        <v>5682</v>
      </c>
      <c r="I22" s="22">
        <v>20610</v>
      </c>
      <c r="J22" s="28">
        <v>15980</v>
      </c>
      <c r="K22" s="28">
        <v>10966</v>
      </c>
      <c r="L22" s="28">
        <v>4625</v>
      </c>
      <c r="M22" s="22">
        <v>14985</v>
      </c>
      <c r="N22" s="28">
        <v>17981</v>
      </c>
      <c r="O22" s="28">
        <v>12885</v>
      </c>
      <c r="P22" s="28">
        <v>9263</v>
      </c>
      <c r="Q22" s="22">
        <v>18331</v>
      </c>
      <c r="R22" s="28">
        <v>21516</v>
      </c>
      <c r="S22" s="28">
        <v>24294</v>
      </c>
      <c r="T22" s="28">
        <v>7089</v>
      </c>
      <c r="U22" s="22">
        <v>24470</v>
      </c>
      <c r="V22" s="28">
        <v>18796</v>
      </c>
      <c r="W22" s="28">
        <v>12518</v>
      </c>
      <c r="X22" s="28">
        <v>2312</v>
      </c>
      <c r="Y22" s="22">
        <v>27298</v>
      </c>
    </row>
    <row r="23" spans="1:25" ht="13.5">
      <c r="A23" s="6" t="s">
        <v>181</v>
      </c>
      <c r="B23" s="28">
        <v>156119</v>
      </c>
      <c r="C23" s="28">
        <v>125081</v>
      </c>
      <c r="D23" s="28">
        <v>38157</v>
      </c>
      <c r="E23" s="22">
        <v>361069</v>
      </c>
      <c r="F23" s="28">
        <v>279607</v>
      </c>
      <c r="G23" s="28">
        <v>234061</v>
      </c>
      <c r="H23" s="28">
        <v>106469</v>
      </c>
      <c r="I23" s="22">
        <v>319208</v>
      </c>
      <c r="J23" s="28">
        <v>215965</v>
      </c>
      <c r="K23" s="28">
        <v>179504</v>
      </c>
      <c r="L23" s="28">
        <v>47782</v>
      </c>
      <c r="M23" s="22">
        <v>250182</v>
      </c>
      <c r="N23" s="28">
        <v>162391</v>
      </c>
      <c r="O23" s="28">
        <v>153049</v>
      </c>
      <c r="P23" s="28">
        <v>70211</v>
      </c>
      <c r="Q23" s="22">
        <v>169812</v>
      </c>
      <c r="R23" s="28">
        <v>111078</v>
      </c>
      <c r="S23" s="28">
        <v>153353</v>
      </c>
      <c r="T23" s="28">
        <v>19823</v>
      </c>
      <c r="U23" s="22">
        <v>157598</v>
      </c>
      <c r="V23" s="28">
        <v>125375</v>
      </c>
      <c r="W23" s="28">
        <v>149460</v>
      </c>
      <c r="X23" s="28">
        <v>25714</v>
      </c>
      <c r="Y23" s="22">
        <v>221936</v>
      </c>
    </row>
    <row r="24" spans="1:25" ht="13.5">
      <c r="A24" s="6" t="s">
        <v>182</v>
      </c>
      <c r="B24" s="28">
        <v>19040</v>
      </c>
      <c r="C24" s="28">
        <v>13474</v>
      </c>
      <c r="D24" s="28">
        <v>6468</v>
      </c>
      <c r="E24" s="22">
        <v>22936</v>
      </c>
      <c r="F24" s="28">
        <v>17002</v>
      </c>
      <c r="G24" s="28">
        <v>11896</v>
      </c>
      <c r="H24" s="28">
        <v>5773</v>
      </c>
      <c r="I24" s="22">
        <v>22726</v>
      </c>
      <c r="J24" s="28">
        <v>17378</v>
      </c>
      <c r="K24" s="28">
        <v>11359</v>
      </c>
      <c r="L24" s="28">
        <v>5675</v>
      </c>
      <c r="M24" s="22">
        <v>18716</v>
      </c>
      <c r="N24" s="28">
        <v>13589</v>
      </c>
      <c r="O24" s="28">
        <v>8981</v>
      </c>
      <c r="P24" s="28">
        <v>4683</v>
      </c>
      <c r="Q24" s="22">
        <v>48550</v>
      </c>
      <c r="R24" s="28">
        <v>38120</v>
      </c>
      <c r="S24" s="28">
        <v>26444</v>
      </c>
      <c r="T24" s="28">
        <v>13002</v>
      </c>
      <c r="U24" s="22">
        <v>63340</v>
      </c>
      <c r="V24" s="28">
        <v>49122</v>
      </c>
      <c r="W24" s="28">
        <v>33851</v>
      </c>
      <c r="X24" s="28">
        <v>17608</v>
      </c>
      <c r="Y24" s="22">
        <v>71937</v>
      </c>
    </row>
    <row r="25" spans="1:25" ht="13.5">
      <c r="A25" s="6" t="s">
        <v>37</v>
      </c>
      <c r="B25" s="28">
        <v>4273</v>
      </c>
      <c r="C25" s="28">
        <v>816</v>
      </c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>
        <v>68923</v>
      </c>
      <c r="R25" s="28">
        <v>7255</v>
      </c>
      <c r="S25" s="28"/>
      <c r="T25" s="28">
        <v>7272</v>
      </c>
      <c r="U25" s="22">
        <v>29657</v>
      </c>
      <c r="V25" s="28"/>
      <c r="W25" s="28"/>
      <c r="X25" s="28">
        <v>109151</v>
      </c>
      <c r="Y25" s="22">
        <v>258545</v>
      </c>
    </row>
    <row r="26" spans="1:25" ht="13.5">
      <c r="A26" s="6" t="s">
        <v>183</v>
      </c>
      <c r="B26" s="28">
        <v>13898</v>
      </c>
      <c r="C26" s="28">
        <v>9665</v>
      </c>
      <c r="D26" s="28">
        <v>4121</v>
      </c>
      <c r="E26" s="22">
        <v>13455</v>
      </c>
      <c r="F26" s="28">
        <v>9960</v>
      </c>
      <c r="G26" s="28">
        <v>6614</v>
      </c>
      <c r="H26" s="28">
        <v>3532</v>
      </c>
      <c r="I26" s="22">
        <v>11032</v>
      </c>
      <c r="J26" s="28">
        <v>8446</v>
      </c>
      <c r="K26" s="28"/>
      <c r="L26" s="28">
        <v>2156</v>
      </c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68</v>
      </c>
      <c r="B27" s="28">
        <v>1177</v>
      </c>
      <c r="C27" s="28">
        <v>1146</v>
      </c>
      <c r="D27" s="28">
        <v>68</v>
      </c>
      <c r="E27" s="22">
        <v>1016</v>
      </c>
      <c r="F27" s="28">
        <v>922</v>
      </c>
      <c r="G27" s="28">
        <v>884</v>
      </c>
      <c r="H27" s="28">
        <v>704</v>
      </c>
      <c r="I27" s="22">
        <v>6327</v>
      </c>
      <c r="J27" s="28">
        <v>848</v>
      </c>
      <c r="K27" s="28">
        <v>6061</v>
      </c>
      <c r="L27" s="28">
        <v>169</v>
      </c>
      <c r="M27" s="22">
        <v>17269</v>
      </c>
      <c r="N27" s="28">
        <v>18923</v>
      </c>
      <c r="O27" s="28">
        <v>13786</v>
      </c>
      <c r="P27" s="28">
        <v>7946</v>
      </c>
      <c r="Q27" s="22">
        <v>16585</v>
      </c>
      <c r="R27" s="28">
        <v>13032</v>
      </c>
      <c r="S27" s="28">
        <v>8051</v>
      </c>
      <c r="T27" s="28">
        <v>4044</v>
      </c>
      <c r="U27" s="22">
        <v>11881</v>
      </c>
      <c r="V27" s="28">
        <v>28124</v>
      </c>
      <c r="W27" s="28">
        <v>21601</v>
      </c>
      <c r="X27" s="28">
        <v>34972</v>
      </c>
      <c r="Y27" s="22">
        <v>13249</v>
      </c>
    </row>
    <row r="28" spans="1:25" ht="13.5">
      <c r="A28" s="6" t="s">
        <v>187</v>
      </c>
      <c r="B28" s="28">
        <v>38389</v>
      </c>
      <c r="C28" s="28">
        <v>25102</v>
      </c>
      <c r="D28" s="28">
        <v>24033</v>
      </c>
      <c r="E28" s="22">
        <v>41699</v>
      </c>
      <c r="F28" s="28">
        <v>27885</v>
      </c>
      <c r="G28" s="28">
        <v>19395</v>
      </c>
      <c r="H28" s="28">
        <v>12272</v>
      </c>
      <c r="I28" s="22">
        <v>129642</v>
      </c>
      <c r="J28" s="28">
        <v>90732</v>
      </c>
      <c r="K28" s="28">
        <v>55707</v>
      </c>
      <c r="L28" s="28">
        <v>33142</v>
      </c>
      <c r="M28" s="22">
        <v>137417</v>
      </c>
      <c r="N28" s="28">
        <v>88187</v>
      </c>
      <c r="O28" s="28">
        <v>55222</v>
      </c>
      <c r="P28" s="28">
        <v>25741</v>
      </c>
      <c r="Q28" s="22">
        <v>195178</v>
      </c>
      <c r="R28" s="28">
        <v>83499</v>
      </c>
      <c r="S28" s="28">
        <v>50858</v>
      </c>
      <c r="T28" s="28">
        <v>34714</v>
      </c>
      <c r="U28" s="22">
        <v>165854</v>
      </c>
      <c r="V28" s="28">
        <v>107907</v>
      </c>
      <c r="W28" s="28">
        <v>84404</v>
      </c>
      <c r="X28" s="28">
        <v>161732</v>
      </c>
      <c r="Y28" s="22">
        <v>365905</v>
      </c>
    </row>
    <row r="29" spans="1:25" ht="14.25" thickBot="1">
      <c r="A29" s="25" t="s">
        <v>188</v>
      </c>
      <c r="B29" s="29">
        <v>518710</v>
      </c>
      <c r="C29" s="29">
        <v>422175</v>
      </c>
      <c r="D29" s="29">
        <v>247574</v>
      </c>
      <c r="E29" s="23">
        <v>946181</v>
      </c>
      <c r="F29" s="29">
        <v>658215</v>
      </c>
      <c r="G29" s="29">
        <v>495715</v>
      </c>
      <c r="H29" s="29">
        <v>272089</v>
      </c>
      <c r="I29" s="23">
        <v>674653</v>
      </c>
      <c r="J29" s="29">
        <v>447748</v>
      </c>
      <c r="K29" s="29">
        <v>371473</v>
      </c>
      <c r="L29" s="29">
        <v>154076</v>
      </c>
      <c r="M29" s="23">
        <v>684650</v>
      </c>
      <c r="N29" s="29">
        <v>472371</v>
      </c>
      <c r="O29" s="29">
        <v>419219</v>
      </c>
      <c r="P29" s="29">
        <v>184837</v>
      </c>
      <c r="Q29" s="23">
        <v>426689</v>
      </c>
      <c r="R29" s="29">
        <v>275480</v>
      </c>
      <c r="S29" s="29">
        <v>283400</v>
      </c>
      <c r="T29" s="29">
        <v>97796</v>
      </c>
      <c r="U29" s="23">
        <v>428513</v>
      </c>
      <c r="V29" s="29">
        <v>339013</v>
      </c>
      <c r="W29" s="29">
        <v>377360</v>
      </c>
      <c r="X29" s="29">
        <v>90254</v>
      </c>
      <c r="Y29" s="23">
        <v>1085405</v>
      </c>
    </row>
    <row r="30" spans="1:25" ht="14.25" thickTop="1">
      <c r="A30" s="6" t="s">
        <v>38</v>
      </c>
      <c r="B30" s="28">
        <v>497</v>
      </c>
      <c r="C30" s="28">
        <v>497</v>
      </c>
      <c r="D30" s="28">
        <v>497</v>
      </c>
      <c r="E30" s="22"/>
      <c r="F30" s="28"/>
      <c r="G30" s="28"/>
      <c r="H30" s="28"/>
      <c r="I30" s="22"/>
      <c r="J30" s="28"/>
      <c r="K30" s="28"/>
      <c r="L30" s="28"/>
      <c r="M30" s="22">
        <v>21</v>
      </c>
      <c r="N30" s="28">
        <v>21</v>
      </c>
      <c r="O30" s="28">
        <v>21</v>
      </c>
      <c r="P30" s="28">
        <v>21</v>
      </c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190</v>
      </c>
      <c r="B31" s="28">
        <v>497</v>
      </c>
      <c r="C31" s="28">
        <v>497</v>
      </c>
      <c r="D31" s="28">
        <v>497</v>
      </c>
      <c r="E31" s="22"/>
      <c r="F31" s="28"/>
      <c r="G31" s="28"/>
      <c r="H31" s="28"/>
      <c r="I31" s="22">
        <v>42661</v>
      </c>
      <c r="J31" s="28">
        <v>42661</v>
      </c>
      <c r="K31" s="28">
        <v>42660</v>
      </c>
      <c r="L31" s="28">
        <v>42660</v>
      </c>
      <c r="M31" s="22">
        <v>9733</v>
      </c>
      <c r="N31" s="28">
        <v>3098</v>
      </c>
      <c r="O31" s="28">
        <v>3098</v>
      </c>
      <c r="P31" s="28">
        <v>3098</v>
      </c>
      <c r="Q31" s="22">
        <v>24734</v>
      </c>
      <c r="R31" s="28">
        <v>20924</v>
      </c>
      <c r="S31" s="28">
        <v>20924</v>
      </c>
      <c r="T31" s="28"/>
      <c r="U31" s="22">
        <v>15071</v>
      </c>
      <c r="V31" s="28">
        <v>12696</v>
      </c>
      <c r="W31" s="28">
        <v>12600</v>
      </c>
      <c r="X31" s="28">
        <v>12450</v>
      </c>
      <c r="Y31" s="22">
        <v>133574</v>
      </c>
    </row>
    <row r="32" spans="1:25" ht="13.5">
      <c r="A32" s="7" t="s">
        <v>195</v>
      </c>
      <c r="B32" s="28">
        <v>519207</v>
      </c>
      <c r="C32" s="28">
        <v>422673</v>
      </c>
      <c r="D32" s="28">
        <v>248072</v>
      </c>
      <c r="E32" s="22">
        <v>946181</v>
      </c>
      <c r="F32" s="28">
        <v>658215</v>
      </c>
      <c r="G32" s="28">
        <v>495715</v>
      </c>
      <c r="H32" s="28">
        <v>272089</v>
      </c>
      <c r="I32" s="22">
        <v>697399</v>
      </c>
      <c r="J32" s="28">
        <v>470495</v>
      </c>
      <c r="K32" s="28">
        <v>394323</v>
      </c>
      <c r="L32" s="28">
        <v>177010</v>
      </c>
      <c r="M32" s="22">
        <v>399325</v>
      </c>
      <c r="N32" s="28">
        <v>177852</v>
      </c>
      <c r="O32" s="28">
        <v>126727</v>
      </c>
      <c r="P32" s="28">
        <v>187936</v>
      </c>
      <c r="Q32" s="22">
        <v>389575</v>
      </c>
      <c r="R32" s="28">
        <v>265897</v>
      </c>
      <c r="S32" s="28">
        <v>304325</v>
      </c>
      <c r="T32" s="28">
        <v>97796</v>
      </c>
      <c r="U32" s="22">
        <v>-701353</v>
      </c>
      <c r="V32" s="28">
        <v>-679741</v>
      </c>
      <c r="W32" s="28">
        <v>-635721</v>
      </c>
      <c r="X32" s="28">
        <v>53864</v>
      </c>
      <c r="Y32" s="22">
        <v>762274</v>
      </c>
    </row>
    <row r="33" spans="1:25" ht="13.5">
      <c r="A33" s="7" t="s">
        <v>196</v>
      </c>
      <c r="B33" s="28">
        <v>161940</v>
      </c>
      <c r="C33" s="28">
        <v>158760</v>
      </c>
      <c r="D33" s="28">
        <v>47364</v>
      </c>
      <c r="E33" s="22">
        <v>396478</v>
      </c>
      <c r="F33" s="28">
        <v>247342</v>
      </c>
      <c r="G33" s="28">
        <v>223187</v>
      </c>
      <c r="H33" s="28">
        <v>72939</v>
      </c>
      <c r="I33" s="22">
        <v>371463</v>
      </c>
      <c r="J33" s="28">
        <v>220716</v>
      </c>
      <c r="K33" s="28">
        <v>203817</v>
      </c>
      <c r="L33" s="28">
        <v>58184</v>
      </c>
      <c r="M33" s="22">
        <v>151572</v>
      </c>
      <c r="N33" s="28">
        <v>58810</v>
      </c>
      <c r="O33" s="28">
        <v>80487</v>
      </c>
      <c r="P33" s="28">
        <v>32873</v>
      </c>
      <c r="Q33" s="22">
        <v>224171</v>
      </c>
      <c r="R33" s="28">
        <v>154188</v>
      </c>
      <c r="S33" s="28">
        <v>176557</v>
      </c>
      <c r="T33" s="28">
        <v>25386</v>
      </c>
      <c r="U33" s="22">
        <v>54815</v>
      </c>
      <c r="V33" s="28">
        <v>29106</v>
      </c>
      <c r="W33" s="28">
        <v>84428</v>
      </c>
      <c r="X33" s="28">
        <v>2921</v>
      </c>
      <c r="Y33" s="22">
        <v>474467</v>
      </c>
    </row>
    <row r="34" spans="1:25" ht="13.5">
      <c r="A34" s="7" t="s">
        <v>197</v>
      </c>
      <c r="B34" s="28">
        <v>40016</v>
      </c>
      <c r="C34" s="28">
        <v>-669</v>
      </c>
      <c r="D34" s="28">
        <v>55447</v>
      </c>
      <c r="E34" s="22">
        <v>6946</v>
      </c>
      <c r="F34" s="28">
        <v>45605</v>
      </c>
      <c r="G34" s="28">
        <v>8293</v>
      </c>
      <c r="H34" s="28">
        <v>70946</v>
      </c>
      <c r="I34" s="22">
        <v>-37050</v>
      </c>
      <c r="J34" s="28">
        <v>26221</v>
      </c>
      <c r="K34" s="28">
        <v>-5727</v>
      </c>
      <c r="L34" s="28">
        <v>33137</v>
      </c>
      <c r="M34" s="22">
        <v>5246</v>
      </c>
      <c r="N34" s="28">
        <v>19244</v>
      </c>
      <c r="O34" s="28">
        <v>-22399</v>
      </c>
      <c r="P34" s="28">
        <v>54171</v>
      </c>
      <c r="Q34" s="22">
        <v>-42528</v>
      </c>
      <c r="R34" s="28">
        <v>-13282</v>
      </c>
      <c r="S34" s="28">
        <v>-38646</v>
      </c>
      <c r="T34" s="28">
        <v>-94391</v>
      </c>
      <c r="U34" s="22">
        <v>-4857</v>
      </c>
      <c r="V34" s="28">
        <v>23185</v>
      </c>
      <c r="W34" s="28">
        <v>-29229</v>
      </c>
      <c r="X34" s="28">
        <v>34305</v>
      </c>
      <c r="Y34" s="22">
        <v>-112032</v>
      </c>
    </row>
    <row r="35" spans="1:25" ht="13.5">
      <c r="A35" s="7" t="s">
        <v>198</v>
      </c>
      <c r="B35" s="28">
        <v>201957</v>
      </c>
      <c r="C35" s="28">
        <v>158090</v>
      </c>
      <c r="D35" s="28">
        <v>102811</v>
      </c>
      <c r="E35" s="22">
        <v>403425</v>
      </c>
      <c r="F35" s="28">
        <v>292948</v>
      </c>
      <c r="G35" s="28">
        <v>231481</v>
      </c>
      <c r="H35" s="28">
        <v>143886</v>
      </c>
      <c r="I35" s="22">
        <v>334413</v>
      </c>
      <c r="J35" s="28">
        <v>246937</v>
      </c>
      <c r="K35" s="28">
        <v>198090</v>
      </c>
      <c r="L35" s="28">
        <v>91322</v>
      </c>
      <c r="M35" s="22">
        <v>156819</v>
      </c>
      <c r="N35" s="28">
        <v>78055</v>
      </c>
      <c r="O35" s="28">
        <v>58087</v>
      </c>
      <c r="P35" s="28">
        <v>87045</v>
      </c>
      <c r="Q35" s="22">
        <v>181643</v>
      </c>
      <c r="R35" s="28">
        <v>140906</v>
      </c>
      <c r="S35" s="28">
        <v>137910</v>
      </c>
      <c r="T35" s="28">
        <v>-69005</v>
      </c>
      <c r="U35" s="22">
        <v>49958</v>
      </c>
      <c r="V35" s="28">
        <v>52291</v>
      </c>
      <c r="W35" s="28">
        <v>55199</v>
      </c>
      <c r="X35" s="28">
        <v>37226</v>
      </c>
      <c r="Y35" s="22">
        <v>362435</v>
      </c>
    </row>
    <row r="36" spans="1:25" ht="13.5">
      <c r="A36" s="7" t="s">
        <v>39</v>
      </c>
      <c r="B36" s="28">
        <v>317249</v>
      </c>
      <c r="C36" s="28">
        <v>264582</v>
      </c>
      <c r="D36" s="28">
        <v>145260</v>
      </c>
      <c r="E36" s="22">
        <v>542756</v>
      </c>
      <c r="F36" s="28">
        <v>365266</v>
      </c>
      <c r="G36" s="28">
        <v>264233</v>
      </c>
      <c r="H36" s="28">
        <v>128203</v>
      </c>
      <c r="I36" s="22">
        <v>362986</v>
      </c>
      <c r="J36" s="28">
        <v>223557</v>
      </c>
      <c r="K36" s="28">
        <v>196233</v>
      </c>
      <c r="L36" s="28">
        <v>85687</v>
      </c>
      <c r="M36" s="22">
        <v>242505</v>
      </c>
      <c r="N36" s="28">
        <v>99797</v>
      </c>
      <c r="O36" s="28">
        <v>68639</v>
      </c>
      <c r="P36" s="28">
        <v>100890</v>
      </c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7" t="s">
        <v>40</v>
      </c>
      <c r="B37" s="28">
        <v>3952</v>
      </c>
      <c r="C37" s="28">
        <v>3808</v>
      </c>
      <c r="D37" s="28">
        <v>2494</v>
      </c>
      <c r="E37" s="22">
        <v>5261</v>
      </c>
      <c r="F37" s="28">
        <v>3667</v>
      </c>
      <c r="G37" s="28">
        <v>1365</v>
      </c>
      <c r="H37" s="28">
        <v>276</v>
      </c>
      <c r="I37" s="22">
        <v>3962</v>
      </c>
      <c r="J37" s="28">
        <v>2810</v>
      </c>
      <c r="K37" s="28">
        <v>1903</v>
      </c>
      <c r="L37" s="28">
        <v>1186</v>
      </c>
      <c r="M37" s="22">
        <v>3774</v>
      </c>
      <c r="N37" s="28">
        <v>3213</v>
      </c>
      <c r="O37" s="28">
        <v>1404</v>
      </c>
      <c r="P37" s="28">
        <v>921</v>
      </c>
      <c r="Q37" s="22">
        <v>1805</v>
      </c>
      <c r="R37" s="28">
        <v>1118</v>
      </c>
      <c r="S37" s="28">
        <v>122</v>
      </c>
      <c r="T37" s="28">
        <v>23</v>
      </c>
      <c r="U37" s="22">
        <v>3922</v>
      </c>
      <c r="V37" s="28">
        <v>4019</v>
      </c>
      <c r="W37" s="28">
        <v>3917</v>
      </c>
      <c r="X37" s="28">
        <v>3386</v>
      </c>
      <c r="Y37" s="22">
        <v>18424</v>
      </c>
    </row>
    <row r="38" spans="1:25" ht="14.25" thickBot="1">
      <c r="A38" s="7" t="s">
        <v>199</v>
      </c>
      <c r="B38" s="28">
        <v>313297</v>
      </c>
      <c r="C38" s="28">
        <v>260774</v>
      </c>
      <c r="D38" s="28">
        <v>142766</v>
      </c>
      <c r="E38" s="22">
        <v>537495</v>
      </c>
      <c r="F38" s="28">
        <v>361599</v>
      </c>
      <c r="G38" s="28">
        <v>262868</v>
      </c>
      <c r="H38" s="28">
        <v>127926</v>
      </c>
      <c r="I38" s="22">
        <v>359024</v>
      </c>
      <c r="J38" s="28">
        <v>220746</v>
      </c>
      <c r="K38" s="28">
        <v>194329</v>
      </c>
      <c r="L38" s="28">
        <v>84501</v>
      </c>
      <c r="M38" s="22">
        <v>238731</v>
      </c>
      <c r="N38" s="28">
        <v>96583</v>
      </c>
      <c r="O38" s="28">
        <v>67234</v>
      </c>
      <c r="P38" s="28">
        <v>99969</v>
      </c>
      <c r="Q38" s="22">
        <v>206126</v>
      </c>
      <c r="R38" s="28">
        <v>123872</v>
      </c>
      <c r="S38" s="28">
        <v>166291</v>
      </c>
      <c r="T38" s="28">
        <v>166777</v>
      </c>
      <c r="U38" s="22">
        <v>-755233</v>
      </c>
      <c r="V38" s="28">
        <v>-736053</v>
      </c>
      <c r="W38" s="28">
        <v>-694839</v>
      </c>
      <c r="X38" s="28">
        <v>13251</v>
      </c>
      <c r="Y38" s="22">
        <v>381413</v>
      </c>
    </row>
    <row r="39" spans="1:25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1" ht="13.5">
      <c r="A41" s="20" t="s">
        <v>137</v>
      </c>
    </row>
    <row r="42" ht="13.5">
      <c r="A42" s="20" t="s">
        <v>138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133</v>
      </c>
      <c r="B2" s="14">
        <v>8077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134</v>
      </c>
      <c r="B3" s="1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42</v>
      </c>
      <c r="B4" s="15" t="str">
        <f>HYPERLINK("http://www.kabupro.jp/mark/20140613/S1001ZA8.htm","四半期報告書")</f>
        <v>四半期報告書</v>
      </c>
      <c r="C4" s="15" t="str">
        <f>HYPERLINK("http://www.kabupro.jp/mark/20140131/S100105S.htm","有価証券報告書")</f>
        <v>有価証券報告書</v>
      </c>
      <c r="D4" s="15" t="str">
        <f>HYPERLINK("http://www.kabupro.jp/mark/20140613/S1001ZA8.htm","四半期報告書")</f>
        <v>四半期報告書</v>
      </c>
      <c r="E4" s="15" t="str">
        <f>HYPERLINK("http://www.kabupro.jp/mark/20140131/S100105S.htm","有価証券報告書")</f>
        <v>有価証券報告書</v>
      </c>
      <c r="F4" s="15" t="str">
        <f>HYPERLINK("http://www.kabupro.jp/mark/20130613/S000DK3E.htm","四半期報告書")</f>
        <v>四半期報告書</v>
      </c>
      <c r="G4" s="15" t="str">
        <f>HYPERLINK("http://www.kabupro.jp/mark/20130131/S000CO6B.htm","有価証券報告書")</f>
        <v>有価証券報告書</v>
      </c>
      <c r="H4" s="15" t="str">
        <f>HYPERLINK("http://www.kabupro.jp/mark/20110912/S0009BWX.htm","四半期報告書")</f>
        <v>四半期報告書</v>
      </c>
      <c r="I4" s="15" t="str">
        <f>HYPERLINK("http://www.kabupro.jp/mark/20120614/S000B0AN.htm","四半期報告書")</f>
        <v>四半期報告書</v>
      </c>
      <c r="J4" s="15" t="str">
        <f>HYPERLINK("http://www.kabupro.jp/mark/20110314/S0007YB3.htm","四半期報告書")</f>
        <v>四半期報告書</v>
      </c>
      <c r="K4" s="15" t="str">
        <f>HYPERLINK("http://www.kabupro.jp/mark/20120130/S000A4LP.htm","有価証券報告書")</f>
        <v>有価証券報告書</v>
      </c>
      <c r="L4" s="15" t="str">
        <f>HYPERLINK("http://www.kabupro.jp/mark/20110912/S0009BWX.htm","四半期報告書")</f>
        <v>四半期報告書</v>
      </c>
      <c r="M4" s="15" t="str">
        <f>HYPERLINK("http://www.kabupro.jp/mark/20110613/S0008FWH.htm","四半期報告書")</f>
        <v>四半期報告書</v>
      </c>
      <c r="N4" s="15" t="str">
        <f>HYPERLINK("http://www.kabupro.jp/mark/20110314/S0007YB3.htm","四半期報告書")</f>
        <v>四半期報告書</v>
      </c>
      <c r="O4" s="15" t="str">
        <f>HYPERLINK("http://www.kabupro.jp/mark/20110131/S0007LTH.htm","有価証券報告書")</f>
        <v>有価証券報告書</v>
      </c>
      <c r="P4" s="15" t="str">
        <f>HYPERLINK("http://www.kabupro.jp/mark/20100913/S0006RXM.htm","四半期報告書")</f>
        <v>四半期報告書</v>
      </c>
      <c r="Q4" s="15" t="str">
        <f>HYPERLINK("http://www.kabupro.jp/mark/20100614/S0005V87.htm","四半期報告書")</f>
        <v>四半期報告書</v>
      </c>
      <c r="R4" s="15" t="str">
        <f>HYPERLINK("http://www.kabupro.jp/mark/20100315/S0005CTQ.htm","四半期報告書")</f>
        <v>四半期報告書</v>
      </c>
      <c r="S4" s="15" t="str">
        <f>HYPERLINK("http://www.kabupro.jp/mark/20100129/S00050G6.htm","有価証券報告書")</f>
        <v>有価証券報告書</v>
      </c>
    </row>
    <row r="5" spans="1:19" ht="14.25" thickBot="1">
      <c r="A5" s="11" t="s">
        <v>43</v>
      </c>
      <c r="B5" s="1" t="s">
        <v>204</v>
      </c>
      <c r="C5" s="1" t="s">
        <v>49</v>
      </c>
      <c r="D5" s="1" t="s">
        <v>204</v>
      </c>
      <c r="E5" s="1" t="s">
        <v>49</v>
      </c>
      <c r="F5" s="1" t="s">
        <v>209</v>
      </c>
      <c r="G5" s="1" t="s">
        <v>53</v>
      </c>
      <c r="H5" s="1" t="s">
        <v>218</v>
      </c>
      <c r="I5" s="1" t="s">
        <v>214</v>
      </c>
      <c r="J5" s="1" t="s">
        <v>222</v>
      </c>
      <c r="K5" s="1" t="s">
        <v>55</v>
      </c>
      <c r="L5" s="1" t="s">
        <v>218</v>
      </c>
      <c r="M5" s="1" t="s">
        <v>220</v>
      </c>
      <c r="N5" s="1" t="s">
        <v>222</v>
      </c>
      <c r="O5" s="1" t="s">
        <v>57</v>
      </c>
      <c r="P5" s="1" t="s">
        <v>223</v>
      </c>
      <c r="Q5" s="1" t="s">
        <v>225</v>
      </c>
      <c r="R5" s="1" t="s">
        <v>227</v>
      </c>
      <c r="S5" s="1" t="s">
        <v>59</v>
      </c>
    </row>
    <row r="6" spans="1:19" ht="15" thickBot="1" thickTop="1">
      <c r="A6" s="10" t="s">
        <v>44</v>
      </c>
      <c r="B6" s="18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45</v>
      </c>
      <c r="B7" s="14" t="s">
        <v>2</v>
      </c>
      <c r="C7" s="16" t="s">
        <v>50</v>
      </c>
      <c r="D7" s="14" t="s">
        <v>2</v>
      </c>
      <c r="E7" s="16" t="s">
        <v>50</v>
      </c>
      <c r="F7" s="14" t="s">
        <v>2</v>
      </c>
      <c r="G7" s="16" t="s">
        <v>50</v>
      </c>
      <c r="H7" s="14" t="s">
        <v>2</v>
      </c>
      <c r="I7" s="14" t="s">
        <v>2</v>
      </c>
      <c r="J7" s="14" t="s">
        <v>2</v>
      </c>
      <c r="K7" s="16" t="s">
        <v>50</v>
      </c>
      <c r="L7" s="14" t="s">
        <v>2</v>
      </c>
      <c r="M7" s="14" t="s">
        <v>2</v>
      </c>
      <c r="N7" s="14" t="s">
        <v>2</v>
      </c>
      <c r="O7" s="16" t="s">
        <v>50</v>
      </c>
      <c r="P7" s="14" t="s">
        <v>2</v>
      </c>
      <c r="Q7" s="14" t="s">
        <v>2</v>
      </c>
      <c r="R7" s="14" t="s">
        <v>2</v>
      </c>
      <c r="S7" s="16" t="s">
        <v>50</v>
      </c>
    </row>
    <row r="8" spans="1:19" ht="13.5">
      <c r="A8" s="13" t="s">
        <v>46</v>
      </c>
      <c r="B8" s="1" t="s">
        <v>3</v>
      </c>
      <c r="C8" s="17" t="s">
        <v>139</v>
      </c>
      <c r="D8" s="1" t="s">
        <v>139</v>
      </c>
      <c r="E8" s="17" t="s">
        <v>140</v>
      </c>
      <c r="F8" s="1" t="s">
        <v>140</v>
      </c>
      <c r="G8" s="17" t="s">
        <v>141</v>
      </c>
      <c r="H8" s="1" t="s">
        <v>141</v>
      </c>
      <c r="I8" s="1" t="s">
        <v>141</v>
      </c>
      <c r="J8" s="1" t="s">
        <v>141</v>
      </c>
      <c r="K8" s="17" t="s">
        <v>142</v>
      </c>
      <c r="L8" s="1" t="s">
        <v>142</v>
      </c>
      <c r="M8" s="1" t="s">
        <v>142</v>
      </c>
      <c r="N8" s="1" t="s">
        <v>142</v>
      </c>
      <c r="O8" s="17" t="s">
        <v>143</v>
      </c>
      <c r="P8" s="1" t="s">
        <v>143</v>
      </c>
      <c r="Q8" s="1" t="s">
        <v>143</v>
      </c>
      <c r="R8" s="1" t="s">
        <v>143</v>
      </c>
      <c r="S8" s="17" t="s">
        <v>144</v>
      </c>
    </row>
    <row r="9" spans="1:19" ht="13.5">
      <c r="A9" s="13" t="s">
        <v>47</v>
      </c>
      <c r="B9" s="1" t="s">
        <v>205</v>
      </c>
      <c r="C9" s="17" t="s">
        <v>51</v>
      </c>
      <c r="D9" s="1" t="s">
        <v>210</v>
      </c>
      <c r="E9" s="17" t="s">
        <v>52</v>
      </c>
      <c r="F9" s="1" t="s">
        <v>215</v>
      </c>
      <c r="G9" s="17" t="s">
        <v>54</v>
      </c>
      <c r="H9" s="1" t="s">
        <v>219</v>
      </c>
      <c r="I9" s="1" t="s">
        <v>221</v>
      </c>
      <c r="J9" s="1" t="s">
        <v>57</v>
      </c>
      <c r="K9" s="17" t="s">
        <v>56</v>
      </c>
      <c r="L9" s="1" t="s">
        <v>224</v>
      </c>
      <c r="M9" s="1" t="s">
        <v>226</v>
      </c>
      <c r="N9" s="1" t="s">
        <v>228</v>
      </c>
      <c r="O9" s="17" t="s">
        <v>58</v>
      </c>
      <c r="P9" s="1" t="s">
        <v>230</v>
      </c>
      <c r="Q9" s="1" t="s">
        <v>232</v>
      </c>
      <c r="R9" s="1" t="s">
        <v>234</v>
      </c>
      <c r="S9" s="17" t="s">
        <v>60</v>
      </c>
    </row>
    <row r="10" spans="1:19" ht="14.25" thickBot="1">
      <c r="A10" s="13" t="s">
        <v>48</v>
      </c>
      <c r="B10" s="1" t="s">
        <v>62</v>
      </c>
      <c r="C10" s="17" t="s">
        <v>62</v>
      </c>
      <c r="D10" s="1" t="s">
        <v>62</v>
      </c>
      <c r="E10" s="17" t="s">
        <v>62</v>
      </c>
      <c r="F10" s="1" t="s">
        <v>62</v>
      </c>
      <c r="G10" s="17" t="s">
        <v>62</v>
      </c>
      <c r="H10" s="1" t="s">
        <v>62</v>
      </c>
      <c r="I10" s="1" t="s">
        <v>62</v>
      </c>
      <c r="J10" s="1" t="s">
        <v>62</v>
      </c>
      <c r="K10" s="17" t="s">
        <v>62</v>
      </c>
      <c r="L10" s="1" t="s">
        <v>62</v>
      </c>
      <c r="M10" s="1" t="s">
        <v>62</v>
      </c>
      <c r="N10" s="1" t="s">
        <v>62</v>
      </c>
      <c r="O10" s="17" t="s">
        <v>62</v>
      </c>
      <c r="P10" s="1" t="s">
        <v>62</v>
      </c>
      <c r="Q10" s="1" t="s">
        <v>62</v>
      </c>
      <c r="R10" s="1" t="s">
        <v>62</v>
      </c>
      <c r="S10" s="17" t="s">
        <v>62</v>
      </c>
    </row>
    <row r="11" spans="1:19" ht="14.25" thickTop="1">
      <c r="A11" s="30" t="s">
        <v>195</v>
      </c>
      <c r="B11" s="27">
        <v>422673</v>
      </c>
      <c r="C11" s="21">
        <v>946181</v>
      </c>
      <c r="D11" s="27">
        <v>495715</v>
      </c>
      <c r="E11" s="21">
        <v>697399</v>
      </c>
      <c r="F11" s="27">
        <v>394323</v>
      </c>
      <c r="G11" s="21">
        <v>399325</v>
      </c>
      <c r="H11" s="27">
        <v>177852</v>
      </c>
      <c r="I11" s="27">
        <v>126727</v>
      </c>
      <c r="J11" s="27">
        <v>187936</v>
      </c>
      <c r="K11" s="21">
        <v>389575</v>
      </c>
      <c r="L11" s="27">
        <v>265897</v>
      </c>
      <c r="M11" s="27">
        <v>304325</v>
      </c>
      <c r="N11" s="27">
        <v>97796</v>
      </c>
      <c r="O11" s="21">
        <v>-701353</v>
      </c>
      <c r="P11" s="27">
        <v>-679741</v>
      </c>
      <c r="Q11" s="27">
        <v>-635721</v>
      </c>
      <c r="R11" s="27">
        <v>53864</v>
      </c>
      <c r="S11" s="21">
        <v>762274</v>
      </c>
    </row>
    <row r="12" spans="1:19" ht="13.5">
      <c r="A12" s="6" t="s">
        <v>171</v>
      </c>
      <c r="B12" s="28">
        <v>52147</v>
      </c>
      <c r="C12" s="22">
        <v>95037</v>
      </c>
      <c r="D12" s="28">
        <v>46125</v>
      </c>
      <c r="E12" s="22">
        <v>96359</v>
      </c>
      <c r="F12" s="28">
        <v>44484</v>
      </c>
      <c r="G12" s="22">
        <v>81745</v>
      </c>
      <c r="H12" s="28">
        <v>59235</v>
      </c>
      <c r="I12" s="28">
        <v>38447</v>
      </c>
      <c r="J12" s="28">
        <v>19793</v>
      </c>
      <c r="K12" s="22">
        <v>83819</v>
      </c>
      <c r="L12" s="28">
        <v>61969</v>
      </c>
      <c r="M12" s="28">
        <v>40843</v>
      </c>
      <c r="N12" s="28">
        <v>20222</v>
      </c>
      <c r="O12" s="22">
        <v>81040</v>
      </c>
      <c r="P12" s="28">
        <v>59625</v>
      </c>
      <c r="Q12" s="28">
        <v>39511</v>
      </c>
      <c r="R12" s="28">
        <v>19941</v>
      </c>
      <c r="S12" s="22">
        <v>84966</v>
      </c>
    </row>
    <row r="13" spans="1:19" ht="13.5">
      <c r="A13" s="6" t="s">
        <v>4</v>
      </c>
      <c r="B13" s="28">
        <v>887</v>
      </c>
      <c r="C13" s="22">
        <v>5697</v>
      </c>
      <c r="D13" s="28">
        <v>1004</v>
      </c>
      <c r="E13" s="22">
        <v>8466</v>
      </c>
      <c r="F13" s="28">
        <v>6823</v>
      </c>
      <c r="G13" s="22">
        <v>11398</v>
      </c>
      <c r="H13" s="28">
        <v>6934</v>
      </c>
      <c r="I13" s="28">
        <v>2985</v>
      </c>
      <c r="J13" s="28">
        <v>326</v>
      </c>
      <c r="K13" s="22">
        <v>-24667</v>
      </c>
      <c r="L13" s="28">
        <v>-23384</v>
      </c>
      <c r="M13" s="28">
        <v>-17207</v>
      </c>
      <c r="N13" s="28">
        <v>-8722</v>
      </c>
      <c r="O13" s="22">
        <v>-23220</v>
      </c>
      <c r="P13" s="28">
        <v>-18098</v>
      </c>
      <c r="Q13" s="28">
        <v>-12314</v>
      </c>
      <c r="R13" s="28">
        <v>-4910</v>
      </c>
      <c r="S13" s="22">
        <v>-41513</v>
      </c>
    </row>
    <row r="14" spans="1:19" ht="13.5">
      <c r="A14" s="6" t="s">
        <v>5</v>
      </c>
      <c r="B14" s="28">
        <v>1430</v>
      </c>
      <c r="C14" s="22">
        <v>-6486</v>
      </c>
      <c r="D14" s="28">
        <v>-4221</v>
      </c>
      <c r="E14" s="22">
        <v>-50710</v>
      </c>
      <c r="F14" s="28">
        <v>-7864</v>
      </c>
      <c r="G14" s="22">
        <v>-30110</v>
      </c>
      <c r="H14" s="28">
        <v>-11909</v>
      </c>
      <c r="I14" s="28">
        <v>-4614</v>
      </c>
      <c r="J14" s="28">
        <v>702</v>
      </c>
      <c r="K14" s="22">
        <v>-21489</v>
      </c>
      <c r="L14" s="28">
        <v>-11566</v>
      </c>
      <c r="M14" s="28">
        <v>-6947</v>
      </c>
      <c r="N14" s="28">
        <v>-7733</v>
      </c>
      <c r="O14" s="22">
        <v>-28657</v>
      </c>
      <c r="P14" s="28">
        <v>-45889</v>
      </c>
      <c r="Q14" s="28">
        <v>-26953</v>
      </c>
      <c r="R14" s="28">
        <v>1398</v>
      </c>
      <c r="S14" s="22">
        <v>33118</v>
      </c>
    </row>
    <row r="15" spans="1:19" ht="13.5">
      <c r="A15" s="6" t="s">
        <v>6</v>
      </c>
      <c r="B15" s="28">
        <v>-12000</v>
      </c>
      <c r="C15" s="22">
        <v>7000</v>
      </c>
      <c r="D15" s="28">
        <v>-5000</v>
      </c>
      <c r="E15" s="22">
        <v>5000</v>
      </c>
      <c r="F15" s="28"/>
      <c r="G15" s="22"/>
      <c r="H15" s="28"/>
      <c r="I15" s="28"/>
      <c r="J15" s="28"/>
      <c r="K15" s="22"/>
      <c r="L15" s="28"/>
      <c r="M15" s="28"/>
      <c r="N15" s="28"/>
      <c r="O15" s="22">
        <v>-23000</v>
      </c>
      <c r="P15" s="28">
        <v>-23000</v>
      </c>
      <c r="Q15" s="28">
        <v>-23000</v>
      </c>
      <c r="R15" s="28">
        <v>-23000</v>
      </c>
      <c r="S15" s="22">
        <v>-10300</v>
      </c>
    </row>
    <row r="16" spans="1:19" ht="13.5">
      <c r="A16" s="6" t="s">
        <v>7</v>
      </c>
      <c r="B16" s="28">
        <v>-13752</v>
      </c>
      <c r="C16" s="22">
        <v>12986</v>
      </c>
      <c r="D16" s="28">
        <v>-1075</v>
      </c>
      <c r="E16" s="22">
        <v>3517</v>
      </c>
      <c r="F16" s="28">
        <v>-23932</v>
      </c>
      <c r="G16" s="22">
        <v>17999</v>
      </c>
      <c r="H16" s="28">
        <v>-52673</v>
      </c>
      <c r="I16" s="28">
        <v>-21899</v>
      </c>
      <c r="J16" s="28">
        <v>-54110</v>
      </c>
      <c r="K16" s="22">
        <v>-10267</v>
      </c>
      <c r="L16" s="28">
        <v>-65268</v>
      </c>
      <c r="M16" s="28">
        <v>-27141</v>
      </c>
      <c r="N16" s="28">
        <v>-66084</v>
      </c>
      <c r="O16" s="22">
        <v>-43081</v>
      </c>
      <c r="P16" s="28">
        <v>-97783</v>
      </c>
      <c r="Q16" s="28">
        <v>-58868</v>
      </c>
      <c r="R16" s="28">
        <v>-99507</v>
      </c>
      <c r="S16" s="22">
        <v>12136</v>
      </c>
    </row>
    <row r="17" spans="1:19" ht="13.5">
      <c r="A17" s="6" t="s">
        <v>8</v>
      </c>
      <c r="B17" s="28">
        <v>-68463</v>
      </c>
      <c r="C17" s="22">
        <v>-108456</v>
      </c>
      <c r="D17" s="28">
        <v>-50608</v>
      </c>
      <c r="E17" s="22">
        <v>-87130</v>
      </c>
      <c r="F17" s="28">
        <v>-38885</v>
      </c>
      <c r="G17" s="22">
        <v>-81193</v>
      </c>
      <c r="H17" s="28">
        <v>-43977</v>
      </c>
      <c r="I17" s="28">
        <v>-38488</v>
      </c>
      <c r="J17" s="28">
        <v>-3032</v>
      </c>
      <c r="K17" s="22">
        <v>-70646</v>
      </c>
      <c r="L17" s="28">
        <v>-39478</v>
      </c>
      <c r="M17" s="28">
        <v>-32598</v>
      </c>
      <c r="N17" s="28">
        <v>-2381</v>
      </c>
      <c r="O17" s="22">
        <v>-89549</v>
      </c>
      <c r="P17" s="28">
        <v>-59310</v>
      </c>
      <c r="Q17" s="28">
        <v>-52326</v>
      </c>
      <c r="R17" s="28">
        <v>-3962</v>
      </c>
      <c r="S17" s="22">
        <v>-101443</v>
      </c>
    </row>
    <row r="18" spans="1:19" ht="13.5">
      <c r="A18" s="6" t="s">
        <v>182</v>
      </c>
      <c r="B18" s="28">
        <v>13474</v>
      </c>
      <c r="C18" s="22">
        <v>22936</v>
      </c>
      <c r="D18" s="28">
        <v>11896</v>
      </c>
      <c r="E18" s="22">
        <v>22726</v>
      </c>
      <c r="F18" s="28">
        <v>11359</v>
      </c>
      <c r="G18" s="22">
        <v>18716</v>
      </c>
      <c r="H18" s="28">
        <v>13589</v>
      </c>
      <c r="I18" s="28">
        <v>8981</v>
      </c>
      <c r="J18" s="28">
        <v>4683</v>
      </c>
      <c r="K18" s="22">
        <v>48550</v>
      </c>
      <c r="L18" s="28">
        <v>38120</v>
      </c>
      <c r="M18" s="28">
        <v>26444</v>
      </c>
      <c r="N18" s="28">
        <v>13002</v>
      </c>
      <c r="O18" s="22">
        <v>63340</v>
      </c>
      <c r="P18" s="28">
        <v>49122</v>
      </c>
      <c r="Q18" s="28">
        <v>33851</v>
      </c>
      <c r="R18" s="28">
        <v>17608</v>
      </c>
      <c r="S18" s="22">
        <v>71937</v>
      </c>
    </row>
    <row r="19" spans="1:19" ht="13.5">
      <c r="A19" s="6" t="s">
        <v>9</v>
      </c>
      <c r="B19" s="28">
        <v>-497</v>
      </c>
      <c r="C19" s="22"/>
      <c r="D19" s="28"/>
      <c r="E19" s="22"/>
      <c r="F19" s="28"/>
      <c r="G19" s="22"/>
      <c r="H19" s="28">
        <v>10008</v>
      </c>
      <c r="I19" s="28">
        <v>10008</v>
      </c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10</v>
      </c>
      <c r="B20" s="28">
        <v>56656</v>
      </c>
      <c r="C20" s="22">
        <v>-712985</v>
      </c>
      <c r="D20" s="28">
        <v>-129407</v>
      </c>
      <c r="E20" s="22">
        <v>-637936</v>
      </c>
      <c r="F20" s="28">
        <v>-445694</v>
      </c>
      <c r="G20" s="22">
        <v>-981396</v>
      </c>
      <c r="H20" s="28">
        <v>230514</v>
      </c>
      <c r="I20" s="28">
        <v>-62513</v>
      </c>
      <c r="J20" s="28">
        <v>-92068</v>
      </c>
      <c r="K20" s="22">
        <v>182639</v>
      </c>
      <c r="L20" s="28">
        <v>779076</v>
      </c>
      <c r="M20" s="28">
        <v>254823</v>
      </c>
      <c r="N20" s="28">
        <v>-109576</v>
      </c>
      <c r="O20" s="22">
        <v>3027208</v>
      </c>
      <c r="P20" s="28">
        <v>3209750</v>
      </c>
      <c r="Q20" s="28">
        <v>2367706</v>
      </c>
      <c r="R20" s="28">
        <v>906505</v>
      </c>
      <c r="S20" s="22">
        <v>-750686</v>
      </c>
    </row>
    <row r="21" spans="1:19" ht="13.5">
      <c r="A21" s="6" t="s">
        <v>11</v>
      </c>
      <c r="B21" s="28">
        <v>-242587</v>
      </c>
      <c r="C21" s="22">
        <v>-444889</v>
      </c>
      <c r="D21" s="28">
        <v>-391578</v>
      </c>
      <c r="E21" s="22">
        <v>-62872</v>
      </c>
      <c r="F21" s="28">
        <v>-338947</v>
      </c>
      <c r="G21" s="22">
        <v>-331311</v>
      </c>
      <c r="H21" s="28">
        <v>-754314</v>
      </c>
      <c r="I21" s="28">
        <v>-411434</v>
      </c>
      <c r="J21" s="28">
        <v>-186920</v>
      </c>
      <c r="K21" s="22">
        <v>-389900</v>
      </c>
      <c r="L21" s="28">
        <v>-667000</v>
      </c>
      <c r="M21" s="28">
        <v>-317607</v>
      </c>
      <c r="N21" s="28">
        <v>-160706</v>
      </c>
      <c r="O21" s="22">
        <v>724128</v>
      </c>
      <c r="P21" s="28">
        <v>526307</v>
      </c>
      <c r="Q21" s="28">
        <v>494702</v>
      </c>
      <c r="R21" s="28">
        <v>-60348</v>
      </c>
      <c r="S21" s="22">
        <v>-210719</v>
      </c>
    </row>
    <row r="22" spans="1:19" ht="13.5">
      <c r="A22" s="6" t="s">
        <v>12</v>
      </c>
      <c r="B22" s="28">
        <v>-77683</v>
      </c>
      <c r="C22" s="22">
        <v>-23991</v>
      </c>
      <c r="D22" s="28">
        <v>-98788</v>
      </c>
      <c r="E22" s="22">
        <v>250679</v>
      </c>
      <c r="F22" s="28">
        <v>230993</v>
      </c>
      <c r="G22" s="22">
        <v>-114084</v>
      </c>
      <c r="H22" s="28">
        <v>-5307</v>
      </c>
      <c r="I22" s="28">
        <v>-61087</v>
      </c>
      <c r="J22" s="28">
        <v>-45197</v>
      </c>
      <c r="K22" s="22">
        <v>-5034</v>
      </c>
      <c r="L22" s="28">
        <v>-126888</v>
      </c>
      <c r="M22" s="28">
        <v>9383</v>
      </c>
      <c r="N22" s="28">
        <v>-9200</v>
      </c>
      <c r="O22" s="22">
        <v>-166283</v>
      </c>
      <c r="P22" s="28">
        <v>-15882</v>
      </c>
      <c r="Q22" s="28">
        <v>-33535</v>
      </c>
      <c r="R22" s="28">
        <v>16693</v>
      </c>
      <c r="S22" s="22">
        <v>46364</v>
      </c>
    </row>
    <row r="23" spans="1:19" ht="13.5">
      <c r="A23" s="6" t="s">
        <v>13</v>
      </c>
      <c r="B23" s="28">
        <v>275604</v>
      </c>
      <c r="C23" s="22">
        <v>319811</v>
      </c>
      <c r="D23" s="28">
        <v>225519</v>
      </c>
      <c r="E23" s="22">
        <v>495936</v>
      </c>
      <c r="F23" s="28">
        <v>447701</v>
      </c>
      <c r="G23" s="22">
        <v>140833</v>
      </c>
      <c r="H23" s="28">
        <v>357822</v>
      </c>
      <c r="I23" s="28">
        <v>418068</v>
      </c>
      <c r="J23" s="28">
        <v>260942</v>
      </c>
      <c r="K23" s="22">
        <v>-1280547</v>
      </c>
      <c r="L23" s="28">
        <v>-1088985</v>
      </c>
      <c r="M23" s="28">
        <v>-407726</v>
      </c>
      <c r="N23" s="28">
        <v>67839</v>
      </c>
      <c r="O23" s="22">
        <v>-2252985</v>
      </c>
      <c r="P23" s="28">
        <v>-2343513</v>
      </c>
      <c r="Q23" s="28">
        <v>-1981124</v>
      </c>
      <c r="R23" s="28">
        <v>-765095</v>
      </c>
      <c r="S23" s="22">
        <v>771802</v>
      </c>
    </row>
    <row r="24" spans="1:19" ht="13.5">
      <c r="A24" s="6" t="s">
        <v>14</v>
      </c>
      <c r="B24" s="28">
        <v>816</v>
      </c>
      <c r="C24" s="22">
        <v>-95671</v>
      </c>
      <c r="D24" s="28">
        <v>-95089</v>
      </c>
      <c r="E24" s="22">
        <v>-111296</v>
      </c>
      <c r="F24" s="28">
        <v>-79232</v>
      </c>
      <c r="G24" s="22">
        <v>-52537</v>
      </c>
      <c r="H24" s="28">
        <v>-29590</v>
      </c>
      <c r="I24" s="28">
        <v>-54552</v>
      </c>
      <c r="J24" s="28">
        <v>-34640</v>
      </c>
      <c r="K24" s="22">
        <v>68923</v>
      </c>
      <c r="L24" s="28">
        <v>7255</v>
      </c>
      <c r="M24" s="28">
        <v>-75757</v>
      </c>
      <c r="N24" s="28">
        <v>7272</v>
      </c>
      <c r="O24" s="22">
        <v>29657</v>
      </c>
      <c r="P24" s="28">
        <v>-15801</v>
      </c>
      <c r="Q24" s="28">
        <v>-60590</v>
      </c>
      <c r="R24" s="28">
        <v>109151</v>
      </c>
      <c r="S24" s="22">
        <v>258545</v>
      </c>
    </row>
    <row r="25" spans="1:19" ht="13.5">
      <c r="A25" s="6" t="s">
        <v>15</v>
      </c>
      <c r="B25" s="28">
        <v>21761</v>
      </c>
      <c r="C25" s="22">
        <v>-2775</v>
      </c>
      <c r="D25" s="28">
        <v>-48925</v>
      </c>
      <c r="E25" s="22">
        <v>46154</v>
      </c>
      <c r="F25" s="28">
        <v>-20936</v>
      </c>
      <c r="G25" s="22">
        <v>8493</v>
      </c>
      <c r="H25" s="28">
        <v>6435</v>
      </c>
      <c r="I25" s="28">
        <v>-6415</v>
      </c>
      <c r="J25" s="28">
        <v>19508</v>
      </c>
      <c r="K25" s="22">
        <v>-41414</v>
      </c>
      <c r="L25" s="28">
        <v>-36679</v>
      </c>
      <c r="M25" s="28">
        <v>-53622</v>
      </c>
      <c r="N25" s="28">
        <v>-3639</v>
      </c>
      <c r="O25" s="22">
        <v>-99401</v>
      </c>
      <c r="P25" s="28">
        <v>-107403</v>
      </c>
      <c r="Q25" s="28">
        <v>-113515</v>
      </c>
      <c r="R25" s="28">
        <v>-62007</v>
      </c>
      <c r="S25" s="22">
        <v>76916</v>
      </c>
    </row>
    <row r="26" spans="1:19" ht="13.5">
      <c r="A26" s="6" t="s">
        <v>16</v>
      </c>
      <c r="B26" s="28"/>
      <c r="C26" s="22">
        <v>1820</v>
      </c>
      <c r="D26" s="28">
        <v>1000</v>
      </c>
      <c r="E26" s="22">
        <v>180</v>
      </c>
      <c r="F26" s="28"/>
      <c r="G26" s="22"/>
      <c r="H26" s="28"/>
      <c r="I26" s="28"/>
      <c r="J26" s="28"/>
      <c r="K26" s="22">
        <v>-700</v>
      </c>
      <c r="L26" s="28"/>
      <c r="M26" s="28"/>
      <c r="N26" s="28"/>
      <c r="O26" s="22">
        <v>1200</v>
      </c>
      <c r="P26" s="28">
        <v>1200</v>
      </c>
      <c r="Q26" s="28">
        <v>1000</v>
      </c>
      <c r="R26" s="28"/>
      <c r="S26" s="22"/>
    </row>
    <row r="27" spans="1:19" ht="13.5">
      <c r="A27" s="6" t="s">
        <v>17</v>
      </c>
      <c r="B27" s="28">
        <v>-25467</v>
      </c>
      <c r="C27" s="22">
        <v>-13330</v>
      </c>
      <c r="D27" s="28">
        <v>-13330</v>
      </c>
      <c r="E27" s="22">
        <v>-1720</v>
      </c>
      <c r="F27" s="28">
        <v>-1720</v>
      </c>
      <c r="G27" s="22">
        <v>-5023</v>
      </c>
      <c r="H27" s="28">
        <v>-5023</v>
      </c>
      <c r="I27" s="28">
        <v>-5023</v>
      </c>
      <c r="J27" s="28">
        <v>-5023</v>
      </c>
      <c r="K27" s="22">
        <v>-12070</v>
      </c>
      <c r="L27" s="28">
        <v>-12070</v>
      </c>
      <c r="M27" s="28">
        <v>-12070</v>
      </c>
      <c r="N27" s="28">
        <v>-12070</v>
      </c>
      <c r="O27" s="22"/>
      <c r="P27" s="28"/>
      <c r="Q27" s="28"/>
      <c r="R27" s="28"/>
      <c r="S27" s="22"/>
    </row>
    <row r="28" spans="1:19" ht="13.5">
      <c r="A28" s="6" t="s">
        <v>18</v>
      </c>
      <c r="B28" s="28">
        <v>405002</v>
      </c>
      <c r="C28" s="22">
        <v>7174</v>
      </c>
      <c r="D28" s="28">
        <v>-56765</v>
      </c>
      <c r="E28" s="22">
        <v>652006</v>
      </c>
      <c r="F28" s="28">
        <v>155620</v>
      </c>
      <c r="G28" s="22">
        <v>-633508</v>
      </c>
      <c r="H28" s="28">
        <v>237869</v>
      </c>
      <c r="I28" s="28">
        <v>217512</v>
      </c>
      <c r="J28" s="28">
        <v>67720</v>
      </c>
      <c r="K28" s="22">
        <v>-1050627</v>
      </c>
      <c r="L28" s="28">
        <v>-915658</v>
      </c>
      <c r="M28" s="28">
        <v>-339941</v>
      </c>
      <c r="N28" s="28">
        <v>-176059</v>
      </c>
      <c r="O28" s="22">
        <v>1575270</v>
      </c>
      <c r="P28" s="28">
        <v>1404841</v>
      </c>
      <c r="Q28" s="28">
        <v>900487</v>
      </c>
      <c r="R28" s="28">
        <v>88408</v>
      </c>
      <c r="S28" s="22">
        <v>1290635</v>
      </c>
    </row>
    <row r="29" spans="1:19" ht="13.5">
      <c r="A29" s="6" t="s">
        <v>19</v>
      </c>
      <c r="B29" s="28">
        <v>68443</v>
      </c>
      <c r="C29" s="22">
        <v>108436</v>
      </c>
      <c r="D29" s="28">
        <v>50589</v>
      </c>
      <c r="E29" s="22">
        <v>87111</v>
      </c>
      <c r="F29" s="28">
        <v>38866</v>
      </c>
      <c r="G29" s="22">
        <v>81174</v>
      </c>
      <c r="H29" s="28">
        <v>43958</v>
      </c>
      <c r="I29" s="28">
        <v>38469</v>
      </c>
      <c r="J29" s="28">
        <v>3013</v>
      </c>
      <c r="K29" s="22">
        <v>70627</v>
      </c>
      <c r="L29" s="28">
        <v>39459</v>
      </c>
      <c r="M29" s="28">
        <v>32579</v>
      </c>
      <c r="N29" s="28">
        <v>2381</v>
      </c>
      <c r="O29" s="22">
        <v>89526</v>
      </c>
      <c r="P29" s="28">
        <v>59288</v>
      </c>
      <c r="Q29" s="28">
        <v>52303</v>
      </c>
      <c r="R29" s="28">
        <v>3939</v>
      </c>
      <c r="S29" s="22">
        <v>101420</v>
      </c>
    </row>
    <row r="30" spans="1:19" ht="13.5">
      <c r="A30" s="6" t="s">
        <v>20</v>
      </c>
      <c r="B30" s="28">
        <v>-13493</v>
      </c>
      <c r="C30" s="22">
        <v>-22922</v>
      </c>
      <c r="D30" s="28">
        <v>-11889</v>
      </c>
      <c r="E30" s="22">
        <v>-22726</v>
      </c>
      <c r="F30" s="28">
        <v>-11378</v>
      </c>
      <c r="G30" s="22">
        <v>-19791</v>
      </c>
      <c r="H30" s="28">
        <v>-13757</v>
      </c>
      <c r="I30" s="28">
        <v>-9786</v>
      </c>
      <c r="J30" s="28">
        <v>-5413</v>
      </c>
      <c r="K30" s="22">
        <v>-45202</v>
      </c>
      <c r="L30" s="28">
        <v>-33112</v>
      </c>
      <c r="M30" s="28">
        <v>-30961</v>
      </c>
      <c r="N30" s="28">
        <v>-10925</v>
      </c>
      <c r="O30" s="22">
        <v>-56087</v>
      </c>
      <c r="P30" s="28">
        <v>-41132</v>
      </c>
      <c r="Q30" s="28">
        <v>-31141</v>
      </c>
      <c r="R30" s="28">
        <v>-9607</v>
      </c>
      <c r="S30" s="22">
        <v>-70410</v>
      </c>
    </row>
    <row r="31" spans="1:19" ht="13.5">
      <c r="A31" s="6" t="s">
        <v>21</v>
      </c>
      <c r="B31" s="28">
        <v>-219268</v>
      </c>
      <c r="C31" s="22"/>
      <c r="D31" s="28">
        <v>-303181</v>
      </c>
      <c r="E31" s="22"/>
      <c r="F31" s="28">
        <v>-23807</v>
      </c>
      <c r="G31" s="22"/>
      <c r="H31" s="28"/>
      <c r="I31" s="28">
        <v>-182868</v>
      </c>
      <c r="J31" s="28">
        <v>-180442</v>
      </c>
      <c r="K31" s="22"/>
      <c r="L31" s="28"/>
      <c r="M31" s="28"/>
      <c r="N31" s="28">
        <v>-19221</v>
      </c>
      <c r="O31" s="22"/>
      <c r="P31" s="28"/>
      <c r="Q31" s="28"/>
      <c r="R31" s="28">
        <v>-260278</v>
      </c>
      <c r="S31" s="22">
        <v>-331510</v>
      </c>
    </row>
    <row r="32" spans="1:19" ht="14.25" thickBot="1">
      <c r="A32" s="5" t="s">
        <v>22</v>
      </c>
      <c r="B32" s="29">
        <v>240684</v>
      </c>
      <c r="C32" s="23">
        <v>-392560</v>
      </c>
      <c r="D32" s="29">
        <v>-321246</v>
      </c>
      <c r="E32" s="23">
        <v>613513</v>
      </c>
      <c r="F32" s="29">
        <v>158041</v>
      </c>
      <c r="G32" s="23">
        <v>-1029116</v>
      </c>
      <c r="H32" s="29">
        <v>-74494</v>
      </c>
      <c r="I32" s="29">
        <v>37752</v>
      </c>
      <c r="J32" s="29">
        <v>-115121</v>
      </c>
      <c r="K32" s="23">
        <v>-884335</v>
      </c>
      <c r="L32" s="29">
        <v>-766812</v>
      </c>
      <c r="M32" s="29">
        <v>-151759</v>
      </c>
      <c r="N32" s="29">
        <v>-203825</v>
      </c>
      <c r="O32" s="23">
        <v>1289734</v>
      </c>
      <c r="P32" s="29">
        <v>924278</v>
      </c>
      <c r="Q32" s="29">
        <v>632310</v>
      </c>
      <c r="R32" s="29">
        <v>-177537</v>
      </c>
      <c r="S32" s="23">
        <v>990134</v>
      </c>
    </row>
    <row r="33" spans="1:19" ht="14.25" thickTop="1">
      <c r="A33" s="6" t="s">
        <v>23</v>
      </c>
      <c r="B33" s="28">
        <v>497</v>
      </c>
      <c r="C33" s="22"/>
      <c r="D33" s="28"/>
      <c r="E33" s="22"/>
      <c r="F33" s="28"/>
      <c r="G33" s="22">
        <v>13552</v>
      </c>
      <c r="H33" s="28">
        <v>13552</v>
      </c>
      <c r="I33" s="28">
        <v>13552</v>
      </c>
      <c r="J33" s="28">
        <v>52</v>
      </c>
      <c r="K33" s="22">
        <v>460000</v>
      </c>
      <c r="L33" s="28">
        <v>460000</v>
      </c>
      <c r="M33" s="28">
        <v>460000</v>
      </c>
      <c r="N33" s="28">
        <v>460000</v>
      </c>
      <c r="O33" s="22">
        <v>40</v>
      </c>
      <c r="P33" s="28"/>
      <c r="Q33" s="28"/>
      <c r="R33" s="28"/>
      <c r="S33" s="22"/>
    </row>
    <row r="34" spans="1:19" ht="13.5">
      <c r="A34" s="6" t="s">
        <v>24</v>
      </c>
      <c r="B34" s="28">
        <v>-25878</v>
      </c>
      <c r="C34" s="22">
        <v>-34715</v>
      </c>
      <c r="D34" s="28">
        <v>-20085</v>
      </c>
      <c r="E34" s="22">
        <v>-84391</v>
      </c>
      <c r="F34" s="28">
        <v>-46070</v>
      </c>
      <c r="G34" s="22">
        <v>-36346</v>
      </c>
      <c r="H34" s="28">
        <v>-21434</v>
      </c>
      <c r="I34" s="28">
        <v>-4221</v>
      </c>
      <c r="J34" s="28">
        <v>-3321</v>
      </c>
      <c r="K34" s="22">
        <v>-227239</v>
      </c>
      <c r="L34" s="28">
        <v>-223149</v>
      </c>
      <c r="M34" s="28">
        <v>-196742</v>
      </c>
      <c r="N34" s="28">
        <v>-5500</v>
      </c>
      <c r="O34" s="22">
        <v>-33950</v>
      </c>
      <c r="P34" s="28">
        <v>-25333</v>
      </c>
      <c r="Q34" s="28">
        <v>-16370</v>
      </c>
      <c r="R34" s="28">
        <v>-12904</v>
      </c>
      <c r="S34" s="22">
        <v>-340564</v>
      </c>
    </row>
    <row r="35" spans="1:19" ht="13.5">
      <c r="A35" s="6" t="s">
        <v>25</v>
      </c>
      <c r="B35" s="28">
        <v>-8836</v>
      </c>
      <c r="C35" s="22">
        <v>-34146</v>
      </c>
      <c r="D35" s="28">
        <v>-23625</v>
      </c>
      <c r="E35" s="22">
        <v>-43961</v>
      </c>
      <c r="F35" s="28">
        <v>-86</v>
      </c>
      <c r="G35" s="22">
        <v>-2500</v>
      </c>
      <c r="H35" s="28">
        <v>-2500</v>
      </c>
      <c r="I35" s="28">
        <v>-2500</v>
      </c>
      <c r="J35" s="28">
        <v>-2500</v>
      </c>
      <c r="K35" s="22">
        <v>-1776</v>
      </c>
      <c r="L35" s="28">
        <v>-1498</v>
      </c>
      <c r="M35" s="28">
        <v>-1498</v>
      </c>
      <c r="N35" s="28">
        <v>-1498</v>
      </c>
      <c r="O35" s="22">
        <v>-5531</v>
      </c>
      <c r="P35" s="28"/>
      <c r="Q35" s="28"/>
      <c r="R35" s="28"/>
      <c r="S35" s="22">
        <v>-3700</v>
      </c>
    </row>
    <row r="36" spans="1:19" ht="13.5">
      <c r="A36" s="6" t="s">
        <v>26</v>
      </c>
      <c r="B36" s="28">
        <v>314</v>
      </c>
      <c r="C36" s="22">
        <v>3371</v>
      </c>
      <c r="D36" s="28">
        <v>62</v>
      </c>
      <c r="E36" s="22">
        <v>-28947</v>
      </c>
      <c r="F36" s="28">
        <v>-28362</v>
      </c>
      <c r="G36" s="22">
        <v>-8377</v>
      </c>
      <c r="H36" s="28">
        <v>-9103</v>
      </c>
      <c r="I36" s="28">
        <v>-87</v>
      </c>
      <c r="J36" s="28">
        <v>270</v>
      </c>
      <c r="K36" s="22">
        <v>6450</v>
      </c>
      <c r="L36" s="28">
        <v>1794</v>
      </c>
      <c r="M36" s="28">
        <v>2135</v>
      </c>
      <c r="N36" s="28">
        <v>2359</v>
      </c>
      <c r="O36" s="22">
        <v>2434</v>
      </c>
      <c r="P36" s="28">
        <v>2194</v>
      </c>
      <c r="Q36" s="28">
        <v>1748</v>
      </c>
      <c r="R36" s="28">
        <v>1000</v>
      </c>
      <c r="S36" s="22">
        <v>3142</v>
      </c>
    </row>
    <row r="37" spans="1:19" ht="14.25" thickBot="1">
      <c r="A37" s="5" t="s">
        <v>27</v>
      </c>
      <c r="B37" s="29">
        <v>-33901</v>
      </c>
      <c r="C37" s="23">
        <v>-65490</v>
      </c>
      <c r="D37" s="29">
        <v>-43647</v>
      </c>
      <c r="E37" s="23">
        <v>-160276</v>
      </c>
      <c r="F37" s="29">
        <v>-6811</v>
      </c>
      <c r="G37" s="23">
        <v>-14249</v>
      </c>
      <c r="H37" s="29">
        <v>-63</v>
      </c>
      <c r="I37" s="29">
        <v>26200</v>
      </c>
      <c r="J37" s="29">
        <v>13958</v>
      </c>
      <c r="K37" s="23">
        <v>275761</v>
      </c>
      <c r="L37" s="29">
        <v>275472</v>
      </c>
      <c r="M37" s="29">
        <v>302240</v>
      </c>
      <c r="N37" s="29">
        <v>455360</v>
      </c>
      <c r="O37" s="23">
        <v>108208</v>
      </c>
      <c r="P37" s="29">
        <v>119630</v>
      </c>
      <c r="Q37" s="29">
        <v>125605</v>
      </c>
      <c r="R37" s="29">
        <v>-9918</v>
      </c>
      <c r="S37" s="23">
        <v>-110628</v>
      </c>
    </row>
    <row r="38" spans="1:19" ht="14.25" thickTop="1">
      <c r="A38" s="6" t="s">
        <v>28</v>
      </c>
      <c r="B38" s="28">
        <v>-10000</v>
      </c>
      <c r="C38" s="22">
        <v>-526599</v>
      </c>
      <c r="D38" s="28">
        <v>182400</v>
      </c>
      <c r="E38" s="22">
        <v>326599</v>
      </c>
      <c r="F38" s="28">
        <v>300000</v>
      </c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29</v>
      </c>
      <c r="B39" s="28">
        <v>-30</v>
      </c>
      <c r="C39" s="22">
        <v>-29</v>
      </c>
      <c r="D39" s="28"/>
      <c r="E39" s="22"/>
      <c r="F39" s="28"/>
      <c r="G39" s="22">
        <v>-18</v>
      </c>
      <c r="H39" s="28">
        <v>-18</v>
      </c>
      <c r="I39" s="28">
        <v>-12</v>
      </c>
      <c r="J39" s="28">
        <v>-12</v>
      </c>
      <c r="K39" s="22">
        <v>-38</v>
      </c>
      <c r="L39" s="28">
        <v>-19</v>
      </c>
      <c r="M39" s="28">
        <v>-11</v>
      </c>
      <c r="N39" s="28">
        <v>-8</v>
      </c>
      <c r="O39" s="22">
        <v>-342</v>
      </c>
      <c r="P39" s="28">
        <v>-338</v>
      </c>
      <c r="Q39" s="28">
        <v>-237</v>
      </c>
      <c r="R39" s="28">
        <v>-170</v>
      </c>
      <c r="S39" s="22">
        <v>-703</v>
      </c>
    </row>
    <row r="40" spans="1:19" ht="13.5">
      <c r="A40" s="6" t="s">
        <v>30</v>
      </c>
      <c r="B40" s="28">
        <v>-83629</v>
      </c>
      <c r="C40" s="22">
        <v>-139382</v>
      </c>
      <c r="D40" s="28">
        <v>-69691</v>
      </c>
      <c r="E40" s="22">
        <v>-139382</v>
      </c>
      <c r="F40" s="28">
        <v>-69691</v>
      </c>
      <c r="G40" s="22">
        <v>-139382</v>
      </c>
      <c r="H40" s="28">
        <v>-139382</v>
      </c>
      <c r="I40" s="28">
        <v>-69691</v>
      </c>
      <c r="J40" s="28">
        <v>-69691</v>
      </c>
      <c r="K40" s="22">
        <v>-139384</v>
      </c>
      <c r="L40" s="28">
        <v>-139384</v>
      </c>
      <c r="M40" s="28">
        <v>-69692</v>
      </c>
      <c r="N40" s="28">
        <v>-69692</v>
      </c>
      <c r="O40" s="22">
        <v>-167268</v>
      </c>
      <c r="P40" s="28">
        <v>-167268</v>
      </c>
      <c r="Q40" s="28">
        <v>-97575</v>
      </c>
      <c r="R40" s="28">
        <v>-97575</v>
      </c>
      <c r="S40" s="22">
        <v>-195161</v>
      </c>
    </row>
    <row r="41" spans="1:19" ht="14.25" thickBot="1">
      <c r="A41" s="5" t="s">
        <v>31</v>
      </c>
      <c r="B41" s="29">
        <v>-93659</v>
      </c>
      <c r="C41" s="23">
        <v>25420</v>
      </c>
      <c r="D41" s="29">
        <v>112709</v>
      </c>
      <c r="E41" s="23">
        <v>183193</v>
      </c>
      <c r="F41" s="29">
        <v>230308</v>
      </c>
      <c r="G41" s="23">
        <v>607373</v>
      </c>
      <c r="H41" s="29">
        <v>7373</v>
      </c>
      <c r="I41" s="29">
        <v>80296</v>
      </c>
      <c r="J41" s="29">
        <v>-69703</v>
      </c>
      <c r="K41" s="23">
        <v>-843074</v>
      </c>
      <c r="L41" s="29">
        <v>-343054</v>
      </c>
      <c r="M41" s="29">
        <v>-169703</v>
      </c>
      <c r="N41" s="29">
        <v>-169700</v>
      </c>
      <c r="O41" s="23">
        <v>-779399</v>
      </c>
      <c r="P41" s="29">
        <v>-279396</v>
      </c>
      <c r="Q41" s="29">
        <v>-197812</v>
      </c>
      <c r="R41" s="29">
        <v>-197745</v>
      </c>
      <c r="S41" s="23">
        <v>-408998</v>
      </c>
    </row>
    <row r="42" spans="1:19" ht="14.25" thickTop="1">
      <c r="A42" s="7" t="s">
        <v>32</v>
      </c>
      <c r="B42" s="28">
        <v>2641</v>
      </c>
      <c r="C42" s="22">
        <v>11231</v>
      </c>
      <c r="D42" s="28">
        <v>12381</v>
      </c>
      <c r="E42" s="22">
        <v>2428</v>
      </c>
      <c r="F42" s="28">
        <v>2724</v>
      </c>
      <c r="G42" s="22">
        <v>-3358</v>
      </c>
      <c r="H42" s="28">
        <v>-2353</v>
      </c>
      <c r="I42" s="28">
        <v>656</v>
      </c>
      <c r="J42" s="28">
        <v>575</v>
      </c>
      <c r="K42" s="22">
        <v>-7192</v>
      </c>
      <c r="L42" s="28">
        <v>-3151</v>
      </c>
      <c r="M42" s="28">
        <v>1059</v>
      </c>
      <c r="N42" s="28">
        <v>-1551</v>
      </c>
      <c r="O42" s="22">
        <v>-5222</v>
      </c>
      <c r="P42" s="28">
        <v>-2110</v>
      </c>
      <c r="Q42" s="28">
        <v>940</v>
      </c>
      <c r="R42" s="28">
        <v>-6384</v>
      </c>
      <c r="S42" s="22">
        <v>-13034</v>
      </c>
    </row>
    <row r="43" spans="1:19" ht="13.5">
      <c r="A43" s="7" t="s">
        <v>33</v>
      </c>
      <c r="B43" s="28">
        <v>115765</v>
      </c>
      <c r="C43" s="22">
        <v>-421398</v>
      </c>
      <c r="D43" s="28">
        <v>-239803</v>
      </c>
      <c r="E43" s="22">
        <v>638858</v>
      </c>
      <c r="F43" s="28">
        <v>384263</v>
      </c>
      <c r="G43" s="22">
        <v>-439351</v>
      </c>
      <c r="H43" s="28">
        <v>-69537</v>
      </c>
      <c r="I43" s="28">
        <v>144906</v>
      </c>
      <c r="J43" s="28">
        <v>-170291</v>
      </c>
      <c r="K43" s="22">
        <v>-1458840</v>
      </c>
      <c r="L43" s="28">
        <v>-837547</v>
      </c>
      <c r="M43" s="28">
        <v>-18162</v>
      </c>
      <c r="N43" s="28">
        <v>80283</v>
      </c>
      <c r="O43" s="22">
        <v>613321</v>
      </c>
      <c r="P43" s="28">
        <v>762401</v>
      </c>
      <c r="Q43" s="28">
        <v>561043</v>
      </c>
      <c r="R43" s="28">
        <v>-391585</v>
      </c>
      <c r="S43" s="22">
        <v>457473</v>
      </c>
    </row>
    <row r="44" spans="1:19" ht="13.5">
      <c r="A44" s="7" t="s">
        <v>34</v>
      </c>
      <c r="B44" s="28">
        <v>1288791</v>
      </c>
      <c r="C44" s="22">
        <v>1710189</v>
      </c>
      <c r="D44" s="28">
        <v>1710189</v>
      </c>
      <c r="E44" s="22">
        <v>1071330</v>
      </c>
      <c r="F44" s="28">
        <v>1071330</v>
      </c>
      <c r="G44" s="22">
        <v>1510682</v>
      </c>
      <c r="H44" s="28">
        <v>1510682</v>
      </c>
      <c r="I44" s="28">
        <v>1510682</v>
      </c>
      <c r="J44" s="28">
        <v>1510682</v>
      </c>
      <c r="K44" s="22">
        <v>2969523</v>
      </c>
      <c r="L44" s="28">
        <v>2969523</v>
      </c>
      <c r="M44" s="28">
        <v>2969523</v>
      </c>
      <c r="N44" s="28">
        <v>2969523</v>
      </c>
      <c r="O44" s="22">
        <v>2356201</v>
      </c>
      <c r="P44" s="28">
        <v>2356201</v>
      </c>
      <c r="Q44" s="28">
        <v>2356201</v>
      </c>
      <c r="R44" s="28">
        <v>2356201</v>
      </c>
      <c r="S44" s="22">
        <v>1898728</v>
      </c>
    </row>
    <row r="45" spans="1:19" ht="14.25" thickBot="1">
      <c r="A45" s="7" t="s">
        <v>34</v>
      </c>
      <c r="B45" s="28">
        <v>1404556</v>
      </c>
      <c r="C45" s="22">
        <v>1288791</v>
      </c>
      <c r="D45" s="28">
        <v>1470385</v>
      </c>
      <c r="E45" s="22">
        <v>1710189</v>
      </c>
      <c r="F45" s="28">
        <v>1455594</v>
      </c>
      <c r="G45" s="22">
        <v>1071330</v>
      </c>
      <c r="H45" s="28">
        <v>1441144</v>
      </c>
      <c r="I45" s="28">
        <v>1655588</v>
      </c>
      <c r="J45" s="28">
        <v>1340391</v>
      </c>
      <c r="K45" s="22">
        <v>1510682</v>
      </c>
      <c r="L45" s="28">
        <v>2131976</v>
      </c>
      <c r="M45" s="28">
        <v>2951360</v>
      </c>
      <c r="N45" s="28">
        <v>3049806</v>
      </c>
      <c r="O45" s="22">
        <v>2969523</v>
      </c>
      <c r="P45" s="28">
        <v>3118603</v>
      </c>
      <c r="Q45" s="28">
        <v>2917245</v>
      </c>
      <c r="R45" s="28">
        <v>1964616</v>
      </c>
      <c r="S45" s="22">
        <v>2356201</v>
      </c>
    </row>
    <row r="46" spans="1:19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8" ht="13.5">
      <c r="A48" s="20" t="s">
        <v>137</v>
      </c>
    </row>
    <row r="49" ht="13.5">
      <c r="A49" s="20" t="s">
        <v>138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133</v>
      </c>
      <c r="B2" s="14">
        <v>8077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134</v>
      </c>
      <c r="B3" s="1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42</v>
      </c>
      <c r="B4" s="15" t="str">
        <f>HYPERLINK("http://www.kabupro.jp/mark/20140912/S100308Y.htm","四半期報告書")</f>
        <v>四半期報告書</v>
      </c>
      <c r="C4" s="15" t="str">
        <f>HYPERLINK("http://www.kabupro.jp/mark/20140613/S1001ZA8.htm","四半期報告書")</f>
        <v>四半期報告書</v>
      </c>
      <c r="D4" s="15" t="str">
        <f>HYPERLINK("http://www.kabupro.jp/mark/20140317/S1001F5P.htm","四半期報告書")</f>
        <v>四半期報告書</v>
      </c>
      <c r="E4" s="15" t="str">
        <f>HYPERLINK("http://www.kabupro.jp/mark/20140912/S100308Y.htm","四半期報告書")</f>
        <v>四半期報告書</v>
      </c>
      <c r="F4" s="15" t="str">
        <f>HYPERLINK("http://www.kabupro.jp/mark/20130912/S000EFSR.htm","四半期報告書")</f>
        <v>四半期報告書</v>
      </c>
      <c r="G4" s="15" t="str">
        <f>HYPERLINK("http://www.kabupro.jp/mark/20130613/S000DK3E.htm","四半期報告書")</f>
        <v>四半期報告書</v>
      </c>
      <c r="H4" s="15" t="str">
        <f>HYPERLINK("http://www.kabupro.jp/mark/20130314/S000D1BA.htm","四半期報告書")</f>
        <v>四半期報告書</v>
      </c>
      <c r="I4" s="15" t="str">
        <f>HYPERLINK("http://www.kabupro.jp/mark/20140131/S100105S.htm","有価証券報告書")</f>
        <v>有価証券報告書</v>
      </c>
      <c r="J4" s="15" t="str">
        <f>HYPERLINK("http://www.kabupro.jp/mark/20120914/S000BWC3.htm","四半期報告書")</f>
        <v>四半期報告書</v>
      </c>
      <c r="K4" s="15" t="str">
        <f>HYPERLINK("http://www.kabupro.jp/mark/20120614/S000B0AN.htm","四半期報告書")</f>
        <v>四半期報告書</v>
      </c>
      <c r="L4" s="15" t="str">
        <f>HYPERLINK("http://www.kabupro.jp/mark/20120316/S000AIHK.htm","四半期報告書")</f>
        <v>四半期報告書</v>
      </c>
      <c r="M4" s="15" t="str">
        <f>HYPERLINK("http://www.kabupro.jp/mark/20130131/S000CO6B.htm","有価証券報告書")</f>
        <v>有価証券報告書</v>
      </c>
      <c r="N4" s="15" t="str">
        <f>HYPERLINK("http://www.kabupro.jp/mark/20110912/S0009BWX.htm","四半期報告書")</f>
        <v>四半期報告書</v>
      </c>
      <c r="O4" s="15" t="str">
        <f>HYPERLINK("http://www.kabupro.jp/mark/20110613/S0008FWH.htm","四半期報告書")</f>
        <v>四半期報告書</v>
      </c>
      <c r="P4" s="15" t="str">
        <f>HYPERLINK("http://www.kabupro.jp/mark/20110314/S0007YB3.htm","四半期報告書")</f>
        <v>四半期報告書</v>
      </c>
      <c r="Q4" s="15" t="str">
        <f>HYPERLINK("http://www.kabupro.jp/mark/20120130/S000A4LP.htm","有価証券報告書")</f>
        <v>有価証券報告書</v>
      </c>
      <c r="R4" s="15" t="str">
        <f>HYPERLINK("http://www.kabupro.jp/mark/20100913/S0006RXM.htm","四半期報告書")</f>
        <v>四半期報告書</v>
      </c>
      <c r="S4" s="15" t="str">
        <f>HYPERLINK("http://www.kabupro.jp/mark/20100614/S0005V87.htm","四半期報告書")</f>
        <v>四半期報告書</v>
      </c>
      <c r="T4" s="15" t="str">
        <f>HYPERLINK("http://www.kabupro.jp/mark/20100315/S0005CTQ.htm","四半期報告書")</f>
        <v>四半期報告書</v>
      </c>
      <c r="U4" s="15" t="str">
        <f>HYPERLINK("http://www.kabupro.jp/mark/20110131/S0007LTH.htm","有価証券報告書")</f>
        <v>有価証券報告書</v>
      </c>
      <c r="V4" s="15" t="str">
        <f>HYPERLINK("http://www.kabupro.jp/mark/20090914/S00045I0.htm","四半期報告書")</f>
        <v>四半期報告書</v>
      </c>
      <c r="W4" s="15" t="str">
        <f>HYPERLINK("http://www.kabupro.jp/mark/20090615/S00039AK.htm","四半期報告書")</f>
        <v>四半期報告書</v>
      </c>
      <c r="X4" s="15" t="str">
        <f>HYPERLINK("http://www.kabupro.jp/mark/20090316/S0002QML.htm","四半期報告書")</f>
        <v>四半期報告書</v>
      </c>
      <c r="Y4" s="15" t="str">
        <f>HYPERLINK("http://www.kabupro.jp/mark/20100129/S00050G6.htm","有価証券報告書")</f>
        <v>有価証券報告書</v>
      </c>
    </row>
    <row r="5" spans="1:25" ht="14.25" thickBot="1">
      <c r="A5" s="11" t="s">
        <v>43</v>
      </c>
      <c r="B5" s="1" t="s">
        <v>201</v>
      </c>
      <c r="C5" s="1" t="s">
        <v>204</v>
      </c>
      <c r="D5" s="1" t="s">
        <v>206</v>
      </c>
      <c r="E5" s="1" t="s">
        <v>201</v>
      </c>
      <c r="F5" s="1" t="s">
        <v>207</v>
      </c>
      <c r="G5" s="1" t="s">
        <v>209</v>
      </c>
      <c r="H5" s="1" t="s">
        <v>211</v>
      </c>
      <c r="I5" s="1" t="s">
        <v>49</v>
      </c>
      <c r="J5" s="1" t="s">
        <v>212</v>
      </c>
      <c r="K5" s="1" t="s">
        <v>214</v>
      </c>
      <c r="L5" s="1" t="s">
        <v>216</v>
      </c>
      <c r="M5" s="1" t="s">
        <v>53</v>
      </c>
      <c r="N5" s="1" t="s">
        <v>218</v>
      </c>
      <c r="O5" s="1" t="s">
        <v>220</v>
      </c>
      <c r="P5" s="1" t="s">
        <v>222</v>
      </c>
      <c r="Q5" s="1" t="s">
        <v>55</v>
      </c>
      <c r="R5" s="1" t="s">
        <v>223</v>
      </c>
      <c r="S5" s="1" t="s">
        <v>225</v>
      </c>
      <c r="T5" s="1" t="s">
        <v>227</v>
      </c>
      <c r="U5" s="1" t="s">
        <v>57</v>
      </c>
      <c r="V5" s="1" t="s">
        <v>229</v>
      </c>
      <c r="W5" s="1" t="s">
        <v>231</v>
      </c>
      <c r="X5" s="1" t="s">
        <v>233</v>
      </c>
      <c r="Y5" s="1" t="s">
        <v>59</v>
      </c>
    </row>
    <row r="6" spans="1:25" ht="15" thickBot="1" thickTop="1">
      <c r="A6" s="10" t="s">
        <v>44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45</v>
      </c>
      <c r="B7" s="14" t="s">
        <v>202</v>
      </c>
      <c r="C7" s="14" t="s">
        <v>202</v>
      </c>
      <c r="D7" s="14" t="s">
        <v>202</v>
      </c>
      <c r="E7" s="16" t="s">
        <v>50</v>
      </c>
      <c r="F7" s="14" t="s">
        <v>202</v>
      </c>
      <c r="G7" s="14" t="s">
        <v>202</v>
      </c>
      <c r="H7" s="14" t="s">
        <v>202</v>
      </c>
      <c r="I7" s="16" t="s">
        <v>50</v>
      </c>
      <c r="J7" s="14" t="s">
        <v>202</v>
      </c>
      <c r="K7" s="14" t="s">
        <v>202</v>
      </c>
      <c r="L7" s="14" t="s">
        <v>202</v>
      </c>
      <c r="M7" s="16" t="s">
        <v>50</v>
      </c>
      <c r="N7" s="14" t="s">
        <v>202</v>
      </c>
      <c r="O7" s="14" t="s">
        <v>202</v>
      </c>
      <c r="P7" s="14" t="s">
        <v>202</v>
      </c>
      <c r="Q7" s="16" t="s">
        <v>50</v>
      </c>
      <c r="R7" s="14" t="s">
        <v>202</v>
      </c>
      <c r="S7" s="14" t="s">
        <v>202</v>
      </c>
      <c r="T7" s="14" t="s">
        <v>202</v>
      </c>
      <c r="U7" s="16" t="s">
        <v>50</v>
      </c>
      <c r="V7" s="14" t="s">
        <v>202</v>
      </c>
      <c r="W7" s="14" t="s">
        <v>202</v>
      </c>
      <c r="X7" s="14" t="s">
        <v>202</v>
      </c>
      <c r="Y7" s="16" t="s">
        <v>50</v>
      </c>
    </row>
    <row r="8" spans="1:25" ht="13.5">
      <c r="A8" s="13" t="s">
        <v>46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47</v>
      </c>
      <c r="B9" s="1" t="s">
        <v>203</v>
      </c>
      <c r="C9" s="1" t="s">
        <v>205</v>
      </c>
      <c r="D9" s="1" t="s">
        <v>49</v>
      </c>
      <c r="E9" s="17" t="s">
        <v>51</v>
      </c>
      <c r="F9" s="1" t="s">
        <v>208</v>
      </c>
      <c r="G9" s="1" t="s">
        <v>210</v>
      </c>
      <c r="H9" s="1" t="s">
        <v>53</v>
      </c>
      <c r="I9" s="17" t="s">
        <v>52</v>
      </c>
      <c r="J9" s="1" t="s">
        <v>213</v>
      </c>
      <c r="K9" s="1" t="s">
        <v>215</v>
      </c>
      <c r="L9" s="1" t="s">
        <v>217</v>
      </c>
      <c r="M9" s="17" t="s">
        <v>54</v>
      </c>
      <c r="N9" s="1" t="s">
        <v>219</v>
      </c>
      <c r="O9" s="1" t="s">
        <v>221</v>
      </c>
      <c r="P9" s="1" t="s">
        <v>57</v>
      </c>
      <c r="Q9" s="17" t="s">
        <v>56</v>
      </c>
      <c r="R9" s="1" t="s">
        <v>224</v>
      </c>
      <c r="S9" s="1" t="s">
        <v>226</v>
      </c>
      <c r="T9" s="1" t="s">
        <v>228</v>
      </c>
      <c r="U9" s="17" t="s">
        <v>58</v>
      </c>
      <c r="V9" s="1" t="s">
        <v>230</v>
      </c>
      <c r="W9" s="1" t="s">
        <v>232</v>
      </c>
      <c r="X9" s="1" t="s">
        <v>234</v>
      </c>
      <c r="Y9" s="17" t="s">
        <v>60</v>
      </c>
    </row>
    <row r="10" spans="1:25" ht="14.25" thickBot="1">
      <c r="A10" s="13" t="s">
        <v>48</v>
      </c>
      <c r="B10" s="1" t="s">
        <v>62</v>
      </c>
      <c r="C10" s="1" t="s">
        <v>62</v>
      </c>
      <c r="D10" s="1" t="s">
        <v>62</v>
      </c>
      <c r="E10" s="17" t="s">
        <v>62</v>
      </c>
      <c r="F10" s="1" t="s">
        <v>62</v>
      </c>
      <c r="G10" s="1" t="s">
        <v>62</v>
      </c>
      <c r="H10" s="1" t="s">
        <v>62</v>
      </c>
      <c r="I10" s="17" t="s">
        <v>62</v>
      </c>
      <c r="J10" s="1" t="s">
        <v>62</v>
      </c>
      <c r="K10" s="1" t="s">
        <v>62</v>
      </c>
      <c r="L10" s="1" t="s">
        <v>62</v>
      </c>
      <c r="M10" s="17" t="s">
        <v>62</v>
      </c>
      <c r="N10" s="1" t="s">
        <v>62</v>
      </c>
      <c r="O10" s="1" t="s">
        <v>62</v>
      </c>
      <c r="P10" s="1" t="s">
        <v>62</v>
      </c>
      <c r="Q10" s="17" t="s">
        <v>62</v>
      </c>
      <c r="R10" s="1" t="s">
        <v>62</v>
      </c>
      <c r="S10" s="1" t="s">
        <v>62</v>
      </c>
      <c r="T10" s="1" t="s">
        <v>62</v>
      </c>
      <c r="U10" s="17" t="s">
        <v>62</v>
      </c>
      <c r="V10" s="1" t="s">
        <v>62</v>
      </c>
      <c r="W10" s="1" t="s">
        <v>62</v>
      </c>
      <c r="X10" s="1" t="s">
        <v>62</v>
      </c>
      <c r="Y10" s="17" t="s">
        <v>62</v>
      </c>
    </row>
    <row r="11" spans="1:25" ht="14.25" thickTop="1">
      <c r="A11" s="9" t="s">
        <v>61</v>
      </c>
      <c r="B11" s="27">
        <v>1383199</v>
      </c>
      <c r="C11" s="27">
        <v>1404556</v>
      </c>
      <c r="D11" s="27">
        <v>785760</v>
      </c>
      <c r="E11" s="21">
        <v>1288791</v>
      </c>
      <c r="F11" s="27">
        <v>1124268</v>
      </c>
      <c r="G11" s="27">
        <v>1470385</v>
      </c>
      <c r="H11" s="27">
        <v>1293023</v>
      </c>
      <c r="I11" s="21">
        <v>1710189</v>
      </c>
      <c r="J11" s="27">
        <v>1430560</v>
      </c>
      <c r="K11" s="27">
        <v>1455594</v>
      </c>
      <c r="L11" s="27">
        <v>1224652</v>
      </c>
      <c r="M11" s="21">
        <v>1071330</v>
      </c>
      <c r="N11" s="27">
        <v>1441144</v>
      </c>
      <c r="O11" s="27">
        <v>1655588</v>
      </c>
      <c r="P11" s="27">
        <v>1340391</v>
      </c>
      <c r="Q11" s="21">
        <v>1510682</v>
      </c>
      <c r="R11" s="27">
        <v>2131976</v>
      </c>
      <c r="S11" s="27">
        <v>2951360</v>
      </c>
      <c r="T11" s="27">
        <v>3049806</v>
      </c>
      <c r="U11" s="21">
        <v>2969523</v>
      </c>
      <c r="V11" s="27">
        <v>3118603</v>
      </c>
      <c r="W11" s="27">
        <v>2917245</v>
      </c>
      <c r="X11" s="27">
        <v>1964616</v>
      </c>
      <c r="Y11" s="21">
        <v>2356201</v>
      </c>
    </row>
    <row r="12" spans="1:25" ht="13.5">
      <c r="A12" s="2" t="s">
        <v>235</v>
      </c>
      <c r="B12" s="28">
        <v>7168356</v>
      </c>
      <c r="C12" s="28">
        <v>7429254</v>
      </c>
      <c r="D12" s="28">
        <v>7744785</v>
      </c>
      <c r="E12" s="22">
        <v>7484061</v>
      </c>
      <c r="F12" s="28">
        <v>7005183</v>
      </c>
      <c r="G12" s="28">
        <v>6900713</v>
      </c>
      <c r="H12" s="28">
        <v>7128788</v>
      </c>
      <c r="I12" s="22">
        <v>6759037</v>
      </c>
      <c r="J12" s="28">
        <v>6331840</v>
      </c>
      <c r="K12" s="28">
        <v>6531414</v>
      </c>
      <c r="L12" s="28">
        <v>6511143</v>
      </c>
      <c r="M12" s="22">
        <v>6075500</v>
      </c>
      <c r="N12" s="28">
        <v>4859917</v>
      </c>
      <c r="O12" s="28">
        <v>5149991</v>
      </c>
      <c r="P12" s="28">
        <v>5173688</v>
      </c>
      <c r="Q12" s="22">
        <v>5079805</v>
      </c>
      <c r="R12" s="28">
        <v>4481171</v>
      </c>
      <c r="S12" s="28">
        <v>5004415</v>
      </c>
      <c r="T12" s="28">
        <v>5370157</v>
      </c>
      <c r="U12" s="22">
        <v>5246878</v>
      </c>
      <c r="V12" s="28">
        <v>5071117</v>
      </c>
      <c r="W12" s="28">
        <v>5901230</v>
      </c>
      <c r="X12" s="28">
        <v>7333838</v>
      </c>
      <c r="Y12" s="22">
        <v>8250220</v>
      </c>
    </row>
    <row r="13" spans="1:25" ht="13.5">
      <c r="A13" s="2" t="s">
        <v>65</v>
      </c>
      <c r="B13" s="28">
        <v>2905398</v>
      </c>
      <c r="C13" s="28">
        <v>2822433</v>
      </c>
      <c r="D13" s="28">
        <v>2975211</v>
      </c>
      <c r="E13" s="22">
        <v>2579845</v>
      </c>
      <c r="F13" s="28">
        <v>2827086</v>
      </c>
      <c r="G13" s="28">
        <v>2526534</v>
      </c>
      <c r="H13" s="28">
        <v>2311424</v>
      </c>
      <c r="I13" s="22">
        <v>2134955</v>
      </c>
      <c r="J13" s="28">
        <v>2430438</v>
      </c>
      <c r="K13" s="28">
        <v>2348468</v>
      </c>
      <c r="L13" s="28">
        <v>2196296</v>
      </c>
      <c r="M13" s="22">
        <v>2009521</v>
      </c>
      <c r="N13" s="28">
        <v>2432523</v>
      </c>
      <c r="O13" s="28">
        <v>2089643</v>
      </c>
      <c r="P13" s="28">
        <v>1979263</v>
      </c>
      <c r="Q13" s="22">
        <v>1792342</v>
      </c>
      <c r="R13" s="28">
        <v>2069441</v>
      </c>
      <c r="S13" s="28">
        <v>1720048</v>
      </c>
      <c r="T13" s="28">
        <v>1563148</v>
      </c>
      <c r="U13" s="22">
        <v>1402441</v>
      </c>
      <c r="V13" s="28">
        <v>1600261</v>
      </c>
      <c r="W13" s="28">
        <v>1631867</v>
      </c>
      <c r="X13" s="28">
        <v>2186918</v>
      </c>
      <c r="Y13" s="22"/>
    </row>
    <row r="14" spans="1:25" ht="13.5">
      <c r="A14" s="2" t="s">
        <v>68</v>
      </c>
      <c r="B14" s="28">
        <v>261373</v>
      </c>
      <c r="C14" s="28">
        <v>233282</v>
      </c>
      <c r="D14" s="28">
        <v>186071</v>
      </c>
      <c r="E14" s="22">
        <v>171559</v>
      </c>
      <c r="F14" s="28">
        <v>196114</v>
      </c>
      <c r="G14" s="28">
        <v>259327</v>
      </c>
      <c r="H14" s="28">
        <v>155830</v>
      </c>
      <c r="I14" s="22">
        <v>37529</v>
      </c>
      <c r="J14" s="28">
        <v>130099</v>
      </c>
      <c r="K14" s="28">
        <v>131930</v>
      </c>
      <c r="L14" s="28">
        <v>150566</v>
      </c>
      <c r="M14" s="22">
        <v>283505</v>
      </c>
      <c r="N14" s="28">
        <v>319813</v>
      </c>
      <c r="O14" s="28">
        <v>343864</v>
      </c>
      <c r="P14" s="28">
        <v>251125</v>
      </c>
      <c r="Q14" s="22">
        <v>139831</v>
      </c>
      <c r="R14" s="28">
        <v>358937</v>
      </c>
      <c r="S14" s="28">
        <v>250243</v>
      </c>
      <c r="T14" s="28">
        <v>486815</v>
      </c>
      <c r="U14" s="22">
        <v>158937</v>
      </c>
      <c r="V14" s="28">
        <v>437033</v>
      </c>
      <c r="W14" s="28">
        <v>295336</v>
      </c>
      <c r="X14" s="28">
        <v>275240</v>
      </c>
      <c r="Y14" s="22">
        <v>192480</v>
      </c>
    </row>
    <row r="15" spans="1:25" ht="13.5">
      <c r="A15" s="2" t="s">
        <v>69</v>
      </c>
      <c r="B15" s="28">
        <v>-11942</v>
      </c>
      <c r="C15" s="28">
        <v>-12679</v>
      </c>
      <c r="D15" s="28">
        <v>-11908</v>
      </c>
      <c r="E15" s="22">
        <v>-11059</v>
      </c>
      <c r="F15" s="28">
        <v>-13720</v>
      </c>
      <c r="G15" s="28">
        <v>-13606</v>
      </c>
      <c r="H15" s="28">
        <v>-14084</v>
      </c>
      <c r="I15" s="22">
        <v>-13618</v>
      </c>
      <c r="J15" s="28">
        <v>-20229</v>
      </c>
      <c r="K15" s="28">
        <v>-19330</v>
      </c>
      <c r="L15" s="28">
        <v>-21061</v>
      </c>
      <c r="M15" s="22">
        <v>-20352</v>
      </c>
      <c r="N15" s="28">
        <v>-35255</v>
      </c>
      <c r="O15" s="28">
        <v>-36799</v>
      </c>
      <c r="P15" s="28">
        <v>-36479</v>
      </c>
      <c r="Q15" s="22">
        <v>-34143</v>
      </c>
      <c r="R15" s="28">
        <v>-37341</v>
      </c>
      <c r="S15" s="28">
        <v>-37451</v>
      </c>
      <c r="T15" s="28">
        <v>-39439</v>
      </c>
      <c r="U15" s="22">
        <v>-33134</v>
      </c>
      <c r="V15" s="28">
        <v>-24099</v>
      </c>
      <c r="W15" s="28">
        <v>-26831</v>
      </c>
      <c r="X15" s="28">
        <v>-30033</v>
      </c>
      <c r="Y15" s="22">
        <v>-33962</v>
      </c>
    </row>
    <row r="16" spans="1:25" ht="13.5">
      <c r="A16" s="2" t="s">
        <v>70</v>
      </c>
      <c r="B16" s="28">
        <v>11706384</v>
      </c>
      <c r="C16" s="28">
        <v>11876846</v>
      </c>
      <c r="D16" s="28">
        <v>11679921</v>
      </c>
      <c r="E16" s="22">
        <v>11513197</v>
      </c>
      <c r="F16" s="28">
        <v>11138931</v>
      </c>
      <c r="G16" s="28">
        <v>11143354</v>
      </c>
      <c r="H16" s="28">
        <v>10874982</v>
      </c>
      <c r="I16" s="22">
        <v>10715460</v>
      </c>
      <c r="J16" s="28">
        <v>10302709</v>
      </c>
      <c r="K16" s="28">
        <v>10448078</v>
      </c>
      <c r="L16" s="28">
        <v>10061597</v>
      </c>
      <c r="M16" s="22">
        <v>9496842</v>
      </c>
      <c r="N16" s="28">
        <v>9018142</v>
      </c>
      <c r="O16" s="28">
        <v>9202288</v>
      </c>
      <c r="P16" s="28">
        <v>8707988</v>
      </c>
      <c r="Q16" s="22">
        <v>8601360</v>
      </c>
      <c r="R16" s="28">
        <v>9004185</v>
      </c>
      <c r="S16" s="28">
        <v>9888617</v>
      </c>
      <c r="T16" s="28">
        <v>10430488</v>
      </c>
      <c r="U16" s="22">
        <v>9995030</v>
      </c>
      <c r="V16" s="28">
        <v>10202916</v>
      </c>
      <c r="W16" s="28">
        <v>10718848</v>
      </c>
      <c r="X16" s="28">
        <v>11730579</v>
      </c>
      <c r="Y16" s="22">
        <v>13032311</v>
      </c>
    </row>
    <row r="17" spans="1:25" ht="13.5">
      <c r="A17" s="3" t="s">
        <v>236</v>
      </c>
      <c r="B17" s="28">
        <v>733993</v>
      </c>
      <c r="C17" s="28">
        <v>744987</v>
      </c>
      <c r="D17" s="28">
        <v>755998</v>
      </c>
      <c r="E17" s="22">
        <v>767017</v>
      </c>
      <c r="F17" s="28">
        <v>778621</v>
      </c>
      <c r="G17" s="28">
        <v>790226</v>
      </c>
      <c r="H17" s="28">
        <v>801775</v>
      </c>
      <c r="I17" s="22">
        <v>813057</v>
      </c>
      <c r="J17" s="28">
        <v>825435</v>
      </c>
      <c r="K17" s="28">
        <v>837810</v>
      </c>
      <c r="L17" s="28">
        <v>849668</v>
      </c>
      <c r="M17" s="22">
        <v>862024</v>
      </c>
      <c r="N17" s="28">
        <v>866868</v>
      </c>
      <c r="O17" s="28">
        <v>880337</v>
      </c>
      <c r="P17" s="28">
        <v>903537</v>
      </c>
      <c r="Q17" s="22">
        <v>916702</v>
      </c>
      <c r="R17" s="28">
        <v>930477</v>
      </c>
      <c r="S17" s="28">
        <v>944692</v>
      </c>
      <c r="T17" s="28">
        <v>958808</v>
      </c>
      <c r="U17" s="22">
        <v>972925</v>
      </c>
      <c r="V17" s="28">
        <v>988450</v>
      </c>
      <c r="W17" s="28">
        <v>1000770</v>
      </c>
      <c r="X17" s="28">
        <v>1028122</v>
      </c>
      <c r="Y17" s="22">
        <v>1035447</v>
      </c>
    </row>
    <row r="18" spans="1:25" ht="13.5">
      <c r="A18" s="3" t="s">
        <v>237</v>
      </c>
      <c r="B18" s="28">
        <v>62789</v>
      </c>
      <c r="C18" s="28">
        <v>70467</v>
      </c>
      <c r="D18" s="28">
        <v>70727</v>
      </c>
      <c r="E18" s="22">
        <v>61528</v>
      </c>
      <c r="F18" s="28">
        <v>62119</v>
      </c>
      <c r="G18" s="28">
        <v>64297</v>
      </c>
      <c r="H18" s="28">
        <v>65815</v>
      </c>
      <c r="I18" s="22">
        <v>62242</v>
      </c>
      <c r="J18" s="28">
        <v>66932</v>
      </c>
      <c r="K18" s="28">
        <v>58786</v>
      </c>
      <c r="L18" s="28">
        <v>48744</v>
      </c>
      <c r="M18" s="22">
        <v>45184</v>
      </c>
      <c r="N18" s="28">
        <v>46723</v>
      </c>
      <c r="O18" s="28">
        <v>41616</v>
      </c>
      <c r="P18" s="28">
        <v>51118</v>
      </c>
      <c r="Q18" s="22">
        <v>53393</v>
      </c>
      <c r="R18" s="28">
        <v>55908</v>
      </c>
      <c r="S18" s="28">
        <v>33941</v>
      </c>
      <c r="T18" s="28">
        <v>35991</v>
      </c>
      <c r="U18" s="22">
        <v>16041</v>
      </c>
      <c r="V18" s="28">
        <v>11158</v>
      </c>
      <c r="W18" s="28">
        <v>11813</v>
      </c>
      <c r="X18" s="28">
        <v>12468</v>
      </c>
      <c r="Y18" s="22">
        <v>13123</v>
      </c>
    </row>
    <row r="19" spans="1:25" ht="13.5">
      <c r="A19" s="3" t="s">
        <v>82</v>
      </c>
      <c r="B19" s="28">
        <v>2241810</v>
      </c>
      <c r="C19" s="28">
        <v>2241810</v>
      </c>
      <c r="D19" s="28">
        <v>2241810</v>
      </c>
      <c r="E19" s="22">
        <v>2241810</v>
      </c>
      <c r="F19" s="28">
        <v>2241810</v>
      </c>
      <c r="G19" s="28">
        <v>2241810</v>
      </c>
      <c r="H19" s="28">
        <v>2241810</v>
      </c>
      <c r="I19" s="22">
        <v>2241810</v>
      </c>
      <c r="J19" s="28">
        <v>2241810</v>
      </c>
      <c r="K19" s="28">
        <v>2241810</v>
      </c>
      <c r="L19" s="28">
        <v>2241810</v>
      </c>
      <c r="M19" s="22">
        <v>2241810</v>
      </c>
      <c r="N19" s="28">
        <v>2241810</v>
      </c>
      <c r="O19" s="28">
        <v>2241810</v>
      </c>
      <c r="P19" s="28">
        <v>2256302</v>
      </c>
      <c r="Q19" s="22">
        <v>2256302</v>
      </c>
      <c r="R19" s="28">
        <v>2256302</v>
      </c>
      <c r="S19" s="28">
        <v>2256302</v>
      </c>
      <c r="T19" s="28">
        <v>2088302</v>
      </c>
      <c r="U19" s="22">
        <v>2548302</v>
      </c>
      <c r="V19" s="28">
        <v>2648302</v>
      </c>
      <c r="W19" s="28">
        <v>2648302</v>
      </c>
      <c r="X19" s="28">
        <v>3610716</v>
      </c>
      <c r="Y19" s="22">
        <v>3610716</v>
      </c>
    </row>
    <row r="20" spans="1:25" ht="13.5">
      <c r="A20" s="3" t="s">
        <v>238</v>
      </c>
      <c r="B20" s="28">
        <v>55372</v>
      </c>
      <c r="C20" s="28">
        <v>58717</v>
      </c>
      <c r="D20" s="28">
        <v>63448</v>
      </c>
      <c r="E20" s="22">
        <v>65619</v>
      </c>
      <c r="F20" s="28">
        <v>67964</v>
      </c>
      <c r="G20" s="28">
        <v>71124</v>
      </c>
      <c r="H20" s="28">
        <v>74397</v>
      </c>
      <c r="I20" s="22">
        <v>73740</v>
      </c>
      <c r="J20" s="28">
        <v>58687</v>
      </c>
      <c r="K20" s="28">
        <v>61434</v>
      </c>
      <c r="L20" s="28">
        <v>49083</v>
      </c>
      <c r="M20" s="22">
        <v>47783</v>
      </c>
      <c r="N20" s="28">
        <v>39043</v>
      </c>
      <c r="O20" s="28">
        <v>29471</v>
      </c>
      <c r="P20" s="28">
        <v>31570</v>
      </c>
      <c r="Q20" s="22">
        <v>31403</v>
      </c>
      <c r="R20" s="28">
        <v>31566</v>
      </c>
      <c r="S20" s="28">
        <v>32300</v>
      </c>
      <c r="T20" s="28">
        <v>33595</v>
      </c>
      <c r="U20" s="22">
        <v>30248</v>
      </c>
      <c r="V20" s="28">
        <v>30103</v>
      </c>
      <c r="W20" s="28">
        <v>26671</v>
      </c>
      <c r="X20" s="28">
        <v>27574</v>
      </c>
      <c r="Y20" s="22">
        <v>25085</v>
      </c>
    </row>
    <row r="21" spans="1:25" ht="13.5">
      <c r="A21" s="3" t="s">
        <v>84</v>
      </c>
      <c r="B21" s="28">
        <v>3093965</v>
      </c>
      <c r="C21" s="28">
        <v>3115982</v>
      </c>
      <c r="D21" s="28">
        <v>3131984</v>
      </c>
      <c r="E21" s="22">
        <v>3135975</v>
      </c>
      <c r="F21" s="28">
        <v>3150515</v>
      </c>
      <c r="G21" s="28">
        <v>3167459</v>
      </c>
      <c r="H21" s="28">
        <v>3183798</v>
      </c>
      <c r="I21" s="22">
        <v>3190850</v>
      </c>
      <c r="J21" s="28">
        <v>3192865</v>
      </c>
      <c r="K21" s="28">
        <v>3199842</v>
      </c>
      <c r="L21" s="28">
        <v>3189306</v>
      </c>
      <c r="M21" s="22">
        <v>3196802</v>
      </c>
      <c r="N21" s="28">
        <v>3194445</v>
      </c>
      <c r="O21" s="28">
        <v>3193235</v>
      </c>
      <c r="P21" s="28">
        <v>3242528</v>
      </c>
      <c r="Q21" s="22">
        <v>3257801</v>
      </c>
      <c r="R21" s="28">
        <v>3274254</v>
      </c>
      <c r="S21" s="28">
        <v>3267236</v>
      </c>
      <c r="T21" s="28">
        <v>3116698</v>
      </c>
      <c r="U21" s="22">
        <v>3567517</v>
      </c>
      <c r="V21" s="28">
        <v>3678014</v>
      </c>
      <c r="W21" s="28">
        <v>3687558</v>
      </c>
      <c r="X21" s="28">
        <v>4678881</v>
      </c>
      <c r="Y21" s="22">
        <v>4684373</v>
      </c>
    </row>
    <row r="22" spans="1:25" ht="13.5">
      <c r="A22" s="2" t="s">
        <v>89</v>
      </c>
      <c r="B22" s="28">
        <v>93348</v>
      </c>
      <c r="C22" s="28">
        <v>90257</v>
      </c>
      <c r="D22" s="28">
        <v>94912</v>
      </c>
      <c r="E22" s="22">
        <v>91434</v>
      </c>
      <c r="F22" s="28">
        <v>91115</v>
      </c>
      <c r="G22" s="28">
        <v>83653</v>
      </c>
      <c r="H22" s="28">
        <v>78505</v>
      </c>
      <c r="I22" s="22">
        <v>63169</v>
      </c>
      <c r="J22" s="28">
        <v>38747</v>
      </c>
      <c r="K22" s="28">
        <v>20680</v>
      </c>
      <c r="L22" s="28">
        <v>21331</v>
      </c>
      <c r="M22" s="22">
        <v>22067</v>
      </c>
      <c r="N22" s="28">
        <v>23215</v>
      </c>
      <c r="O22" s="28">
        <v>24363</v>
      </c>
      <c r="P22" s="28">
        <v>25511</v>
      </c>
      <c r="Q22" s="22">
        <v>24117</v>
      </c>
      <c r="R22" s="28">
        <v>25075</v>
      </c>
      <c r="S22" s="28">
        <v>30776</v>
      </c>
      <c r="T22" s="28">
        <v>32544</v>
      </c>
      <c r="U22" s="22">
        <v>32812</v>
      </c>
      <c r="V22" s="28">
        <v>29454</v>
      </c>
      <c r="W22" s="28">
        <v>30936</v>
      </c>
      <c r="X22" s="28">
        <v>32417</v>
      </c>
      <c r="Y22" s="22">
        <v>33899</v>
      </c>
    </row>
    <row r="23" spans="1:25" ht="13.5">
      <c r="A23" s="3" t="s">
        <v>90</v>
      </c>
      <c r="B23" s="28">
        <v>8190768</v>
      </c>
      <c r="C23" s="28">
        <v>8509170</v>
      </c>
      <c r="D23" s="28">
        <v>7942324</v>
      </c>
      <c r="E23" s="22">
        <v>8015537</v>
      </c>
      <c r="F23" s="28">
        <v>6506189</v>
      </c>
      <c r="G23" s="28">
        <v>6262892</v>
      </c>
      <c r="H23" s="28">
        <v>4243444</v>
      </c>
      <c r="I23" s="22">
        <v>3189383</v>
      </c>
      <c r="J23" s="28">
        <v>3044877</v>
      </c>
      <c r="K23" s="28">
        <v>3242039</v>
      </c>
      <c r="L23" s="28">
        <v>2795158</v>
      </c>
      <c r="M23" s="22">
        <v>2599316</v>
      </c>
      <c r="N23" s="28">
        <v>2703180</v>
      </c>
      <c r="O23" s="28">
        <v>2982370</v>
      </c>
      <c r="P23" s="28">
        <v>2796099</v>
      </c>
      <c r="Q23" s="22">
        <v>2165041</v>
      </c>
      <c r="R23" s="28">
        <v>2541408</v>
      </c>
      <c r="S23" s="28">
        <v>2564952</v>
      </c>
      <c r="T23" s="28">
        <v>2291394</v>
      </c>
      <c r="U23" s="22">
        <v>2379134</v>
      </c>
      <c r="V23" s="28">
        <v>2683553</v>
      </c>
      <c r="W23" s="28">
        <v>2652747</v>
      </c>
      <c r="X23" s="28">
        <v>3112044</v>
      </c>
      <c r="Y23" s="22">
        <v>2961248</v>
      </c>
    </row>
    <row r="24" spans="1:25" ht="13.5">
      <c r="A24" s="3" t="s">
        <v>93</v>
      </c>
      <c r="B24" s="28">
        <v>5543</v>
      </c>
      <c r="C24" s="28">
        <v>5543</v>
      </c>
      <c r="D24" s="28">
        <v>5681</v>
      </c>
      <c r="E24" s="22">
        <v>5732</v>
      </c>
      <c r="F24" s="28">
        <v>5068</v>
      </c>
      <c r="G24" s="28">
        <v>5450</v>
      </c>
      <c r="H24" s="28">
        <v>9595</v>
      </c>
      <c r="I24" s="22">
        <v>9660</v>
      </c>
      <c r="J24" s="28">
        <v>10874</v>
      </c>
      <c r="K24" s="28">
        <v>46794</v>
      </c>
      <c r="L24" s="28">
        <v>51814</v>
      </c>
      <c r="M24" s="22">
        <v>53636</v>
      </c>
      <c r="N24" s="28">
        <v>56935</v>
      </c>
      <c r="O24" s="28">
        <v>62686</v>
      </c>
      <c r="P24" s="28">
        <v>68322</v>
      </c>
      <c r="Q24" s="22">
        <v>69956</v>
      </c>
      <c r="R24" s="28">
        <v>72871</v>
      </c>
      <c r="S24" s="28">
        <v>77381</v>
      </c>
      <c r="T24" s="28">
        <v>74607</v>
      </c>
      <c r="U24" s="22">
        <v>88645</v>
      </c>
      <c r="V24" s="28">
        <v>82628</v>
      </c>
      <c r="W24" s="28">
        <v>94717</v>
      </c>
      <c r="X24" s="28">
        <v>119867</v>
      </c>
      <c r="Y24" s="22">
        <v>114540</v>
      </c>
    </row>
    <row r="25" spans="1:25" ht="13.5">
      <c r="A25" s="3" t="s">
        <v>68</v>
      </c>
      <c r="B25" s="28">
        <v>106927</v>
      </c>
      <c r="C25" s="28">
        <v>107529</v>
      </c>
      <c r="D25" s="28">
        <v>108123</v>
      </c>
      <c r="E25" s="22">
        <v>108712</v>
      </c>
      <c r="F25" s="28">
        <v>110887</v>
      </c>
      <c r="G25" s="28">
        <v>112274</v>
      </c>
      <c r="H25" s="28">
        <v>113086</v>
      </c>
      <c r="I25" s="22">
        <v>111503</v>
      </c>
      <c r="J25" s="28">
        <v>111684</v>
      </c>
      <c r="K25" s="28">
        <v>111880</v>
      </c>
      <c r="L25" s="28">
        <v>94526</v>
      </c>
      <c r="M25" s="22">
        <v>81477</v>
      </c>
      <c r="N25" s="28">
        <v>85168</v>
      </c>
      <c r="O25" s="28">
        <v>76223</v>
      </c>
      <c r="P25" s="28">
        <v>76026</v>
      </c>
      <c r="Q25" s="22">
        <v>74966</v>
      </c>
      <c r="R25" s="28">
        <v>82354</v>
      </c>
      <c r="S25" s="28">
        <v>82016</v>
      </c>
      <c r="T25" s="28">
        <v>81135</v>
      </c>
      <c r="U25" s="22">
        <v>81943</v>
      </c>
      <c r="V25" s="28">
        <v>154600</v>
      </c>
      <c r="W25" s="28">
        <v>163779</v>
      </c>
      <c r="X25" s="28">
        <v>164637</v>
      </c>
      <c r="Y25" s="22">
        <v>166392</v>
      </c>
    </row>
    <row r="26" spans="1:25" ht="13.5">
      <c r="A26" s="3" t="s">
        <v>69</v>
      </c>
      <c r="B26" s="28">
        <v>-5543</v>
      </c>
      <c r="C26" s="28">
        <v>-5543</v>
      </c>
      <c r="D26" s="28">
        <v>-5681</v>
      </c>
      <c r="E26" s="22">
        <v>-5732</v>
      </c>
      <c r="F26" s="28">
        <v>-5068</v>
      </c>
      <c r="G26" s="28">
        <v>-5450</v>
      </c>
      <c r="H26" s="28">
        <v>-9595</v>
      </c>
      <c r="I26" s="22">
        <v>-9660</v>
      </c>
      <c r="J26" s="28">
        <v>-10874</v>
      </c>
      <c r="K26" s="28">
        <v>-46794</v>
      </c>
      <c r="L26" s="28">
        <v>-51814</v>
      </c>
      <c r="M26" s="22">
        <v>-53636</v>
      </c>
      <c r="N26" s="28">
        <v>-56935</v>
      </c>
      <c r="O26" s="28">
        <v>-62686</v>
      </c>
      <c r="P26" s="28">
        <v>-68322</v>
      </c>
      <c r="Q26" s="22">
        <v>-69956</v>
      </c>
      <c r="R26" s="28">
        <v>-76681</v>
      </c>
      <c r="S26" s="28">
        <v>-81191</v>
      </c>
      <c r="T26" s="28">
        <v>-78417</v>
      </c>
      <c r="U26" s="22">
        <v>-92455</v>
      </c>
      <c r="V26" s="28">
        <v>-158428</v>
      </c>
      <c r="W26" s="28">
        <v>-174632</v>
      </c>
      <c r="X26" s="28"/>
      <c r="Y26" s="22">
        <v>-194455</v>
      </c>
    </row>
    <row r="27" spans="1:25" ht="13.5">
      <c r="A27" s="3" t="s">
        <v>95</v>
      </c>
      <c r="B27" s="28">
        <v>8297695</v>
      </c>
      <c r="C27" s="28">
        <v>8616700</v>
      </c>
      <c r="D27" s="28">
        <v>8050447</v>
      </c>
      <c r="E27" s="22">
        <v>8124250</v>
      </c>
      <c r="F27" s="28">
        <v>6617077</v>
      </c>
      <c r="G27" s="28">
        <v>6375167</v>
      </c>
      <c r="H27" s="28">
        <v>4356530</v>
      </c>
      <c r="I27" s="22">
        <v>3303798</v>
      </c>
      <c r="J27" s="28">
        <v>3156562</v>
      </c>
      <c r="K27" s="28">
        <v>3353920</v>
      </c>
      <c r="L27" s="28">
        <v>2889684</v>
      </c>
      <c r="M27" s="22">
        <v>2682685</v>
      </c>
      <c r="N27" s="28">
        <v>2788349</v>
      </c>
      <c r="O27" s="28">
        <v>3058593</v>
      </c>
      <c r="P27" s="28">
        <v>2872126</v>
      </c>
      <c r="Q27" s="22">
        <v>2242529</v>
      </c>
      <c r="R27" s="28">
        <v>2619953</v>
      </c>
      <c r="S27" s="28">
        <v>2643158</v>
      </c>
      <c r="T27" s="28">
        <v>2368720</v>
      </c>
      <c r="U27" s="22">
        <v>2458929</v>
      </c>
      <c r="V27" s="28">
        <v>2763928</v>
      </c>
      <c r="W27" s="28">
        <v>2738960</v>
      </c>
      <c r="X27" s="28">
        <v>3196766</v>
      </c>
      <c r="Y27" s="22">
        <v>3047725</v>
      </c>
    </row>
    <row r="28" spans="1:25" ht="13.5">
      <c r="A28" s="2" t="s">
        <v>96</v>
      </c>
      <c r="B28" s="28">
        <v>11485009</v>
      </c>
      <c r="C28" s="28">
        <v>11822939</v>
      </c>
      <c r="D28" s="28">
        <v>11277344</v>
      </c>
      <c r="E28" s="22">
        <v>11351660</v>
      </c>
      <c r="F28" s="28">
        <v>9858707</v>
      </c>
      <c r="G28" s="28">
        <v>9626279</v>
      </c>
      <c r="H28" s="28">
        <v>7618834</v>
      </c>
      <c r="I28" s="22">
        <v>6557818</v>
      </c>
      <c r="J28" s="28">
        <v>6388175</v>
      </c>
      <c r="K28" s="28">
        <v>6574443</v>
      </c>
      <c r="L28" s="28">
        <v>6100322</v>
      </c>
      <c r="M28" s="22">
        <v>5901555</v>
      </c>
      <c r="N28" s="28">
        <v>6006010</v>
      </c>
      <c r="O28" s="28">
        <v>6276191</v>
      </c>
      <c r="P28" s="28">
        <v>6140166</v>
      </c>
      <c r="Q28" s="22">
        <v>5524448</v>
      </c>
      <c r="R28" s="28">
        <v>5919283</v>
      </c>
      <c r="S28" s="28">
        <v>5941171</v>
      </c>
      <c r="T28" s="28">
        <v>5517963</v>
      </c>
      <c r="U28" s="22">
        <v>6059260</v>
      </c>
      <c r="V28" s="28">
        <v>6471397</v>
      </c>
      <c r="W28" s="28">
        <v>6457454</v>
      </c>
      <c r="X28" s="28">
        <v>7908066</v>
      </c>
      <c r="Y28" s="22">
        <v>7765999</v>
      </c>
    </row>
    <row r="29" spans="1:25" ht="14.25" thickBot="1">
      <c r="A29" s="5" t="s">
        <v>97</v>
      </c>
      <c r="B29" s="29">
        <v>23191393</v>
      </c>
      <c r="C29" s="29">
        <v>23699786</v>
      </c>
      <c r="D29" s="29">
        <v>22957265</v>
      </c>
      <c r="E29" s="23">
        <v>22864857</v>
      </c>
      <c r="F29" s="29">
        <v>20997639</v>
      </c>
      <c r="G29" s="29">
        <v>20769634</v>
      </c>
      <c r="H29" s="29">
        <v>18493817</v>
      </c>
      <c r="I29" s="23">
        <v>17273278</v>
      </c>
      <c r="J29" s="29">
        <v>16690884</v>
      </c>
      <c r="K29" s="29">
        <v>17022521</v>
      </c>
      <c r="L29" s="29">
        <v>16161920</v>
      </c>
      <c r="M29" s="23">
        <v>15398397</v>
      </c>
      <c r="N29" s="29">
        <v>15024153</v>
      </c>
      <c r="O29" s="29">
        <v>15478480</v>
      </c>
      <c r="P29" s="29">
        <v>14848154</v>
      </c>
      <c r="Q29" s="23">
        <v>14125808</v>
      </c>
      <c r="R29" s="29">
        <v>14923469</v>
      </c>
      <c r="S29" s="29">
        <v>15829789</v>
      </c>
      <c r="T29" s="29">
        <v>15948451</v>
      </c>
      <c r="U29" s="23">
        <v>16054290</v>
      </c>
      <c r="V29" s="29">
        <v>16674314</v>
      </c>
      <c r="W29" s="29">
        <v>17176302</v>
      </c>
      <c r="X29" s="29">
        <v>19638645</v>
      </c>
      <c r="Y29" s="23">
        <v>20798310</v>
      </c>
    </row>
    <row r="30" spans="1:25" ht="14.25" thickTop="1">
      <c r="A30" s="2" t="s">
        <v>239</v>
      </c>
      <c r="B30" s="28">
        <v>4213209</v>
      </c>
      <c r="C30" s="28">
        <v>4210432</v>
      </c>
      <c r="D30" s="28">
        <v>4301166</v>
      </c>
      <c r="E30" s="22">
        <v>3933121</v>
      </c>
      <c r="F30" s="28">
        <v>4002503</v>
      </c>
      <c r="G30" s="28">
        <v>3840106</v>
      </c>
      <c r="H30" s="28">
        <v>3934811</v>
      </c>
      <c r="I30" s="22">
        <v>3605902</v>
      </c>
      <c r="J30" s="28">
        <v>3518241</v>
      </c>
      <c r="K30" s="28">
        <v>3558811</v>
      </c>
      <c r="L30" s="28">
        <v>3546685</v>
      </c>
      <c r="M30" s="22">
        <v>3108423</v>
      </c>
      <c r="N30" s="28">
        <v>3325046</v>
      </c>
      <c r="O30" s="28">
        <v>3388021</v>
      </c>
      <c r="P30" s="28">
        <v>3230736</v>
      </c>
      <c r="Q30" s="22">
        <v>2969562</v>
      </c>
      <c r="R30" s="28">
        <v>3162451</v>
      </c>
      <c r="S30" s="28">
        <v>3846596</v>
      </c>
      <c r="T30" s="28">
        <v>4344107</v>
      </c>
      <c r="U30" s="22">
        <v>4253839</v>
      </c>
      <c r="V30" s="28">
        <v>4164621</v>
      </c>
      <c r="W30" s="28">
        <v>4527935</v>
      </c>
      <c r="X30" s="28">
        <v>5740994</v>
      </c>
      <c r="Y30" s="22">
        <v>6508902</v>
      </c>
    </row>
    <row r="31" spans="1:25" ht="13.5">
      <c r="A31" s="2" t="s">
        <v>100</v>
      </c>
      <c r="B31" s="28">
        <v>3440000</v>
      </c>
      <c r="C31" s="28">
        <v>3440000</v>
      </c>
      <c r="D31" s="28">
        <v>3417000</v>
      </c>
      <c r="E31" s="22">
        <v>3450000</v>
      </c>
      <c r="F31" s="28">
        <v>4150000</v>
      </c>
      <c r="G31" s="28">
        <v>4159000</v>
      </c>
      <c r="H31" s="28">
        <v>4084000</v>
      </c>
      <c r="I31" s="22">
        <v>3976599</v>
      </c>
      <c r="J31" s="28">
        <v>3950000</v>
      </c>
      <c r="K31" s="28">
        <v>3950000</v>
      </c>
      <c r="L31" s="28">
        <v>3750000</v>
      </c>
      <c r="M31" s="22">
        <v>3650000</v>
      </c>
      <c r="N31" s="28">
        <v>3050000</v>
      </c>
      <c r="O31" s="28">
        <v>3050000</v>
      </c>
      <c r="P31" s="28">
        <v>2900000</v>
      </c>
      <c r="Q31" s="22">
        <v>2900000</v>
      </c>
      <c r="R31" s="28">
        <v>1900000</v>
      </c>
      <c r="S31" s="28">
        <v>2000000</v>
      </c>
      <c r="T31" s="28">
        <v>2000000</v>
      </c>
      <c r="U31" s="22">
        <v>2100000</v>
      </c>
      <c r="V31" s="28">
        <v>2600000</v>
      </c>
      <c r="W31" s="28">
        <v>2600000</v>
      </c>
      <c r="X31" s="28">
        <v>2600000</v>
      </c>
      <c r="Y31" s="22">
        <v>2700000</v>
      </c>
    </row>
    <row r="32" spans="1:25" ht="13.5">
      <c r="A32" s="2" t="s">
        <v>106</v>
      </c>
      <c r="B32" s="28">
        <v>72501</v>
      </c>
      <c r="C32" s="28">
        <v>138539</v>
      </c>
      <c r="D32" s="28">
        <v>68547</v>
      </c>
      <c r="E32" s="22">
        <v>152291</v>
      </c>
      <c r="F32" s="28">
        <v>72591</v>
      </c>
      <c r="G32" s="28">
        <v>138229</v>
      </c>
      <c r="H32" s="28">
        <v>70890</v>
      </c>
      <c r="I32" s="22">
        <v>139304</v>
      </c>
      <c r="J32" s="28">
        <v>67425</v>
      </c>
      <c r="K32" s="28">
        <v>111855</v>
      </c>
      <c r="L32" s="28">
        <v>66060</v>
      </c>
      <c r="M32" s="22">
        <v>135787</v>
      </c>
      <c r="N32" s="28">
        <v>65115</v>
      </c>
      <c r="O32" s="28">
        <v>95889</v>
      </c>
      <c r="P32" s="28">
        <v>63678</v>
      </c>
      <c r="Q32" s="22">
        <v>117788</v>
      </c>
      <c r="R32" s="28">
        <v>62787</v>
      </c>
      <c r="S32" s="28">
        <v>100914</v>
      </c>
      <c r="T32" s="28">
        <v>61971</v>
      </c>
      <c r="U32" s="22">
        <v>128055</v>
      </c>
      <c r="V32" s="28">
        <v>73353</v>
      </c>
      <c r="W32" s="28">
        <v>112268</v>
      </c>
      <c r="X32" s="28">
        <v>71629</v>
      </c>
      <c r="Y32" s="22">
        <v>171136</v>
      </c>
    </row>
    <row r="33" spans="1:25" ht="13.5">
      <c r="A33" s="2" t="s">
        <v>107</v>
      </c>
      <c r="B33" s="28"/>
      <c r="C33" s="28"/>
      <c r="D33" s="28"/>
      <c r="E33" s="22">
        <v>12000</v>
      </c>
      <c r="F33" s="28"/>
      <c r="G33" s="28"/>
      <c r="H33" s="28"/>
      <c r="I33" s="22">
        <v>5000</v>
      </c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>
        <v>23000</v>
      </c>
    </row>
    <row r="34" spans="1:25" ht="13.5">
      <c r="A34" s="2" t="s">
        <v>68</v>
      </c>
      <c r="B34" s="28">
        <v>316160</v>
      </c>
      <c r="C34" s="28">
        <v>427966</v>
      </c>
      <c r="D34" s="28">
        <v>352618</v>
      </c>
      <c r="E34" s="22">
        <v>470477</v>
      </c>
      <c r="F34" s="28">
        <v>265821</v>
      </c>
      <c r="G34" s="28">
        <v>212706</v>
      </c>
      <c r="H34" s="28">
        <v>354334</v>
      </c>
      <c r="I34" s="22">
        <v>147919</v>
      </c>
      <c r="J34" s="28">
        <v>521941</v>
      </c>
      <c r="K34" s="28">
        <v>520721</v>
      </c>
      <c r="L34" s="28">
        <v>483706</v>
      </c>
      <c r="M34" s="22">
        <v>237395</v>
      </c>
      <c r="N34" s="28">
        <v>490984</v>
      </c>
      <c r="O34" s="28">
        <v>393278</v>
      </c>
      <c r="P34" s="28">
        <v>461610</v>
      </c>
      <c r="Q34" s="22">
        <v>291020</v>
      </c>
      <c r="R34" s="28">
        <v>408425</v>
      </c>
      <c r="S34" s="28">
        <v>286021</v>
      </c>
      <c r="T34" s="28">
        <v>417270</v>
      </c>
      <c r="U34" s="22">
        <v>215832</v>
      </c>
      <c r="V34" s="28">
        <v>363476</v>
      </c>
      <c r="W34" s="28">
        <v>369615</v>
      </c>
      <c r="X34" s="28">
        <v>556644</v>
      </c>
      <c r="Y34" s="22">
        <v>273230</v>
      </c>
    </row>
    <row r="35" spans="1:25" ht="13.5">
      <c r="A35" s="2" t="s">
        <v>109</v>
      </c>
      <c r="B35" s="28">
        <v>8041871</v>
      </c>
      <c r="C35" s="28">
        <v>8216938</v>
      </c>
      <c r="D35" s="28">
        <v>8139331</v>
      </c>
      <c r="E35" s="22">
        <v>8017890</v>
      </c>
      <c r="F35" s="28">
        <v>8547961</v>
      </c>
      <c r="G35" s="28">
        <v>8568200</v>
      </c>
      <c r="H35" s="28">
        <v>8444036</v>
      </c>
      <c r="I35" s="22">
        <v>8371925</v>
      </c>
      <c r="J35" s="28">
        <v>8057608</v>
      </c>
      <c r="K35" s="28">
        <v>8141387</v>
      </c>
      <c r="L35" s="28">
        <v>7846452</v>
      </c>
      <c r="M35" s="22">
        <v>7337604</v>
      </c>
      <c r="N35" s="28">
        <v>7013359</v>
      </c>
      <c r="O35" s="28">
        <v>7133396</v>
      </c>
      <c r="P35" s="28">
        <v>6656025</v>
      </c>
      <c r="Q35" s="22">
        <v>6629053</v>
      </c>
      <c r="R35" s="28">
        <v>7141794</v>
      </c>
      <c r="S35" s="28">
        <v>7910218</v>
      </c>
      <c r="T35" s="28">
        <v>8323349</v>
      </c>
      <c r="U35" s="22">
        <v>8400885</v>
      </c>
      <c r="V35" s="28">
        <v>7201451</v>
      </c>
      <c r="W35" s="28">
        <v>7609819</v>
      </c>
      <c r="X35" s="28">
        <v>8969268</v>
      </c>
      <c r="Y35" s="22">
        <v>10189002</v>
      </c>
    </row>
    <row r="36" spans="1:25" ht="13.5">
      <c r="A36" s="2" t="s">
        <v>110</v>
      </c>
      <c r="B36" s="28">
        <v>500000</v>
      </c>
      <c r="C36" s="28">
        <v>500000</v>
      </c>
      <c r="D36" s="28">
        <v>500000</v>
      </c>
      <c r="E36" s="22">
        <v>500000</v>
      </c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111</v>
      </c>
      <c r="B37" s="28">
        <v>200000</v>
      </c>
      <c r="C37" s="28">
        <v>200000</v>
      </c>
      <c r="D37" s="28">
        <v>200000</v>
      </c>
      <c r="E37" s="22">
        <v>200000</v>
      </c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>
        <v>1500000</v>
      </c>
      <c r="W37" s="28">
        <v>1500000</v>
      </c>
      <c r="X37" s="28">
        <v>1500000</v>
      </c>
      <c r="Y37" s="22">
        <v>1500000</v>
      </c>
    </row>
    <row r="38" spans="1:25" ht="13.5">
      <c r="A38" s="2" t="s">
        <v>112</v>
      </c>
      <c r="B38" s="28">
        <v>2454879</v>
      </c>
      <c r="C38" s="28">
        <v>2577187</v>
      </c>
      <c r="D38" s="28">
        <v>2343991</v>
      </c>
      <c r="E38" s="22">
        <v>2366888</v>
      </c>
      <c r="F38" s="28">
        <v>1820817</v>
      </c>
      <c r="G38" s="28">
        <v>1735341</v>
      </c>
      <c r="H38" s="28">
        <v>1055587</v>
      </c>
      <c r="I38" s="22">
        <v>679846</v>
      </c>
      <c r="J38" s="28">
        <v>655861</v>
      </c>
      <c r="K38" s="28">
        <v>719154</v>
      </c>
      <c r="L38" s="28">
        <v>565337</v>
      </c>
      <c r="M38" s="22">
        <v>554282</v>
      </c>
      <c r="N38" s="28">
        <v>599292</v>
      </c>
      <c r="O38" s="28">
        <v>710008</v>
      </c>
      <c r="P38" s="28">
        <v>636579</v>
      </c>
      <c r="Q38" s="22">
        <v>369825</v>
      </c>
      <c r="R38" s="28">
        <v>519354</v>
      </c>
      <c r="S38" s="28">
        <v>514764</v>
      </c>
      <c r="T38" s="28">
        <v>396524</v>
      </c>
      <c r="U38" s="22">
        <v>445230</v>
      </c>
      <c r="V38" s="28">
        <v>560174</v>
      </c>
      <c r="W38" s="28">
        <v>540012</v>
      </c>
      <c r="X38" s="28">
        <v>757579</v>
      </c>
      <c r="Y38" s="22">
        <v>667952</v>
      </c>
    </row>
    <row r="39" spans="1:25" ht="13.5">
      <c r="A39" s="2" t="s">
        <v>113</v>
      </c>
      <c r="B39" s="28">
        <v>229776</v>
      </c>
      <c r="C39" s="28">
        <v>228239</v>
      </c>
      <c r="D39" s="28">
        <v>226815</v>
      </c>
      <c r="E39" s="22">
        <v>227351</v>
      </c>
      <c r="F39" s="28">
        <v>223758</v>
      </c>
      <c r="G39" s="28">
        <v>222659</v>
      </c>
      <c r="H39" s="28">
        <v>223477</v>
      </c>
      <c r="I39" s="22">
        <v>221654</v>
      </c>
      <c r="J39" s="28">
        <v>218441</v>
      </c>
      <c r="K39" s="28">
        <v>220011</v>
      </c>
      <c r="L39" s="28">
        <v>218408</v>
      </c>
      <c r="M39" s="22">
        <v>213187</v>
      </c>
      <c r="N39" s="28">
        <v>208724</v>
      </c>
      <c r="O39" s="28">
        <v>204774</v>
      </c>
      <c r="P39" s="28">
        <v>202116</v>
      </c>
      <c r="Q39" s="22">
        <v>201789</v>
      </c>
      <c r="R39" s="28">
        <v>203072</v>
      </c>
      <c r="S39" s="28">
        <v>209250</v>
      </c>
      <c r="T39" s="28">
        <v>217734</v>
      </c>
      <c r="U39" s="22">
        <v>226457</v>
      </c>
      <c r="V39" s="28">
        <v>231578</v>
      </c>
      <c r="W39" s="28">
        <v>237362</v>
      </c>
      <c r="X39" s="28">
        <v>244766</v>
      </c>
      <c r="Y39" s="22">
        <v>249677</v>
      </c>
    </row>
    <row r="40" spans="1:25" ht="13.5">
      <c r="A40" s="2" t="s">
        <v>114</v>
      </c>
      <c r="B40" s="28"/>
      <c r="C40" s="28"/>
      <c r="D40" s="28"/>
      <c r="E40" s="22">
        <v>25467</v>
      </c>
      <c r="F40" s="28">
        <v>25467</v>
      </c>
      <c r="G40" s="28">
        <v>25467</v>
      </c>
      <c r="H40" s="28">
        <v>25467</v>
      </c>
      <c r="I40" s="22">
        <v>38797</v>
      </c>
      <c r="J40" s="28">
        <v>38797</v>
      </c>
      <c r="K40" s="28">
        <v>38797</v>
      </c>
      <c r="L40" s="28">
        <v>38797</v>
      </c>
      <c r="M40" s="22">
        <v>40517</v>
      </c>
      <c r="N40" s="28">
        <v>40517</v>
      </c>
      <c r="O40" s="28">
        <v>40517</v>
      </c>
      <c r="P40" s="28">
        <v>40517</v>
      </c>
      <c r="Q40" s="22">
        <v>45540</v>
      </c>
      <c r="R40" s="28">
        <v>45540</v>
      </c>
      <c r="S40" s="28">
        <v>45540</v>
      </c>
      <c r="T40" s="28">
        <v>45540</v>
      </c>
      <c r="U40" s="22">
        <v>57610</v>
      </c>
      <c r="V40" s="28">
        <v>57610</v>
      </c>
      <c r="W40" s="28">
        <v>57610</v>
      </c>
      <c r="X40" s="28">
        <v>57610</v>
      </c>
      <c r="Y40" s="22"/>
    </row>
    <row r="41" spans="1:25" ht="13.5">
      <c r="A41" s="2" t="s">
        <v>115</v>
      </c>
      <c r="B41" s="28">
        <v>3000</v>
      </c>
      <c r="C41" s="28">
        <v>3000</v>
      </c>
      <c r="D41" s="28">
        <v>3000</v>
      </c>
      <c r="E41" s="22">
        <v>3000</v>
      </c>
      <c r="F41" s="28">
        <v>2000</v>
      </c>
      <c r="G41" s="28">
        <v>2180</v>
      </c>
      <c r="H41" s="28">
        <v>1180</v>
      </c>
      <c r="I41" s="22">
        <v>1180</v>
      </c>
      <c r="J41" s="28"/>
      <c r="K41" s="28"/>
      <c r="L41" s="28"/>
      <c r="M41" s="22">
        <v>1000</v>
      </c>
      <c r="N41" s="28"/>
      <c r="O41" s="28"/>
      <c r="P41" s="28"/>
      <c r="Q41" s="22">
        <v>1000</v>
      </c>
      <c r="R41" s="28"/>
      <c r="S41" s="28"/>
      <c r="T41" s="28"/>
      <c r="U41" s="22">
        <v>1700</v>
      </c>
      <c r="V41" s="28"/>
      <c r="W41" s="28"/>
      <c r="X41" s="28"/>
      <c r="Y41" s="22">
        <v>500</v>
      </c>
    </row>
    <row r="42" spans="1:25" ht="13.5">
      <c r="A42" s="2" t="s">
        <v>116</v>
      </c>
      <c r="B42" s="28">
        <v>3387656</v>
      </c>
      <c r="C42" s="28">
        <v>3508426</v>
      </c>
      <c r="D42" s="28">
        <v>3273807</v>
      </c>
      <c r="E42" s="22">
        <v>3322707</v>
      </c>
      <c r="F42" s="28">
        <v>2072042</v>
      </c>
      <c r="G42" s="28">
        <v>1985647</v>
      </c>
      <c r="H42" s="28">
        <v>1305712</v>
      </c>
      <c r="I42" s="22">
        <v>941478</v>
      </c>
      <c r="J42" s="28">
        <v>914280</v>
      </c>
      <c r="K42" s="28">
        <v>978963</v>
      </c>
      <c r="L42" s="28">
        <v>823543</v>
      </c>
      <c r="M42" s="22">
        <v>808987</v>
      </c>
      <c r="N42" s="28">
        <v>851614</v>
      </c>
      <c r="O42" s="28">
        <v>960460</v>
      </c>
      <c r="P42" s="28">
        <v>886452</v>
      </c>
      <c r="Q42" s="22">
        <v>626475</v>
      </c>
      <c r="R42" s="28">
        <v>780067</v>
      </c>
      <c r="S42" s="28">
        <v>783735</v>
      </c>
      <c r="T42" s="28">
        <v>676059</v>
      </c>
      <c r="U42" s="22">
        <v>747638</v>
      </c>
      <c r="V42" s="28">
        <v>2369784</v>
      </c>
      <c r="W42" s="28">
        <v>2357287</v>
      </c>
      <c r="X42" s="28">
        <v>2583338</v>
      </c>
      <c r="Y42" s="22">
        <v>2563722</v>
      </c>
    </row>
    <row r="43" spans="1:25" ht="14.25" thickBot="1">
      <c r="A43" s="5" t="s">
        <v>117</v>
      </c>
      <c r="B43" s="29">
        <v>11429528</v>
      </c>
      <c r="C43" s="29">
        <v>11725365</v>
      </c>
      <c r="D43" s="29">
        <v>11413138</v>
      </c>
      <c r="E43" s="23">
        <v>11340598</v>
      </c>
      <c r="F43" s="29">
        <v>10620004</v>
      </c>
      <c r="G43" s="29">
        <v>10553847</v>
      </c>
      <c r="H43" s="29">
        <v>9749749</v>
      </c>
      <c r="I43" s="23">
        <v>9313403</v>
      </c>
      <c r="J43" s="29">
        <v>8971888</v>
      </c>
      <c r="K43" s="29">
        <v>9120350</v>
      </c>
      <c r="L43" s="29">
        <v>8669995</v>
      </c>
      <c r="M43" s="23">
        <v>8146592</v>
      </c>
      <c r="N43" s="29">
        <v>7864973</v>
      </c>
      <c r="O43" s="29">
        <v>8093857</v>
      </c>
      <c r="P43" s="29">
        <v>7542477</v>
      </c>
      <c r="Q43" s="23">
        <v>7255529</v>
      </c>
      <c r="R43" s="29">
        <v>7921862</v>
      </c>
      <c r="S43" s="29">
        <v>8693953</v>
      </c>
      <c r="T43" s="29">
        <v>8999408</v>
      </c>
      <c r="U43" s="23">
        <v>9148524</v>
      </c>
      <c r="V43" s="29">
        <v>9571236</v>
      </c>
      <c r="W43" s="29">
        <v>9967107</v>
      </c>
      <c r="X43" s="29">
        <v>11552606</v>
      </c>
      <c r="Y43" s="23">
        <v>12752724</v>
      </c>
    </row>
    <row r="44" spans="1:25" ht="14.25" thickTop="1">
      <c r="A44" s="2" t="s">
        <v>118</v>
      </c>
      <c r="B44" s="28">
        <v>2712335</v>
      </c>
      <c r="C44" s="28">
        <v>2712335</v>
      </c>
      <c r="D44" s="28">
        <v>2712335</v>
      </c>
      <c r="E44" s="22">
        <v>2712335</v>
      </c>
      <c r="F44" s="28">
        <v>2712335</v>
      </c>
      <c r="G44" s="28">
        <v>2712335</v>
      </c>
      <c r="H44" s="28">
        <v>2712335</v>
      </c>
      <c r="I44" s="22">
        <v>2712335</v>
      </c>
      <c r="J44" s="28">
        <v>2712335</v>
      </c>
      <c r="K44" s="28">
        <v>2712335</v>
      </c>
      <c r="L44" s="28">
        <v>2712335</v>
      </c>
      <c r="M44" s="22">
        <v>2712335</v>
      </c>
      <c r="N44" s="28">
        <v>2712335</v>
      </c>
      <c r="O44" s="28">
        <v>2712335</v>
      </c>
      <c r="P44" s="28">
        <v>2712335</v>
      </c>
      <c r="Q44" s="22">
        <v>2712335</v>
      </c>
      <c r="R44" s="28">
        <v>2712335</v>
      </c>
      <c r="S44" s="28">
        <v>2712335</v>
      </c>
      <c r="T44" s="28">
        <v>2712335</v>
      </c>
      <c r="U44" s="22">
        <v>2712335</v>
      </c>
      <c r="V44" s="28">
        <v>2712335</v>
      </c>
      <c r="W44" s="28">
        <v>2712335</v>
      </c>
      <c r="X44" s="28">
        <v>2712335</v>
      </c>
      <c r="Y44" s="22">
        <v>2712335</v>
      </c>
    </row>
    <row r="45" spans="1:25" ht="13.5">
      <c r="A45" s="2" t="s">
        <v>121</v>
      </c>
      <c r="B45" s="28">
        <v>1728146</v>
      </c>
      <c r="C45" s="28">
        <v>1728146</v>
      </c>
      <c r="D45" s="28">
        <v>1728146</v>
      </c>
      <c r="E45" s="22">
        <v>1728146</v>
      </c>
      <c r="F45" s="28">
        <v>1728146</v>
      </c>
      <c r="G45" s="28">
        <v>1728146</v>
      </c>
      <c r="H45" s="28">
        <v>1728146</v>
      </c>
      <c r="I45" s="22">
        <v>1728146</v>
      </c>
      <c r="J45" s="28">
        <v>1728146</v>
      </c>
      <c r="K45" s="28">
        <v>1728146</v>
      </c>
      <c r="L45" s="28">
        <v>1728146</v>
      </c>
      <c r="M45" s="22">
        <v>1728146</v>
      </c>
      <c r="N45" s="28">
        <v>1728146</v>
      </c>
      <c r="O45" s="28">
        <v>1728146</v>
      </c>
      <c r="P45" s="28">
        <v>1728146</v>
      </c>
      <c r="Q45" s="22">
        <v>1728146</v>
      </c>
      <c r="R45" s="28">
        <v>1728146</v>
      </c>
      <c r="S45" s="28">
        <v>1728146</v>
      </c>
      <c r="T45" s="28">
        <v>1728146</v>
      </c>
      <c r="U45" s="22">
        <v>1728146</v>
      </c>
      <c r="V45" s="28">
        <v>1728146</v>
      </c>
      <c r="W45" s="28">
        <v>1728146</v>
      </c>
      <c r="X45" s="28">
        <v>1728146</v>
      </c>
      <c r="Y45" s="22">
        <v>1728146</v>
      </c>
    </row>
    <row r="46" spans="1:25" ht="13.5">
      <c r="A46" s="2" t="s">
        <v>125</v>
      </c>
      <c r="B46" s="28">
        <v>2768450</v>
      </c>
      <c r="C46" s="28">
        <v>2799571</v>
      </c>
      <c r="D46" s="28">
        <v>2681563</v>
      </c>
      <c r="E46" s="22">
        <v>2622426</v>
      </c>
      <c r="F46" s="28">
        <v>2446531</v>
      </c>
      <c r="G46" s="28">
        <v>2417490</v>
      </c>
      <c r="H46" s="28">
        <v>2280973</v>
      </c>
      <c r="I46" s="22">
        <v>2224313</v>
      </c>
      <c r="J46" s="28">
        <v>2086035</v>
      </c>
      <c r="K46" s="28">
        <v>2129310</v>
      </c>
      <c r="L46" s="28">
        <v>2017267</v>
      </c>
      <c r="M46" s="22">
        <v>2004671</v>
      </c>
      <c r="N46" s="28">
        <v>1862524</v>
      </c>
      <c r="O46" s="28">
        <v>1902866</v>
      </c>
      <c r="P46" s="28">
        <v>1935600</v>
      </c>
      <c r="Q46" s="22">
        <v>1905323</v>
      </c>
      <c r="R46" s="28">
        <v>1823068</v>
      </c>
      <c r="S46" s="28">
        <v>1935180</v>
      </c>
      <c r="T46" s="28">
        <v>1935666</v>
      </c>
      <c r="U46" s="22">
        <v>1838580</v>
      </c>
      <c r="V46" s="28">
        <v>1857761</v>
      </c>
      <c r="W46" s="28">
        <v>1968668</v>
      </c>
      <c r="X46" s="28">
        <v>2676759</v>
      </c>
      <c r="Y46" s="22">
        <v>2761083</v>
      </c>
    </row>
    <row r="47" spans="1:25" ht="13.5">
      <c r="A47" s="2" t="s">
        <v>126</v>
      </c>
      <c r="B47" s="28">
        <v>-24573</v>
      </c>
      <c r="C47" s="28">
        <v>-24572</v>
      </c>
      <c r="D47" s="28">
        <v>-24572</v>
      </c>
      <c r="E47" s="22">
        <v>-24542</v>
      </c>
      <c r="F47" s="28">
        <v>-24513</v>
      </c>
      <c r="G47" s="28">
        <v>-24512</v>
      </c>
      <c r="H47" s="28">
        <v>-24512</v>
      </c>
      <c r="I47" s="22">
        <v>-24512</v>
      </c>
      <c r="J47" s="28">
        <v>-24512</v>
      </c>
      <c r="K47" s="28">
        <v>-24512</v>
      </c>
      <c r="L47" s="28">
        <v>-24512</v>
      </c>
      <c r="M47" s="22">
        <v>-24512</v>
      </c>
      <c r="N47" s="28">
        <v>-24512</v>
      </c>
      <c r="O47" s="28">
        <v>-24506</v>
      </c>
      <c r="P47" s="28">
        <v>-24506</v>
      </c>
      <c r="Q47" s="22">
        <v>-24494</v>
      </c>
      <c r="R47" s="28">
        <v>-24474</v>
      </c>
      <c r="S47" s="28">
        <v>-24466</v>
      </c>
      <c r="T47" s="28">
        <v>-24463</v>
      </c>
      <c r="U47" s="22">
        <v>-24455</v>
      </c>
      <c r="V47" s="28">
        <v>-24452</v>
      </c>
      <c r="W47" s="28">
        <v>-24350</v>
      </c>
      <c r="X47" s="28">
        <v>-24283</v>
      </c>
      <c r="Y47" s="22">
        <v>-24113</v>
      </c>
    </row>
    <row r="48" spans="1:25" ht="13.5">
      <c r="A48" s="2" t="s">
        <v>127</v>
      </c>
      <c r="B48" s="28">
        <v>7184359</v>
      </c>
      <c r="C48" s="28">
        <v>7215481</v>
      </c>
      <c r="D48" s="28">
        <v>7097473</v>
      </c>
      <c r="E48" s="22">
        <v>7038365</v>
      </c>
      <c r="F48" s="28">
        <v>6862500</v>
      </c>
      <c r="G48" s="28">
        <v>6833460</v>
      </c>
      <c r="H48" s="28">
        <v>6696943</v>
      </c>
      <c r="I48" s="22">
        <v>6640283</v>
      </c>
      <c r="J48" s="28">
        <v>6502005</v>
      </c>
      <c r="K48" s="28">
        <v>6545279</v>
      </c>
      <c r="L48" s="28">
        <v>6433237</v>
      </c>
      <c r="M48" s="22">
        <v>6420641</v>
      </c>
      <c r="N48" s="28">
        <v>6278493</v>
      </c>
      <c r="O48" s="28">
        <v>6318842</v>
      </c>
      <c r="P48" s="28">
        <v>6351576</v>
      </c>
      <c r="Q48" s="22">
        <v>6321311</v>
      </c>
      <c r="R48" s="28">
        <v>6239075</v>
      </c>
      <c r="S48" s="28">
        <v>6351196</v>
      </c>
      <c r="T48" s="28">
        <v>6351685</v>
      </c>
      <c r="U48" s="22">
        <v>6254607</v>
      </c>
      <c r="V48" s="28">
        <v>6273791</v>
      </c>
      <c r="W48" s="28">
        <v>6384800</v>
      </c>
      <c r="X48" s="28">
        <v>7092958</v>
      </c>
      <c r="Y48" s="22">
        <v>7177452</v>
      </c>
    </row>
    <row r="49" spans="1:25" ht="13.5">
      <c r="A49" s="2" t="s">
        <v>128</v>
      </c>
      <c r="B49" s="28">
        <v>4499216</v>
      </c>
      <c r="C49" s="28">
        <v>4694499</v>
      </c>
      <c r="D49" s="28">
        <v>4346424</v>
      </c>
      <c r="E49" s="22">
        <v>4392707</v>
      </c>
      <c r="F49" s="28">
        <v>3446582</v>
      </c>
      <c r="G49" s="28">
        <v>3292555</v>
      </c>
      <c r="H49" s="28">
        <v>1974905</v>
      </c>
      <c r="I49" s="22">
        <v>1286959</v>
      </c>
      <c r="J49" s="28">
        <v>1195053</v>
      </c>
      <c r="K49" s="28">
        <v>1324194</v>
      </c>
      <c r="L49" s="28">
        <v>1037471</v>
      </c>
      <c r="M49" s="22">
        <v>813479</v>
      </c>
      <c r="N49" s="28">
        <v>872321</v>
      </c>
      <c r="O49" s="28">
        <v>1039202</v>
      </c>
      <c r="P49" s="28">
        <v>929487</v>
      </c>
      <c r="Q49" s="22">
        <v>541882</v>
      </c>
      <c r="R49" s="28">
        <v>746403</v>
      </c>
      <c r="S49" s="28">
        <v>747888</v>
      </c>
      <c r="T49" s="28">
        <v>571536</v>
      </c>
      <c r="U49" s="22">
        <v>623470</v>
      </c>
      <c r="V49" s="28">
        <v>794502</v>
      </c>
      <c r="W49" s="28">
        <v>775193</v>
      </c>
      <c r="X49" s="28">
        <v>963597</v>
      </c>
      <c r="Y49" s="22">
        <v>844187</v>
      </c>
    </row>
    <row r="50" spans="1:25" ht="13.5">
      <c r="A50" s="2" t="s">
        <v>129</v>
      </c>
      <c r="B50" s="28">
        <v>2871</v>
      </c>
      <c r="C50" s="28">
        <v>-1311</v>
      </c>
      <c r="D50" s="28">
        <v>991</v>
      </c>
      <c r="E50" s="22">
        <v>-1381</v>
      </c>
      <c r="F50" s="28">
        <v>-8063</v>
      </c>
      <c r="G50" s="28">
        <v>13728</v>
      </c>
      <c r="H50" s="28">
        <v>23239</v>
      </c>
      <c r="I50" s="22">
        <v>2885</v>
      </c>
      <c r="J50" s="28">
        <v>-3799</v>
      </c>
      <c r="K50" s="28">
        <v>-319</v>
      </c>
      <c r="L50" s="28">
        <v>-2729</v>
      </c>
      <c r="M50" s="22">
        <v>-1862</v>
      </c>
      <c r="N50" s="28">
        <v>-12796</v>
      </c>
      <c r="O50" s="28">
        <v>-2597</v>
      </c>
      <c r="P50" s="28">
        <v>-1439</v>
      </c>
      <c r="Q50" s="22">
        <v>-11331</v>
      </c>
      <c r="R50" s="28">
        <v>-9346</v>
      </c>
      <c r="S50" s="28">
        <v>7489</v>
      </c>
      <c r="T50" s="28">
        <v>-1093</v>
      </c>
      <c r="U50" s="22">
        <v>-1270</v>
      </c>
      <c r="V50" s="28">
        <v>-22</v>
      </c>
      <c r="W50" s="28">
        <v>-159</v>
      </c>
      <c r="X50" s="28">
        <v>-8862</v>
      </c>
      <c r="Y50" s="22">
        <v>-22285</v>
      </c>
    </row>
    <row r="51" spans="1:25" ht="13.5">
      <c r="A51" s="2" t="s">
        <v>240</v>
      </c>
      <c r="B51" s="28">
        <v>-9592</v>
      </c>
      <c r="C51" s="28">
        <v>-21526</v>
      </c>
      <c r="D51" s="28">
        <v>-9135</v>
      </c>
      <c r="E51" s="22">
        <v>-11194</v>
      </c>
      <c r="F51" s="28">
        <v>-11456</v>
      </c>
      <c r="G51" s="28">
        <v>-11918</v>
      </c>
      <c r="H51" s="28">
        <v>-15407</v>
      </c>
      <c r="I51" s="22">
        <v>-21044</v>
      </c>
      <c r="J51" s="28">
        <v>-21799</v>
      </c>
      <c r="K51" s="28">
        <v>-20305</v>
      </c>
      <c r="L51" s="28">
        <v>-22735</v>
      </c>
      <c r="M51" s="22">
        <v>-23069</v>
      </c>
      <c r="N51" s="28">
        <v>-22233</v>
      </c>
      <c r="O51" s="28">
        <v>-19870</v>
      </c>
      <c r="P51" s="28">
        <v>-19987</v>
      </c>
      <c r="Q51" s="22">
        <v>-20396</v>
      </c>
      <c r="R51" s="28">
        <v>-17660</v>
      </c>
      <c r="S51" s="28">
        <v>-13908</v>
      </c>
      <c r="T51" s="28">
        <v>-16151</v>
      </c>
      <c r="U51" s="22">
        <v>-15191</v>
      </c>
      <c r="V51" s="28">
        <v>-13132</v>
      </c>
      <c r="W51" s="28">
        <v>-11488</v>
      </c>
      <c r="X51" s="28">
        <v>-17107</v>
      </c>
      <c r="Y51" s="22">
        <v>-11180</v>
      </c>
    </row>
    <row r="52" spans="1:25" ht="13.5">
      <c r="A52" s="2" t="s">
        <v>130</v>
      </c>
      <c r="B52" s="28">
        <v>4492495</v>
      </c>
      <c r="C52" s="28">
        <v>4671660</v>
      </c>
      <c r="D52" s="28">
        <v>4338280</v>
      </c>
      <c r="E52" s="22">
        <v>4380131</v>
      </c>
      <c r="F52" s="28">
        <v>3427062</v>
      </c>
      <c r="G52" s="28">
        <v>3294366</v>
      </c>
      <c r="H52" s="28">
        <v>1982738</v>
      </c>
      <c r="I52" s="22">
        <v>1268799</v>
      </c>
      <c r="J52" s="28">
        <v>1169454</v>
      </c>
      <c r="K52" s="28">
        <v>1303569</v>
      </c>
      <c r="L52" s="28">
        <v>1012006</v>
      </c>
      <c r="M52" s="22">
        <v>788546</v>
      </c>
      <c r="N52" s="28">
        <v>837291</v>
      </c>
      <c r="O52" s="28">
        <v>1016735</v>
      </c>
      <c r="P52" s="28">
        <v>908060</v>
      </c>
      <c r="Q52" s="22">
        <v>510153</v>
      </c>
      <c r="R52" s="28">
        <v>719397</v>
      </c>
      <c r="S52" s="28">
        <v>741469</v>
      </c>
      <c r="T52" s="28">
        <v>554292</v>
      </c>
      <c r="U52" s="22">
        <v>607008</v>
      </c>
      <c r="V52" s="28">
        <v>781347</v>
      </c>
      <c r="W52" s="28">
        <v>763544</v>
      </c>
      <c r="X52" s="28">
        <v>937626</v>
      </c>
      <c r="Y52" s="22">
        <v>810721</v>
      </c>
    </row>
    <row r="53" spans="1:25" ht="13.5">
      <c r="A53" s="6" t="s">
        <v>0</v>
      </c>
      <c r="B53" s="28">
        <v>85010</v>
      </c>
      <c r="C53" s="28">
        <v>87279</v>
      </c>
      <c r="D53" s="28">
        <v>108372</v>
      </c>
      <c r="E53" s="22">
        <v>105762</v>
      </c>
      <c r="F53" s="28">
        <v>88072</v>
      </c>
      <c r="G53" s="28">
        <v>87960</v>
      </c>
      <c r="H53" s="28">
        <v>64386</v>
      </c>
      <c r="I53" s="22">
        <v>50792</v>
      </c>
      <c r="J53" s="28">
        <v>47536</v>
      </c>
      <c r="K53" s="28">
        <v>53321</v>
      </c>
      <c r="L53" s="28">
        <v>46680</v>
      </c>
      <c r="M53" s="22">
        <v>42617</v>
      </c>
      <c r="N53" s="28">
        <v>43395</v>
      </c>
      <c r="O53" s="28">
        <v>49045</v>
      </c>
      <c r="P53" s="28">
        <v>46039</v>
      </c>
      <c r="Q53" s="22">
        <v>38814</v>
      </c>
      <c r="R53" s="28">
        <v>43133</v>
      </c>
      <c r="S53" s="28">
        <v>43169</v>
      </c>
      <c r="T53" s="28">
        <v>43066</v>
      </c>
      <c r="U53" s="22">
        <v>44149</v>
      </c>
      <c r="V53" s="28">
        <v>47939</v>
      </c>
      <c r="W53" s="28">
        <v>60850</v>
      </c>
      <c r="X53" s="28">
        <v>55454</v>
      </c>
      <c r="Y53" s="22">
        <v>57411</v>
      </c>
    </row>
    <row r="54" spans="1:25" ht="13.5">
      <c r="A54" s="6" t="s">
        <v>131</v>
      </c>
      <c r="B54" s="28">
        <v>11761865</v>
      </c>
      <c r="C54" s="28">
        <v>11974420</v>
      </c>
      <c r="D54" s="28">
        <v>11544126</v>
      </c>
      <c r="E54" s="22">
        <v>11524259</v>
      </c>
      <c r="F54" s="28">
        <v>10377635</v>
      </c>
      <c r="G54" s="28">
        <v>10215786</v>
      </c>
      <c r="H54" s="28">
        <v>8744068</v>
      </c>
      <c r="I54" s="22">
        <v>7959874</v>
      </c>
      <c r="J54" s="28">
        <v>7718996</v>
      </c>
      <c r="K54" s="28">
        <v>7902170</v>
      </c>
      <c r="L54" s="28">
        <v>7491924</v>
      </c>
      <c r="M54" s="22">
        <v>7251805</v>
      </c>
      <c r="N54" s="28">
        <v>7159179</v>
      </c>
      <c r="O54" s="28">
        <v>7384623</v>
      </c>
      <c r="P54" s="28">
        <v>7305676</v>
      </c>
      <c r="Q54" s="22">
        <v>6870279</v>
      </c>
      <c r="R54" s="28">
        <v>7001606</v>
      </c>
      <c r="S54" s="28">
        <v>7135835</v>
      </c>
      <c r="T54" s="28">
        <v>6949043</v>
      </c>
      <c r="U54" s="22">
        <v>6905766</v>
      </c>
      <c r="V54" s="28">
        <v>7103077</v>
      </c>
      <c r="W54" s="28">
        <v>7209195</v>
      </c>
      <c r="X54" s="28">
        <v>8086039</v>
      </c>
      <c r="Y54" s="22">
        <v>8045585</v>
      </c>
    </row>
    <row r="55" spans="1:25" ht="14.25" thickBot="1">
      <c r="A55" s="7" t="s">
        <v>132</v>
      </c>
      <c r="B55" s="28">
        <v>23191393</v>
      </c>
      <c r="C55" s="28">
        <v>23699786</v>
      </c>
      <c r="D55" s="28">
        <v>22957265</v>
      </c>
      <c r="E55" s="22">
        <v>22864857</v>
      </c>
      <c r="F55" s="28">
        <v>20997639</v>
      </c>
      <c r="G55" s="28">
        <v>20769634</v>
      </c>
      <c r="H55" s="28">
        <v>18493817</v>
      </c>
      <c r="I55" s="22">
        <v>17273278</v>
      </c>
      <c r="J55" s="28">
        <v>16690884</v>
      </c>
      <c r="K55" s="28">
        <v>17022521</v>
      </c>
      <c r="L55" s="28">
        <v>16161920</v>
      </c>
      <c r="M55" s="22">
        <v>15398397</v>
      </c>
      <c r="N55" s="28">
        <v>15024153</v>
      </c>
      <c r="O55" s="28">
        <v>15478480</v>
      </c>
      <c r="P55" s="28">
        <v>14848154</v>
      </c>
      <c r="Q55" s="22">
        <v>14125808</v>
      </c>
      <c r="R55" s="28">
        <v>14923469</v>
      </c>
      <c r="S55" s="28">
        <v>15829789</v>
      </c>
      <c r="T55" s="28">
        <v>15948451</v>
      </c>
      <c r="U55" s="22">
        <v>16054290</v>
      </c>
      <c r="V55" s="28">
        <v>16674314</v>
      </c>
      <c r="W55" s="28">
        <v>17176302</v>
      </c>
      <c r="X55" s="28">
        <v>19638645</v>
      </c>
      <c r="Y55" s="22">
        <v>20798310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137</v>
      </c>
    </row>
    <row r="59" ht="13.5">
      <c r="A59" s="20" t="s">
        <v>138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133</v>
      </c>
      <c r="B2" s="14">
        <v>8077</v>
      </c>
      <c r="C2" s="14"/>
      <c r="D2" s="14"/>
      <c r="E2" s="14"/>
      <c r="F2" s="14"/>
      <c r="G2" s="14"/>
    </row>
    <row r="3" spans="1:7" ht="14.25" thickBot="1">
      <c r="A3" s="11" t="s">
        <v>134</v>
      </c>
      <c r="B3" s="1" t="s">
        <v>135</v>
      </c>
      <c r="C3" s="1"/>
      <c r="D3" s="1"/>
      <c r="E3" s="1"/>
      <c r="F3" s="1"/>
      <c r="G3" s="1"/>
    </row>
    <row r="4" spans="1:7" ht="14.25" thickTop="1">
      <c r="A4" s="10" t="s">
        <v>42</v>
      </c>
      <c r="B4" s="15" t="str">
        <f>HYPERLINK("http://www.kabupro.jp/mark/20140131/S100105S.htm","有価証券報告書")</f>
        <v>有価証券報告書</v>
      </c>
      <c r="C4" s="15" t="str">
        <f>HYPERLINK("http://www.kabupro.jp/mark/20140131/S100105S.htm","有価証券報告書")</f>
        <v>有価証券報告書</v>
      </c>
      <c r="D4" s="15" t="str">
        <f>HYPERLINK("http://www.kabupro.jp/mark/20130131/S000CO6B.htm","有価証券報告書")</f>
        <v>有価証券報告書</v>
      </c>
      <c r="E4" s="15" t="str">
        <f>HYPERLINK("http://www.kabupro.jp/mark/20120130/S000A4LP.htm","有価証券報告書")</f>
        <v>有価証券報告書</v>
      </c>
      <c r="F4" s="15" t="str">
        <f>HYPERLINK("http://www.kabupro.jp/mark/20110131/S0007LTH.htm","有価証券報告書")</f>
        <v>有価証券報告書</v>
      </c>
      <c r="G4" s="15" t="str">
        <f>HYPERLINK("http://www.kabupro.jp/mark/20100129/S00050G6.htm","有価証券報告書")</f>
        <v>有価証券報告書</v>
      </c>
    </row>
    <row r="5" spans="1:7" ht="14.25" thickBot="1">
      <c r="A5" s="11" t="s">
        <v>43</v>
      </c>
      <c r="B5" s="1" t="s">
        <v>49</v>
      </c>
      <c r="C5" s="1" t="s">
        <v>49</v>
      </c>
      <c r="D5" s="1" t="s">
        <v>53</v>
      </c>
      <c r="E5" s="1" t="s">
        <v>55</v>
      </c>
      <c r="F5" s="1" t="s">
        <v>57</v>
      </c>
      <c r="G5" s="1" t="s">
        <v>59</v>
      </c>
    </row>
    <row r="6" spans="1:7" ht="15" thickBot="1" thickTop="1">
      <c r="A6" s="10" t="s">
        <v>44</v>
      </c>
      <c r="B6" s="18" t="s">
        <v>200</v>
      </c>
      <c r="C6" s="19"/>
      <c r="D6" s="19"/>
      <c r="E6" s="19"/>
      <c r="F6" s="19"/>
      <c r="G6" s="19"/>
    </row>
    <row r="7" spans="1:7" ht="14.25" thickTop="1">
      <c r="A7" s="12" t="s">
        <v>45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50</v>
      </c>
    </row>
    <row r="8" spans="1:7" ht="13.5">
      <c r="A8" s="13" t="s">
        <v>46</v>
      </c>
      <c r="B8" s="17" t="s">
        <v>139</v>
      </c>
      <c r="C8" s="17" t="s">
        <v>140</v>
      </c>
      <c r="D8" s="17" t="s">
        <v>141</v>
      </c>
      <c r="E8" s="17" t="s">
        <v>142</v>
      </c>
      <c r="F8" s="17" t="s">
        <v>143</v>
      </c>
      <c r="G8" s="17" t="s">
        <v>144</v>
      </c>
    </row>
    <row r="9" spans="1:7" ht="13.5">
      <c r="A9" s="13" t="s">
        <v>47</v>
      </c>
      <c r="B9" s="17" t="s">
        <v>51</v>
      </c>
      <c r="C9" s="17" t="s">
        <v>52</v>
      </c>
      <c r="D9" s="17" t="s">
        <v>54</v>
      </c>
      <c r="E9" s="17" t="s">
        <v>56</v>
      </c>
      <c r="F9" s="17" t="s">
        <v>58</v>
      </c>
      <c r="G9" s="17" t="s">
        <v>60</v>
      </c>
    </row>
    <row r="10" spans="1:7" ht="14.25" thickBot="1">
      <c r="A10" s="13" t="s">
        <v>48</v>
      </c>
      <c r="B10" s="17" t="s">
        <v>62</v>
      </c>
      <c r="C10" s="17" t="s">
        <v>62</v>
      </c>
      <c r="D10" s="17" t="s">
        <v>62</v>
      </c>
      <c r="E10" s="17" t="s">
        <v>62</v>
      </c>
      <c r="F10" s="17" t="s">
        <v>62</v>
      </c>
      <c r="G10" s="17" t="s">
        <v>62</v>
      </c>
    </row>
    <row r="11" spans="1:7" ht="14.25" thickTop="1">
      <c r="A11" s="26" t="s">
        <v>145</v>
      </c>
      <c r="B11" s="21">
        <v>18026121</v>
      </c>
      <c r="C11" s="21">
        <v>16964338</v>
      </c>
      <c r="D11" s="21">
        <v>15982884</v>
      </c>
      <c r="E11" s="21">
        <v>14761234</v>
      </c>
      <c r="F11" s="21">
        <v>16595983</v>
      </c>
      <c r="G11" s="21">
        <v>25548981</v>
      </c>
    </row>
    <row r="12" spans="1:7" ht="13.5">
      <c r="A12" s="6" t="s">
        <v>146</v>
      </c>
      <c r="B12" s="22">
        <v>1976399</v>
      </c>
      <c r="C12" s="22">
        <v>1986649</v>
      </c>
      <c r="D12" s="22">
        <v>1774688</v>
      </c>
      <c r="E12" s="22">
        <v>1395326</v>
      </c>
      <c r="F12" s="22">
        <v>1987489</v>
      </c>
      <c r="G12" s="22">
        <v>1832104</v>
      </c>
    </row>
    <row r="13" spans="1:7" ht="13.5">
      <c r="A13" s="6" t="s">
        <v>147</v>
      </c>
      <c r="B13" s="22">
        <v>14757549</v>
      </c>
      <c r="C13" s="22">
        <v>13511741</v>
      </c>
      <c r="D13" s="22">
        <v>12968581</v>
      </c>
      <c r="E13" s="22">
        <v>11918938</v>
      </c>
      <c r="F13" s="22">
        <v>12555849</v>
      </c>
      <c r="G13" s="22">
        <v>20816765</v>
      </c>
    </row>
    <row r="14" spans="1:7" ht="13.5">
      <c r="A14" s="6" t="s">
        <v>148</v>
      </c>
      <c r="B14" s="22">
        <v>16733948</v>
      </c>
      <c r="C14" s="22">
        <v>15498390</v>
      </c>
      <c r="D14" s="22">
        <v>14743270</v>
      </c>
      <c r="E14" s="22">
        <v>13314265</v>
      </c>
      <c r="F14" s="22">
        <v>14543339</v>
      </c>
      <c r="G14" s="22">
        <v>22648870</v>
      </c>
    </row>
    <row r="15" spans="1:7" ht="13.5">
      <c r="A15" s="6" t="s">
        <v>149</v>
      </c>
      <c r="B15" s="22">
        <v>2356361</v>
      </c>
      <c r="C15" s="22">
        <v>1976399</v>
      </c>
      <c r="D15" s="22">
        <v>1986649</v>
      </c>
      <c r="E15" s="22">
        <v>1774688</v>
      </c>
      <c r="F15" s="22">
        <v>1395326</v>
      </c>
      <c r="G15" s="22">
        <v>1987489</v>
      </c>
    </row>
    <row r="16" spans="1:7" ht="13.5">
      <c r="A16" s="6" t="s">
        <v>150</v>
      </c>
      <c r="B16" s="22">
        <v>14377587</v>
      </c>
      <c r="C16" s="22">
        <v>13521991</v>
      </c>
      <c r="D16" s="22">
        <v>12618609</v>
      </c>
      <c r="E16" s="22">
        <v>11539576</v>
      </c>
      <c r="F16" s="22">
        <v>13148013</v>
      </c>
      <c r="G16" s="22">
        <v>20661380</v>
      </c>
    </row>
    <row r="17" spans="1:7" ht="13.5">
      <c r="A17" s="7" t="s">
        <v>151</v>
      </c>
      <c r="B17" s="22">
        <v>3648533</v>
      </c>
      <c r="C17" s="22">
        <v>3442347</v>
      </c>
      <c r="D17" s="22">
        <v>3364274</v>
      </c>
      <c r="E17" s="22">
        <v>3221657</v>
      </c>
      <c r="F17" s="22">
        <v>3447970</v>
      </c>
      <c r="G17" s="22">
        <v>4887600</v>
      </c>
    </row>
    <row r="18" spans="1:7" ht="13.5">
      <c r="A18" s="6" t="s">
        <v>152</v>
      </c>
      <c r="B18" s="22">
        <v>831507</v>
      </c>
      <c r="C18" s="22">
        <v>790119</v>
      </c>
      <c r="D18" s="22">
        <v>769724</v>
      </c>
      <c r="E18" s="22">
        <v>752372</v>
      </c>
      <c r="F18" s="22">
        <v>804395</v>
      </c>
      <c r="G18" s="22">
        <v>1049766</v>
      </c>
    </row>
    <row r="19" spans="1:7" ht="13.5">
      <c r="A19" s="6" t="s">
        <v>153</v>
      </c>
      <c r="B19" s="22">
        <v>86189</v>
      </c>
      <c r="C19" s="22">
        <v>78233</v>
      </c>
      <c r="D19" s="22">
        <v>70684</v>
      </c>
      <c r="E19" s="22">
        <v>72493</v>
      </c>
      <c r="F19" s="22">
        <v>88890</v>
      </c>
      <c r="G19" s="22">
        <v>111719</v>
      </c>
    </row>
    <row r="20" spans="1:7" ht="13.5">
      <c r="A20" s="6" t="s">
        <v>154</v>
      </c>
      <c r="B20" s="22">
        <v>41953</v>
      </c>
      <c r="C20" s="22">
        <v>41055</v>
      </c>
      <c r="D20" s="22">
        <v>40708</v>
      </c>
      <c r="E20" s="22">
        <v>50867</v>
      </c>
      <c r="F20" s="22">
        <v>55421</v>
      </c>
      <c r="G20" s="22">
        <v>61335</v>
      </c>
    </row>
    <row r="21" spans="1:7" ht="13.5">
      <c r="A21" s="6" t="s">
        <v>155</v>
      </c>
      <c r="B21" s="22">
        <v>23957</v>
      </c>
      <c r="C21" s="22">
        <v>23447</v>
      </c>
      <c r="D21" s="22">
        <v>22712</v>
      </c>
      <c r="E21" s="22">
        <v>22119</v>
      </c>
      <c r="F21" s="22">
        <v>33727</v>
      </c>
      <c r="G21" s="22">
        <v>59432</v>
      </c>
    </row>
    <row r="22" spans="1:7" ht="13.5">
      <c r="A22" s="6" t="s">
        <v>156</v>
      </c>
      <c r="B22" s="22">
        <v>85395</v>
      </c>
      <c r="C22" s="22">
        <v>81954</v>
      </c>
      <c r="D22" s="22">
        <v>87378</v>
      </c>
      <c r="E22" s="22">
        <v>77048</v>
      </c>
      <c r="F22" s="22">
        <v>95143</v>
      </c>
      <c r="G22" s="22">
        <v>121662</v>
      </c>
    </row>
    <row r="23" spans="1:7" ht="13.5">
      <c r="A23" s="6" t="s">
        <v>157</v>
      </c>
      <c r="B23" s="22">
        <v>10300</v>
      </c>
      <c r="C23" s="22">
        <v>5000</v>
      </c>
      <c r="D23" s="22"/>
      <c r="E23" s="22"/>
      <c r="F23" s="22"/>
      <c r="G23" s="22">
        <v>20000</v>
      </c>
    </row>
    <row r="24" spans="1:7" ht="13.5">
      <c r="A24" s="6" t="s">
        <v>158</v>
      </c>
      <c r="B24" s="22">
        <v>918416</v>
      </c>
      <c r="C24" s="22">
        <v>892217</v>
      </c>
      <c r="D24" s="22">
        <v>862306</v>
      </c>
      <c r="E24" s="22">
        <v>875356</v>
      </c>
      <c r="F24" s="22">
        <v>905369</v>
      </c>
      <c r="G24" s="22">
        <v>982694</v>
      </c>
    </row>
    <row r="25" spans="1:7" ht="13.5">
      <c r="A25" s="6" t="s">
        <v>159</v>
      </c>
      <c r="B25" s="22">
        <v>112716</v>
      </c>
      <c r="C25" s="22">
        <v>99924</v>
      </c>
      <c r="D25" s="22">
        <v>88552</v>
      </c>
      <c r="E25" s="22">
        <v>82686</v>
      </c>
      <c r="F25" s="22">
        <v>100978</v>
      </c>
      <c r="G25" s="22">
        <v>139096</v>
      </c>
    </row>
    <row r="26" spans="1:7" ht="13.5">
      <c r="A26" s="6" t="s">
        <v>160</v>
      </c>
      <c r="B26" s="22">
        <v>125448</v>
      </c>
      <c r="C26" s="22">
        <v>117684</v>
      </c>
      <c r="D26" s="22">
        <v>120512</v>
      </c>
      <c r="E26" s="22">
        <v>104461</v>
      </c>
      <c r="F26" s="22">
        <v>120307</v>
      </c>
      <c r="G26" s="22">
        <v>162369</v>
      </c>
    </row>
    <row r="27" spans="1:7" ht="13.5">
      <c r="A27" s="6" t="s">
        <v>161</v>
      </c>
      <c r="B27" s="22">
        <v>101054</v>
      </c>
      <c r="C27" s="22">
        <v>87269</v>
      </c>
      <c r="D27" s="22">
        <v>85606</v>
      </c>
      <c r="E27" s="22">
        <v>58456</v>
      </c>
      <c r="F27" s="22">
        <v>48011</v>
      </c>
      <c r="G27" s="22">
        <v>56633</v>
      </c>
    </row>
    <row r="28" spans="1:7" ht="13.5">
      <c r="A28" s="6" t="s">
        <v>162</v>
      </c>
      <c r="B28" s="22">
        <v>150884</v>
      </c>
      <c r="C28" s="22">
        <v>135890</v>
      </c>
      <c r="D28" s="22">
        <v>127646</v>
      </c>
      <c r="E28" s="22">
        <v>121396</v>
      </c>
      <c r="F28" s="22">
        <v>124916</v>
      </c>
      <c r="G28" s="22">
        <v>142016</v>
      </c>
    </row>
    <row r="29" spans="1:7" ht="13.5">
      <c r="A29" s="6" t="s">
        <v>163</v>
      </c>
      <c r="B29" s="22">
        <v>38576</v>
      </c>
      <c r="C29" s="22">
        <v>43810</v>
      </c>
      <c r="D29" s="22">
        <v>44688</v>
      </c>
      <c r="E29" s="22">
        <v>42543</v>
      </c>
      <c r="F29" s="22">
        <v>45949</v>
      </c>
      <c r="G29" s="22">
        <v>44365</v>
      </c>
    </row>
    <row r="30" spans="1:7" ht="13.5">
      <c r="A30" s="6" t="s">
        <v>164</v>
      </c>
      <c r="B30" s="22">
        <v>186148</v>
      </c>
      <c r="C30" s="22">
        <v>189051</v>
      </c>
      <c r="D30" s="22">
        <v>178752</v>
      </c>
      <c r="E30" s="22">
        <v>195616</v>
      </c>
      <c r="F30" s="22">
        <v>199167</v>
      </c>
      <c r="G30" s="22">
        <v>194651</v>
      </c>
    </row>
    <row r="31" spans="1:7" ht="13.5">
      <c r="A31" s="6" t="s">
        <v>165</v>
      </c>
      <c r="B31" s="22">
        <v>139576</v>
      </c>
      <c r="C31" s="22">
        <v>155277</v>
      </c>
      <c r="D31" s="22">
        <v>163360</v>
      </c>
      <c r="E31" s="22">
        <v>169968</v>
      </c>
      <c r="F31" s="22">
        <v>184760</v>
      </c>
      <c r="G31" s="22">
        <v>202091</v>
      </c>
    </row>
    <row r="32" spans="1:7" ht="13.5">
      <c r="A32" s="6" t="s">
        <v>166</v>
      </c>
      <c r="B32" s="22">
        <v>49512</v>
      </c>
      <c r="C32" s="22">
        <v>44290</v>
      </c>
      <c r="D32" s="22">
        <v>43655</v>
      </c>
      <c r="E32" s="22">
        <v>42647</v>
      </c>
      <c r="F32" s="22">
        <v>48648</v>
      </c>
      <c r="G32" s="22">
        <v>45788</v>
      </c>
    </row>
    <row r="33" spans="1:7" ht="13.5">
      <c r="A33" s="6" t="s">
        <v>167</v>
      </c>
      <c r="B33" s="22">
        <v>56535</v>
      </c>
      <c r="C33" s="22">
        <v>55977</v>
      </c>
      <c r="D33" s="22">
        <v>51952</v>
      </c>
      <c r="E33" s="22">
        <v>61899</v>
      </c>
      <c r="F33" s="22">
        <v>62920</v>
      </c>
      <c r="G33" s="22">
        <v>74957</v>
      </c>
    </row>
    <row r="34" spans="1:7" ht="13.5">
      <c r="A34" s="6" t="s">
        <v>168</v>
      </c>
      <c r="B34" s="22">
        <v>-2812</v>
      </c>
      <c r="C34" s="22">
        <v>-10083</v>
      </c>
      <c r="D34" s="22"/>
      <c r="E34" s="22">
        <v>6542</v>
      </c>
      <c r="F34" s="22">
        <v>27764</v>
      </c>
      <c r="G34" s="22">
        <v>43739</v>
      </c>
    </row>
    <row r="35" spans="1:7" ht="13.5">
      <c r="A35" s="6" t="s">
        <v>169</v>
      </c>
      <c r="B35" s="22">
        <v>8284</v>
      </c>
      <c r="C35" s="22">
        <v>8284</v>
      </c>
      <c r="D35" s="22">
        <v>8284</v>
      </c>
      <c r="E35" s="22">
        <v>8284</v>
      </c>
      <c r="F35" s="22">
        <v>8284</v>
      </c>
      <c r="G35" s="22">
        <v>8260</v>
      </c>
    </row>
    <row r="36" spans="1:7" ht="13.5">
      <c r="A36" s="6" t="s">
        <v>170</v>
      </c>
      <c r="B36" s="22">
        <v>30926</v>
      </c>
      <c r="C36" s="22">
        <v>27702</v>
      </c>
      <c r="D36" s="22">
        <v>24519</v>
      </c>
      <c r="E36" s="22">
        <v>24729</v>
      </c>
      <c r="F36" s="22">
        <v>26420</v>
      </c>
      <c r="G36" s="22">
        <v>27861</v>
      </c>
    </row>
    <row r="37" spans="1:7" ht="13.5">
      <c r="A37" s="6" t="s">
        <v>171</v>
      </c>
      <c r="B37" s="22">
        <v>86046</v>
      </c>
      <c r="C37" s="22">
        <v>89266</v>
      </c>
      <c r="D37" s="22">
        <v>81504</v>
      </c>
      <c r="E37" s="22">
        <v>83566</v>
      </c>
      <c r="F37" s="22">
        <v>80816</v>
      </c>
      <c r="G37" s="22">
        <v>84759</v>
      </c>
    </row>
    <row r="38" spans="1:7" ht="13.5">
      <c r="A38" s="6" t="s">
        <v>172</v>
      </c>
      <c r="B38" s="22">
        <v>114221</v>
      </c>
      <c r="C38" s="22">
        <v>119237</v>
      </c>
      <c r="D38" s="22">
        <v>122125</v>
      </c>
      <c r="E38" s="22">
        <v>125965</v>
      </c>
      <c r="F38" s="22">
        <v>124346</v>
      </c>
      <c r="G38" s="22">
        <v>149604</v>
      </c>
    </row>
    <row r="39" spans="1:7" ht="13.5">
      <c r="A39" s="6" t="s">
        <v>173</v>
      </c>
      <c r="B39" s="22">
        <v>3194840</v>
      </c>
      <c r="C39" s="22">
        <v>3075613</v>
      </c>
      <c r="D39" s="22">
        <v>2994676</v>
      </c>
      <c r="E39" s="22">
        <v>2979024</v>
      </c>
      <c r="F39" s="22">
        <v>3186240</v>
      </c>
      <c r="G39" s="22">
        <v>3828215</v>
      </c>
    </row>
    <row r="40" spans="1:7" ht="14.25" thickBot="1">
      <c r="A40" s="25" t="s">
        <v>174</v>
      </c>
      <c r="B40" s="23">
        <v>453693</v>
      </c>
      <c r="C40" s="23">
        <v>366734</v>
      </c>
      <c r="D40" s="23">
        <v>369598</v>
      </c>
      <c r="E40" s="23">
        <v>242633</v>
      </c>
      <c r="F40" s="23">
        <v>261729</v>
      </c>
      <c r="G40" s="23">
        <v>1059385</v>
      </c>
    </row>
    <row r="41" spans="1:7" ht="14.25" thickTop="1">
      <c r="A41" s="6" t="s">
        <v>175</v>
      </c>
      <c r="B41" s="22">
        <v>2472</v>
      </c>
      <c r="C41" s="22">
        <v>1741</v>
      </c>
      <c r="D41" s="22">
        <v>134</v>
      </c>
      <c r="E41" s="22">
        <v>246</v>
      </c>
      <c r="F41" s="22">
        <v>349</v>
      </c>
      <c r="G41" s="22">
        <v>578</v>
      </c>
    </row>
    <row r="42" spans="1:7" ht="13.5">
      <c r="A42" s="6" t="s">
        <v>176</v>
      </c>
      <c r="B42" s="22">
        <v>193758</v>
      </c>
      <c r="C42" s="22">
        <v>120866</v>
      </c>
      <c r="D42" s="22">
        <v>224097</v>
      </c>
      <c r="E42" s="22">
        <v>134364</v>
      </c>
      <c r="F42" s="22">
        <v>124963</v>
      </c>
      <c r="G42" s="22">
        <v>140556</v>
      </c>
    </row>
    <row r="43" spans="1:7" ht="13.5">
      <c r="A43" s="6" t="s">
        <v>177</v>
      </c>
      <c r="B43" s="22">
        <v>68316</v>
      </c>
      <c r="C43" s="22">
        <v>58792</v>
      </c>
      <c r="D43" s="22">
        <v>58886</v>
      </c>
      <c r="E43" s="22">
        <v>58736</v>
      </c>
      <c r="F43" s="22">
        <v>48002</v>
      </c>
      <c r="G43" s="22">
        <v>43372</v>
      </c>
    </row>
    <row r="44" spans="1:7" ht="13.5">
      <c r="A44" s="6" t="s">
        <v>178</v>
      </c>
      <c r="B44" s="22">
        <v>59450</v>
      </c>
      <c r="C44" s="22">
        <v>56018</v>
      </c>
      <c r="D44" s="22">
        <v>51923</v>
      </c>
      <c r="E44" s="22">
        <v>31106</v>
      </c>
      <c r="F44" s="22"/>
      <c r="G44" s="22"/>
    </row>
    <row r="45" spans="1:7" ht="13.5">
      <c r="A45" s="6" t="s">
        <v>179</v>
      </c>
      <c r="B45" s="22">
        <v>59704</v>
      </c>
      <c r="C45" s="22">
        <v>52764</v>
      </c>
      <c r="D45" s="22">
        <v>52764</v>
      </c>
      <c r="E45" s="22">
        <v>44952</v>
      </c>
      <c r="F45" s="22"/>
      <c r="G45" s="22"/>
    </row>
    <row r="46" spans="1:7" ht="13.5">
      <c r="A46" s="6" t="s">
        <v>180</v>
      </c>
      <c r="B46" s="22">
        <v>95671</v>
      </c>
      <c r="C46" s="22">
        <v>111296</v>
      </c>
      <c r="D46" s="22">
        <v>52537</v>
      </c>
      <c r="E46" s="22"/>
      <c r="F46" s="22"/>
      <c r="G46" s="22"/>
    </row>
    <row r="47" spans="1:7" ht="13.5">
      <c r="A47" s="6" t="s">
        <v>68</v>
      </c>
      <c r="B47" s="22">
        <v>15558</v>
      </c>
      <c r="C47" s="22">
        <v>16905</v>
      </c>
      <c r="D47" s="22">
        <v>8052</v>
      </c>
      <c r="E47" s="22">
        <v>19288</v>
      </c>
      <c r="F47" s="22">
        <v>39572</v>
      </c>
      <c r="G47" s="22">
        <v>41457</v>
      </c>
    </row>
    <row r="48" spans="1:7" ht="13.5">
      <c r="A48" s="6" t="s">
        <v>181</v>
      </c>
      <c r="B48" s="22">
        <v>494931</v>
      </c>
      <c r="C48" s="22">
        <v>418385</v>
      </c>
      <c r="D48" s="22">
        <v>448395</v>
      </c>
      <c r="E48" s="22">
        <v>288694</v>
      </c>
      <c r="F48" s="22">
        <v>212887</v>
      </c>
      <c r="G48" s="22">
        <v>255150</v>
      </c>
    </row>
    <row r="49" spans="1:7" ht="13.5">
      <c r="A49" s="6" t="s">
        <v>182</v>
      </c>
      <c r="B49" s="22">
        <v>20485</v>
      </c>
      <c r="C49" s="22">
        <v>21770</v>
      </c>
      <c r="D49" s="22">
        <v>18716</v>
      </c>
      <c r="E49" s="22">
        <v>48550</v>
      </c>
      <c r="F49" s="22">
        <v>63340</v>
      </c>
      <c r="G49" s="22">
        <v>71937</v>
      </c>
    </row>
    <row r="50" spans="1:7" ht="13.5">
      <c r="A50" s="6" t="s">
        <v>183</v>
      </c>
      <c r="B50" s="22">
        <v>5463</v>
      </c>
      <c r="C50" s="22">
        <v>4735</v>
      </c>
      <c r="D50" s="22">
        <v>5739</v>
      </c>
      <c r="E50" s="22">
        <v>4815</v>
      </c>
      <c r="F50" s="22">
        <v>5820</v>
      </c>
      <c r="G50" s="22">
        <v>7379</v>
      </c>
    </row>
    <row r="51" spans="1:7" ht="13.5">
      <c r="A51" s="6" t="s">
        <v>184</v>
      </c>
      <c r="B51" s="22">
        <v>422</v>
      </c>
      <c r="C51" s="22"/>
      <c r="D51" s="22"/>
      <c r="E51" s="22"/>
      <c r="F51" s="22"/>
      <c r="G51" s="22"/>
    </row>
    <row r="52" spans="1:7" ht="13.5">
      <c r="A52" s="6" t="s">
        <v>185</v>
      </c>
      <c r="B52" s="22">
        <v>4289</v>
      </c>
      <c r="C52" s="22"/>
      <c r="D52" s="22"/>
      <c r="E52" s="22"/>
      <c r="F52" s="22"/>
      <c r="G52" s="22"/>
    </row>
    <row r="53" spans="1:7" ht="13.5">
      <c r="A53" s="6" t="s">
        <v>186</v>
      </c>
      <c r="B53" s="22">
        <v>6327</v>
      </c>
      <c r="C53" s="22">
        <v>82893</v>
      </c>
      <c r="D53" s="22">
        <v>74219</v>
      </c>
      <c r="E53" s="22">
        <v>36081</v>
      </c>
      <c r="F53" s="22">
        <v>14821</v>
      </c>
      <c r="G53" s="22"/>
    </row>
    <row r="54" spans="1:7" ht="13.5">
      <c r="A54" s="6" t="s">
        <v>68</v>
      </c>
      <c r="B54" s="22">
        <v>843</v>
      </c>
      <c r="C54" s="22">
        <v>659</v>
      </c>
      <c r="D54" s="22">
        <v>6438</v>
      </c>
      <c r="E54" s="22">
        <v>481</v>
      </c>
      <c r="F54" s="22">
        <v>4846</v>
      </c>
      <c r="G54" s="22">
        <v>4142</v>
      </c>
    </row>
    <row r="55" spans="1:7" ht="13.5">
      <c r="A55" s="6" t="s">
        <v>187</v>
      </c>
      <c r="B55" s="22">
        <v>37832</v>
      </c>
      <c r="C55" s="22">
        <v>110060</v>
      </c>
      <c r="D55" s="22">
        <v>113738</v>
      </c>
      <c r="E55" s="22">
        <v>168984</v>
      </c>
      <c r="F55" s="22">
        <v>134441</v>
      </c>
      <c r="G55" s="22">
        <v>364177</v>
      </c>
    </row>
    <row r="56" spans="1:7" ht="14.25" thickBot="1">
      <c r="A56" s="25" t="s">
        <v>188</v>
      </c>
      <c r="B56" s="23">
        <v>910791</v>
      </c>
      <c r="C56" s="23">
        <v>675059</v>
      </c>
      <c r="D56" s="23">
        <v>704255</v>
      </c>
      <c r="E56" s="23">
        <v>362342</v>
      </c>
      <c r="F56" s="23">
        <v>340176</v>
      </c>
      <c r="G56" s="23">
        <v>950357</v>
      </c>
    </row>
    <row r="57" spans="1:7" ht="14.25" thickTop="1">
      <c r="A57" s="6" t="s">
        <v>189</v>
      </c>
      <c r="B57" s="22"/>
      <c r="C57" s="22">
        <v>42661</v>
      </c>
      <c r="D57" s="22">
        <v>3077</v>
      </c>
      <c r="E57" s="22">
        <v>20924</v>
      </c>
      <c r="F57" s="22">
        <v>96</v>
      </c>
      <c r="G57" s="22">
        <v>98455</v>
      </c>
    </row>
    <row r="58" spans="1:7" ht="13.5">
      <c r="A58" s="6" t="s">
        <v>190</v>
      </c>
      <c r="B58" s="22"/>
      <c r="C58" s="22">
        <v>42661</v>
      </c>
      <c r="D58" s="22">
        <v>8822</v>
      </c>
      <c r="E58" s="22">
        <v>24734</v>
      </c>
      <c r="F58" s="22">
        <v>139958</v>
      </c>
      <c r="G58" s="22">
        <v>133574</v>
      </c>
    </row>
    <row r="59" spans="1:7" ht="13.5">
      <c r="A59" s="6" t="s">
        <v>191</v>
      </c>
      <c r="B59" s="22"/>
      <c r="C59" s="22">
        <v>18450</v>
      </c>
      <c r="D59" s="22">
        <v>4989</v>
      </c>
      <c r="E59" s="22">
        <v>57711</v>
      </c>
      <c r="F59" s="22">
        <v>66279</v>
      </c>
      <c r="G59" s="22">
        <v>10575</v>
      </c>
    </row>
    <row r="60" spans="1:7" ht="13.5">
      <c r="A60" s="6" t="s">
        <v>192</v>
      </c>
      <c r="B60" s="22"/>
      <c r="C60" s="22">
        <v>100</v>
      </c>
      <c r="D60" s="22">
        <v>989</v>
      </c>
      <c r="E60" s="22">
        <v>4137</v>
      </c>
      <c r="F60" s="22"/>
      <c r="G60" s="22">
        <v>132</v>
      </c>
    </row>
    <row r="61" spans="1:7" ht="13.5">
      <c r="A61" s="6" t="s">
        <v>193</v>
      </c>
      <c r="B61" s="22"/>
      <c r="C61" s="22">
        <v>1364</v>
      </c>
      <c r="D61" s="22">
        <v>274704</v>
      </c>
      <c r="E61" s="22"/>
      <c r="F61" s="22"/>
      <c r="G61" s="22"/>
    </row>
    <row r="62" spans="1:7" ht="13.5">
      <c r="A62" s="6" t="s">
        <v>194</v>
      </c>
      <c r="B62" s="22"/>
      <c r="C62" s="22">
        <v>19915</v>
      </c>
      <c r="D62" s="22">
        <v>290713</v>
      </c>
      <c r="E62" s="22">
        <v>61848</v>
      </c>
      <c r="F62" s="22">
        <v>1144937</v>
      </c>
      <c r="G62" s="22">
        <v>455570</v>
      </c>
    </row>
    <row r="63" spans="1:7" ht="13.5">
      <c r="A63" s="7" t="s">
        <v>195</v>
      </c>
      <c r="B63" s="22">
        <v>910791</v>
      </c>
      <c r="C63" s="22">
        <v>697805</v>
      </c>
      <c r="D63" s="22">
        <v>422363</v>
      </c>
      <c r="E63" s="22">
        <v>325229</v>
      </c>
      <c r="F63" s="22">
        <v>-664803</v>
      </c>
      <c r="G63" s="22">
        <v>628361</v>
      </c>
    </row>
    <row r="64" spans="1:7" ht="13.5">
      <c r="A64" s="7" t="s">
        <v>196</v>
      </c>
      <c r="B64" s="22">
        <v>323741</v>
      </c>
      <c r="C64" s="22">
        <v>315901</v>
      </c>
      <c r="D64" s="22">
        <v>107923</v>
      </c>
      <c r="E64" s="22">
        <v>172147</v>
      </c>
      <c r="F64" s="22">
        <v>21663</v>
      </c>
      <c r="G64" s="22">
        <v>423935</v>
      </c>
    </row>
    <row r="65" spans="1:7" ht="13.5">
      <c r="A65" s="7" t="s">
        <v>197</v>
      </c>
      <c r="B65" s="22">
        <v>8591</v>
      </c>
      <c r="C65" s="22">
        <v>-34707</v>
      </c>
      <c r="D65" s="22">
        <v>5413</v>
      </c>
      <c r="E65" s="22">
        <v>-38277</v>
      </c>
      <c r="F65" s="22">
        <v>43428</v>
      </c>
      <c r="G65" s="22">
        <v>-161812</v>
      </c>
    </row>
    <row r="66" spans="1:7" ht="13.5">
      <c r="A66" s="7" t="s">
        <v>198</v>
      </c>
      <c r="B66" s="22">
        <v>332333</v>
      </c>
      <c r="C66" s="22">
        <v>281194</v>
      </c>
      <c r="D66" s="22">
        <v>113337</v>
      </c>
      <c r="E66" s="22">
        <v>133870</v>
      </c>
      <c r="F66" s="22">
        <v>65091</v>
      </c>
      <c r="G66" s="22">
        <v>262122</v>
      </c>
    </row>
    <row r="67" spans="1:7" ht="14.25" thickBot="1">
      <c r="A67" s="7" t="s">
        <v>199</v>
      </c>
      <c r="B67" s="22">
        <v>578458</v>
      </c>
      <c r="C67" s="22">
        <v>416611</v>
      </c>
      <c r="D67" s="22">
        <v>309026</v>
      </c>
      <c r="E67" s="22">
        <v>191358</v>
      </c>
      <c r="F67" s="22">
        <v>-729894</v>
      </c>
      <c r="G67" s="22">
        <v>366239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137</v>
      </c>
    </row>
    <row r="71" ht="13.5">
      <c r="A71" s="20" t="s">
        <v>138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133</v>
      </c>
      <c r="B2" s="14">
        <v>8077</v>
      </c>
      <c r="C2" s="14"/>
      <c r="D2" s="14"/>
      <c r="E2" s="14"/>
      <c r="F2" s="14"/>
      <c r="G2" s="14"/>
    </row>
    <row r="3" spans="1:7" ht="14.25" thickBot="1">
      <c r="A3" s="11" t="s">
        <v>134</v>
      </c>
      <c r="B3" s="1" t="s">
        <v>135</v>
      </c>
      <c r="C3" s="1"/>
      <c r="D3" s="1"/>
      <c r="E3" s="1"/>
      <c r="F3" s="1"/>
      <c r="G3" s="1"/>
    </row>
    <row r="4" spans="1:7" ht="14.25" thickTop="1">
      <c r="A4" s="10" t="s">
        <v>42</v>
      </c>
      <c r="B4" s="15" t="str">
        <f>HYPERLINK("http://www.kabupro.jp/mark/20140131/S100105S.htm","有価証券報告書")</f>
        <v>有価証券報告書</v>
      </c>
      <c r="C4" s="15" t="str">
        <f>HYPERLINK("http://www.kabupro.jp/mark/20140131/S100105S.htm","有価証券報告書")</f>
        <v>有価証券報告書</v>
      </c>
      <c r="D4" s="15" t="str">
        <f>HYPERLINK("http://www.kabupro.jp/mark/20130131/S000CO6B.htm","有価証券報告書")</f>
        <v>有価証券報告書</v>
      </c>
      <c r="E4" s="15" t="str">
        <f>HYPERLINK("http://www.kabupro.jp/mark/20120130/S000A4LP.htm","有価証券報告書")</f>
        <v>有価証券報告書</v>
      </c>
      <c r="F4" s="15" t="str">
        <f>HYPERLINK("http://www.kabupro.jp/mark/20110131/S0007LTH.htm","有価証券報告書")</f>
        <v>有価証券報告書</v>
      </c>
      <c r="G4" s="15" t="str">
        <f>HYPERLINK("http://www.kabupro.jp/mark/20100129/S00050G6.htm","有価証券報告書")</f>
        <v>有価証券報告書</v>
      </c>
    </row>
    <row r="5" spans="1:7" ht="14.25" thickBot="1">
      <c r="A5" s="11" t="s">
        <v>43</v>
      </c>
      <c r="B5" s="1" t="s">
        <v>49</v>
      </c>
      <c r="C5" s="1" t="s">
        <v>49</v>
      </c>
      <c r="D5" s="1" t="s">
        <v>53</v>
      </c>
      <c r="E5" s="1" t="s">
        <v>55</v>
      </c>
      <c r="F5" s="1" t="s">
        <v>57</v>
      </c>
      <c r="G5" s="1" t="s">
        <v>59</v>
      </c>
    </row>
    <row r="6" spans="1:7" ht="15" thickBot="1" thickTop="1">
      <c r="A6" s="10" t="s">
        <v>44</v>
      </c>
      <c r="B6" s="18" t="s">
        <v>136</v>
      </c>
      <c r="C6" s="19"/>
      <c r="D6" s="19"/>
      <c r="E6" s="19"/>
      <c r="F6" s="19"/>
      <c r="G6" s="19"/>
    </row>
    <row r="7" spans="1:7" ht="14.25" thickTop="1">
      <c r="A7" s="12" t="s">
        <v>45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50</v>
      </c>
    </row>
    <row r="8" spans="1:7" ht="13.5">
      <c r="A8" s="13" t="s">
        <v>46</v>
      </c>
      <c r="B8" s="17"/>
      <c r="C8" s="17"/>
      <c r="D8" s="17"/>
      <c r="E8" s="17"/>
      <c r="F8" s="17"/>
      <c r="G8" s="17"/>
    </row>
    <row r="9" spans="1:7" ht="13.5">
      <c r="A9" s="13" t="s">
        <v>47</v>
      </c>
      <c r="B9" s="17" t="s">
        <v>51</v>
      </c>
      <c r="C9" s="17" t="s">
        <v>52</v>
      </c>
      <c r="D9" s="17" t="s">
        <v>54</v>
      </c>
      <c r="E9" s="17" t="s">
        <v>56</v>
      </c>
      <c r="F9" s="17" t="s">
        <v>58</v>
      </c>
      <c r="G9" s="17" t="s">
        <v>60</v>
      </c>
    </row>
    <row r="10" spans="1:7" ht="14.25" thickBot="1">
      <c r="A10" s="13" t="s">
        <v>48</v>
      </c>
      <c r="B10" s="17" t="s">
        <v>62</v>
      </c>
      <c r="C10" s="17" t="s">
        <v>62</v>
      </c>
      <c r="D10" s="17" t="s">
        <v>62</v>
      </c>
      <c r="E10" s="17" t="s">
        <v>62</v>
      </c>
      <c r="F10" s="17" t="s">
        <v>62</v>
      </c>
      <c r="G10" s="17" t="s">
        <v>62</v>
      </c>
    </row>
    <row r="11" spans="1:7" ht="14.25" thickTop="1">
      <c r="A11" s="9" t="s">
        <v>61</v>
      </c>
      <c r="B11" s="21">
        <v>987391</v>
      </c>
      <c r="C11" s="21">
        <v>1517019</v>
      </c>
      <c r="D11" s="21">
        <v>926365</v>
      </c>
      <c r="E11" s="21">
        <v>1228218</v>
      </c>
      <c r="F11" s="21">
        <v>2771936</v>
      </c>
      <c r="G11" s="21">
        <v>2264223</v>
      </c>
    </row>
    <row r="12" spans="1:7" ht="13.5">
      <c r="A12" s="2" t="s">
        <v>63</v>
      </c>
      <c r="B12" s="22">
        <v>4258832</v>
      </c>
      <c r="C12" s="22">
        <v>3935191</v>
      </c>
      <c r="D12" s="22">
        <v>3675320</v>
      </c>
      <c r="E12" s="22">
        <v>2794837</v>
      </c>
      <c r="F12" s="22">
        <v>2975202</v>
      </c>
      <c r="G12" s="22">
        <v>4123551</v>
      </c>
    </row>
    <row r="13" spans="1:7" ht="13.5">
      <c r="A13" s="2" t="s">
        <v>64</v>
      </c>
      <c r="B13" s="22">
        <v>2645173</v>
      </c>
      <c r="C13" s="22">
        <v>2401845</v>
      </c>
      <c r="D13" s="22">
        <v>2275855</v>
      </c>
      <c r="E13" s="22">
        <v>2195023</v>
      </c>
      <c r="F13" s="22">
        <v>2082916</v>
      </c>
      <c r="G13" s="22">
        <v>4008302</v>
      </c>
    </row>
    <row r="14" spans="1:7" ht="13.5">
      <c r="A14" s="2" t="s">
        <v>65</v>
      </c>
      <c r="B14" s="22">
        <v>2356361</v>
      </c>
      <c r="C14" s="22">
        <v>1976399</v>
      </c>
      <c r="D14" s="22">
        <v>1986649</v>
      </c>
      <c r="E14" s="22">
        <v>1774688</v>
      </c>
      <c r="F14" s="22">
        <v>1395326</v>
      </c>
      <c r="G14" s="22">
        <v>1987489</v>
      </c>
    </row>
    <row r="15" spans="1:7" ht="13.5">
      <c r="A15" s="2" t="s">
        <v>66</v>
      </c>
      <c r="B15" s="22">
        <v>30011</v>
      </c>
      <c r="C15" s="22">
        <v>26569</v>
      </c>
      <c r="D15" s="22">
        <v>25899</v>
      </c>
      <c r="E15" s="22">
        <v>25487</v>
      </c>
      <c r="F15" s="22">
        <v>29700</v>
      </c>
      <c r="G15" s="22">
        <v>20925</v>
      </c>
    </row>
    <row r="16" spans="1:7" ht="13.5">
      <c r="A16" s="2" t="s">
        <v>67</v>
      </c>
      <c r="B16" s="22">
        <v>90569</v>
      </c>
      <c r="C16" s="22">
        <v>77904</v>
      </c>
      <c r="D16" s="22">
        <v>69198</v>
      </c>
      <c r="E16" s="22">
        <v>76641</v>
      </c>
      <c r="F16" s="22">
        <v>51627</v>
      </c>
      <c r="G16" s="22">
        <v>132878</v>
      </c>
    </row>
    <row r="17" spans="1:7" ht="13.5">
      <c r="A17" s="2" t="s">
        <v>68</v>
      </c>
      <c r="B17" s="22">
        <v>48766</v>
      </c>
      <c r="C17" s="22">
        <v>21900</v>
      </c>
      <c r="D17" s="22">
        <v>255443</v>
      </c>
      <c r="E17" s="22">
        <v>115129</v>
      </c>
      <c r="F17" s="22">
        <v>127064</v>
      </c>
      <c r="G17" s="22">
        <v>166904</v>
      </c>
    </row>
    <row r="18" spans="1:7" ht="13.5">
      <c r="A18" s="2" t="s">
        <v>69</v>
      </c>
      <c r="B18" s="22">
        <v>-11192</v>
      </c>
      <c r="C18" s="22">
        <v>-12870</v>
      </c>
      <c r="D18" s="22">
        <v>-20162</v>
      </c>
      <c r="E18" s="22">
        <v>-32418</v>
      </c>
      <c r="F18" s="22">
        <v>-30552</v>
      </c>
      <c r="G18" s="22">
        <v>-32074</v>
      </c>
    </row>
    <row r="19" spans="1:7" ht="13.5">
      <c r="A19" s="2" t="s">
        <v>70</v>
      </c>
      <c r="B19" s="22">
        <v>10405913</v>
      </c>
      <c r="C19" s="22">
        <v>9943960</v>
      </c>
      <c r="D19" s="22">
        <v>9194570</v>
      </c>
      <c r="E19" s="22">
        <v>8206467</v>
      </c>
      <c r="F19" s="22">
        <v>9617336</v>
      </c>
      <c r="G19" s="22">
        <v>12672201</v>
      </c>
    </row>
    <row r="20" spans="1:7" ht="13.5">
      <c r="A20" s="3" t="s">
        <v>71</v>
      </c>
      <c r="B20" s="22">
        <v>2165098</v>
      </c>
      <c r="C20" s="22">
        <v>2165098</v>
      </c>
      <c r="D20" s="22">
        <v>2165430</v>
      </c>
      <c r="E20" s="22">
        <v>2176295</v>
      </c>
      <c r="F20" s="22">
        <v>2202607</v>
      </c>
      <c r="G20" s="22">
        <v>2207567</v>
      </c>
    </row>
    <row r="21" spans="1:7" ht="13.5">
      <c r="A21" s="4" t="s">
        <v>72</v>
      </c>
      <c r="B21" s="22">
        <v>-1426346</v>
      </c>
      <c r="C21" s="22">
        <v>-1384119</v>
      </c>
      <c r="D21" s="22">
        <v>-1340123</v>
      </c>
      <c r="E21" s="22">
        <v>-1302673</v>
      </c>
      <c r="F21" s="22">
        <v>-1279828</v>
      </c>
      <c r="G21" s="22">
        <v>-1226560</v>
      </c>
    </row>
    <row r="22" spans="1:7" ht="13.5">
      <c r="A22" s="4" t="s">
        <v>73</v>
      </c>
      <c r="B22" s="22">
        <v>738751</v>
      </c>
      <c r="C22" s="22">
        <v>780978</v>
      </c>
      <c r="D22" s="22">
        <v>825306</v>
      </c>
      <c r="E22" s="22">
        <v>873622</v>
      </c>
      <c r="F22" s="22">
        <v>922778</v>
      </c>
      <c r="G22" s="22">
        <v>981006</v>
      </c>
    </row>
    <row r="23" spans="1:7" ht="13.5">
      <c r="A23" s="3" t="s">
        <v>74</v>
      </c>
      <c r="B23" s="22">
        <v>162661</v>
      </c>
      <c r="C23" s="22">
        <v>162661</v>
      </c>
      <c r="D23" s="22">
        <v>162661</v>
      </c>
      <c r="E23" s="22">
        <v>173955</v>
      </c>
      <c r="F23" s="22">
        <v>176421</v>
      </c>
      <c r="G23" s="22">
        <v>172059</v>
      </c>
    </row>
    <row r="24" spans="1:7" ht="13.5">
      <c r="A24" s="4" t="s">
        <v>72</v>
      </c>
      <c r="B24" s="22">
        <v>-134598</v>
      </c>
      <c r="C24" s="22">
        <v>-130814</v>
      </c>
      <c r="D24" s="22">
        <v>-125943</v>
      </c>
      <c r="E24" s="22">
        <v>-130874</v>
      </c>
      <c r="F24" s="22">
        <v>-126274</v>
      </c>
      <c r="G24" s="22">
        <v>-117618</v>
      </c>
    </row>
    <row r="25" spans="1:7" ht="13.5">
      <c r="A25" s="4" t="s">
        <v>75</v>
      </c>
      <c r="B25" s="22">
        <v>28063</v>
      </c>
      <c r="C25" s="22">
        <v>31847</v>
      </c>
      <c r="D25" s="22">
        <v>36718</v>
      </c>
      <c r="E25" s="22">
        <v>43080</v>
      </c>
      <c r="F25" s="22">
        <v>50147</v>
      </c>
      <c r="G25" s="22">
        <v>54440</v>
      </c>
    </row>
    <row r="26" spans="1:7" ht="13.5">
      <c r="A26" s="3" t="s">
        <v>76</v>
      </c>
      <c r="B26" s="22">
        <v>95533</v>
      </c>
      <c r="C26" s="22">
        <v>95533</v>
      </c>
      <c r="D26" s="22">
        <v>95533</v>
      </c>
      <c r="E26" s="22">
        <v>120533</v>
      </c>
      <c r="F26" s="22">
        <v>74093</v>
      </c>
      <c r="G26" s="22">
        <v>69043</v>
      </c>
    </row>
    <row r="27" spans="1:7" ht="13.5">
      <c r="A27" s="4" t="s">
        <v>72</v>
      </c>
      <c r="B27" s="22">
        <v>-71185</v>
      </c>
      <c r="C27" s="22">
        <v>-64897</v>
      </c>
      <c r="D27" s="22">
        <v>-56774</v>
      </c>
      <c r="E27" s="22">
        <v>-68794</v>
      </c>
      <c r="F27" s="22">
        <v>-59692</v>
      </c>
      <c r="G27" s="22">
        <v>-57217</v>
      </c>
    </row>
    <row r="28" spans="1:7" ht="13.5">
      <c r="A28" s="4" t="s">
        <v>77</v>
      </c>
      <c r="B28" s="22">
        <v>24347</v>
      </c>
      <c r="C28" s="22">
        <v>30635</v>
      </c>
      <c r="D28" s="22">
        <v>38758</v>
      </c>
      <c r="E28" s="22">
        <v>51738</v>
      </c>
      <c r="F28" s="22">
        <v>14400</v>
      </c>
      <c r="G28" s="22">
        <v>11825</v>
      </c>
    </row>
    <row r="29" spans="1:7" ht="13.5">
      <c r="A29" s="3" t="s">
        <v>78</v>
      </c>
      <c r="B29" s="22">
        <v>78121</v>
      </c>
      <c r="C29" s="22">
        <v>55702</v>
      </c>
      <c r="D29" s="22">
        <v>31303</v>
      </c>
      <c r="E29" s="22">
        <v>25231</v>
      </c>
      <c r="F29" s="22">
        <v>24381</v>
      </c>
      <c r="G29" s="22">
        <v>23491</v>
      </c>
    </row>
    <row r="30" spans="1:7" ht="13.5">
      <c r="A30" s="4" t="s">
        <v>72</v>
      </c>
      <c r="B30" s="22">
        <v>-51469</v>
      </c>
      <c r="C30" s="22">
        <v>-36295</v>
      </c>
      <c r="D30" s="22">
        <v>-24878</v>
      </c>
      <c r="E30" s="22">
        <v>-23576</v>
      </c>
      <c r="F30" s="22">
        <v>-22740</v>
      </c>
      <c r="G30" s="22">
        <v>-22194</v>
      </c>
    </row>
    <row r="31" spans="1:7" ht="13.5">
      <c r="A31" s="4" t="s">
        <v>79</v>
      </c>
      <c r="B31" s="22">
        <v>26651</v>
      </c>
      <c r="C31" s="22">
        <v>19406</v>
      </c>
      <c r="D31" s="22">
        <v>6425</v>
      </c>
      <c r="E31" s="22">
        <v>1654</v>
      </c>
      <c r="F31" s="22">
        <v>1641</v>
      </c>
      <c r="G31" s="22">
        <v>1297</v>
      </c>
    </row>
    <row r="32" spans="1:7" ht="13.5">
      <c r="A32" s="3" t="s">
        <v>80</v>
      </c>
      <c r="B32" s="22">
        <v>252477</v>
      </c>
      <c r="C32" s="22">
        <v>246000</v>
      </c>
      <c r="D32" s="22">
        <v>227981</v>
      </c>
      <c r="E32" s="22">
        <v>204843</v>
      </c>
      <c r="F32" s="22">
        <v>197001</v>
      </c>
      <c r="G32" s="22">
        <v>183936</v>
      </c>
    </row>
    <row r="33" spans="1:7" ht="13.5">
      <c r="A33" s="4" t="s">
        <v>72</v>
      </c>
      <c r="B33" s="22">
        <v>-211152</v>
      </c>
      <c r="C33" s="22">
        <v>-195037</v>
      </c>
      <c r="D33" s="22">
        <v>-180831</v>
      </c>
      <c r="E33" s="22">
        <v>-175923</v>
      </c>
      <c r="F33" s="22">
        <v>-168545</v>
      </c>
      <c r="G33" s="22">
        <v>-159774</v>
      </c>
    </row>
    <row r="34" spans="1:7" ht="13.5">
      <c r="A34" s="4" t="s">
        <v>81</v>
      </c>
      <c r="B34" s="22">
        <v>41325</v>
      </c>
      <c r="C34" s="22">
        <v>50962</v>
      </c>
      <c r="D34" s="22">
        <v>47149</v>
      </c>
      <c r="E34" s="22">
        <v>28919</v>
      </c>
      <c r="F34" s="22">
        <v>28456</v>
      </c>
      <c r="G34" s="22">
        <v>24162</v>
      </c>
    </row>
    <row r="35" spans="1:7" ht="13.5">
      <c r="A35" s="3" t="s">
        <v>82</v>
      </c>
      <c r="B35" s="22">
        <v>2241810</v>
      </c>
      <c r="C35" s="22">
        <v>2241810</v>
      </c>
      <c r="D35" s="22">
        <v>2241810</v>
      </c>
      <c r="E35" s="22">
        <v>2256302</v>
      </c>
      <c r="F35" s="22">
        <v>2548302</v>
      </c>
      <c r="G35" s="22">
        <v>3610716</v>
      </c>
    </row>
    <row r="36" spans="1:7" ht="13.5">
      <c r="A36" s="3" t="s">
        <v>83</v>
      </c>
      <c r="B36" s="22">
        <v>19936</v>
      </c>
      <c r="C36" s="22">
        <v>17311</v>
      </c>
      <c r="D36" s="22">
        <v>109</v>
      </c>
      <c r="E36" s="22">
        <v>1771</v>
      </c>
      <c r="F36" s="22">
        <v>825</v>
      </c>
      <c r="G36" s="22">
        <v>525</v>
      </c>
    </row>
    <row r="37" spans="1:7" ht="13.5">
      <c r="A37" s="3" t="s">
        <v>84</v>
      </c>
      <c r="B37" s="22">
        <v>3120885</v>
      </c>
      <c r="C37" s="22">
        <v>3172951</v>
      </c>
      <c r="D37" s="22">
        <v>3196277</v>
      </c>
      <c r="E37" s="22">
        <v>3257089</v>
      </c>
      <c r="F37" s="22">
        <v>3566550</v>
      </c>
      <c r="G37" s="22">
        <v>4683975</v>
      </c>
    </row>
    <row r="38" spans="1:7" ht="13.5">
      <c r="A38" s="3" t="s">
        <v>85</v>
      </c>
      <c r="B38" s="22">
        <v>13862</v>
      </c>
      <c r="C38" s="22">
        <v>4336</v>
      </c>
      <c r="D38" s="22">
        <v>7129</v>
      </c>
      <c r="E38" s="22">
        <v>9026</v>
      </c>
      <c r="F38" s="22">
        <v>17888</v>
      </c>
      <c r="G38" s="22">
        <v>18878</v>
      </c>
    </row>
    <row r="39" spans="1:7" ht="13.5">
      <c r="A39" s="3" t="s">
        <v>86</v>
      </c>
      <c r="B39" s="22">
        <v>834</v>
      </c>
      <c r="C39" s="22">
        <v>931</v>
      </c>
      <c r="D39" s="22">
        <v>1029</v>
      </c>
      <c r="E39" s="22">
        <v>1126</v>
      </c>
      <c r="F39" s="22">
        <v>1223</v>
      </c>
      <c r="G39" s="22">
        <v>1320</v>
      </c>
    </row>
    <row r="40" spans="1:7" ht="13.5">
      <c r="A40" s="3" t="s">
        <v>87</v>
      </c>
      <c r="B40" s="22">
        <v>13355</v>
      </c>
      <c r="C40" s="22">
        <v>13355</v>
      </c>
      <c r="D40" s="22">
        <v>13355</v>
      </c>
      <c r="E40" s="22">
        <v>13355</v>
      </c>
      <c r="F40" s="22">
        <v>13355</v>
      </c>
      <c r="G40" s="22">
        <v>13355</v>
      </c>
    </row>
    <row r="41" spans="1:7" ht="13.5">
      <c r="A41" s="3" t="s">
        <v>88</v>
      </c>
      <c r="B41" s="22">
        <v>62853</v>
      </c>
      <c r="C41" s="22">
        <v>43961</v>
      </c>
      <c r="D41" s="22"/>
      <c r="E41" s="22"/>
      <c r="F41" s="22"/>
      <c r="G41" s="22"/>
    </row>
    <row r="42" spans="1:7" ht="13.5">
      <c r="A42" s="3" t="s">
        <v>89</v>
      </c>
      <c r="B42" s="22">
        <v>90905</v>
      </c>
      <c r="C42" s="22">
        <v>62584</v>
      </c>
      <c r="D42" s="22">
        <v>21513</v>
      </c>
      <c r="E42" s="22">
        <v>23507</v>
      </c>
      <c r="F42" s="22">
        <v>32467</v>
      </c>
      <c r="G42" s="22">
        <v>33553</v>
      </c>
    </row>
    <row r="43" spans="1:7" ht="13.5">
      <c r="A43" s="3" t="s">
        <v>90</v>
      </c>
      <c r="B43" s="22">
        <v>7813481</v>
      </c>
      <c r="C43" s="22">
        <v>3111921</v>
      </c>
      <c r="D43" s="22">
        <v>2540026</v>
      </c>
      <c r="E43" s="22">
        <v>2117301</v>
      </c>
      <c r="F43" s="22">
        <v>2329238</v>
      </c>
      <c r="G43" s="22">
        <v>2759815</v>
      </c>
    </row>
    <row r="44" spans="1:7" ht="13.5">
      <c r="A44" s="3" t="s">
        <v>91</v>
      </c>
      <c r="B44" s="22">
        <v>70355</v>
      </c>
      <c r="C44" s="22">
        <v>70355</v>
      </c>
      <c r="D44" s="22">
        <v>61355</v>
      </c>
      <c r="E44" s="22">
        <v>61355</v>
      </c>
      <c r="F44" s="22">
        <v>61355</v>
      </c>
      <c r="G44" s="22">
        <v>74855</v>
      </c>
    </row>
    <row r="45" spans="1:7" ht="13.5">
      <c r="A45" s="3" t="s">
        <v>92</v>
      </c>
      <c r="B45" s="22">
        <v>300000</v>
      </c>
      <c r="C45" s="22">
        <v>200000</v>
      </c>
      <c r="D45" s="22"/>
      <c r="E45" s="22"/>
      <c r="F45" s="22"/>
      <c r="G45" s="22"/>
    </row>
    <row r="46" spans="1:7" ht="13.5">
      <c r="A46" s="3" t="s">
        <v>93</v>
      </c>
      <c r="B46" s="22">
        <v>605</v>
      </c>
      <c r="C46" s="22">
        <v>6358</v>
      </c>
      <c r="D46" s="22">
        <v>50209</v>
      </c>
      <c r="E46" s="22">
        <v>66998</v>
      </c>
      <c r="F46" s="22">
        <v>87544</v>
      </c>
      <c r="G46" s="22">
        <v>108351</v>
      </c>
    </row>
    <row r="47" spans="1:7" ht="13.5">
      <c r="A47" s="3" t="s">
        <v>94</v>
      </c>
      <c r="B47" s="22">
        <v>4200</v>
      </c>
      <c r="C47" s="22">
        <v>4200</v>
      </c>
      <c r="D47" s="22">
        <v>4200</v>
      </c>
      <c r="E47" s="22">
        <v>4200</v>
      </c>
      <c r="F47" s="22">
        <v>9110</v>
      </c>
      <c r="G47" s="22">
        <v>91516</v>
      </c>
    </row>
    <row r="48" spans="1:7" ht="13.5">
      <c r="A48" s="3" t="s">
        <v>68</v>
      </c>
      <c r="B48" s="22">
        <v>76828</v>
      </c>
      <c r="C48" s="22">
        <v>78603</v>
      </c>
      <c r="D48" s="22">
        <v>76263</v>
      </c>
      <c r="E48" s="22">
        <v>68891</v>
      </c>
      <c r="F48" s="22">
        <v>70959</v>
      </c>
      <c r="G48" s="22">
        <v>72142</v>
      </c>
    </row>
    <row r="49" spans="1:7" ht="13.5">
      <c r="A49" s="3" t="s">
        <v>69</v>
      </c>
      <c r="B49" s="22">
        <v>-605</v>
      </c>
      <c r="C49" s="22">
        <v>-6358</v>
      </c>
      <c r="D49" s="22">
        <v>-50209</v>
      </c>
      <c r="E49" s="22">
        <v>-66998</v>
      </c>
      <c r="F49" s="22">
        <v>-91354</v>
      </c>
      <c r="G49" s="22">
        <v>-188266</v>
      </c>
    </row>
    <row r="50" spans="1:7" ht="13.5">
      <c r="A50" s="3" t="s">
        <v>95</v>
      </c>
      <c r="B50" s="22">
        <v>8264864</v>
      </c>
      <c r="C50" s="22">
        <v>3465080</v>
      </c>
      <c r="D50" s="22">
        <v>2681845</v>
      </c>
      <c r="E50" s="22">
        <v>2251747</v>
      </c>
      <c r="F50" s="22">
        <v>2466852</v>
      </c>
      <c r="G50" s="22">
        <v>2918413</v>
      </c>
    </row>
    <row r="51" spans="1:7" ht="13.5">
      <c r="A51" s="2" t="s">
        <v>96</v>
      </c>
      <c r="B51" s="22">
        <v>11476655</v>
      </c>
      <c r="C51" s="22">
        <v>6700617</v>
      </c>
      <c r="D51" s="22">
        <v>5899636</v>
      </c>
      <c r="E51" s="22">
        <v>5532345</v>
      </c>
      <c r="F51" s="22">
        <v>6065870</v>
      </c>
      <c r="G51" s="22">
        <v>7635943</v>
      </c>
    </row>
    <row r="52" spans="1:7" ht="14.25" thickBot="1">
      <c r="A52" s="5" t="s">
        <v>97</v>
      </c>
      <c r="B52" s="23">
        <v>21882569</v>
      </c>
      <c r="C52" s="23">
        <v>16644577</v>
      </c>
      <c r="D52" s="23">
        <v>15094207</v>
      </c>
      <c r="E52" s="23">
        <v>13738813</v>
      </c>
      <c r="F52" s="23">
        <v>15683207</v>
      </c>
      <c r="G52" s="23">
        <v>20308144</v>
      </c>
    </row>
    <row r="53" spans="1:7" ht="14.25" thickTop="1">
      <c r="A53" s="2" t="s">
        <v>98</v>
      </c>
      <c r="B53" s="22">
        <v>1704589</v>
      </c>
      <c r="C53" s="22">
        <v>1497289</v>
      </c>
      <c r="D53" s="22">
        <v>1191826</v>
      </c>
      <c r="E53" s="22">
        <v>1153884</v>
      </c>
      <c r="F53" s="22">
        <v>3242657</v>
      </c>
      <c r="G53" s="22">
        <v>4943572</v>
      </c>
    </row>
    <row r="54" spans="1:7" ht="13.5">
      <c r="A54" s="2" t="s">
        <v>99</v>
      </c>
      <c r="B54" s="22">
        <v>2041837</v>
      </c>
      <c r="C54" s="22">
        <v>1985588</v>
      </c>
      <c r="D54" s="22">
        <v>1889875</v>
      </c>
      <c r="E54" s="22">
        <v>1796296</v>
      </c>
      <c r="F54" s="22">
        <v>980185</v>
      </c>
      <c r="G54" s="22">
        <v>1545301</v>
      </c>
    </row>
    <row r="55" spans="1:7" ht="13.5">
      <c r="A55" s="2" t="s">
        <v>100</v>
      </c>
      <c r="B55" s="22">
        <v>3050000</v>
      </c>
      <c r="C55" s="22">
        <v>3750000</v>
      </c>
      <c r="D55" s="22">
        <v>3650000</v>
      </c>
      <c r="E55" s="22">
        <v>2900000</v>
      </c>
      <c r="F55" s="22">
        <v>2100000</v>
      </c>
      <c r="G55" s="22">
        <v>2700000</v>
      </c>
    </row>
    <row r="56" spans="1:7" ht="13.5">
      <c r="A56" s="2" t="s">
        <v>101</v>
      </c>
      <c r="B56" s="22">
        <v>128734</v>
      </c>
      <c r="C56" s="22">
        <v>120190</v>
      </c>
      <c r="D56" s="22">
        <v>120167</v>
      </c>
      <c r="E56" s="22">
        <v>112761</v>
      </c>
      <c r="F56" s="22">
        <v>134069</v>
      </c>
      <c r="G56" s="22">
        <v>169758</v>
      </c>
    </row>
    <row r="57" spans="1:7" ht="13.5">
      <c r="A57" s="2" t="s">
        <v>102</v>
      </c>
      <c r="B57" s="22">
        <v>62312</v>
      </c>
      <c r="C57" s="22">
        <v>52833</v>
      </c>
      <c r="D57" s="22">
        <v>47988</v>
      </c>
      <c r="E57" s="22">
        <v>48141</v>
      </c>
      <c r="F57" s="22">
        <v>57166</v>
      </c>
      <c r="G57" s="22">
        <v>59588</v>
      </c>
    </row>
    <row r="58" spans="1:7" ht="13.5">
      <c r="A58" s="2" t="s">
        <v>103</v>
      </c>
      <c r="B58" s="22">
        <v>164244</v>
      </c>
      <c r="C58" s="22">
        <v>265193</v>
      </c>
      <c r="D58" s="22">
        <v>8593</v>
      </c>
      <c r="E58" s="22">
        <v>146694</v>
      </c>
      <c r="F58" s="22"/>
      <c r="G58" s="22">
        <v>243158</v>
      </c>
    </row>
    <row r="59" spans="1:7" ht="13.5">
      <c r="A59" s="2" t="s">
        <v>104</v>
      </c>
      <c r="B59" s="22">
        <v>4063</v>
      </c>
      <c r="C59" s="22">
        <v>38639</v>
      </c>
      <c r="D59" s="22">
        <v>16422</v>
      </c>
      <c r="E59" s="22"/>
      <c r="F59" s="22">
        <v>3613</v>
      </c>
      <c r="G59" s="22">
        <v>60151</v>
      </c>
    </row>
    <row r="60" spans="1:7" ht="13.5">
      <c r="A60" s="2" t="s">
        <v>105</v>
      </c>
      <c r="B60" s="22">
        <v>10049</v>
      </c>
      <c r="C60" s="22"/>
      <c r="D60" s="22"/>
      <c r="E60" s="22"/>
      <c r="F60" s="22"/>
      <c r="G60" s="22"/>
    </row>
    <row r="61" spans="1:7" ht="13.5">
      <c r="A61" s="2" t="s">
        <v>106</v>
      </c>
      <c r="B61" s="22">
        <v>125448</v>
      </c>
      <c r="C61" s="22">
        <v>117684</v>
      </c>
      <c r="D61" s="22">
        <v>120512</v>
      </c>
      <c r="E61" s="22">
        <v>104461</v>
      </c>
      <c r="F61" s="22">
        <v>120307</v>
      </c>
      <c r="G61" s="22">
        <v>162369</v>
      </c>
    </row>
    <row r="62" spans="1:7" ht="13.5">
      <c r="A62" s="2" t="s">
        <v>107</v>
      </c>
      <c r="B62" s="22">
        <v>10300</v>
      </c>
      <c r="C62" s="22">
        <v>5000</v>
      </c>
      <c r="D62" s="22"/>
      <c r="E62" s="22"/>
      <c r="F62" s="22"/>
      <c r="G62" s="22">
        <v>20000</v>
      </c>
    </row>
    <row r="63" spans="1:7" ht="13.5">
      <c r="A63" s="2" t="s">
        <v>108</v>
      </c>
      <c r="B63" s="22">
        <v>2227</v>
      </c>
      <c r="C63" s="22">
        <v>84954</v>
      </c>
      <c r="D63" s="22">
        <v>199386</v>
      </c>
      <c r="E63" s="22">
        <v>267865</v>
      </c>
      <c r="F63" s="22">
        <v>182003</v>
      </c>
      <c r="G63" s="22"/>
    </row>
    <row r="64" spans="1:7" ht="13.5">
      <c r="A64" s="2" t="s">
        <v>68</v>
      </c>
      <c r="B64" s="22">
        <v>18647</v>
      </c>
      <c r="C64" s="22">
        <v>18438</v>
      </c>
      <c r="D64" s="22">
        <v>20284</v>
      </c>
      <c r="E64" s="22">
        <v>18390</v>
      </c>
      <c r="F64" s="22">
        <v>19337</v>
      </c>
      <c r="G64" s="22">
        <v>209490</v>
      </c>
    </row>
    <row r="65" spans="1:7" ht="13.5">
      <c r="A65" s="2" t="s">
        <v>109</v>
      </c>
      <c r="B65" s="22">
        <v>7322453</v>
      </c>
      <c r="C65" s="22">
        <v>7935811</v>
      </c>
      <c r="D65" s="22">
        <v>7265057</v>
      </c>
      <c r="E65" s="22">
        <v>6548495</v>
      </c>
      <c r="F65" s="22">
        <v>8339339</v>
      </c>
      <c r="G65" s="22">
        <v>10113391</v>
      </c>
    </row>
    <row r="66" spans="1:7" ht="13.5">
      <c r="A66" s="2" t="s">
        <v>110</v>
      </c>
      <c r="B66" s="22">
        <v>500000</v>
      </c>
      <c r="C66" s="22"/>
      <c r="D66" s="22"/>
      <c r="E66" s="22"/>
      <c r="F66" s="22"/>
      <c r="G66" s="22"/>
    </row>
    <row r="67" spans="1:7" ht="13.5">
      <c r="A67" s="2" t="s">
        <v>111</v>
      </c>
      <c r="B67" s="22">
        <v>200000</v>
      </c>
      <c r="C67" s="22"/>
      <c r="D67" s="22"/>
      <c r="E67" s="22"/>
      <c r="F67" s="22"/>
      <c r="G67" s="22">
        <v>1500000</v>
      </c>
    </row>
    <row r="68" spans="1:7" ht="13.5">
      <c r="A68" s="2" t="s">
        <v>112</v>
      </c>
      <c r="B68" s="22">
        <v>2338681</v>
      </c>
      <c r="C68" s="22">
        <v>679846</v>
      </c>
      <c r="D68" s="22">
        <v>554282</v>
      </c>
      <c r="E68" s="22">
        <v>369825</v>
      </c>
      <c r="F68" s="22">
        <v>445230</v>
      </c>
      <c r="G68" s="22">
        <v>617355</v>
      </c>
    </row>
    <row r="69" spans="1:7" ht="13.5">
      <c r="A69" s="2" t="s">
        <v>113</v>
      </c>
      <c r="B69" s="22">
        <v>233615</v>
      </c>
      <c r="C69" s="22">
        <v>225830</v>
      </c>
      <c r="D69" s="22">
        <v>215275</v>
      </c>
      <c r="E69" s="22">
        <v>197169</v>
      </c>
      <c r="F69" s="22">
        <v>222858</v>
      </c>
      <c r="G69" s="22">
        <v>246672</v>
      </c>
    </row>
    <row r="70" spans="1:7" ht="13.5">
      <c r="A70" s="2" t="s">
        <v>114</v>
      </c>
      <c r="B70" s="22">
        <v>23620</v>
      </c>
      <c r="C70" s="22">
        <v>36950</v>
      </c>
      <c r="D70" s="22">
        <v>38670</v>
      </c>
      <c r="E70" s="22">
        <v>45540</v>
      </c>
      <c r="F70" s="22">
        <v>57610</v>
      </c>
      <c r="G70" s="22"/>
    </row>
    <row r="71" spans="1:7" ht="13.5">
      <c r="A71" s="2" t="s">
        <v>115</v>
      </c>
      <c r="B71" s="22">
        <v>3000</v>
      </c>
      <c r="C71" s="22">
        <v>1180</v>
      </c>
      <c r="D71" s="22">
        <v>1000</v>
      </c>
      <c r="E71" s="22">
        <v>1000</v>
      </c>
      <c r="F71" s="22">
        <v>1700</v>
      </c>
      <c r="G71" s="22">
        <v>500</v>
      </c>
    </row>
    <row r="72" spans="1:7" ht="13.5">
      <c r="A72" s="2" t="s">
        <v>116</v>
      </c>
      <c r="B72" s="22">
        <v>3298917</v>
      </c>
      <c r="C72" s="22">
        <v>943807</v>
      </c>
      <c r="D72" s="22">
        <v>809228</v>
      </c>
      <c r="E72" s="22">
        <v>613534</v>
      </c>
      <c r="F72" s="22">
        <v>727398</v>
      </c>
      <c r="G72" s="22">
        <v>2485158</v>
      </c>
    </row>
    <row r="73" spans="1:7" ht="14.25" thickBot="1">
      <c r="A73" s="5" t="s">
        <v>117</v>
      </c>
      <c r="B73" s="23">
        <v>10621370</v>
      </c>
      <c r="C73" s="23">
        <v>8879618</v>
      </c>
      <c r="D73" s="23">
        <v>8074286</v>
      </c>
      <c r="E73" s="23">
        <v>7162029</v>
      </c>
      <c r="F73" s="23">
        <v>9066738</v>
      </c>
      <c r="G73" s="23">
        <v>12598549</v>
      </c>
    </row>
    <row r="74" spans="1:7" ht="14.25" thickTop="1">
      <c r="A74" s="2" t="s">
        <v>118</v>
      </c>
      <c r="B74" s="22">
        <v>2712335</v>
      </c>
      <c r="C74" s="22">
        <v>2712335</v>
      </c>
      <c r="D74" s="22">
        <v>2712335</v>
      </c>
      <c r="E74" s="22">
        <v>2712335</v>
      </c>
      <c r="F74" s="22">
        <v>2712335</v>
      </c>
      <c r="G74" s="22">
        <v>2712335</v>
      </c>
    </row>
    <row r="75" spans="1:7" ht="13.5">
      <c r="A75" s="3" t="s">
        <v>119</v>
      </c>
      <c r="B75" s="22">
        <v>1209520</v>
      </c>
      <c r="C75" s="22">
        <v>1209520</v>
      </c>
      <c r="D75" s="22">
        <v>1209520</v>
      </c>
      <c r="E75" s="22">
        <v>1209520</v>
      </c>
      <c r="F75" s="22">
        <v>1209520</v>
      </c>
      <c r="G75" s="22">
        <v>1209520</v>
      </c>
    </row>
    <row r="76" spans="1:7" ht="13.5">
      <c r="A76" s="3" t="s">
        <v>120</v>
      </c>
      <c r="B76" s="22">
        <v>518626</v>
      </c>
      <c r="C76" s="22">
        <v>518626</v>
      </c>
      <c r="D76" s="22">
        <v>518626</v>
      </c>
      <c r="E76" s="22">
        <v>518626</v>
      </c>
      <c r="F76" s="22">
        <v>518626</v>
      </c>
      <c r="G76" s="22">
        <v>518626</v>
      </c>
    </row>
    <row r="77" spans="1:7" ht="13.5">
      <c r="A77" s="3" t="s">
        <v>121</v>
      </c>
      <c r="B77" s="22">
        <v>1728146</v>
      </c>
      <c r="C77" s="22">
        <v>1728146</v>
      </c>
      <c r="D77" s="22">
        <v>1728146</v>
      </c>
      <c r="E77" s="22">
        <v>1728146</v>
      </c>
      <c r="F77" s="22">
        <v>1728146</v>
      </c>
      <c r="G77" s="22">
        <v>1728146</v>
      </c>
    </row>
    <row r="78" spans="1:7" ht="13.5">
      <c r="A78" s="4" t="s">
        <v>122</v>
      </c>
      <c r="B78" s="22">
        <v>172628</v>
      </c>
      <c r="C78" s="22">
        <v>176661</v>
      </c>
      <c r="D78" s="22">
        <v>166913</v>
      </c>
      <c r="E78" s="22">
        <v>171140</v>
      </c>
      <c r="F78" s="22">
        <v>445383</v>
      </c>
      <c r="G78" s="22">
        <v>450247</v>
      </c>
    </row>
    <row r="79" spans="1:7" ht="13.5">
      <c r="A79" s="4" t="s">
        <v>123</v>
      </c>
      <c r="B79" s="22">
        <v>1400000</v>
      </c>
      <c r="C79" s="22">
        <v>1200000</v>
      </c>
      <c r="D79" s="22">
        <v>1200000</v>
      </c>
      <c r="E79" s="22">
        <v>800000</v>
      </c>
      <c r="F79" s="22">
        <v>1700000</v>
      </c>
      <c r="G79" s="22">
        <v>1400000</v>
      </c>
    </row>
    <row r="80" spans="1:7" ht="13.5">
      <c r="A80" s="4" t="s">
        <v>124</v>
      </c>
      <c r="B80" s="22">
        <v>932331</v>
      </c>
      <c r="C80" s="22">
        <v>689222</v>
      </c>
      <c r="D80" s="22">
        <v>421741</v>
      </c>
      <c r="E80" s="22">
        <v>647870</v>
      </c>
      <c r="F80" s="22">
        <v>-578346</v>
      </c>
      <c r="G80" s="22">
        <v>613953</v>
      </c>
    </row>
    <row r="81" spans="1:7" ht="13.5">
      <c r="A81" s="3" t="s">
        <v>125</v>
      </c>
      <c r="B81" s="22">
        <v>2504959</v>
      </c>
      <c r="C81" s="22">
        <v>2065883</v>
      </c>
      <c r="D81" s="22">
        <v>1788654</v>
      </c>
      <c r="E81" s="22">
        <v>1619011</v>
      </c>
      <c r="F81" s="22">
        <v>1567036</v>
      </c>
      <c r="G81" s="22">
        <v>2464200</v>
      </c>
    </row>
    <row r="82" spans="1:7" ht="13.5">
      <c r="A82" s="2" t="s">
        <v>126</v>
      </c>
      <c r="B82" s="22">
        <v>-24542</v>
      </c>
      <c r="C82" s="22">
        <v>-24512</v>
      </c>
      <c r="D82" s="22">
        <v>-24512</v>
      </c>
      <c r="E82" s="22">
        <v>-24494</v>
      </c>
      <c r="F82" s="22">
        <v>-24455</v>
      </c>
      <c r="G82" s="22">
        <v>-24113</v>
      </c>
    </row>
    <row r="83" spans="1:7" ht="13.5">
      <c r="A83" s="2" t="s">
        <v>127</v>
      </c>
      <c r="B83" s="22">
        <v>6920899</v>
      </c>
      <c r="C83" s="22">
        <v>6481853</v>
      </c>
      <c r="D83" s="22">
        <v>6204624</v>
      </c>
      <c r="E83" s="22">
        <v>6034999</v>
      </c>
      <c r="F83" s="22">
        <v>5983063</v>
      </c>
      <c r="G83" s="22">
        <v>6880569</v>
      </c>
    </row>
    <row r="84" spans="1:7" ht="13.5">
      <c r="A84" s="2" t="s">
        <v>128</v>
      </c>
      <c r="B84" s="22">
        <v>4341680</v>
      </c>
      <c r="C84" s="22">
        <v>1280220</v>
      </c>
      <c r="D84" s="22">
        <v>817159</v>
      </c>
      <c r="E84" s="22">
        <v>553115</v>
      </c>
      <c r="F84" s="22">
        <v>634675</v>
      </c>
      <c r="G84" s="22">
        <v>851311</v>
      </c>
    </row>
    <row r="85" spans="1:7" ht="13.5">
      <c r="A85" s="2" t="s">
        <v>129</v>
      </c>
      <c r="B85" s="22">
        <v>-1381</v>
      </c>
      <c r="C85" s="22">
        <v>2885</v>
      </c>
      <c r="D85" s="22">
        <v>-1862</v>
      </c>
      <c r="E85" s="22">
        <v>-11331</v>
      </c>
      <c r="F85" s="22">
        <v>-1270</v>
      </c>
      <c r="G85" s="22">
        <v>-22285</v>
      </c>
    </row>
    <row r="86" spans="1:7" ht="13.5">
      <c r="A86" s="2" t="s">
        <v>130</v>
      </c>
      <c r="B86" s="22">
        <v>4340298</v>
      </c>
      <c r="C86" s="22">
        <v>1283105</v>
      </c>
      <c r="D86" s="22">
        <v>815296</v>
      </c>
      <c r="E86" s="22">
        <v>541784</v>
      </c>
      <c r="F86" s="22">
        <v>633405</v>
      </c>
      <c r="G86" s="22">
        <v>829025</v>
      </c>
    </row>
    <row r="87" spans="1:7" ht="13.5">
      <c r="A87" s="6" t="s">
        <v>131</v>
      </c>
      <c r="B87" s="22">
        <v>11261198</v>
      </c>
      <c r="C87" s="22">
        <v>7764958</v>
      </c>
      <c r="D87" s="22">
        <v>7019921</v>
      </c>
      <c r="E87" s="22">
        <v>6576783</v>
      </c>
      <c r="F87" s="22">
        <v>6616469</v>
      </c>
      <c r="G87" s="22">
        <v>7709595</v>
      </c>
    </row>
    <row r="88" spans="1:7" ht="14.25" thickBot="1">
      <c r="A88" s="7" t="s">
        <v>132</v>
      </c>
      <c r="B88" s="22">
        <v>21882569</v>
      </c>
      <c r="C88" s="22">
        <v>16644577</v>
      </c>
      <c r="D88" s="22">
        <v>15094207</v>
      </c>
      <c r="E88" s="22">
        <v>13738813</v>
      </c>
      <c r="F88" s="22">
        <v>15683207</v>
      </c>
      <c r="G88" s="22">
        <v>20308144</v>
      </c>
    </row>
    <row r="89" spans="1:7" ht="14.25" thickTop="1">
      <c r="A89" s="8"/>
      <c r="B89" s="24"/>
      <c r="C89" s="24"/>
      <c r="D89" s="24"/>
      <c r="E89" s="24"/>
      <c r="F89" s="24"/>
      <c r="G89" s="24"/>
    </row>
    <row r="91" ht="13.5">
      <c r="A91" s="20" t="s">
        <v>137</v>
      </c>
    </row>
    <row r="92" ht="13.5">
      <c r="A92" s="20" t="s">
        <v>138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2014-09-12T02:16:23Z</dcterms:created>
  <dcterms:modified xsi:type="dcterms:W3CDTF">2014-09-12T02:16:32Z</dcterms:modified>
  <cp:category/>
  <cp:version/>
  <cp:contentType/>
  <cp:contentStatus/>
</cp:coreProperties>
</file>