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<sst xmlns="http://schemas.openxmlformats.org/spreadsheetml/2006/main" count="691" uniqueCount="275">
  <si>
    <t>持分法による投資損失</t>
  </si>
  <si>
    <t>貸倒引当金戻入額</t>
  </si>
  <si>
    <t>減損損失</t>
  </si>
  <si>
    <t>投資有価証券評価損</t>
  </si>
  <si>
    <t>投資有価証券償還損</t>
  </si>
  <si>
    <t>ゴルフ会員権売却損</t>
  </si>
  <si>
    <t>投資有価証券売却損</t>
  </si>
  <si>
    <t>関係会社整理損</t>
  </si>
  <si>
    <t>少数株主損益調整前四半期純利益</t>
  </si>
  <si>
    <t>賃貸事業等売上高</t>
  </si>
  <si>
    <t>連結・損益計算書</t>
  </si>
  <si>
    <t>資産</t>
  </si>
  <si>
    <t>支払手形及び買掛金</t>
  </si>
  <si>
    <t>賞与引当金</t>
  </si>
  <si>
    <t>未払役員賞与</t>
  </si>
  <si>
    <t>役員退職慰労引当金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</si>
  <si>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</si>
  <si>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</si>
  <si>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</si>
  <si>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</si>
  <si>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</si>
  <si>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</si>
  <si>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</si>
  <si>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</si>
  <si>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</si>
  <si>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</si>
  <si>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</si>
  <si>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</si>
  <si>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</si>
  <si>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</si>
  <si>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持分法による投資損益（△は益）</t>
  </si>
  <si>
    <t>投資有価証券評価損益（△は益）</t>
  </si>
  <si>
    <t>売上債権の増減額（△は増加）</t>
  </si>
  <si>
    <t>たな卸資産及び前渡金の増減額（△は増加）</t>
  </si>
  <si>
    <t>仕入債務の増減額（△は減少）</t>
  </si>
  <si>
    <t>前受金の増減額（△は減少）</t>
  </si>
  <si>
    <t>未払消費税等の増減額（△は減少）</t>
  </si>
  <si>
    <t>その他の流動資産の増減額（△は増加）</t>
  </si>
  <si>
    <t>その他の流動負債の増減額（△は減少）</t>
  </si>
  <si>
    <t>小計</t>
  </si>
  <si>
    <t>利息及び配当金の受取額</t>
  </si>
  <si>
    <t>利息の支払額</t>
  </si>
  <si>
    <t>法人税等の還付額</t>
  </si>
  <si>
    <t>法人税等の支払額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</si>
  <si>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</si>
  <si>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</si>
  <si>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</si>
  <si>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</si>
  <si>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</si>
  <si>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</si>
  <si>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長期前払費用の取得による支出</t>
  </si>
  <si>
    <t>投資有価証券の取得による支出</t>
  </si>
  <si>
    <t>投資有価証券の売却による収入</t>
  </si>
  <si>
    <t>保険積立金の積立による支出</t>
  </si>
  <si>
    <t>連結の範囲の変更を伴う子会社株式の取得による収入</t>
  </si>
  <si>
    <t>短期貸付けによる支出</t>
  </si>
  <si>
    <t>その他</t>
  </si>
  <si>
    <t>投資活動によるキャッシュ・フロー</t>
  </si>
  <si>
    <t>短期借入金の純増減額（△は減少）</t>
  </si>
  <si>
    <t>長期借入金の返済による支出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</si>
  <si>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</si>
  <si>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</si>
  <si>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</si>
  <si>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</si>
  <si>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</si>
  <si>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</si>
  <si>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</si>
  <si>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現金及び現金同等物の残高</t>
  </si>
  <si>
    <t>連結・キャッシュフロー計算書</t>
  </si>
  <si>
    <t>不動産賃貸料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</si>
  <si>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</si>
  <si>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</si>
  <si>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</si>
  <si>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</si>
  <si>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</si>
  <si>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</si>
  <si>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</si>
  <si>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</si>
  <si>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</si>
  <si>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</si>
  <si>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</si>
  <si>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2012/06/22</t>
  </si>
  <si>
    <t>2011/03/31</t>
  </si>
  <si>
    <t>2011/06/23</t>
  </si>
  <si>
    <t>2010/03/31</t>
  </si>
  <si>
    <t>2010/06/24</t>
  </si>
  <si>
    <t>2009/03/31</t>
  </si>
  <si>
    <t>2009/06/24</t>
  </si>
  <si>
    <t>2008/03/31</t>
  </si>
  <si>
    <t>現金及び預金</t>
  </si>
  <si>
    <t>千円</t>
  </si>
  <si>
    <t>受取手形</t>
  </si>
  <si>
    <t>売掛金</t>
  </si>
  <si>
    <t>有価証券</t>
  </si>
  <si>
    <t>商品及び製品</t>
  </si>
  <si>
    <t>商品及び製品</t>
  </si>
  <si>
    <t>前渡金</t>
  </si>
  <si>
    <t>未収入金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</si>
  <si>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</si>
  <si>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</si>
  <si>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</si>
  <si>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</si>
  <si>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</si>
  <si>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</si>
  <si>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</si>
  <si>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</si>
  <si>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</si>
  <si>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</si>
  <si>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</si>
  <si>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</si>
  <si>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</si>
  <si>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</si>
  <si>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</si>
  <si>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</si>
  <si>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</si>
  <si>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</si>
  <si>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</si>
  <si>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</si>
  <si>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</si>
  <si>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ソフトウエア</t>
  </si>
  <si>
    <t>その他</t>
  </si>
  <si>
    <t>無形固定資産</t>
  </si>
  <si>
    <t>投資有価証券</t>
  </si>
  <si>
    <t>関係会社株式</t>
  </si>
  <si>
    <t>長期貸付金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</si>
  <si>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</si>
  <si>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</si>
  <si>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</si>
  <si>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</si>
  <si>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</si>
  <si>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繰延税金資産</t>
  </si>
  <si>
    <t>投資損失引当金</t>
  </si>
  <si>
    <t>投資その他の資産</t>
  </si>
  <si>
    <t>固定資産</t>
  </si>
  <si>
    <t>資産</t>
  </si>
  <si>
    <t>買掛金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</si>
  <si>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</si>
  <si>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</si>
  <si>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</si>
  <si>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</si>
  <si>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</si>
  <si>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</si>
  <si>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</si>
  <si>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</si>
  <si>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前受金</t>
  </si>
  <si>
    <t>預り金</t>
  </si>
  <si>
    <t>製品保証引当金</t>
  </si>
  <si>
    <t>その他</t>
  </si>
  <si>
    <t>流動負債</t>
  </si>
  <si>
    <t>長期借入金</t>
  </si>
  <si>
    <t>リース債務</t>
  </si>
  <si>
    <t>退職給付引当金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</si>
  <si>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</si>
  <si>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</si>
  <si>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</si>
  <si>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</si>
  <si>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</si>
  <si>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</si>
  <si>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</si>
  <si>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</si>
  <si>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</si>
  <si>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</si>
  <si>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</si>
  <si>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</si>
  <si>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</si>
  <si>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</si>
  <si>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</si>
  <si>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</si>
  <si>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</si>
  <si>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</si>
  <si>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</si>
  <si>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</si>
  <si>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イノテック株式会社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</si>
  <si>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</si>
  <si>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</si>
  <si>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</si>
  <si>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</si>
  <si>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</si>
  <si>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</si>
  <si>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</si>
  <si>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</si>
  <si>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</si>
  <si>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商品売上高</t>
  </si>
  <si>
    <t>保守売上高</t>
  </si>
  <si>
    <t>製品売上高</t>
  </si>
  <si>
    <t>売上高</t>
  </si>
  <si>
    <t>売上高</t>
  </si>
  <si>
    <t>商品期首たな卸高</t>
  </si>
  <si>
    <t>当期商品仕入高</t>
  </si>
  <si>
    <t>合計</t>
  </si>
  <si>
    <t>商品他勘定振替高</t>
  </si>
  <si>
    <t>商品期末たな卸高</t>
  </si>
  <si>
    <t>商品売上原価合計</t>
  </si>
  <si>
    <t>製品期首たな卸高</t>
  </si>
  <si>
    <t>当期製品仕入高</t>
  </si>
  <si>
    <t>製品他勘定振替高</t>
  </si>
  <si>
    <t>製品期末たな卸高</t>
  </si>
  <si>
    <t>製品売上原価</t>
  </si>
  <si>
    <t>売上原価</t>
  </si>
  <si>
    <t>売上総利益</t>
  </si>
  <si>
    <t>販売費・一般管理費</t>
  </si>
  <si>
    <t>営業利益</t>
  </si>
  <si>
    <t>不動産賃貸料</t>
  </si>
  <si>
    <t>その他</t>
  </si>
  <si>
    <t>営業外収益</t>
  </si>
  <si>
    <t>支払利息</t>
  </si>
  <si>
    <t>不動産賃貸費用</t>
  </si>
  <si>
    <t>為替差損</t>
  </si>
  <si>
    <t>営業外費用</t>
  </si>
  <si>
    <t>経常利益</t>
  </si>
  <si>
    <t>投資有価証券売却益</t>
  </si>
  <si>
    <t>貸倒引当金戻入額</t>
  </si>
  <si>
    <t>投資損失引当金戻入額</t>
  </si>
  <si>
    <t>事業譲渡益</t>
  </si>
  <si>
    <t>固定資産売却益</t>
  </si>
  <si>
    <t>退職給付制度終了益</t>
  </si>
  <si>
    <t>退職給付制度終了益</t>
  </si>
  <si>
    <t>特別利益</t>
  </si>
  <si>
    <t>特別利益</t>
  </si>
  <si>
    <t>投資有価証券評価損</t>
  </si>
  <si>
    <t>会員権評価損</t>
  </si>
  <si>
    <t>過年度従業員手当精算金</t>
  </si>
  <si>
    <t>減損損失</t>
  </si>
  <si>
    <t>減損損失</t>
  </si>
  <si>
    <t>たな卸資産評価損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</si>
  <si>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</si>
  <si>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</si>
  <si>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</si>
  <si>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</si>
  <si>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</si>
  <si>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</si>
  <si>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</si>
  <si>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</si>
  <si>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</si>
  <si>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</si>
  <si>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</si>
  <si>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</si>
  <si>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</si>
  <si>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</si>
  <si>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</si>
  <si>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</si>
  <si>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</si>
  <si>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</si>
  <si>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</si>
  <si>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</si>
  <si>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</si>
  <si>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</si>
  <si>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</si>
  <si>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2011/11/14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</si>
  <si>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</si>
  <si>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</si>
  <si>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</si>
  <si>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</si>
  <si>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</si>
  <si>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</si>
  <si>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</si>
  <si>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</si>
  <si>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</si>
  <si>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</si>
  <si>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</si>
  <si>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</si>
  <si>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</si>
  <si>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</si>
  <si>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</si>
  <si>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</si>
  <si>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</si>
  <si>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</si>
  <si>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</si>
  <si>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</si>
  <si>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</si>
  <si>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</si>
  <si>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前渡金</t>
  </si>
  <si>
    <t>建物及び構築物</t>
  </si>
  <si>
    <t>建物及び構築物（純額）</t>
  </si>
  <si>
    <t>土地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</si>
</sst>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170</v>
      </c>
      <c r="B2" s="14">
        <v>9880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HYPERLINK("http://www.kabupro.jp/mark/20140213/S10016EX.htm","四半期報告書")</f>
        <v>四半期報告書</v>
      </c>
      <c r="C4" s="15" t="str">
        <f>HYPERLINK("http://www.kabupro.jp/mark/20131113/S1000GR6.htm","四半期報告書")</f>
        <v>四半期報告書</v>
      </c>
      <c r="D4" s="15" t="str">
        <f>HYPERLINK("http://www.kabupro.jp/mark/20130813/S000EA9F.htm","四半期報告書")</f>
        <v>四半期報告書</v>
      </c>
      <c r="E4" s="15" t="str">
        <f>HYPERLINK("http://www.kabupro.jp/mark/20130625/S000DQXJ.htm","有価証券報告書")</f>
        <v>有価証券報告書</v>
      </c>
      <c r="F4" s="15" t="str">
        <f>HYPERLINK("http://www.kabupro.jp/mark/20140213/S10016EX.htm","四半期報告書")</f>
        <v>四半期報告書</v>
      </c>
      <c r="G4" s="15" t="str">
        <f>HYPERLINK("http://www.kabupro.jp/mark/20131113/S1000GR6.htm","四半期報告書")</f>
        <v>四半期報告書</v>
      </c>
      <c r="H4" s="15" t="str">
        <f>HYPERLINK("http://www.kabupro.jp/mark/20130813/S000EA9F.htm","四半期報告書")</f>
        <v>四半期報告書</v>
      </c>
      <c r="I4" s="15" t="str">
        <f>HYPERLINK("http://www.kabupro.jp/mark/20130625/S000DQXJ.htm","有価証券報告書")</f>
        <v>有価証券報告書</v>
      </c>
      <c r="J4" s="15" t="str">
        <f>HYPERLINK("http://www.kabupro.jp/mark/20130213/S000CUDK.htm","四半期報告書")</f>
        <v>四半期報告書</v>
      </c>
      <c r="K4" s="15" t="str">
        <f>HYPERLINK("http://www.kabupro.jp/mark/20121113/S000C9U8.htm","四半期報告書")</f>
        <v>四半期報告書</v>
      </c>
      <c r="L4" s="15" t="str">
        <f>HYPERLINK("http://www.kabupro.jp/mark/20120813/S000BQEZ.htm","四半期報告書")</f>
        <v>四半期報告書</v>
      </c>
      <c r="M4" s="15" t="str">
        <f>HYPERLINK("http://www.kabupro.jp/mark/20120622/S000B3LA.htm","有価証券報告書")</f>
        <v>有価証券報告書</v>
      </c>
      <c r="N4" s="15" t="str">
        <f>HYPERLINK("http://www.kabupro.jp/mark/20120213/S000AAYH.htm","四半期報告書")</f>
        <v>四半期報告書</v>
      </c>
      <c r="O4" s="15" t="str">
        <f>HYPERLINK("http://www.kabupro.jp/mark/20111114/S0009QTD.htm","四半期報告書")</f>
        <v>四半期報告書</v>
      </c>
      <c r="P4" s="15" t="str">
        <f>HYPERLINK("http://www.kabupro.jp/mark/20110811/S000951P.htm","四半期報告書")</f>
        <v>四半期報告書</v>
      </c>
      <c r="Q4" s="15" t="str">
        <f>HYPERLINK("http://www.kabupro.jp/mark/20110623/S0008JOV.htm","有価証券報告書")</f>
        <v>有価証券報告書</v>
      </c>
      <c r="R4" s="15" t="str">
        <f>HYPERLINK("http://www.kabupro.jp/mark/20110214/S0007SKY.htm","四半期報告書")</f>
        <v>四半期報告書</v>
      </c>
      <c r="S4" s="15" t="str">
        <f>HYPERLINK("http://www.kabupro.jp/mark/20101112/S000767H.htm","四半期報告書")</f>
        <v>四半期報告書</v>
      </c>
      <c r="T4" s="15" t="str">
        <f>HYPERLINK("http://www.kabupro.jp/mark/20100813/S0006N6R.htm","四半期報告書")</f>
        <v>四半期報告書</v>
      </c>
      <c r="U4" s="15" t="str">
        <f>HYPERLINK("http://www.kabupro.jp/mark/20100624/S000600G.htm","有価証券報告書")</f>
        <v>有価証券報告書</v>
      </c>
      <c r="V4" s="15" t="str">
        <f>HYPERLINK("http://www.kabupro.jp/mark/20100212/S00056Z9.htm","四半期報告書")</f>
        <v>四半期報告書</v>
      </c>
      <c r="W4" s="15" t="str">
        <f>HYPERLINK("http://www.kabupro.jp/mark/20091113/S0004L5Z.htm","四半期報告書")</f>
        <v>四半期報告書</v>
      </c>
      <c r="X4" s="15" t="str">
        <f>HYPERLINK("http://www.kabupro.jp/mark/20090814/S0003ZMF.htm","四半期報告書")</f>
        <v>四半期報告書</v>
      </c>
      <c r="Y4" s="15" t="str">
        <f>HYPERLINK("http://www.kabupro.jp/mark/20090624/S0003DF0.htm","有価証券報告書")</f>
        <v>有価証券報告書</v>
      </c>
    </row>
    <row r="5" spans="1:25" ht="14.25" thickBot="1">
      <c r="A5" s="11" t="s">
        <v>71</v>
      </c>
      <c r="B5" s="1" t="s">
        <v>233</v>
      </c>
      <c r="C5" s="1" t="s">
        <v>236</v>
      </c>
      <c r="D5" s="1" t="s">
        <v>238</v>
      </c>
      <c r="E5" s="1" t="s">
        <v>77</v>
      </c>
      <c r="F5" s="1" t="s">
        <v>233</v>
      </c>
      <c r="G5" s="1" t="s">
        <v>236</v>
      </c>
      <c r="H5" s="1" t="s">
        <v>238</v>
      </c>
      <c r="I5" s="1" t="s">
        <v>77</v>
      </c>
      <c r="J5" s="1" t="s">
        <v>240</v>
      </c>
      <c r="K5" s="1" t="s">
        <v>242</v>
      </c>
      <c r="L5" s="1" t="s">
        <v>244</v>
      </c>
      <c r="M5" s="1" t="s">
        <v>81</v>
      </c>
      <c r="N5" s="1" t="s">
        <v>246</v>
      </c>
      <c r="O5" s="1" t="s">
        <v>248</v>
      </c>
      <c r="P5" s="1" t="s">
        <v>250</v>
      </c>
      <c r="Q5" s="1" t="s">
        <v>83</v>
      </c>
      <c r="R5" s="1" t="s">
        <v>252</v>
      </c>
      <c r="S5" s="1" t="s">
        <v>254</v>
      </c>
      <c r="T5" s="1" t="s">
        <v>256</v>
      </c>
      <c r="U5" s="1" t="s">
        <v>85</v>
      </c>
      <c r="V5" s="1" t="s">
        <v>258</v>
      </c>
      <c r="W5" s="1" t="s">
        <v>260</v>
      </c>
      <c r="X5" s="1" t="s">
        <v>262</v>
      </c>
      <c r="Y5" s="1" t="s">
        <v>87</v>
      </c>
    </row>
    <row r="6" spans="1:25" ht="15" thickBot="1" thickTop="1">
      <c r="A6" s="10" t="s">
        <v>72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22</v>
      </c>
      <c r="C7" s="14" t="s">
        <v>22</v>
      </c>
      <c r="D7" s="14" t="s">
        <v>22</v>
      </c>
      <c r="E7" s="16" t="s">
        <v>78</v>
      </c>
      <c r="F7" s="14" t="s">
        <v>22</v>
      </c>
      <c r="G7" s="14" t="s">
        <v>22</v>
      </c>
      <c r="H7" s="14" t="s">
        <v>22</v>
      </c>
      <c r="I7" s="16" t="s">
        <v>78</v>
      </c>
      <c r="J7" s="14" t="s">
        <v>22</v>
      </c>
      <c r="K7" s="14" t="s">
        <v>22</v>
      </c>
      <c r="L7" s="14" t="s">
        <v>22</v>
      </c>
      <c r="M7" s="16" t="s">
        <v>78</v>
      </c>
      <c r="N7" s="14" t="s">
        <v>22</v>
      </c>
      <c r="O7" s="14" t="s">
        <v>22</v>
      </c>
      <c r="P7" s="14" t="s">
        <v>22</v>
      </c>
      <c r="Q7" s="16" t="s">
        <v>78</v>
      </c>
      <c r="R7" s="14" t="s">
        <v>22</v>
      </c>
      <c r="S7" s="14" t="s">
        <v>22</v>
      </c>
      <c r="T7" s="14" t="s">
        <v>22</v>
      </c>
      <c r="U7" s="16" t="s">
        <v>78</v>
      </c>
      <c r="V7" s="14" t="s">
        <v>22</v>
      </c>
      <c r="W7" s="14" t="s">
        <v>22</v>
      </c>
      <c r="X7" s="14" t="s">
        <v>22</v>
      </c>
      <c r="Y7" s="16" t="s">
        <v>78</v>
      </c>
    </row>
    <row r="8" spans="1:25" ht="13.5">
      <c r="A8" s="13" t="s">
        <v>74</v>
      </c>
      <c r="B8" s="1" t="s">
        <v>23</v>
      </c>
      <c r="C8" s="1" t="s">
        <v>23</v>
      </c>
      <c r="D8" s="1" t="s">
        <v>23</v>
      </c>
      <c r="E8" s="17" t="s">
        <v>176</v>
      </c>
      <c r="F8" s="1" t="s">
        <v>176</v>
      </c>
      <c r="G8" s="1" t="s">
        <v>176</v>
      </c>
      <c r="H8" s="1" t="s">
        <v>176</v>
      </c>
      <c r="I8" s="17" t="s">
        <v>177</v>
      </c>
      <c r="J8" s="1" t="s">
        <v>177</v>
      </c>
      <c r="K8" s="1" t="s">
        <v>177</v>
      </c>
      <c r="L8" s="1" t="s">
        <v>177</v>
      </c>
      <c r="M8" s="17" t="s">
        <v>178</v>
      </c>
      <c r="N8" s="1" t="s">
        <v>178</v>
      </c>
      <c r="O8" s="1" t="s">
        <v>178</v>
      </c>
      <c r="P8" s="1" t="s">
        <v>178</v>
      </c>
      <c r="Q8" s="17" t="s">
        <v>179</v>
      </c>
      <c r="R8" s="1" t="s">
        <v>179</v>
      </c>
      <c r="S8" s="1" t="s">
        <v>179</v>
      </c>
      <c r="T8" s="1" t="s">
        <v>179</v>
      </c>
      <c r="U8" s="17" t="s">
        <v>180</v>
      </c>
      <c r="V8" s="1" t="s">
        <v>180</v>
      </c>
      <c r="W8" s="1" t="s">
        <v>180</v>
      </c>
      <c r="X8" s="1" t="s">
        <v>180</v>
      </c>
      <c r="Y8" s="17" t="s">
        <v>181</v>
      </c>
    </row>
    <row r="9" spans="1:25" ht="13.5">
      <c r="A9" s="13" t="s">
        <v>75</v>
      </c>
      <c r="B9" s="1" t="s">
        <v>235</v>
      </c>
      <c r="C9" s="1" t="s">
        <v>237</v>
      </c>
      <c r="D9" s="1" t="s">
        <v>239</v>
      </c>
      <c r="E9" s="17" t="s">
        <v>79</v>
      </c>
      <c r="F9" s="1" t="s">
        <v>241</v>
      </c>
      <c r="G9" s="1" t="s">
        <v>243</v>
      </c>
      <c r="H9" s="1" t="s">
        <v>245</v>
      </c>
      <c r="I9" s="17" t="s">
        <v>80</v>
      </c>
      <c r="J9" s="1" t="s">
        <v>247</v>
      </c>
      <c r="K9" s="1" t="s">
        <v>249</v>
      </c>
      <c r="L9" s="1" t="s">
        <v>251</v>
      </c>
      <c r="M9" s="17" t="s">
        <v>82</v>
      </c>
      <c r="N9" s="1" t="s">
        <v>253</v>
      </c>
      <c r="O9" s="1" t="s">
        <v>255</v>
      </c>
      <c r="P9" s="1" t="s">
        <v>257</v>
      </c>
      <c r="Q9" s="17" t="s">
        <v>84</v>
      </c>
      <c r="R9" s="1" t="s">
        <v>259</v>
      </c>
      <c r="S9" s="1" t="s">
        <v>261</v>
      </c>
      <c r="T9" s="1" t="s">
        <v>263</v>
      </c>
      <c r="U9" s="17" t="s">
        <v>86</v>
      </c>
      <c r="V9" s="1" t="s">
        <v>265</v>
      </c>
      <c r="W9" s="1" t="s">
        <v>267</v>
      </c>
      <c r="X9" s="1" t="s">
        <v>269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30" t="s">
        <v>185</v>
      </c>
      <c r="B11" s="27">
        <v>17254696</v>
      </c>
      <c r="C11" s="27">
        <v>11314861</v>
      </c>
      <c r="D11" s="27">
        <v>4575648</v>
      </c>
      <c r="E11" s="21">
        <v>20548892</v>
      </c>
      <c r="F11" s="27">
        <v>15140328</v>
      </c>
      <c r="G11" s="27">
        <v>10733413</v>
      </c>
      <c r="H11" s="27">
        <v>5309497</v>
      </c>
      <c r="I11" s="21">
        <v>25181730</v>
      </c>
      <c r="J11" s="27">
        <v>19585082</v>
      </c>
      <c r="K11" s="27">
        <v>13098391</v>
      </c>
      <c r="L11" s="27">
        <v>6532423</v>
      </c>
      <c r="M11" s="21">
        <v>25882287</v>
      </c>
      <c r="N11" s="27">
        <v>19612876</v>
      </c>
      <c r="O11" s="27">
        <v>12923794</v>
      </c>
      <c r="P11" s="27">
        <v>6185502</v>
      </c>
      <c r="Q11" s="21">
        <v>24492498</v>
      </c>
      <c r="R11" s="27">
        <v>17534774</v>
      </c>
      <c r="S11" s="27">
        <v>11137485</v>
      </c>
      <c r="T11" s="27">
        <v>5582544</v>
      </c>
      <c r="U11" s="21">
        <v>30018814</v>
      </c>
      <c r="V11" s="27">
        <v>24274340</v>
      </c>
      <c r="W11" s="27">
        <v>16898359</v>
      </c>
      <c r="X11" s="27">
        <v>8959701</v>
      </c>
      <c r="Y11" s="21">
        <v>52836234</v>
      </c>
    </row>
    <row r="12" spans="1:25" ht="13.5">
      <c r="A12" s="7" t="s">
        <v>198</v>
      </c>
      <c r="B12" s="28">
        <v>12616034</v>
      </c>
      <c r="C12" s="28">
        <v>8034912</v>
      </c>
      <c r="D12" s="28">
        <v>3322128</v>
      </c>
      <c r="E12" s="22">
        <v>15100963</v>
      </c>
      <c r="F12" s="28">
        <v>11003865</v>
      </c>
      <c r="G12" s="28">
        <v>7727752</v>
      </c>
      <c r="H12" s="28">
        <v>3880494</v>
      </c>
      <c r="I12" s="22">
        <v>18780061</v>
      </c>
      <c r="J12" s="28">
        <v>14636706</v>
      </c>
      <c r="K12" s="28">
        <v>9811634</v>
      </c>
      <c r="L12" s="28">
        <v>4995674</v>
      </c>
      <c r="M12" s="22">
        <v>19877357</v>
      </c>
      <c r="N12" s="28">
        <v>15103352</v>
      </c>
      <c r="O12" s="28">
        <v>9991070</v>
      </c>
      <c r="P12" s="28">
        <v>4825099</v>
      </c>
      <c r="Q12" s="22">
        <v>19559203</v>
      </c>
      <c r="R12" s="28">
        <v>13971763</v>
      </c>
      <c r="S12" s="28">
        <v>8845287</v>
      </c>
      <c r="T12" s="28">
        <v>4389801</v>
      </c>
      <c r="U12" s="22">
        <v>23669324</v>
      </c>
      <c r="V12" s="28">
        <v>19306881</v>
      </c>
      <c r="W12" s="28">
        <v>13486409</v>
      </c>
      <c r="X12" s="28">
        <v>7218212</v>
      </c>
      <c r="Y12" s="22">
        <v>44271778</v>
      </c>
    </row>
    <row r="13" spans="1:25" ht="13.5">
      <c r="A13" s="7" t="s">
        <v>199</v>
      </c>
      <c r="B13" s="28">
        <v>4638661</v>
      </c>
      <c r="C13" s="28">
        <v>3279949</v>
      </c>
      <c r="D13" s="28">
        <v>1253520</v>
      </c>
      <c r="E13" s="22">
        <v>5447928</v>
      </c>
      <c r="F13" s="28">
        <v>4136463</v>
      </c>
      <c r="G13" s="28">
        <v>3005660</v>
      </c>
      <c r="H13" s="28">
        <v>1429003</v>
      </c>
      <c r="I13" s="22">
        <v>6401668</v>
      </c>
      <c r="J13" s="28">
        <v>4948376</v>
      </c>
      <c r="K13" s="28">
        <v>3286757</v>
      </c>
      <c r="L13" s="28">
        <v>1536749</v>
      </c>
      <c r="M13" s="22">
        <v>6004930</v>
      </c>
      <c r="N13" s="28">
        <v>4509524</v>
      </c>
      <c r="O13" s="28">
        <v>2932724</v>
      </c>
      <c r="P13" s="28">
        <v>1360402</v>
      </c>
      <c r="Q13" s="22">
        <v>4933295</v>
      </c>
      <c r="R13" s="28">
        <v>3563010</v>
      </c>
      <c r="S13" s="28">
        <v>2292197</v>
      </c>
      <c r="T13" s="28">
        <v>1192743</v>
      </c>
      <c r="U13" s="22">
        <v>6349489</v>
      </c>
      <c r="V13" s="28">
        <v>4967458</v>
      </c>
      <c r="W13" s="28">
        <v>3411949</v>
      </c>
      <c r="X13" s="28">
        <v>1741489</v>
      </c>
      <c r="Y13" s="22">
        <v>8564456</v>
      </c>
    </row>
    <row r="14" spans="1:25" ht="13.5">
      <c r="A14" s="7" t="s">
        <v>200</v>
      </c>
      <c r="B14" s="28">
        <v>3679187</v>
      </c>
      <c r="C14" s="28">
        <v>2489151</v>
      </c>
      <c r="D14" s="28">
        <v>1192202</v>
      </c>
      <c r="E14" s="22">
        <v>4686676</v>
      </c>
      <c r="F14" s="28">
        <v>3487653</v>
      </c>
      <c r="G14" s="28">
        <v>2404325</v>
      </c>
      <c r="H14" s="28">
        <v>1187604</v>
      </c>
      <c r="I14" s="22">
        <v>4847470</v>
      </c>
      <c r="J14" s="28">
        <v>3622168</v>
      </c>
      <c r="K14" s="28">
        <v>2394334</v>
      </c>
      <c r="L14" s="28">
        <v>1151603</v>
      </c>
      <c r="M14" s="22">
        <v>4549323</v>
      </c>
      <c r="N14" s="28">
        <v>3369419</v>
      </c>
      <c r="O14" s="28">
        <v>2245329</v>
      </c>
      <c r="P14" s="28">
        <v>1087806</v>
      </c>
      <c r="Q14" s="22">
        <v>4319326</v>
      </c>
      <c r="R14" s="28">
        <v>3213126</v>
      </c>
      <c r="S14" s="28">
        <v>2157259</v>
      </c>
      <c r="T14" s="28">
        <v>1084799</v>
      </c>
      <c r="U14" s="22">
        <v>5118848</v>
      </c>
      <c r="V14" s="28">
        <v>3859457</v>
      </c>
      <c r="W14" s="28">
        <v>2568681</v>
      </c>
      <c r="X14" s="28">
        <v>1275142</v>
      </c>
      <c r="Y14" s="22">
        <v>5232451</v>
      </c>
    </row>
    <row r="15" spans="1:25" ht="14.25" thickBot="1">
      <c r="A15" s="25" t="s">
        <v>201</v>
      </c>
      <c r="B15" s="29">
        <v>959473</v>
      </c>
      <c r="C15" s="29">
        <v>790797</v>
      </c>
      <c r="D15" s="29">
        <v>61317</v>
      </c>
      <c r="E15" s="23">
        <v>761252</v>
      </c>
      <c r="F15" s="29">
        <v>648810</v>
      </c>
      <c r="G15" s="29">
        <v>601335</v>
      </c>
      <c r="H15" s="29">
        <v>241398</v>
      </c>
      <c r="I15" s="23">
        <v>1554197</v>
      </c>
      <c r="J15" s="29">
        <v>1326207</v>
      </c>
      <c r="K15" s="29">
        <v>892422</v>
      </c>
      <c r="L15" s="29">
        <v>385145</v>
      </c>
      <c r="M15" s="23">
        <v>1455607</v>
      </c>
      <c r="N15" s="29">
        <v>1140104</v>
      </c>
      <c r="O15" s="29">
        <v>687394</v>
      </c>
      <c r="P15" s="29">
        <v>272596</v>
      </c>
      <c r="Q15" s="23">
        <v>613968</v>
      </c>
      <c r="R15" s="29">
        <v>349883</v>
      </c>
      <c r="S15" s="29">
        <v>134938</v>
      </c>
      <c r="T15" s="29">
        <v>107943</v>
      </c>
      <c r="U15" s="23">
        <v>1230641</v>
      </c>
      <c r="V15" s="29">
        <v>1108001</v>
      </c>
      <c r="W15" s="29">
        <v>843267</v>
      </c>
      <c r="X15" s="29">
        <v>466346</v>
      </c>
      <c r="Y15" s="23">
        <v>3332004</v>
      </c>
    </row>
    <row r="16" spans="1:25" ht="14.25" thickTop="1">
      <c r="A16" s="6" t="s">
        <v>69</v>
      </c>
      <c r="B16" s="28">
        <v>333729</v>
      </c>
      <c r="C16" s="28">
        <v>224351</v>
      </c>
      <c r="D16" s="28">
        <v>111617</v>
      </c>
      <c r="E16" s="22">
        <v>431952</v>
      </c>
      <c r="F16" s="28">
        <v>321631</v>
      </c>
      <c r="G16" s="28">
        <v>213918</v>
      </c>
      <c r="H16" s="28">
        <v>109453</v>
      </c>
      <c r="I16" s="22">
        <v>428428</v>
      </c>
      <c r="J16" s="28">
        <v>317610</v>
      </c>
      <c r="K16" s="28">
        <v>212751</v>
      </c>
      <c r="L16" s="28">
        <v>107112</v>
      </c>
      <c r="M16" s="22">
        <v>342408</v>
      </c>
      <c r="N16" s="28">
        <v>199593</v>
      </c>
      <c r="O16" s="28">
        <v>123005</v>
      </c>
      <c r="P16" s="28">
        <v>61053</v>
      </c>
      <c r="Q16" s="22">
        <v>390511</v>
      </c>
      <c r="R16" s="28">
        <v>321451</v>
      </c>
      <c r="S16" s="28">
        <v>247153</v>
      </c>
      <c r="T16" s="28">
        <v>126511</v>
      </c>
      <c r="U16" s="22">
        <v>501924</v>
      </c>
      <c r="V16" s="28">
        <v>374235</v>
      </c>
      <c r="W16" s="28">
        <v>250536</v>
      </c>
      <c r="X16" s="28">
        <v>150167</v>
      </c>
      <c r="Y16" s="22">
        <v>662341</v>
      </c>
    </row>
    <row r="17" spans="1:25" ht="13.5">
      <c r="A17" s="6" t="s">
        <v>100</v>
      </c>
      <c r="B17" s="28">
        <v>83352</v>
      </c>
      <c r="C17" s="28">
        <v>55252</v>
      </c>
      <c r="D17" s="28">
        <v>50369</v>
      </c>
      <c r="E17" s="22">
        <v>97167</v>
      </c>
      <c r="F17" s="28">
        <v>65561</v>
      </c>
      <c r="G17" s="28">
        <v>39797</v>
      </c>
      <c r="H17" s="28">
        <v>35165</v>
      </c>
      <c r="I17" s="22">
        <v>53663</v>
      </c>
      <c r="J17" s="28">
        <v>42216</v>
      </c>
      <c r="K17" s="28">
        <v>31609</v>
      </c>
      <c r="L17" s="28">
        <v>23633</v>
      </c>
      <c r="M17" s="22">
        <v>63964</v>
      </c>
      <c r="N17" s="28">
        <v>35209</v>
      </c>
      <c r="O17" s="28">
        <v>28158</v>
      </c>
      <c r="P17" s="28">
        <v>17782</v>
      </c>
      <c r="Q17" s="22">
        <v>96718</v>
      </c>
      <c r="R17" s="28">
        <v>75066</v>
      </c>
      <c r="S17" s="28">
        <v>55199</v>
      </c>
      <c r="T17" s="28">
        <v>12840</v>
      </c>
      <c r="U17" s="22">
        <v>117121</v>
      </c>
      <c r="V17" s="28">
        <v>90424</v>
      </c>
      <c r="W17" s="28">
        <v>80198</v>
      </c>
      <c r="X17" s="28">
        <v>43122</v>
      </c>
      <c r="Y17" s="22">
        <v>76732</v>
      </c>
    </row>
    <row r="18" spans="1:25" ht="13.5">
      <c r="A18" s="6" t="s">
        <v>204</v>
      </c>
      <c r="B18" s="28">
        <v>417082</v>
      </c>
      <c r="C18" s="28">
        <v>279603</v>
      </c>
      <c r="D18" s="28">
        <v>161987</v>
      </c>
      <c r="E18" s="22">
        <v>529119</v>
      </c>
      <c r="F18" s="28">
        <v>387192</v>
      </c>
      <c r="G18" s="28">
        <v>253716</v>
      </c>
      <c r="H18" s="28">
        <v>144618</v>
      </c>
      <c r="I18" s="22">
        <v>482092</v>
      </c>
      <c r="J18" s="28">
        <v>359827</v>
      </c>
      <c r="K18" s="28">
        <v>244361</v>
      </c>
      <c r="L18" s="28">
        <v>130745</v>
      </c>
      <c r="M18" s="22">
        <v>406373</v>
      </c>
      <c r="N18" s="28">
        <v>234803</v>
      </c>
      <c r="O18" s="28">
        <v>151163</v>
      </c>
      <c r="P18" s="28">
        <v>78835</v>
      </c>
      <c r="Q18" s="22">
        <v>487229</v>
      </c>
      <c r="R18" s="28">
        <v>396518</v>
      </c>
      <c r="S18" s="28">
        <v>302353</v>
      </c>
      <c r="T18" s="28">
        <v>139351</v>
      </c>
      <c r="U18" s="22">
        <v>619046</v>
      </c>
      <c r="V18" s="28">
        <v>464659</v>
      </c>
      <c r="W18" s="28">
        <v>330735</v>
      </c>
      <c r="X18" s="28">
        <v>193289</v>
      </c>
      <c r="Y18" s="22">
        <v>739073</v>
      </c>
    </row>
    <row r="19" spans="1:25" ht="13.5">
      <c r="A19" s="6" t="s">
        <v>205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28397</v>
      </c>
      <c r="R19" s="28"/>
      <c r="S19" s="28"/>
      <c r="T19" s="28"/>
      <c r="U19" s="22">
        <v>71143</v>
      </c>
      <c r="V19" s="28">
        <v>59997</v>
      </c>
      <c r="W19" s="28">
        <v>46882</v>
      </c>
      <c r="X19" s="28">
        <v>28623</v>
      </c>
      <c r="Y19" s="22">
        <v>260779</v>
      </c>
    </row>
    <row r="20" spans="1:25" ht="13.5">
      <c r="A20" s="6" t="s">
        <v>206</v>
      </c>
      <c r="B20" s="28">
        <v>247872</v>
      </c>
      <c r="C20" s="28">
        <v>165383</v>
      </c>
      <c r="D20" s="28">
        <v>82683</v>
      </c>
      <c r="E20" s="22">
        <v>317370</v>
      </c>
      <c r="F20" s="28">
        <v>244579</v>
      </c>
      <c r="G20" s="28">
        <v>162863</v>
      </c>
      <c r="H20" s="28">
        <v>81792</v>
      </c>
      <c r="I20" s="22">
        <v>325287</v>
      </c>
      <c r="J20" s="28">
        <v>246560</v>
      </c>
      <c r="K20" s="28">
        <v>164499</v>
      </c>
      <c r="L20" s="28">
        <v>82368</v>
      </c>
      <c r="M20" s="22">
        <v>310662</v>
      </c>
      <c r="N20" s="28">
        <v>219865</v>
      </c>
      <c r="O20" s="28">
        <v>144054</v>
      </c>
      <c r="P20" s="28">
        <v>71941</v>
      </c>
      <c r="Q20" s="22">
        <v>301869</v>
      </c>
      <c r="R20" s="28">
        <v>254977</v>
      </c>
      <c r="S20" s="28">
        <v>174000</v>
      </c>
      <c r="T20" s="28">
        <v>87656</v>
      </c>
      <c r="U20" s="22">
        <v>418217</v>
      </c>
      <c r="V20" s="28">
        <v>315280</v>
      </c>
      <c r="W20" s="28">
        <v>212860</v>
      </c>
      <c r="X20" s="28">
        <v>113687</v>
      </c>
      <c r="Y20" s="22">
        <v>466778</v>
      </c>
    </row>
    <row r="21" spans="1:25" ht="13.5">
      <c r="A21" s="6" t="s">
        <v>0</v>
      </c>
      <c r="B21" s="28"/>
      <c r="C21" s="28">
        <v>55578</v>
      </c>
      <c r="D21" s="28"/>
      <c r="E21" s="22"/>
      <c r="F21" s="28"/>
      <c r="G21" s="28">
        <v>8952</v>
      </c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207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>
        <v>97070</v>
      </c>
      <c r="V22" s="28"/>
      <c r="W22" s="28"/>
      <c r="X22" s="28">
        <v>69789</v>
      </c>
      <c r="Y22" s="22"/>
    </row>
    <row r="23" spans="1:25" ht="13.5">
      <c r="A23" s="6" t="s">
        <v>99</v>
      </c>
      <c r="B23" s="28">
        <v>25141</v>
      </c>
      <c r="C23" s="28">
        <v>11903</v>
      </c>
      <c r="D23" s="28">
        <v>7047</v>
      </c>
      <c r="E23" s="22">
        <v>54462</v>
      </c>
      <c r="F23" s="28">
        <v>20340</v>
      </c>
      <c r="G23" s="28">
        <v>3955</v>
      </c>
      <c r="H23" s="28">
        <v>6230</v>
      </c>
      <c r="I23" s="22">
        <v>25159</v>
      </c>
      <c r="J23" s="28">
        <v>13699</v>
      </c>
      <c r="K23" s="28">
        <v>3111</v>
      </c>
      <c r="L23" s="28">
        <v>1504</v>
      </c>
      <c r="M23" s="22">
        <v>19199</v>
      </c>
      <c r="N23" s="28">
        <v>15012</v>
      </c>
      <c r="O23" s="28">
        <v>14768</v>
      </c>
      <c r="P23" s="28">
        <v>12725</v>
      </c>
      <c r="Q23" s="22">
        <v>29999</v>
      </c>
      <c r="R23" s="28">
        <v>54959</v>
      </c>
      <c r="S23" s="28">
        <v>37881</v>
      </c>
      <c r="T23" s="28">
        <v>19198</v>
      </c>
      <c r="U23" s="22">
        <v>45215</v>
      </c>
      <c r="V23" s="28">
        <v>81684</v>
      </c>
      <c r="W23" s="28">
        <v>68189</v>
      </c>
      <c r="X23" s="28">
        <v>4366</v>
      </c>
      <c r="Y23" s="22">
        <v>105678</v>
      </c>
    </row>
    <row r="24" spans="1:25" ht="13.5">
      <c r="A24" s="6" t="s">
        <v>208</v>
      </c>
      <c r="B24" s="28">
        <v>273014</v>
      </c>
      <c r="C24" s="28">
        <v>232865</v>
      </c>
      <c r="D24" s="28">
        <v>89731</v>
      </c>
      <c r="E24" s="22">
        <v>371832</v>
      </c>
      <c r="F24" s="28">
        <v>264919</v>
      </c>
      <c r="G24" s="28">
        <v>175772</v>
      </c>
      <c r="H24" s="28">
        <v>88023</v>
      </c>
      <c r="I24" s="22">
        <v>350447</v>
      </c>
      <c r="J24" s="28">
        <v>260259</v>
      </c>
      <c r="K24" s="28">
        <v>167610</v>
      </c>
      <c r="L24" s="28">
        <v>83873</v>
      </c>
      <c r="M24" s="22">
        <v>329861</v>
      </c>
      <c r="N24" s="28">
        <v>234878</v>
      </c>
      <c r="O24" s="28">
        <v>158822</v>
      </c>
      <c r="P24" s="28">
        <v>84667</v>
      </c>
      <c r="Q24" s="22">
        <v>360265</v>
      </c>
      <c r="R24" s="28">
        <v>309937</v>
      </c>
      <c r="S24" s="28">
        <v>211882</v>
      </c>
      <c r="T24" s="28">
        <v>106855</v>
      </c>
      <c r="U24" s="22">
        <v>631646</v>
      </c>
      <c r="V24" s="28">
        <v>456962</v>
      </c>
      <c r="W24" s="28">
        <v>327931</v>
      </c>
      <c r="X24" s="28">
        <v>216467</v>
      </c>
      <c r="Y24" s="22">
        <v>833236</v>
      </c>
    </row>
    <row r="25" spans="1:25" ht="14.25" thickBot="1">
      <c r="A25" s="25" t="s">
        <v>209</v>
      </c>
      <c r="B25" s="29">
        <v>1103542</v>
      </c>
      <c r="C25" s="29">
        <v>837536</v>
      </c>
      <c r="D25" s="29">
        <v>133573</v>
      </c>
      <c r="E25" s="23">
        <v>918539</v>
      </c>
      <c r="F25" s="29">
        <v>771083</v>
      </c>
      <c r="G25" s="29">
        <v>679279</v>
      </c>
      <c r="H25" s="29">
        <v>297993</v>
      </c>
      <c r="I25" s="23">
        <v>1685842</v>
      </c>
      <c r="J25" s="29">
        <v>1425775</v>
      </c>
      <c r="K25" s="29">
        <v>969173</v>
      </c>
      <c r="L25" s="29">
        <v>432018</v>
      </c>
      <c r="M25" s="23">
        <v>1532118</v>
      </c>
      <c r="N25" s="29">
        <v>1140029</v>
      </c>
      <c r="O25" s="29">
        <v>679735</v>
      </c>
      <c r="P25" s="29">
        <v>266764</v>
      </c>
      <c r="Q25" s="23">
        <v>740931</v>
      </c>
      <c r="R25" s="29">
        <v>436464</v>
      </c>
      <c r="S25" s="29">
        <v>225409</v>
      </c>
      <c r="T25" s="29">
        <v>140440</v>
      </c>
      <c r="U25" s="23">
        <v>1218040</v>
      </c>
      <c r="V25" s="29">
        <v>1115698</v>
      </c>
      <c r="W25" s="29">
        <v>846071</v>
      </c>
      <c r="X25" s="29">
        <v>443168</v>
      </c>
      <c r="Y25" s="23">
        <v>3237841</v>
      </c>
    </row>
    <row r="26" spans="1:25" ht="14.25" thickTop="1">
      <c r="A26" s="6" t="s">
        <v>214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>
        <v>10736</v>
      </c>
    </row>
    <row r="27" spans="1:25" ht="13.5">
      <c r="A27" s="6" t="s">
        <v>210</v>
      </c>
      <c r="B27" s="28">
        <v>83580</v>
      </c>
      <c r="C27" s="28">
        <v>259</v>
      </c>
      <c r="D27" s="28"/>
      <c r="E27" s="22">
        <v>25288</v>
      </c>
      <c r="F27" s="28">
        <v>23372</v>
      </c>
      <c r="G27" s="28"/>
      <c r="H27" s="28"/>
      <c r="I27" s="22">
        <v>24476</v>
      </c>
      <c r="J27" s="28">
        <v>1796</v>
      </c>
      <c r="K27" s="28"/>
      <c r="L27" s="28"/>
      <c r="M27" s="22">
        <v>694</v>
      </c>
      <c r="N27" s="28"/>
      <c r="O27" s="28"/>
      <c r="P27" s="28">
        <v>694</v>
      </c>
      <c r="Q27" s="22">
        <v>45497</v>
      </c>
      <c r="R27" s="28">
        <v>29289</v>
      </c>
      <c r="S27" s="28">
        <v>29289</v>
      </c>
      <c r="T27" s="28"/>
      <c r="U27" s="22">
        <v>1661</v>
      </c>
      <c r="V27" s="28"/>
      <c r="W27" s="28"/>
      <c r="X27" s="28"/>
      <c r="Y27" s="22">
        <v>39413</v>
      </c>
    </row>
    <row r="28" spans="1:25" ht="13.5">
      <c r="A28" s="6" t="s">
        <v>1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>
        <v>42515</v>
      </c>
      <c r="N28" s="28">
        <v>18389</v>
      </c>
      <c r="O28" s="28">
        <v>348</v>
      </c>
      <c r="P28" s="28">
        <v>546</v>
      </c>
      <c r="Q28" s="22"/>
      <c r="R28" s="28"/>
      <c r="S28" s="28"/>
      <c r="T28" s="28"/>
      <c r="U28" s="22">
        <v>3217</v>
      </c>
      <c r="V28" s="28">
        <v>8992</v>
      </c>
      <c r="W28" s="28">
        <v>9860</v>
      </c>
      <c r="X28" s="28"/>
      <c r="Y28" s="22">
        <v>23738</v>
      </c>
    </row>
    <row r="29" spans="1:25" ht="13.5">
      <c r="A29" s="6" t="s">
        <v>215</v>
      </c>
      <c r="B29" s="28"/>
      <c r="C29" s="28"/>
      <c r="D29" s="28"/>
      <c r="E29" s="22"/>
      <c r="F29" s="28"/>
      <c r="G29" s="28"/>
      <c r="H29" s="28"/>
      <c r="I29" s="22">
        <v>49359</v>
      </c>
      <c r="J29" s="28">
        <v>49359</v>
      </c>
      <c r="K29" s="28">
        <v>49359</v>
      </c>
      <c r="L29" s="28">
        <v>49359</v>
      </c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99</v>
      </c>
      <c r="B30" s="28">
        <v>1470</v>
      </c>
      <c r="C30" s="28"/>
      <c r="D30" s="28"/>
      <c r="E30" s="22"/>
      <c r="F30" s="28"/>
      <c r="G30" s="28"/>
      <c r="H30" s="28"/>
      <c r="I30" s="22"/>
      <c r="J30" s="28"/>
      <c r="K30" s="28">
        <v>46</v>
      </c>
      <c r="L30" s="28"/>
      <c r="M30" s="22">
        <v>49123</v>
      </c>
      <c r="N30" s="28">
        <v>4256</v>
      </c>
      <c r="O30" s="28">
        <v>694</v>
      </c>
      <c r="P30" s="28"/>
      <c r="Q30" s="22">
        <v>9129</v>
      </c>
      <c r="R30" s="28">
        <v>1780</v>
      </c>
      <c r="S30" s="28"/>
      <c r="T30" s="28"/>
      <c r="U30" s="22"/>
      <c r="V30" s="28">
        <v>1661</v>
      </c>
      <c r="W30" s="28">
        <v>1661</v>
      </c>
      <c r="X30" s="28"/>
      <c r="Y30" s="22"/>
    </row>
    <row r="31" spans="1:25" ht="13.5">
      <c r="A31" s="6" t="s">
        <v>217</v>
      </c>
      <c r="B31" s="28">
        <v>85050</v>
      </c>
      <c r="C31" s="28">
        <v>1223</v>
      </c>
      <c r="D31" s="28"/>
      <c r="E31" s="22">
        <v>25288</v>
      </c>
      <c r="F31" s="28">
        <v>23372</v>
      </c>
      <c r="G31" s="28"/>
      <c r="H31" s="28"/>
      <c r="I31" s="22">
        <v>73835</v>
      </c>
      <c r="J31" s="28">
        <v>51156</v>
      </c>
      <c r="K31" s="28">
        <v>49405</v>
      </c>
      <c r="L31" s="28">
        <v>49359</v>
      </c>
      <c r="M31" s="22">
        <v>92333</v>
      </c>
      <c r="N31" s="28">
        <v>22645</v>
      </c>
      <c r="O31" s="28">
        <v>1043</v>
      </c>
      <c r="P31" s="28">
        <v>1241</v>
      </c>
      <c r="Q31" s="22">
        <v>54626</v>
      </c>
      <c r="R31" s="28">
        <v>31069</v>
      </c>
      <c r="S31" s="28">
        <v>29289</v>
      </c>
      <c r="T31" s="28"/>
      <c r="U31" s="22">
        <v>12832</v>
      </c>
      <c r="V31" s="28">
        <v>18607</v>
      </c>
      <c r="W31" s="28">
        <v>11522</v>
      </c>
      <c r="X31" s="28"/>
      <c r="Y31" s="22">
        <v>83887</v>
      </c>
    </row>
    <row r="32" spans="1:25" ht="13.5">
      <c r="A32" s="6" t="s">
        <v>2</v>
      </c>
      <c r="B32" s="28"/>
      <c r="C32" s="28"/>
      <c r="D32" s="28"/>
      <c r="E32" s="22"/>
      <c r="F32" s="28"/>
      <c r="G32" s="28"/>
      <c r="H32" s="28"/>
      <c r="I32" s="22">
        <v>119254</v>
      </c>
      <c r="J32" s="28">
        <v>114753</v>
      </c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>
        <v>121963</v>
      </c>
      <c r="V32" s="28"/>
      <c r="W32" s="28"/>
      <c r="X32" s="28"/>
      <c r="Y32" s="22"/>
    </row>
    <row r="33" spans="1:25" ht="13.5">
      <c r="A33" s="6" t="s">
        <v>3</v>
      </c>
      <c r="B33" s="28">
        <v>216264</v>
      </c>
      <c r="C33" s="28">
        <v>216264</v>
      </c>
      <c r="D33" s="28">
        <v>216264</v>
      </c>
      <c r="E33" s="22">
        <v>51287</v>
      </c>
      <c r="F33" s="28"/>
      <c r="G33" s="28"/>
      <c r="H33" s="28"/>
      <c r="I33" s="22">
        <v>49999</v>
      </c>
      <c r="J33" s="28"/>
      <c r="K33" s="28"/>
      <c r="L33" s="28"/>
      <c r="M33" s="22">
        <v>55361</v>
      </c>
      <c r="N33" s="28">
        <v>55361</v>
      </c>
      <c r="O33" s="28">
        <v>55361</v>
      </c>
      <c r="P33" s="28"/>
      <c r="Q33" s="22">
        <v>229892</v>
      </c>
      <c r="R33" s="28">
        <v>135988</v>
      </c>
      <c r="S33" s="28">
        <v>135988</v>
      </c>
      <c r="T33" s="28"/>
      <c r="U33" s="22">
        <v>166467</v>
      </c>
      <c r="V33" s="28">
        <v>16851</v>
      </c>
      <c r="W33" s="28">
        <v>16851</v>
      </c>
      <c r="X33" s="28"/>
      <c r="Y33" s="22">
        <v>308176</v>
      </c>
    </row>
    <row r="34" spans="1:25" ht="13.5">
      <c r="A34" s="6" t="s">
        <v>4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>
        <v>9205</v>
      </c>
      <c r="U34" s="22"/>
      <c r="V34" s="28"/>
      <c r="W34" s="28"/>
      <c r="X34" s="28"/>
      <c r="Y34" s="22"/>
    </row>
    <row r="35" spans="1:25" ht="13.5">
      <c r="A35" s="6" t="s">
        <v>5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>
        <v>2682</v>
      </c>
      <c r="U35" s="22"/>
      <c r="V35" s="28"/>
      <c r="W35" s="28"/>
      <c r="X35" s="28"/>
      <c r="Y35" s="22"/>
    </row>
    <row r="36" spans="1:25" ht="13.5">
      <c r="A36" s="6" t="s">
        <v>224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>
        <v>38258</v>
      </c>
      <c r="W36" s="28">
        <v>38258</v>
      </c>
      <c r="X36" s="28">
        <v>38258</v>
      </c>
      <c r="Y36" s="22"/>
    </row>
    <row r="37" spans="1:25" ht="13.5">
      <c r="A37" s="6" t="s">
        <v>6</v>
      </c>
      <c r="B37" s="28"/>
      <c r="C37" s="28"/>
      <c r="D37" s="28"/>
      <c r="E37" s="22"/>
      <c r="F37" s="28"/>
      <c r="G37" s="28"/>
      <c r="H37" s="28"/>
      <c r="I37" s="22"/>
      <c r="J37" s="28"/>
      <c r="K37" s="28">
        <v>3562</v>
      </c>
      <c r="L37" s="28">
        <v>3562</v>
      </c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7</v>
      </c>
      <c r="B38" s="28">
        <v>77746</v>
      </c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99</v>
      </c>
      <c r="B39" s="28">
        <v>2</v>
      </c>
      <c r="C39" s="28"/>
      <c r="D39" s="28"/>
      <c r="E39" s="22"/>
      <c r="F39" s="28"/>
      <c r="G39" s="28"/>
      <c r="H39" s="28"/>
      <c r="I39" s="22">
        <v>4352</v>
      </c>
      <c r="J39" s="28">
        <v>4352</v>
      </c>
      <c r="K39" s="28">
        <v>790</v>
      </c>
      <c r="L39" s="28">
        <v>790</v>
      </c>
      <c r="M39" s="22">
        <v>12934</v>
      </c>
      <c r="N39" s="28">
        <v>10487</v>
      </c>
      <c r="O39" s="28">
        <v>7094</v>
      </c>
      <c r="P39" s="28">
        <v>1280</v>
      </c>
      <c r="Q39" s="22">
        <v>64448</v>
      </c>
      <c r="R39" s="28">
        <v>40717</v>
      </c>
      <c r="S39" s="28">
        <v>13462</v>
      </c>
      <c r="T39" s="28"/>
      <c r="U39" s="22">
        <v>10452</v>
      </c>
      <c r="V39" s="28">
        <v>5476</v>
      </c>
      <c r="W39" s="28">
        <v>4261</v>
      </c>
      <c r="X39" s="28"/>
      <c r="Y39" s="22">
        <v>49159</v>
      </c>
    </row>
    <row r="40" spans="1:25" ht="13.5">
      <c r="A40" s="6" t="s">
        <v>225</v>
      </c>
      <c r="B40" s="28">
        <v>294012</v>
      </c>
      <c r="C40" s="28">
        <v>216264</v>
      </c>
      <c r="D40" s="28">
        <v>216264</v>
      </c>
      <c r="E40" s="22">
        <v>51287</v>
      </c>
      <c r="F40" s="28"/>
      <c r="G40" s="28"/>
      <c r="H40" s="28"/>
      <c r="I40" s="22">
        <v>173606</v>
      </c>
      <c r="J40" s="28">
        <v>119106</v>
      </c>
      <c r="K40" s="28">
        <v>4352</v>
      </c>
      <c r="L40" s="28">
        <v>4352</v>
      </c>
      <c r="M40" s="22">
        <v>114469</v>
      </c>
      <c r="N40" s="28">
        <v>65848</v>
      </c>
      <c r="O40" s="28">
        <v>62455</v>
      </c>
      <c r="P40" s="28">
        <v>7026</v>
      </c>
      <c r="Q40" s="22">
        <v>342086</v>
      </c>
      <c r="R40" s="28">
        <v>224451</v>
      </c>
      <c r="S40" s="28">
        <v>197197</v>
      </c>
      <c r="T40" s="28">
        <v>11887</v>
      </c>
      <c r="U40" s="22">
        <v>380173</v>
      </c>
      <c r="V40" s="28">
        <v>60586</v>
      </c>
      <c r="W40" s="28">
        <v>59371</v>
      </c>
      <c r="X40" s="28">
        <v>38258</v>
      </c>
      <c r="Y40" s="22">
        <v>412827</v>
      </c>
    </row>
    <row r="41" spans="1:25" ht="13.5">
      <c r="A41" s="7" t="s">
        <v>226</v>
      </c>
      <c r="B41" s="28">
        <v>894580</v>
      </c>
      <c r="C41" s="28">
        <v>622494</v>
      </c>
      <c r="D41" s="28">
        <v>-82690</v>
      </c>
      <c r="E41" s="22">
        <v>892540</v>
      </c>
      <c r="F41" s="28">
        <v>794455</v>
      </c>
      <c r="G41" s="28">
        <v>679279</v>
      </c>
      <c r="H41" s="28">
        <v>297993</v>
      </c>
      <c r="I41" s="22">
        <v>1586072</v>
      </c>
      <c r="J41" s="28">
        <v>1357825</v>
      </c>
      <c r="K41" s="28">
        <v>1014226</v>
      </c>
      <c r="L41" s="28">
        <v>477024</v>
      </c>
      <c r="M41" s="22">
        <v>1509982</v>
      </c>
      <c r="N41" s="28">
        <v>1096826</v>
      </c>
      <c r="O41" s="28">
        <v>618322</v>
      </c>
      <c r="P41" s="28">
        <v>260979</v>
      </c>
      <c r="Q41" s="22">
        <v>453471</v>
      </c>
      <c r="R41" s="28">
        <v>243082</v>
      </c>
      <c r="S41" s="28">
        <v>57501</v>
      </c>
      <c r="T41" s="28">
        <v>128552</v>
      </c>
      <c r="U41" s="22">
        <v>850700</v>
      </c>
      <c r="V41" s="28">
        <v>1073719</v>
      </c>
      <c r="W41" s="28">
        <v>798223</v>
      </c>
      <c r="X41" s="28">
        <v>404910</v>
      </c>
      <c r="Y41" s="22">
        <v>2908902</v>
      </c>
    </row>
    <row r="42" spans="1:25" ht="13.5">
      <c r="A42" s="7" t="s">
        <v>227</v>
      </c>
      <c r="B42" s="28"/>
      <c r="C42" s="28"/>
      <c r="D42" s="28"/>
      <c r="E42" s="22">
        <v>245782</v>
      </c>
      <c r="F42" s="28"/>
      <c r="G42" s="28"/>
      <c r="H42" s="28"/>
      <c r="I42" s="22">
        <v>721955</v>
      </c>
      <c r="J42" s="28"/>
      <c r="K42" s="28"/>
      <c r="L42" s="28"/>
      <c r="M42" s="22">
        <v>441529</v>
      </c>
      <c r="N42" s="28"/>
      <c r="O42" s="28"/>
      <c r="P42" s="28"/>
      <c r="Q42" s="22">
        <v>112470</v>
      </c>
      <c r="R42" s="28"/>
      <c r="S42" s="28"/>
      <c r="T42" s="28"/>
      <c r="U42" s="22">
        <v>193723</v>
      </c>
      <c r="V42" s="28"/>
      <c r="W42" s="28"/>
      <c r="X42" s="28"/>
      <c r="Y42" s="22">
        <v>1301034</v>
      </c>
    </row>
    <row r="43" spans="1:25" ht="13.5">
      <c r="A43" s="7" t="s">
        <v>229</v>
      </c>
      <c r="B43" s="28"/>
      <c r="C43" s="28"/>
      <c r="D43" s="28"/>
      <c r="E43" s="22">
        <v>160518</v>
      </c>
      <c r="F43" s="28"/>
      <c r="G43" s="28"/>
      <c r="H43" s="28"/>
      <c r="I43" s="22">
        <v>111353</v>
      </c>
      <c r="J43" s="28"/>
      <c r="K43" s="28"/>
      <c r="L43" s="28"/>
      <c r="M43" s="22">
        <v>246183</v>
      </c>
      <c r="N43" s="28"/>
      <c r="O43" s="28"/>
      <c r="P43" s="28"/>
      <c r="Q43" s="22">
        <v>156158</v>
      </c>
      <c r="R43" s="28"/>
      <c r="S43" s="28"/>
      <c r="T43" s="28"/>
      <c r="U43" s="22">
        <v>147251</v>
      </c>
      <c r="V43" s="28"/>
      <c r="W43" s="28"/>
      <c r="X43" s="28"/>
      <c r="Y43" s="22">
        <v>-782</v>
      </c>
    </row>
    <row r="44" spans="1:25" ht="13.5">
      <c r="A44" s="7" t="s">
        <v>230</v>
      </c>
      <c r="B44" s="28">
        <v>384828</v>
      </c>
      <c r="C44" s="28">
        <v>273213</v>
      </c>
      <c r="D44" s="28">
        <v>102298</v>
      </c>
      <c r="E44" s="22">
        <v>346559</v>
      </c>
      <c r="F44" s="28">
        <v>345624</v>
      </c>
      <c r="G44" s="28">
        <v>286706</v>
      </c>
      <c r="H44" s="28">
        <v>112623</v>
      </c>
      <c r="I44" s="22">
        <v>833308</v>
      </c>
      <c r="J44" s="28">
        <v>685844</v>
      </c>
      <c r="K44" s="28">
        <v>478682</v>
      </c>
      <c r="L44" s="28">
        <v>217076</v>
      </c>
      <c r="M44" s="22">
        <v>687713</v>
      </c>
      <c r="N44" s="28">
        <v>536954</v>
      </c>
      <c r="O44" s="28">
        <v>310776</v>
      </c>
      <c r="P44" s="28">
        <v>132525</v>
      </c>
      <c r="Q44" s="22">
        <v>268628</v>
      </c>
      <c r="R44" s="28">
        <v>164604</v>
      </c>
      <c r="S44" s="28">
        <v>63051</v>
      </c>
      <c r="T44" s="28">
        <v>75059</v>
      </c>
      <c r="U44" s="22">
        <v>340975</v>
      </c>
      <c r="V44" s="28">
        <v>417213</v>
      </c>
      <c r="W44" s="28">
        <v>280405</v>
      </c>
      <c r="X44" s="28">
        <v>224138</v>
      </c>
      <c r="Y44" s="22">
        <v>1300251</v>
      </c>
    </row>
    <row r="45" spans="1:25" ht="13.5">
      <c r="A45" s="7" t="s">
        <v>8</v>
      </c>
      <c r="B45" s="28">
        <v>509751</v>
      </c>
      <c r="C45" s="28">
        <v>349281</v>
      </c>
      <c r="D45" s="28">
        <v>-184989</v>
      </c>
      <c r="E45" s="22">
        <v>545981</v>
      </c>
      <c r="F45" s="28">
        <v>448830</v>
      </c>
      <c r="G45" s="28">
        <v>392572</v>
      </c>
      <c r="H45" s="28">
        <v>185369</v>
      </c>
      <c r="I45" s="22">
        <v>752763</v>
      </c>
      <c r="J45" s="28">
        <v>671981</v>
      </c>
      <c r="K45" s="28">
        <v>535544</v>
      </c>
      <c r="L45" s="28">
        <v>259948</v>
      </c>
      <c r="M45" s="22">
        <v>822268</v>
      </c>
      <c r="N45" s="28">
        <v>559871</v>
      </c>
      <c r="O45" s="28">
        <v>307546</v>
      </c>
      <c r="P45" s="28">
        <v>128453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9</v>
      </c>
      <c r="B46" s="28">
        <v>3992</v>
      </c>
      <c r="C46" s="28">
        <v>2712</v>
      </c>
      <c r="D46" s="28">
        <v>956</v>
      </c>
      <c r="E46" s="22">
        <v>23464</v>
      </c>
      <c r="F46" s="28">
        <v>7652</v>
      </c>
      <c r="G46" s="28">
        <v>6656</v>
      </c>
      <c r="H46" s="28">
        <v>4926</v>
      </c>
      <c r="I46" s="22">
        <v>7608</v>
      </c>
      <c r="J46" s="28">
        <v>10745</v>
      </c>
      <c r="K46" s="28">
        <v>9280</v>
      </c>
      <c r="L46" s="28">
        <v>7814</v>
      </c>
      <c r="M46" s="22">
        <v>52591</v>
      </c>
      <c r="N46" s="28">
        <v>37878</v>
      </c>
      <c r="O46" s="28">
        <v>32571</v>
      </c>
      <c r="P46" s="28">
        <v>14245</v>
      </c>
      <c r="Q46" s="22">
        <v>14106</v>
      </c>
      <c r="R46" s="28">
        <v>13057</v>
      </c>
      <c r="S46" s="28">
        <v>6881</v>
      </c>
      <c r="T46" s="28">
        <v>6472</v>
      </c>
      <c r="U46" s="22">
        <v>34286</v>
      </c>
      <c r="V46" s="28">
        <v>26793</v>
      </c>
      <c r="W46" s="28">
        <v>21840</v>
      </c>
      <c r="X46" s="28">
        <v>12169</v>
      </c>
      <c r="Y46" s="22">
        <v>43698</v>
      </c>
    </row>
    <row r="47" spans="1:25" ht="14.25" thickBot="1">
      <c r="A47" s="7" t="s">
        <v>231</v>
      </c>
      <c r="B47" s="28">
        <v>505759</v>
      </c>
      <c r="C47" s="28">
        <v>346569</v>
      </c>
      <c r="D47" s="28">
        <v>-185945</v>
      </c>
      <c r="E47" s="22">
        <v>522516</v>
      </c>
      <c r="F47" s="28">
        <v>441178</v>
      </c>
      <c r="G47" s="28">
        <v>385915</v>
      </c>
      <c r="H47" s="28">
        <v>180443</v>
      </c>
      <c r="I47" s="22">
        <v>745155</v>
      </c>
      <c r="J47" s="28">
        <v>661235</v>
      </c>
      <c r="K47" s="28">
        <v>526263</v>
      </c>
      <c r="L47" s="28">
        <v>252133</v>
      </c>
      <c r="M47" s="22">
        <v>769677</v>
      </c>
      <c r="N47" s="28">
        <v>521993</v>
      </c>
      <c r="O47" s="28">
        <v>274974</v>
      </c>
      <c r="P47" s="28">
        <v>114208</v>
      </c>
      <c r="Q47" s="22">
        <v>170735</v>
      </c>
      <c r="R47" s="28">
        <v>65420</v>
      </c>
      <c r="S47" s="28">
        <v>-12432</v>
      </c>
      <c r="T47" s="28">
        <v>47020</v>
      </c>
      <c r="U47" s="22">
        <v>475437</v>
      </c>
      <c r="V47" s="28">
        <v>629713</v>
      </c>
      <c r="W47" s="28">
        <v>495976</v>
      </c>
      <c r="X47" s="28">
        <v>168602</v>
      </c>
      <c r="Y47" s="22">
        <v>1564951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174</v>
      </c>
    </row>
    <row r="51" ht="13.5">
      <c r="A51" s="20" t="s">
        <v>175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170</v>
      </c>
      <c r="B2" s="14">
        <v>9880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70</v>
      </c>
      <c r="B4" s="15" t="str">
        <f>HYPERLINK("http://www.kabupro.jp/mark/20131113/S1000GR6.htm","四半期報告書")</f>
        <v>四半期報告書</v>
      </c>
      <c r="C4" s="15" t="str">
        <f>HYPERLINK("http://www.kabupro.jp/mark/20130625/S000DQXJ.htm","有価証券報告書")</f>
        <v>有価証券報告書</v>
      </c>
      <c r="D4" s="15" t="str">
        <f>HYPERLINK("http://www.kabupro.jp/mark/20131113/S1000GR6.htm","四半期報告書")</f>
        <v>四半期報告書</v>
      </c>
      <c r="E4" s="15" t="str">
        <f>HYPERLINK("http://www.kabupro.jp/mark/20130625/S000DQXJ.htm","有価証券報告書")</f>
        <v>有価証券報告書</v>
      </c>
      <c r="F4" s="15" t="str">
        <f>HYPERLINK("http://www.kabupro.jp/mark/20121113/S000C9U8.htm","四半期報告書")</f>
        <v>四半期報告書</v>
      </c>
      <c r="G4" s="15" t="str">
        <f>HYPERLINK("http://www.kabupro.jp/mark/20120622/S000B3LA.htm","有価証券報告書")</f>
        <v>有価証券報告書</v>
      </c>
      <c r="H4" s="15" t="str">
        <f>HYPERLINK("http://www.kabupro.jp/mark/20110214/S0007SKY.htm","四半期報告書")</f>
        <v>四半期報告書</v>
      </c>
      <c r="I4" s="15" t="str">
        <f>HYPERLINK("http://www.kabupro.jp/mark/20111114/S0009QTD.htm","四半期報告書")</f>
        <v>四半期報告書</v>
      </c>
      <c r="J4" s="15" t="str">
        <f>HYPERLINK("http://www.kabupro.jp/mark/20100813/S0006N6R.htm","四半期報告書")</f>
        <v>四半期報告書</v>
      </c>
      <c r="K4" s="15" t="str">
        <f>HYPERLINK("http://www.kabupro.jp/mark/20110623/S0008JOV.htm","有価証券報告書")</f>
        <v>有価証券報告書</v>
      </c>
      <c r="L4" s="15" t="str">
        <f>HYPERLINK("http://www.kabupro.jp/mark/20110214/S0007SKY.htm","四半期報告書")</f>
        <v>四半期報告書</v>
      </c>
      <c r="M4" s="15" t="str">
        <f>HYPERLINK("http://www.kabupro.jp/mark/20101112/S000767H.htm","四半期報告書")</f>
        <v>四半期報告書</v>
      </c>
      <c r="N4" s="15" t="str">
        <f>HYPERLINK("http://www.kabupro.jp/mark/20100813/S0006N6R.htm","四半期報告書")</f>
        <v>四半期報告書</v>
      </c>
      <c r="O4" s="15" t="str">
        <f>HYPERLINK("http://www.kabupro.jp/mark/20100624/S000600G.htm","有価証券報告書")</f>
        <v>有価証券報告書</v>
      </c>
      <c r="P4" s="15" t="str">
        <f>HYPERLINK("http://www.kabupro.jp/mark/20100212/S00056Z9.htm","四半期報告書")</f>
        <v>四半期報告書</v>
      </c>
      <c r="Q4" s="15" t="str">
        <f>HYPERLINK("http://www.kabupro.jp/mark/20091113/S0004L5Z.htm","四半期報告書")</f>
        <v>四半期報告書</v>
      </c>
      <c r="R4" s="15" t="str">
        <f>HYPERLINK("http://www.kabupro.jp/mark/20090814/S0003ZMF.htm","四半期報告書")</f>
        <v>四半期報告書</v>
      </c>
      <c r="S4" s="15" t="str">
        <f>HYPERLINK("http://www.kabupro.jp/mark/20090624/S0003DF0.htm","有価証券報告書")</f>
        <v>有価証券報告書</v>
      </c>
    </row>
    <row r="5" spans="1:19" ht="14.25" thickBot="1">
      <c r="A5" s="11" t="s">
        <v>71</v>
      </c>
      <c r="B5" s="1" t="s">
        <v>236</v>
      </c>
      <c r="C5" s="1" t="s">
        <v>77</v>
      </c>
      <c r="D5" s="1" t="s">
        <v>236</v>
      </c>
      <c r="E5" s="1" t="s">
        <v>77</v>
      </c>
      <c r="F5" s="1" t="s">
        <v>242</v>
      </c>
      <c r="G5" s="1" t="s">
        <v>81</v>
      </c>
      <c r="H5" s="1" t="s">
        <v>252</v>
      </c>
      <c r="I5" s="1" t="s">
        <v>248</v>
      </c>
      <c r="J5" s="1" t="s">
        <v>256</v>
      </c>
      <c r="K5" s="1" t="s">
        <v>83</v>
      </c>
      <c r="L5" s="1" t="s">
        <v>252</v>
      </c>
      <c r="M5" s="1" t="s">
        <v>254</v>
      </c>
      <c r="N5" s="1" t="s">
        <v>256</v>
      </c>
      <c r="O5" s="1" t="s">
        <v>85</v>
      </c>
      <c r="P5" s="1" t="s">
        <v>258</v>
      </c>
      <c r="Q5" s="1" t="s">
        <v>260</v>
      </c>
      <c r="R5" s="1" t="s">
        <v>262</v>
      </c>
      <c r="S5" s="1" t="s">
        <v>87</v>
      </c>
    </row>
    <row r="6" spans="1:19" ht="15" thickBot="1" thickTop="1">
      <c r="A6" s="10" t="s">
        <v>72</v>
      </c>
      <c r="B6" s="18" t="s">
        <v>68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73</v>
      </c>
      <c r="B7" s="14" t="s">
        <v>22</v>
      </c>
      <c r="C7" s="16" t="s">
        <v>78</v>
      </c>
      <c r="D7" s="14" t="s">
        <v>22</v>
      </c>
      <c r="E7" s="16" t="s">
        <v>78</v>
      </c>
      <c r="F7" s="14" t="s">
        <v>22</v>
      </c>
      <c r="G7" s="16" t="s">
        <v>78</v>
      </c>
      <c r="H7" s="14" t="s">
        <v>22</v>
      </c>
      <c r="I7" s="14" t="s">
        <v>22</v>
      </c>
      <c r="J7" s="14" t="s">
        <v>22</v>
      </c>
      <c r="K7" s="16" t="s">
        <v>78</v>
      </c>
      <c r="L7" s="14" t="s">
        <v>22</v>
      </c>
      <c r="M7" s="14" t="s">
        <v>22</v>
      </c>
      <c r="N7" s="14" t="s">
        <v>22</v>
      </c>
      <c r="O7" s="16" t="s">
        <v>78</v>
      </c>
      <c r="P7" s="14" t="s">
        <v>22</v>
      </c>
      <c r="Q7" s="14" t="s">
        <v>22</v>
      </c>
      <c r="R7" s="14" t="s">
        <v>22</v>
      </c>
      <c r="S7" s="16" t="s">
        <v>78</v>
      </c>
    </row>
    <row r="8" spans="1:19" ht="13.5">
      <c r="A8" s="13" t="s">
        <v>74</v>
      </c>
      <c r="B8" s="1" t="s">
        <v>23</v>
      </c>
      <c r="C8" s="17" t="s">
        <v>176</v>
      </c>
      <c r="D8" s="1" t="s">
        <v>176</v>
      </c>
      <c r="E8" s="17" t="s">
        <v>177</v>
      </c>
      <c r="F8" s="1" t="s">
        <v>177</v>
      </c>
      <c r="G8" s="17" t="s">
        <v>178</v>
      </c>
      <c r="H8" s="1" t="s">
        <v>178</v>
      </c>
      <c r="I8" s="1" t="s">
        <v>178</v>
      </c>
      <c r="J8" s="1" t="s">
        <v>178</v>
      </c>
      <c r="K8" s="17" t="s">
        <v>179</v>
      </c>
      <c r="L8" s="1" t="s">
        <v>179</v>
      </c>
      <c r="M8" s="1" t="s">
        <v>179</v>
      </c>
      <c r="N8" s="1" t="s">
        <v>179</v>
      </c>
      <c r="O8" s="17" t="s">
        <v>180</v>
      </c>
      <c r="P8" s="1" t="s">
        <v>180</v>
      </c>
      <c r="Q8" s="1" t="s">
        <v>180</v>
      </c>
      <c r="R8" s="1" t="s">
        <v>180</v>
      </c>
      <c r="S8" s="17" t="s">
        <v>181</v>
      </c>
    </row>
    <row r="9" spans="1:19" ht="13.5">
      <c r="A9" s="13" t="s">
        <v>75</v>
      </c>
      <c r="B9" s="1" t="s">
        <v>237</v>
      </c>
      <c r="C9" s="17" t="s">
        <v>79</v>
      </c>
      <c r="D9" s="1" t="s">
        <v>243</v>
      </c>
      <c r="E9" s="17" t="s">
        <v>80</v>
      </c>
      <c r="F9" s="1" t="s">
        <v>249</v>
      </c>
      <c r="G9" s="17" t="s">
        <v>82</v>
      </c>
      <c r="H9" s="1" t="s">
        <v>253</v>
      </c>
      <c r="I9" s="1" t="s">
        <v>255</v>
      </c>
      <c r="J9" s="1" t="s">
        <v>257</v>
      </c>
      <c r="K9" s="17" t="s">
        <v>84</v>
      </c>
      <c r="L9" s="1" t="s">
        <v>259</v>
      </c>
      <c r="M9" s="1" t="s">
        <v>261</v>
      </c>
      <c r="N9" s="1" t="s">
        <v>263</v>
      </c>
      <c r="O9" s="17" t="s">
        <v>86</v>
      </c>
      <c r="P9" s="1" t="s">
        <v>265</v>
      </c>
      <c r="Q9" s="1" t="s">
        <v>267</v>
      </c>
      <c r="R9" s="1" t="s">
        <v>269</v>
      </c>
      <c r="S9" s="17" t="s">
        <v>88</v>
      </c>
    </row>
    <row r="10" spans="1:19" ht="14.25" thickBot="1">
      <c r="A10" s="13" t="s">
        <v>76</v>
      </c>
      <c r="B10" s="1" t="s">
        <v>90</v>
      </c>
      <c r="C10" s="17" t="s">
        <v>90</v>
      </c>
      <c r="D10" s="1" t="s">
        <v>90</v>
      </c>
      <c r="E10" s="17" t="s">
        <v>90</v>
      </c>
      <c r="F10" s="1" t="s">
        <v>90</v>
      </c>
      <c r="G10" s="17" t="s">
        <v>90</v>
      </c>
      <c r="H10" s="1" t="s">
        <v>90</v>
      </c>
      <c r="I10" s="1" t="s">
        <v>90</v>
      </c>
      <c r="J10" s="1" t="s">
        <v>90</v>
      </c>
      <c r="K10" s="17" t="s">
        <v>90</v>
      </c>
      <c r="L10" s="1" t="s">
        <v>90</v>
      </c>
      <c r="M10" s="1" t="s">
        <v>90</v>
      </c>
      <c r="N10" s="1" t="s">
        <v>90</v>
      </c>
      <c r="O10" s="17" t="s">
        <v>90</v>
      </c>
      <c r="P10" s="1" t="s">
        <v>90</v>
      </c>
      <c r="Q10" s="1" t="s">
        <v>90</v>
      </c>
      <c r="R10" s="1" t="s">
        <v>90</v>
      </c>
      <c r="S10" s="17" t="s">
        <v>90</v>
      </c>
    </row>
    <row r="11" spans="1:19" ht="14.25" thickTop="1">
      <c r="A11" s="26" t="s">
        <v>226</v>
      </c>
      <c r="B11" s="27">
        <v>622494</v>
      </c>
      <c r="C11" s="21">
        <v>892540</v>
      </c>
      <c r="D11" s="27">
        <v>679279</v>
      </c>
      <c r="E11" s="21">
        <v>1586072</v>
      </c>
      <c r="F11" s="27">
        <v>1014226</v>
      </c>
      <c r="G11" s="21">
        <v>1509982</v>
      </c>
      <c r="H11" s="27">
        <v>1096826</v>
      </c>
      <c r="I11" s="27">
        <v>618322</v>
      </c>
      <c r="J11" s="27">
        <v>260979</v>
      </c>
      <c r="K11" s="21">
        <v>453471</v>
      </c>
      <c r="L11" s="27">
        <v>243082</v>
      </c>
      <c r="M11" s="27">
        <v>57501</v>
      </c>
      <c r="N11" s="27">
        <v>128552</v>
      </c>
      <c r="O11" s="21">
        <v>850700</v>
      </c>
      <c r="P11" s="27">
        <v>1073719</v>
      </c>
      <c r="Q11" s="27">
        <v>798223</v>
      </c>
      <c r="R11" s="27">
        <v>404910</v>
      </c>
      <c r="S11" s="21">
        <v>2908902</v>
      </c>
    </row>
    <row r="12" spans="1:19" ht="13.5">
      <c r="A12" s="6" t="s">
        <v>24</v>
      </c>
      <c r="B12" s="28">
        <v>158523</v>
      </c>
      <c r="C12" s="22">
        <v>334826</v>
      </c>
      <c r="D12" s="28">
        <v>166910</v>
      </c>
      <c r="E12" s="22">
        <v>332123</v>
      </c>
      <c r="F12" s="28">
        <v>154240</v>
      </c>
      <c r="G12" s="22">
        <v>279709</v>
      </c>
      <c r="H12" s="28">
        <v>210881</v>
      </c>
      <c r="I12" s="28">
        <v>141348</v>
      </c>
      <c r="J12" s="28">
        <v>65869</v>
      </c>
      <c r="K12" s="22">
        <v>354677</v>
      </c>
      <c r="L12" s="28">
        <v>267191</v>
      </c>
      <c r="M12" s="28">
        <v>179021</v>
      </c>
      <c r="N12" s="28">
        <v>89342</v>
      </c>
      <c r="O12" s="22">
        <v>401482</v>
      </c>
      <c r="P12" s="28">
        <v>300349</v>
      </c>
      <c r="Q12" s="28">
        <v>202929</v>
      </c>
      <c r="R12" s="28">
        <v>100333</v>
      </c>
      <c r="S12" s="22">
        <v>509581</v>
      </c>
    </row>
    <row r="13" spans="1:19" ht="13.5">
      <c r="A13" s="6" t="s">
        <v>222</v>
      </c>
      <c r="B13" s="28"/>
      <c r="C13" s="22"/>
      <c r="D13" s="28"/>
      <c r="E13" s="22">
        <v>119254</v>
      </c>
      <c r="F13" s="28"/>
      <c r="G13" s="22"/>
      <c r="H13" s="28"/>
      <c r="I13" s="28"/>
      <c r="J13" s="28"/>
      <c r="K13" s="22"/>
      <c r="L13" s="28"/>
      <c r="M13" s="28"/>
      <c r="N13" s="28"/>
      <c r="O13" s="22">
        <v>121963</v>
      </c>
      <c r="P13" s="28"/>
      <c r="Q13" s="28"/>
      <c r="R13" s="28"/>
      <c r="S13" s="22"/>
    </row>
    <row r="14" spans="1:19" ht="13.5">
      <c r="A14" s="6" t="s">
        <v>25</v>
      </c>
      <c r="B14" s="28">
        <v>23119</v>
      </c>
      <c r="C14" s="22">
        <v>40219</v>
      </c>
      <c r="D14" s="28">
        <v>17099</v>
      </c>
      <c r="E14" s="22">
        <v>188517</v>
      </c>
      <c r="F14" s="28">
        <v>89199</v>
      </c>
      <c r="G14" s="22">
        <v>178398</v>
      </c>
      <c r="H14" s="28">
        <v>133799</v>
      </c>
      <c r="I14" s="28">
        <v>89199</v>
      </c>
      <c r="J14" s="28">
        <v>44599</v>
      </c>
      <c r="K14" s="22">
        <v>187013</v>
      </c>
      <c r="L14" s="28">
        <v>142414</v>
      </c>
      <c r="M14" s="28">
        <v>89199</v>
      </c>
      <c r="N14" s="28">
        <v>44599</v>
      </c>
      <c r="O14" s="22">
        <v>178398</v>
      </c>
      <c r="P14" s="28">
        <v>133799</v>
      </c>
      <c r="Q14" s="28">
        <v>89199</v>
      </c>
      <c r="R14" s="28">
        <v>44599</v>
      </c>
      <c r="S14" s="22">
        <v>178432</v>
      </c>
    </row>
    <row r="15" spans="1:19" ht="13.5">
      <c r="A15" s="6" t="s">
        <v>26</v>
      </c>
      <c r="B15" s="28">
        <v>71850</v>
      </c>
      <c r="C15" s="22">
        <v>60</v>
      </c>
      <c r="D15" s="28">
        <v>-256</v>
      </c>
      <c r="E15" s="22">
        <v>-588</v>
      </c>
      <c r="F15" s="28">
        <v>-1552</v>
      </c>
      <c r="G15" s="22">
        <v>-40581</v>
      </c>
      <c r="H15" s="28">
        <v>-18389</v>
      </c>
      <c r="I15" s="28">
        <v>334</v>
      </c>
      <c r="J15" s="28">
        <v>-546</v>
      </c>
      <c r="K15" s="22">
        <v>14947</v>
      </c>
      <c r="L15" s="28">
        <v>17093</v>
      </c>
      <c r="M15" s="28">
        <v>1054</v>
      </c>
      <c r="N15" s="28">
        <v>1055</v>
      </c>
      <c r="O15" s="22">
        <v>-3217</v>
      </c>
      <c r="P15" s="28">
        <v>-8992</v>
      </c>
      <c r="Q15" s="28">
        <v>-9860</v>
      </c>
      <c r="R15" s="28">
        <v>-1673</v>
      </c>
      <c r="S15" s="22">
        <v>-49817</v>
      </c>
    </row>
    <row r="16" spans="1:19" ht="13.5">
      <c r="A16" s="6" t="s">
        <v>27</v>
      </c>
      <c r="B16" s="28">
        <v>83641</v>
      </c>
      <c r="C16" s="22">
        <v>25584</v>
      </c>
      <c r="D16" s="28">
        <v>63118</v>
      </c>
      <c r="E16" s="22"/>
      <c r="F16" s="28"/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28</v>
      </c>
      <c r="B17" s="28">
        <v>-12750</v>
      </c>
      <c r="C17" s="22">
        <v>-49085</v>
      </c>
      <c r="D17" s="28">
        <v>19898</v>
      </c>
      <c r="E17" s="22">
        <v>-26164</v>
      </c>
      <c r="F17" s="28">
        <v>-19484</v>
      </c>
      <c r="G17" s="22">
        <v>29190</v>
      </c>
      <c r="H17" s="28">
        <v>23253</v>
      </c>
      <c r="I17" s="28">
        <v>14968</v>
      </c>
      <c r="J17" s="28">
        <v>15739</v>
      </c>
      <c r="K17" s="22">
        <v>49996</v>
      </c>
      <c r="L17" s="28">
        <v>46147</v>
      </c>
      <c r="M17" s="28">
        <v>40678</v>
      </c>
      <c r="N17" s="28">
        <v>7607</v>
      </c>
      <c r="O17" s="22">
        <v>37333</v>
      </c>
      <c r="P17" s="28">
        <v>23683</v>
      </c>
      <c r="Q17" s="28">
        <v>2593</v>
      </c>
      <c r="R17" s="28">
        <v>-1268</v>
      </c>
      <c r="S17" s="22">
        <v>16681</v>
      </c>
    </row>
    <row r="18" spans="1:19" ht="13.5">
      <c r="A18" s="6" t="s">
        <v>29</v>
      </c>
      <c r="B18" s="28">
        <v>-6497</v>
      </c>
      <c r="C18" s="22">
        <v>-10059</v>
      </c>
      <c r="D18" s="28">
        <v>-4933</v>
      </c>
      <c r="E18" s="22">
        <v>-9430</v>
      </c>
      <c r="F18" s="28">
        <v>-4650</v>
      </c>
      <c r="G18" s="22">
        <v>-7520</v>
      </c>
      <c r="H18" s="28">
        <v>-6891</v>
      </c>
      <c r="I18" s="28">
        <v>-4551</v>
      </c>
      <c r="J18" s="28">
        <v>-4204</v>
      </c>
      <c r="K18" s="22">
        <v>-8093</v>
      </c>
      <c r="L18" s="28">
        <v>-7668</v>
      </c>
      <c r="M18" s="28">
        <v>-6021</v>
      </c>
      <c r="N18" s="28">
        <v>-4212</v>
      </c>
      <c r="O18" s="22">
        <v>-13609</v>
      </c>
      <c r="P18" s="28">
        <v>-11957</v>
      </c>
      <c r="Q18" s="28">
        <v>-9116</v>
      </c>
      <c r="R18" s="28">
        <v>-6376</v>
      </c>
      <c r="S18" s="22">
        <v>-17396</v>
      </c>
    </row>
    <row r="19" spans="1:19" ht="13.5">
      <c r="A19" s="6" t="s">
        <v>205</v>
      </c>
      <c r="B19" s="28"/>
      <c r="C19" s="22"/>
      <c r="D19" s="28"/>
      <c r="E19" s="22"/>
      <c r="F19" s="28"/>
      <c r="G19" s="22"/>
      <c r="H19" s="28">
        <v>5532</v>
      </c>
      <c r="I19" s="28">
        <v>4914</v>
      </c>
      <c r="J19" s="28">
        <v>2573</v>
      </c>
      <c r="K19" s="22">
        <v>28397</v>
      </c>
      <c r="L19" s="28">
        <v>23614</v>
      </c>
      <c r="M19" s="28">
        <v>18129</v>
      </c>
      <c r="N19" s="28">
        <v>9947</v>
      </c>
      <c r="O19" s="22">
        <v>71143</v>
      </c>
      <c r="P19" s="28">
        <v>59997</v>
      </c>
      <c r="Q19" s="28">
        <v>46882</v>
      </c>
      <c r="R19" s="28">
        <v>28623</v>
      </c>
      <c r="S19" s="22">
        <v>260779</v>
      </c>
    </row>
    <row r="20" spans="1:19" ht="13.5">
      <c r="A20" s="6" t="s">
        <v>30</v>
      </c>
      <c r="B20" s="28">
        <v>55578</v>
      </c>
      <c r="C20" s="22"/>
      <c r="D20" s="28">
        <v>8952</v>
      </c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>
        <v>-30292</v>
      </c>
      <c r="P20" s="28"/>
      <c r="Q20" s="28"/>
      <c r="R20" s="28"/>
      <c r="S20" s="22"/>
    </row>
    <row r="21" spans="1:19" ht="13.5">
      <c r="A21" s="6" t="s">
        <v>31</v>
      </c>
      <c r="B21" s="28">
        <v>216264</v>
      </c>
      <c r="C21" s="22">
        <v>51287</v>
      </c>
      <c r="D21" s="28"/>
      <c r="E21" s="22">
        <v>49999</v>
      </c>
      <c r="F21" s="28"/>
      <c r="G21" s="22">
        <v>55361</v>
      </c>
      <c r="H21" s="28">
        <v>55361</v>
      </c>
      <c r="I21" s="28">
        <v>55361</v>
      </c>
      <c r="J21" s="28"/>
      <c r="K21" s="22">
        <v>229892</v>
      </c>
      <c r="L21" s="28">
        <v>135988</v>
      </c>
      <c r="M21" s="28">
        <v>135988</v>
      </c>
      <c r="N21" s="28"/>
      <c r="O21" s="22">
        <v>166467</v>
      </c>
      <c r="P21" s="28"/>
      <c r="Q21" s="28"/>
      <c r="R21" s="28"/>
      <c r="S21" s="22">
        <v>308176</v>
      </c>
    </row>
    <row r="22" spans="1:19" ht="13.5">
      <c r="A22" s="6" t="s">
        <v>32</v>
      </c>
      <c r="B22" s="28">
        <v>-1076909</v>
      </c>
      <c r="C22" s="22">
        <v>2454404</v>
      </c>
      <c r="D22" s="28">
        <v>1451560</v>
      </c>
      <c r="E22" s="22">
        <v>-1190916</v>
      </c>
      <c r="F22" s="28">
        <v>-81701</v>
      </c>
      <c r="G22" s="22">
        <v>-151870</v>
      </c>
      <c r="H22" s="28">
        <v>-284884</v>
      </c>
      <c r="I22" s="28">
        <v>449230</v>
      </c>
      <c r="J22" s="28">
        <v>37238</v>
      </c>
      <c r="K22" s="22">
        <v>-646069</v>
      </c>
      <c r="L22" s="28">
        <v>290933</v>
      </c>
      <c r="M22" s="28">
        <v>1041409</v>
      </c>
      <c r="N22" s="28">
        <v>754111</v>
      </c>
      <c r="O22" s="22">
        <v>5771756</v>
      </c>
      <c r="P22" s="28">
        <v>3915942</v>
      </c>
      <c r="Q22" s="28">
        <v>2872434</v>
      </c>
      <c r="R22" s="28">
        <v>2024498</v>
      </c>
      <c r="S22" s="22">
        <v>4256178</v>
      </c>
    </row>
    <row r="23" spans="1:19" ht="13.5">
      <c r="A23" s="6" t="s">
        <v>33</v>
      </c>
      <c r="B23" s="28">
        <v>-827980</v>
      </c>
      <c r="C23" s="22">
        <v>340010</v>
      </c>
      <c r="D23" s="28">
        <v>-2950466</v>
      </c>
      <c r="E23" s="22">
        <v>1553242</v>
      </c>
      <c r="F23" s="28">
        <v>-301221</v>
      </c>
      <c r="G23" s="22">
        <v>899835</v>
      </c>
      <c r="H23" s="28">
        <v>1039249</v>
      </c>
      <c r="I23" s="28">
        <v>-76234</v>
      </c>
      <c r="J23" s="28">
        <v>34187</v>
      </c>
      <c r="K23" s="22">
        <v>2922043</v>
      </c>
      <c r="L23" s="28">
        <v>2056737</v>
      </c>
      <c r="M23" s="28">
        <v>1336301</v>
      </c>
      <c r="N23" s="28">
        <v>97543</v>
      </c>
      <c r="O23" s="22">
        <v>1069594</v>
      </c>
      <c r="P23" s="28">
        <v>-119994</v>
      </c>
      <c r="Q23" s="28">
        <v>-471761</v>
      </c>
      <c r="R23" s="28">
        <v>-212095</v>
      </c>
      <c r="S23" s="22">
        <v>-4000807</v>
      </c>
    </row>
    <row r="24" spans="1:19" ht="13.5">
      <c r="A24" s="6" t="s">
        <v>34</v>
      </c>
      <c r="B24" s="28">
        <v>-669851</v>
      </c>
      <c r="C24" s="22">
        <v>-741159</v>
      </c>
      <c r="D24" s="28">
        <v>535231</v>
      </c>
      <c r="E24" s="22">
        <v>-117044</v>
      </c>
      <c r="F24" s="28">
        <v>451760</v>
      </c>
      <c r="G24" s="22">
        <v>566684</v>
      </c>
      <c r="H24" s="28">
        <v>-24280</v>
      </c>
      <c r="I24" s="28">
        <v>49117</v>
      </c>
      <c r="J24" s="28">
        <v>391196</v>
      </c>
      <c r="K24" s="22">
        <v>-408461</v>
      </c>
      <c r="L24" s="28">
        <v>-710936</v>
      </c>
      <c r="M24" s="28">
        <v>-857922</v>
      </c>
      <c r="N24" s="28">
        <v>-787645</v>
      </c>
      <c r="O24" s="22">
        <v>-1114846</v>
      </c>
      <c r="P24" s="28">
        <v>-562288</v>
      </c>
      <c r="Q24" s="28">
        <v>93265</v>
      </c>
      <c r="R24" s="28">
        <v>-471535</v>
      </c>
      <c r="S24" s="22">
        <v>-701583</v>
      </c>
    </row>
    <row r="25" spans="1:19" ht="13.5">
      <c r="A25" s="6" t="s">
        <v>35</v>
      </c>
      <c r="B25" s="28">
        <v>373079</v>
      </c>
      <c r="C25" s="22">
        <v>201554</v>
      </c>
      <c r="D25" s="28">
        <v>515244</v>
      </c>
      <c r="E25" s="22">
        <v>-218028</v>
      </c>
      <c r="F25" s="28">
        <v>199010</v>
      </c>
      <c r="G25" s="22">
        <v>-334657</v>
      </c>
      <c r="H25" s="28">
        <v>-470950</v>
      </c>
      <c r="I25" s="28">
        <v>125928</v>
      </c>
      <c r="J25" s="28">
        <v>177314</v>
      </c>
      <c r="K25" s="22">
        <v>-1743958</v>
      </c>
      <c r="L25" s="28">
        <v>-970442</v>
      </c>
      <c r="M25" s="28">
        <v>-566563</v>
      </c>
      <c r="N25" s="28">
        <v>209965</v>
      </c>
      <c r="O25" s="22">
        <v>-1283359</v>
      </c>
      <c r="P25" s="28">
        <v>-328943</v>
      </c>
      <c r="Q25" s="28">
        <v>420083</v>
      </c>
      <c r="R25" s="28">
        <v>497973</v>
      </c>
      <c r="S25" s="22">
        <v>3546664</v>
      </c>
    </row>
    <row r="26" spans="1:19" ht="13.5">
      <c r="A26" s="6" t="s">
        <v>36</v>
      </c>
      <c r="B26" s="28"/>
      <c r="C26" s="22"/>
      <c r="D26" s="28"/>
      <c r="E26" s="22"/>
      <c r="F26" s="28"/>
      <c r="G26" s="22"/>
      <c r="H26" s="28"/>
      <c r="I26" s="28"/>
      <c r="J26" s="28"/>
      <c r="K26" s="22"/>
      <c r="L26" s="28"/>
      <c r="M26" s="28"/>
      <c r="N26" s="28"/>
      <c r="O26" s="22">
        <v>-143296</v>
      </c>
      <c r="P26" s="28"/>
      <c r="Q26" s="28"/>
      <c r="R26" s="28"/>
      <c r="S26" s="22">
        <v>-8163</v>
      </c>
    </row>
    <row r="27" spans="1:19" ht="13.5">
      <c r="A27" s="6" t="s">
        <v>37</v>
      </c>
      <c r="B27" s="28"/>
      <c r="C27" s="22"/>
      <c r="D27" s="28"/>
      <c r="E27" s="22"/>
      <c r="F27" s="28"/>
      <c r="G27" s="22"/>
      <c r="H27" s="28"/>
      <c r="I27" s="28"/>
      <c r="J27" s="28"/>
      <c r="K27" s="22">
        <v>204238</v>
      </c>
      <c r="L27" s="28"/>
      <c r="M27" s="28"/>
      <c r="N27" s="28"/>
      <c r="O27" s="22">
        <v>42924</v>
      </c>
      <c r="P27" s="28"/>
      <c r="Q27" s="28"/>
      <c r="R27" s="28"/>
      <c r="S27" s="22">
        <v>-70389</v>
      </c>
    </row>
    <row r="28" spans="1:19" ht="13.5">
      <c r="A28" s="6" t="s">
        <v>38</v>
      </c>
      <c r="B28" s="28"/>
      <c r="C28" s="22"/>
      <c r="D28" s="28"/>
      <c r="E28" s="22"/>
      <c r="F28" s="28"/>
      <c r="G28" s="22"/>
      <c r="H28" s="28"/>
      <c r="I28" s="28"/>
      <c r="J28" s="28"/>
      <c r="K28" s="22"/>
      <c r="L28" s="28"/>
      <c r="M28" s="28"/>
      <c r="N28" s="28"/>
      <c r="O28" s="22">
        <v>-145719</v>
      </c>
      <c r="P28" s="28"/>
      <c r="Q28" s="28"/>
      <c r="R28" s="28"/>
      <c r="S28" s="22">
        <v>-114901</v>
      </c>
    </row>
    <row r="29" spans="1:19" ht="13.5">
      <c r="A29" s="6" t="s">
        <v>99</v>
      </c>
      <c r="B29" s="28">
        <v>-95664</v>
      </c>
      <c r="C29" s="22">
        <v>-48666</v>
      </c>
      <c r="D29" s="28">
        <v>-275252</v>
      </c>
      <c r="E29" s="22">
        <v>255706</v>
      </c>
      <c r="F29" s="28">
        <v>49983</v>
      </c>
      <c r="G29" s="22">
        <v>-60186</v>
      </c>
      <c r="H29" s="28">
        <v>12123</v>
      </c>
      <c r="I29" s="28">
        <v>-143061</v>
      </c>
      <c r="J29" s="28">
        <v>-163134</v>
      </c>
      <c r="K29" s="22">
        <v>98725</v>
      </c>
      <c r="L29" s="28">
        <v>170576</v>
      </c>
      <c r="M29" s="28">
        <v>76743</v>
      </c>
      <c r="N29" s="28">
        <v>186688</v>
      </c>
      <c r="O29" s="22">
        <v>-72465</v>
      </c>
      <c r="P29" s="28">
        <v>-55897</v>
      </c>
      <c r="Q29" s="28">
        <v>31367</v>
      </c>
      <c r="R29" s="28">
        <v>-260008</v>
      </c>
      <c r="S29" s="22">
        <v>128855</v>
      </c>
    </row>
    <row r="30" spans="1:19" ht="13.5">
      <c r="A30" s="6" t="s">
        <v>39</v>
      </c>
      <c r="B30" s="28">
        <v>-1085100</v>
      </c>
      <c r="C30" s="22">
        <v>3491515</v>
      </c>
      <c r="D30" s="28">
        <v>226385</v>
      </c>
      <c r="E30" s="22">
        <v>2522742</v>
      </c>
      <c r="F30" s="28">
        <v>1549809</v>
      </c>
      <c r="G30" s="22">
        <v>2924345</v>
      </c>
      <c r="H30" s="28">
        <v>1771630</v>
      </c>
      <c r="I30" s="28">
        <v>1324878</v>
      </c>
      <c r="J30" s="28">
        <v>861812</v>
      </c>
      <c r="K30" s="22">
        <v>1736821</v>
      </c>
      <c r="L30" s="28">
        <v>1704731</v>
      </c>
      <c r="M30" s="28">
        <v>1545518</v>
      </c>
      <c r="N30" s="28">
        <v>737556</v>
      </c>
      <c r="O30" s="22">
        <v>5904956</v>
      </c>
      <c r="P30" s="28">
        <v>4419418</v>
      </c>
      <c r="Q30" s="28">
        <v>4066238</v>
      </c>
      <c r="R30" s="28">
        <v>2147980</v>
      </c>
      <c r="S30" s="22">
        <v>7111781</v>
      </c>
    </row>
    <row r="31" spans="1:19" ht="13.5">
      <c r="A31" s="6" t="s">
        <v>40</v>
      </c>
      <c r="B31" s="28">
        <v>5532</v>
      </c>
      <c r="C31" s="22">
        <v>9737</v>
      </c>
      <c r="D31" s="28">
        <v>4252</v>
      </c>
      <c r="E31" s="22">
        <v>8744</v>
      </c>
      <c r="F31" s="28">
        <v>4650</v>
      </c>
      <c r="G31" s="22">
        <v>7520</v>
      </c>
      <c r="H31" s="28">
        <v>6234</v>
      </c>
      <c r="I31" s="28">
        <v>4510</v>
      </c>
      <c r="J31" s="28">
        <v>4204</v>
      </c>
      <c r="K31" s="22">
        <v>8093</v>
      </c>
      <c r="L31" s="28">
        <v>7668</v>
      </c>
      <c r="M31" s="28">
        <v>3874</v>
      </c>
      <c r="N31" s="28">
        <v>3101</v>
      </c>
      <c r="O31" s="22">
        <v>12412</v>
      </c>
      <c r="P31" s="28">
        <v>10760</v>
      </c>
      <c r="Q31" s="28">
        <v>7920</v>
      </c>
      <c r="R31" s="28">
        <v>5180</v>
      </c>
      <c r="S31" s="22">
        <v>17396</v>
      </c>
    </row>
    <row r="32" spans="1:19" ht="13.5">
      <c r="A32" s="6" t="s">
        <v>41</v>
      </c>
      <c r="B32" s="28">
        <v>-184</v>
      </c>
      <c r="C32" s="22">
        <v>-711</v>
      </c>
      <c r="D32" s="28">
        <v>-278</v>
      </c>
      <c r="E32" s="22">
        <v>-65</v>
      </c>
      <c r="F32" s="28">
        <v>-65</v>
      </c>
      <c r="G32" s="22">
        <v>-6818</v>
      </c>
      <c r="H32" s="28">
        <v>-6397</v>
      </c>
      <c r="I32" s="28">
        <v>-5065</v>
      </c>
      <c r="J32" s="28">
        <v>-2918</v>
      </c>
      <c r="K32" s="22">
        <v>-30665</v>
      </c>
      <c r="L32" s="28">
        <v>-25331</v>
      </c>
      <c r="M32" s="28">
        <v>-19348</v>
      </c>
      <c r="N32" s="28">
        <v>-9922</v>
      </c>
      <c r="O32" s="22">
        <v>-81951</v>
      </c>
      <c r="P32" s="28">
        <v>-70169</v>
      </c>
      <c r="Q32" s="28">
        <v>-57514</v>
      </c>
      <c r="R32" s="28">
        <v>-30935</v>
      </c>
      <c r="S32" s="22">
        <v>-271062</v>
      </c>
    </row>
    <row r="33" spans="1:19" ht="13.5">
      <c r="A33" s="6" t="s">
        <v>42</v>
      </c>
      <c r="B33" s="28"/>
      <c r="C33" s="22"/>
      <c r="D33" s="28"/>
      <c r="E33" s="22"/>
      <c r="F33" s="28"/>
      <c r="G33" s="22"/>
      <c r="H33" s="28"/>
      <c r="I33" s="28"/>
      <c r="J33" s="28"/>
      <c r="K33" s="22">
        <v>522142</v>
      </c>
      <c r="L33" s="28">
        <v>521978</v>
      </c>
      <c r="M33" s="28">
        <v>518970</v>
      </c>
      <c r="N33" s="28"/>
      <c r="O33" s="22"/>
      <c r="P33" s="28"/>
      <c r="Q33" s="28"/>
      <c r="R33" s="28"/>
      <c r="S33" s="22"/>
    </row>
    <row r="34" spans="1:19" ht="13.5">
      <c r="A34" s="6" t="s">
        <v>43</v>
      </c>
      <c r="B34" s="28"/>
      <c r="C34" s="22">
        <v>-813705</v>
      </c>
      <c r="D34" s="28"/>
      <c r="E34" s="22">
        <v>-615360</v>
      </c>
      <c r="F34" s="28">
        <v>-388317</v>
      </c>
      <c r="G34" s="22">
        <v>-60168</v>
      </c>
      <c r="H34" s="28">
        <v>-57185</v>
      </c>
      <c r="I34" s="28">
        <v>-7314</v>
      </c>
      <c r="J34" s="28">
        <v>-12873</v>
      </c>
      <c r="K34" s="22">
        <v>-182890</v>
      </c>
      <c r="L34" s="28">
        <v>-184631</v>
      </c>
      <c r="M34" s="28">
        <v>-76273</v>
      </c>
      <c r="N34" s="28">
        <v>-63260</v>
      </c>
      <c r="O34" s="22">
        <v>-1621717</v>
      </c>
      <c r="P34" s="28">
        <v>-1629438</v>
      </c>
      <c r="Q34" s="28">
        <v>-1010790</v>
      </c>
      <c r="R34" s="28">
        <v>-1013182</v>
      </c>
      <c r="S34" s="22">
        <v>-798299</v>
      </c>
    </row>
    <row r="35" spans="1:19" ht="13.5">
      <c r="A35" s="6" t="s">
        <v>44</v>
      </c>
      <c r="B35" s="28">
        <v>116002</v>
      </c>
      <c r="C35" s="22"/>
      <c r="D35" s="28">
        <v>-483137</v>
      </c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4.25" thickBot="1">
      <c r="A36" s="5" t="s">
        <v>45</v>
      </c>
      <c r="B36" s="29">
        <v>-963749</v>
      </c>
      <c r="C36" s="23">
        <v>2686835</v>
      </c>
      <c r="D36" s="29">
        <v>-252776</v>
      </c>
      <c r="E36" s="23">
        <v>1916060</v>
      </c>
      <c r="F36" s="29">
        <v>1166076</v>
      </c>
      <c r="G36" s="23">
        <v>2864879</v>
      </c>
      <c r="H36" s="29">
        <v>1714282</v>
      </c>
      <c r="I36" s="29">
        <v>1317009</v>
      </c>
      <c r="J36" s="29">
        <v>850224</v>
      </c>
      <c r="K36" s="23">
        <v>1994137</v>
      </c>
      <c r="L36" s="29">
        <v>1968003</v>
      </c>
      <c r="M36" s="29">
        <v>1972742</v>
      </c>
      <c r="N36" s="29">
        <v>667474</v>
      </c>
      <c r="O36" s="23">
        <v>4213699</v>
      </c>
      <c r="P36" s="29">
        <v>2730570</v>
      </c>
      <c r="Q36" s="29">
        <v>3005853</v>
      </c>
      <c r="R36" s="29">
        <v>1109043</v>
      </c>
      <c r="S36" s="23">
        <v>6059815</v>
      </c>
    </row>
    <row r="37" spans="1:19" ht="14.25" thickTop="1">
      <c r="A37" s="6" t="s">
        <v>46</v>
      </c>
      <c r="B37" s="28">
        <v>-500000</v>
      </c>
      <c r="C37" s="22">
        <v>-500000</v>
      </c>
      <c r="D37" s="28">
        <v>-500000</v>
      </c>
      <c r="E37" s="22">
        <v>-500000</v>
      </c>
      <c r="F37" s="28">
        <v>-300000</v>
      </c>
      <c r="G37" s="22">
        <v>-300000</v>
      </c>
      <c r="H37" s="28">
        <v>-300000</v>
      </c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47</v>
      </c>
      <c r="B38" s="28">
        <v>500000</v>
      </c>
      <c r="C38" s="22">
        <v>500000</v>
      </c>
      <c r="D38" s="28">
        <v>500000</v>
      </c>
      <c r="E38" s="22">
        <v>300000</v>
      </c>
      <c r="F38" s="28">
        <v>300000</v>
      </c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48</v>
      </c>
      <c r="B39" s="28">
        <v>-34503</v>
      </c>
      <c r="C39" s="22">
        <v>-51838</v>
      </c>
      <c r="D39" s="28">
        <v>-36688</v>
      </c>
      <c r="E39" s="22">
        <v>-36862</v>
      </c>
      <c r="F39" s="28">
        <v>-16358</v>
      </c>
      <c r="G39" s="22">
        <v>-33130</v>
      </c>
      <c r="H39" s="28">
        <v>-31364</v>
      </c>
      <c r="I39" s="28">
        <v>-16282</v>
      </c>
      <c r="J39" s="28">
        <v>-6268</v>
      </c>
      <c r="K39" s="22">
        <v>-18765</v>
      </c>
      <c r="L39" s="28">
        <v>-12462</v>
      </c>
      <c r="M39" s="28">
        <v>-10374</v>
      </c>
      <c r="N39" s="28">
        <v>-6739</v>
      </c>
      <c r="O39" s="22">
        <v>-48607</v>
      </c>
      <c r="P39" s="28">
        <v>-44531</v>
      </c>
      <c r="Q39" s="28">
        <v>-38303</v>
      </c>
      <c r="R39" s="28">
        <v>-9558</v>
      </c>
      <c r="S39" s="22">
        <v>-61756</v>
      </c>
    </row>
    <row r="40" spans="1:19" ht="13.5">
      <c r="A40" s="6" t="s">
        <v>49</v>
      </c>
      <c r="B40" s="28">
        <v>-24557</v>
      </c>
      <c r="C40" s="22">
        <v>-43495</v>
      </c>
      <c r="D40" s="28">
        <v>-27425</v>
      </c>
      <c r="E40" s="22">
        <v>-122380</v>
      </c>
      <c r="F40" s="28">
        <v>-60667</v>
      </c>
      <c r="G40" s="22">
        <v>-15205</v>
      </c>
      <c r="H40" s="28"/>
      <c r="I40" s="28">
        <v>-9707</v>
      </c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50</v>
      </c>
      <c r="B41" s="28">
        <v>-63745</v>
      </c>
      <c r="C41" s="22">
        <v>-78399</v>
      </c>
      <c r="D41" s="28">
        <v>-58880</v>
      </c>
      <c r="E41" s="22">
        <v>-149709</v>
      </c>
      <c r="F41" s="28">
        <v>-73929</v>
      </c>
      <c r="G41" s="22">
        <v>-40647</v>
      </c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51</v>
      </c>
      <c r="B42" s="28">
        <v>-187079</v>
      </c>
      <c r="C42" s="22">
        <v>-535849</v>
      </c>
      <c r="D42" s="28">
        <v>-120300</v>
      </c>
      <c r="E42" s="22">
        <v>-72770</v>
      </c>
      <c r="F42" s="28"/>
      <c r="G42" s="22">
        <v>-154419</v>
      </c>
      <c r="H42" s="28">
        <v>-154419</v>
      </c>
      <c r="I42" s="28">
        <v>-104419</v>
      </c>
      <c r="J42" s="28">
        <v>-100000</v>
      </c>
      <c r="K42" s="22">
        <v>-89820</v>
      </c>
      <c r="L42" s="28">
        <v>-89820</v>
      </c>
      <c r="M42" s="28"/>
      <c r="N42" s="28"/>
      <c r="O42" s="22">
        <v>-151392</v>
      </c>
      <c r="P42" s="28">
        <v>-150105</v>
      </c>
      <c r="Q42" s="28">
        <v>-116596</v>
      </c>
      <c r="R42" s="28">
        <v>-116596</v>
      </c>
      <c r="S42" s="22">
        <v>-42061</v>
      </c>
    </row>
    <row r="43" spans="1:19" ht="13.5">
      <c r="A43" s="6" t="s">
        <v>52</v>
      </c>
      <c r="B43" s="28">
        <v>259</v>
      </c>
      <c r="C43" s="22">
        <v>53428</v>
      </c>
      <c r="D43" s="28">
        <v>26801</v>
      </c>
      <c r="E43" s="22">
        <v>44128</v>
      </c>
      <c r="F43" s="28">
        <v>42048</v>
      </c>
      <c r="G43" s="22">
        <v>6919</v>
      </c>
      <c r="H43" s="28">
        <v>6919</v>
      </c>
      <c r="I43" s="28">
        <v>6919</v>
      </c>
      <c r="J43" s="28"/>
      <c r="K43" s="22">
        <v>100727</v>
      </c>
      <c r="L43" s="28">
        <v>58159</v>
      </c>
      <c r="M43" s="28"/>
      <c r="N43" s="28"/>
      <c r="O43" s="22">
        <v>13225</v>
      </c>
      <c r="P43" s="28"/>
      <c r="Q43" s="28"/>
      <c r="R43" s="28"/>
      <c r="S43" s="22">
        <v>181597</v>
      </c>
    </row>
    <row r="44" spans="1:19" ht="13.5">
      <c r="A44" s="6" t="s">
        <v>53</v>
      </c>
      <c r="B44" s="28">
        <v>-96083</v>
      </c>
      <c r="C44" s="22">
        <v>-222302</v>
      </c>
      <c r="D44" s="28">
        <v>-141789</v>
      </c>
      <c r="E44" s="22">
        <v>-25449</v>
      </c>
      <c r="F44" s="28">
        <v>-7521</v>
      </c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54</v>
      </c>
      <c r="B45" s="28"/>
      <c r="C45" s="22">
        <v>-116760</v>
      </c>
      <c r="D45" s="28">
        <v>-116760</v>
      </c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55</v>
      </c>
      <c r="B46" s="28"/>
      <c r="C46" s="22"/>
      <c r="D46" s="28"/>
      <c r="E46" s="22"/>
      <c r="F46" s="28"/>
      <c r="G46" s="22">
        <v>-42520</v>
      </c>
      <c r="H46" s="28">
        <v>-42520</v>
      </c>
      <c r="I46" s="28">
        <v>-42520</v>
      </c>
      <c r="J46" s="28"/>
      <c r="K46" s="22">
        <v>-79928</v>
      </c>
      <c r="L46" s="28">
        <v>-79928</v>
      </c>
      <c r="M46" s="28">
        <v>-79928</v>
      </c>
      <c r="N46" s="28">
        <v>-79928</v>
      </c>
      <c r="O46" s="22"/>
      <c r="P46" s="28"/>
      <c r="Q46" s="28"/>
      <c r="R46" s="28"/>
      <c r="S46" s="22"/>
    </row>
    <row r="47" spans="1:19" ht="13.5">
      <c r="A47" s="6" t="s">
        <v>56</v>
      </c>
      <c r="B47" s="28">
        <v>2722</v>
      </c>
      <c r="C47" s="22">
        <v>88287</v>
      </c>
      <c r="D47" s="28">
        <v>7354</v>
      </c>
      <c r="E47" s="22">
        <v>16936</v>
      </c>
      <c r="F47" s="28">
        <v>26417</v>
      </c>
      <c r="G47" s="22">
        <v>73416</v>
      </c>
      <c r="H47" s="28">
        <v>16182</v>
      </c>
      <c r="I47" s="28">
        <v>-40832</v>
      </c>
      <c r="J47" s="28">
        <v>-27315</v>
      </c>
      <c r="K47" s="22">
        <v>12455</v>
      </c>
      <c r="L47" s="28">
        <v>23162</v>
      </c>
      <c r="M47" s="28">
        <v>50293</v>
      </c>
      <c r="N47" s="28">
        <v>2832</v>
      </c>
      <c r="O47" s="22">
        <v>52663</v>
      </c>
      <c r="P47" s="28">
        <v>74641</v>
      </c>
      <c r="Q47" s="28">
        <v>-16456</v>
      </c>
      <c r="R47" s="28">
        <v>-20052</v>
      </c>
      <c r="S47" s="22">
        <v>-89099</v>
      </c>
    </row>
    <row r="48" spans="1:19" ht="14.25" thickBot="1">
      <c r="A48" s="5" t="s">
        <v>57</v>
      </c>
      <c r="B48" s="29">
        <v>-402987</v>
      </c>
      <c r="C48" s="23">
        <v>-906930</v>
      </c>
      <c r="D48" s="29">
        <v>-467687</v>
      </c>
      <c r="E48" s="23">
        <v>-604837</v>
      </c>
      <c r="F48" s="29">
        <v>-90012</v>
      </c>
      <c r="G48" s="23">
        <v>-505586</v>
      </c>
      <c r="H48" s="29">
        <v>-505201</v>
      </c>
      <c r="I48" s="29">
        <v>-206841</v>
      </c>
      <c r="J48" s="29">
        <v>-133584</v>
      </c>
      <c r="K48" s="23">
        <v>-108004</v>
      </c>
      <c r="L48" s="29">
        <v>-133563</v>
      </c>
      <c r="M48" s="29">
        <v>-40008</v>
      </c>
      <c r="N48" s="29">
        <v>-83835</v>
      </c>
      <c r="O48" s="23">
        <v>-134110</v>
      </c>
      <c r="P48" s="29">
        <v>-119996</v>
      </c>
      <c r="Q48" s="29">
        <v>-171356</v>
      </c>
      <c r="R48" s="29">
        <v>-146206</v>
      </c>
      <c r="S48" s="23">
        <v>-11319</v>
      </c>
    </row>
    <row r="49" spans="1:19" ht="14.25" thickTop="1">
      <c r="A49" s="6" t="s">
        <v>58</v>
      </c>
      <c r="B49" s="28"/>
      <c r="C49" s="22"/>
      <c r="D49" s="28"/>
      <c r="E49" s="22">
        <v>-1000000</v>
      </c>
      <c r="F49" s="28">
        <v>-1000000</v>
      </c>
      <c r="G49" s="22">
        <v>-800000</v>
      </c>
      <c r="H49" s="28">
        <v>100000</v>
      </c>
      <c r="I49" s="28">
        <v>-300000</v>
      </c>
      <c r="J49" s="28">
        <v>-600000</v>
      </c>
      <c r="K49" s="22">
        <v>500000</v>
      </c>
      <c r="L49" s="28">
        <v>300000</v>
      </c>
      <c r="M49" s="28">
        <v>100000</v>
      </c>
      <c r="N49" s="28">
        <v>300000</v>
      </c>
      <c r="O49" s="22">
        <v>-476480</v>
      </c>
      <c r="P49" s="28">
        <v>-977120</v>
      </c>
      <c r="Q49" s="28">
        <v>-1502720</v>
      </c>
      <c r="R49" s="28">
        <v>-1482869</v>
      </c>
      <c r="S49" s="22">
        <v>-2779041</v>
      </c>
    </row>
    <row r="50" spans="1:19" ht="13.5">
      <c r="A50" s="6" t="s">
        <v>59</v>
      </c>
      <c r="B50" s="28"/>
      <c r="C50" s="22"/>
      <c r="D50" s="28"/>
      <c r="E50" s="22"/>
      <c r="F50" s="28"/>
      <c r="G50" s="22">
        <v>-750000</v>
      </c>
      <c r="H50" s="28">
        <v>-750000</v>
      </c>
      <c r="I50" s="28">
        <v>-550000</v>
      </c>
      <c r="J50" s="28">
        <v>-200000</v>
      </c>
      <c r="K50" s="22">
        <v>-1410400</v>
      </c>
      <c r="L50" s="28">
        <v>-1060400</v>
      </c>
      <c r="M50" s="28">
        <v>-760400</v>
      </c>
      <c r="N50" s="28">
        <v>-308400</v>
      </c>
      <c r="O50" s="22">
        <v>-2232600</v>
      </c>
      <c r="P50" s="28">
        <v>-1771400</v>
      </c>
      <c r="Q50" s="28">
        <v>-1435800</v>
      </c>
      <c r="R50" s="28">
        <v>-367400</v>
      </c>
      <c r="S50" s="22">
        <v>-2395770</v>
      </c>
    </row>
    <row r="51" spans="1:19" ht="13.5">
      <c r="A51" s="6" t="s">
        <v>60</v>
      </c>
      <c r="B51" s="28"/>
      <c r="C51" s="22"/>
      <c r="D51" s="28"/>
      <c r="E51" s="22"/>
      <c r="F51" s="28"/>
      <c r="G51" s="22"/>
      <c r="H51" s="28">
        <v>-38</v>
      </c>
      <c r="I51" s="28"/>
      <c r="J51" s="28"/>
      <c r="K51" s="22">
        <v>-1199260</v>
      </c>
      <c r="L51" s="28">
        <v>-834240</v>
      </c>
      <c r="M51" s="28">
        <v>-735573</v>
      </c>
      <c r="N51" s="28">
        <v>-354315</v>
      </c>
      <c r="O51" s="22">
        <v>-1050048</v>
      </c>
      <c r="P51" s="28">
        <v>-1028404</v>
      </c>
      <c r="Q51" s="28">
        <v>-627078</v>
      </c>
      <c r="R51" s="28">
        <v>-348388</v>
      </c>
      <c r="S51" s="22">
        <v>-24255</v>
      </c>
    </row>
    <row r="52" spans="1:19" ht="13.5">
      <c r="A52" s="6" t="s">
        <v>61</v>
      </c>
      <c r="B52" s="28">
        <v>-121590</v>
      </c>
      <c r="C52" s="22">
        <v>-243749</v>
      </c>
      <c r="D52" s="28">
        <v>-121580</v>
      </c>
      <c r="E52" s="22">
        <v>-260467</v>
      </c>
      <c r="F52" s="28">
        <v>-138402</v>
      </c>
      <c r="G52" s="22">
        <v>-121976</v>
      </c>
      <c r="H52" s="28">
        <v>-118911</v>
      </c>
      <c r="I52" s="28">
        <v>-52443</v>
      </c>
      <c r="J52" s="28">
        <v>-44365</v>
      </c>
      <c r="K52" s="22">
        <v>-276896</v>
      </c>
      <c r="L52" s="28">
        <v>-274297</v>
      </c>
      <c r="M52" s="28">
        <v>-238855</v>
      </c>
      <c r="N52" s="28">
        <v>-173892</v>
      </c>
      <c r="O52" s="22">
        <v>-404797</v>
      </c>
      <c r="P52" s="28">
        <v>-386387</v>
      </c>
      <c r="Q52" s="28">
        <v>-230844</v>
      </c>
      <c r="R52" s="28">
        <v>-187634</v>
      </c>
      <c r="S52" s="22">
        <v>-321255</v>
      </c>
    </row>
    <row r="53" spans="1:19" ht="13.5">
      <c r="A53" s="6" t="s">
        <v>62</v>
      </c>
      <c r="B53" s="28"/>
      <c r="C53" s="22"/>
      <c r="D53" s="28"/>
      <c r="E53" s="22">
        <v>-581</v>
      </c>
      <c r="F53" s="28">
        <v>-581</v>
      </c>
      <c r="G53" s="22">
        <v>-232</v>
      </c>
      <c r="H53" s="28">
        <v>-232</v>
      </c>
      <c r="I53" s="28">
        <v>-232</v>
      </c>
      <c r="J53" s="28">
        <v>-232</v>
      </c>
      <c r="K53" s="22">
        <v>-362</v>
      </c>
      <c r="L53" s="28">
        <v>-362</v>
      </c>
      <c r="M53" s="28">
        <v>-362</v>
      </c>
      <c r="N53" s="28">
        <v>-362</v>
      </c>
      <c r="O53" s="22">
        <v>-1810</v>
      </c>
      <c r="P53" s="28">
        <v>-1810</v>
      </c>
      <c r="Q53" s="28">
        <v>-1810</v>
      </c>
      <c r="R53" s="28">
        <v>-1810</v>
      </c>
      <c r="S53" s="22">
        <v>-1810</v>
      </c>
    </row>
    <row r="54" spans="1:19" ht="13.5">
      <c r="A54" s="6" t="s">
        <v>99</v>
      </c>
      <c r="B54" s="28">
        <v>-6561</v>
      </c>
      <c r="C54" s="22">
        <v>-145601</v>
      </c>
      <c r="D54" s="28">
        <v>-26065</v>
      </c>
      <c r="E54" s="22">
        <v>-8792</v>
      </c>
      <c r="F54" s="28">
        <v>-2016</v>
      </c>
      <c r="G54" s="22">
        <v>-4041</v>
      </c>
      <c r="H54" s="28">
        <v>-2899</v>
      </c>
      <c r="I54" s="28">
        <v>-1974</v>
      </c>
      <c r="J54" s="28">
        <v>-935</v>
      </c>
      <c r="K54" s="22">
        <v>-3742</v>
      </c>
      <c r="L54" s="28">
        <v>-2807</v>
      </c>
      <c r="M54" s="28">
        <v>-1871</v>
      </c>
      <c r="N54" s="28">
        <v>-935</v>
      </c>
      <c r="O54" s="22">
        <v>-2128</v>
      </c>
      <c r="P54" s="28">
        <v>-1192</v>
      </c>
      <c r="Q54" s="28">
        <v>-455</v>
      </c>
      <c r="R54" s="28">
        <v>-227</v>
      </c>
      <c r="S54" s="22"/>
    </row>
    <row r="55" spans="1:19" ht="14.25" thickBot="1">
      <c r="A55" s="5" t="s">
        <v>63</v>
      </c>
      <c r="B55" s="29">
        <v>-128151</v>
      </c>
      <c r="C55" s="23">
        <v>-389351</v>
      </c>
      <c r="D55" s="29">
        <v>-147645</v>
      </c>
      <c r="E55" s="23">
        <v>-1269841</v>
      </c>
      <c r="F55" s="29">
        <v>-1141000</v>
      </c>
      <c r="G55" s="23">
        <v>-1676250</v>
      </c>
      <c r="H55" s="29">
        <v>-772082</v>
      </c>
      <c r="I55" s="29">
        <v>-904650</v>
      </c>
      <c r="J55" s="29">
        <v>-845534</v>
      </c>
      <c r="K55" s="23">
        <v>-2390661</v>
      </c>
      <c r="L55" s="29">
        <v>-1872107</v>
      </c>
      <c r="M55" s="29">
        <v>-1637062</v>
      </c>
      <c r="N55" s="29">
        <v>-537906</v>
      </c>
      <c r="O55" s="23">
        <v>-4167864</v>
      </c>
      <c r="P55" s="29">
        <v>-4166314</v>
      </c>
      <c r="Q55" s="29">
        <v>-3798707</v>
      </c>
      <c r="R55" s="29">
        <v>-2388329</v>
      </c>
      <c r="S55" s="23">
        <v>-5522133</v>
      </c>
    </row>
    <row r="56" spans="1:19" ht="14.25" thickTop="1">
      <c r="A56" s="7" t="s">
        <v>64</v>
      </c>
      <c r="B56" s="28">
        <v>38618</v>
      </c>
      <c r="C56" s="22">
        <v>41542</v>
      </c>
      <c r="D56" s="28">
        <v>8698</v>
      </c>
      <c r="E56" s="22">
        <v>-21879</v>
      </c>
      <c r="F56" s="28">
        <v>-4039</v>
      </c>
      <c r="G56" s="22">
        <v>-57026</v>
      </c>
      <c r="H56" s="28">
        <v>-42262</v>
      </c>
      <c r="I56" s="28">
        <v>-17820</v>
      </c>
      <c r="J56" s="28">
        <v>6440</v>
      </c>
      <c r="K56" s="22">
        <v>6129</v>
      </c>
      <c r="L56" s="28">
        <v>-447</v>
      </c>
      <c r="M56" s="28">
        <v>17862</v>
      </c>
      <c r="N56" s="28">
        <v>22204</v>
      </c>
      <c r="O56" s="22">
        <v>-222842</v>
      </c>
      <c r="P56" s="28">
        <v>-99234</v>
      </c>
      <c r="Q56" s="28">
        <v>-72402</v>
      </c>
      <c r="R56" s="28">
        <v>-134408</v>
      </c>
      <c r="S56" s="22">
        <v>-52208</v>
      </c>
    </row>
    <row r="57" spans="1:19" ht="13.5">
      <c r="A57" s="7" t="s">
        <v>65</v>
      </c>
      <c r="B57" s="28">
        <v>-1456270</v>
      </c>
      <c r="C57" s="22">
        <v>1432095</v>
      </c>
      <c r="D57" s="28">
        <v>-859410</v>
      </c>
      <c r="E57" s="22">
        <v>19501</v>
      </c>
      <c r="F57" s="28">
        <v>-68975</v>
      </c>
      <c r="G57" s="22">
        <v>626016</v>
      </c>
      <c r="H57" s="28">
        <v>394735</v>
      </c>
      <c r="I57" s="28">
        <v>187697</v>
      </c>
      <c r="J57" s="28">
        <v>-122453</v>
      </c>
      <c r="K57" s="22">
        <v>-498398</v>
      </c>
      <c r="L57" s="28">
        <v>-38114</v>
      </c>
      <c r="M57" s="28">
        <v>313534</v>
      </c>
      <c r="N57" s="28">
        <v>67936</v>
      </c>
      <c r="O57" s="22">
        <v>-311117</v>
      </c>
      <c r="P57" s="28">
        <v>-1654975</v>
      </c>
      <c r="Q57" s="28">
        <v>-1036613</v>
      </c>
      <c r="R57" s="28">
        <v>-1559901</v>
      </c>
      <c r="S57" s="22">
        <v>474154</v>
      </c>
    </row>
    <row r="58" spans="1:19" ht="13.5">
      <c r="A58" s="7" t="s">
        <v>67</v>
      </c>
      <c r="B58" s="28">
        <v>4402539</v>
      </c>
      <c r="C58" s="22">
        <v>2970444</v>
      </c>
      <c r="D58" s="28">
        <v>2970444</v>
      </c>
      <c r="E58" s="22">
        <v>2950942</v>
      </c>
      <c r="F58" s="28">
        <v>2950942</v>
      </c>
      <c r="G58" s="22">
        <v>2324926</v>
      </c>
      <c r="H58" s="28">
        <v>2324926</v>
      </c>
      <c r="I58" s="28">
        <v>2324926</v>
      </c>
      <c r="J58" s="28">
        <v>2324926</v>
      </c>
      <c r="K58" s="22">
        <v>2823324</v>
      </c>
      <c r="L58" s="28">
        <v>2823324</v>
      </c>
      <c r="M58" s="28">
        <v>2823324</v>
      </c>
      <c r="N58" s="28">
        <v>2823324</v>
      </c>
      <c r="O58" s="22">
        <v>3134442</v>
      </c>
      <c r="P58" s="28">
        <v>3134442</v>
      </c>
      <c r="Q58" s="28">
        <v>3134442</v>
      </c>
      <c r="R58" s="28">
        <v>3134442</v>
      </c>
      <c r="S58" s="22">
        <v>2660288</v>
      </c>
    </row>
    <row r="59" spans="1:19" ht="14.25" thickBot="1">
      <c r="A59" s="7" t="s">
        <v>66</v>
      </c>
      <c r="B59" s="28">
        <v>2946269</v>
      </c>
      <c r="C59" s="22">
        <v>4402539</v>
      </c>
      <c r="D59" s="28">
        <v>2111033</v>
      </c>
      <c r="E59" s="22">
        <v>2970444</v>
      </c>
      <c r="F59" s="28">
        <v>2881967</v>
      </c>
      <c r="G59" s="22">
        <v>2950942</v>
      </c>
      <c r="H59" s="28">
        <v>2719662</v>
      </c>
      <c r="I59" s="28">
        <v>2512623</v>
      </c>
      <c r="J59" s="28">
        <v>2202472</v>
      </c>
      <c r="K59" s="22">
        <v>2324926</v>
      </c>
      <c r="L59" s="28">
        <v>2785210</v>
      </c>
      <c r="M59" s="28">
        <v>3136859</v>
      </c>
      <c r="N59" s="28">
        <v>2891261</v>
      </c>
      <c r="O59" s="22">
        <v>2823324</v>
      </c>
      <c r="P59" s="28">
        <v>1479467</v>
      </c>
      <c r="Q59" s="28">
        <v>2097829</v>
      </c>
      <c r="R59" s="28">
        <v>1574540</v>
      </c>
      <c r="S59" s="22">
        <v>3134442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174</v>
      </c>
    </row>
    <row r="63" ht="13.5">
      <c r="A63" s="20" t="s">
        <v>175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170</v>
      </c>
      <c r="B2" s="14">
        <v>9880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HYPERLINK("http://www.kabupro.jp/mark/20140213/S10016EX.htm","四半期報告書")</f>
        <v>四半期報告書</v>
      </c>
      <c r="C4" s="15" t="str">
        <f>HYPERLINK("http://www.kabupro.jp/mark/20131113/S1000GR6.htm","四半期報告書")</f>
        <v>四半期報告書</v>
      </c>
      <c r="D4" s="15" t="str">
        <f>HYPERLINK("http://www.kabupro.jp/mark/20130813/S000EA9F.htm","四半期報告書")</f>
        <v>四半期報告書</v>
      </c>
      <c r="E4" s="15" t="str">
        <f>HYPERLINK("http://www.kabupro.jp/mark/20140213/S10016EX.htm","四半期報告書")</f>
        <v>四半期報告書</v>
      </c>
      <c r="F4" s="15" t="str">
        <f>HYPERLINK("http://www.kabupro.jp/mark/20130213/S000CUDK.htm","四半期報告書")</f>
        <v>四半期報告書</v>
      </c>
      <c r="G4" s="15" t="str">
        <f>HYPERLINK("http://www.kabupro.jp/mark/20121113/S000C9U8.htm","四半期報告書")</f>
        <v>四半期報告書</v>
      </c>
      <c r="H4" s="15" t="str">
        <f>HYPERLINK("http://www.kabupro.jp/mark/20120813/S000BQEZ.htm","四半期報告書")</f>
        <v>四半期報告書</v>
      </c>
      <c r="I4" s="15" t="str">
        <f>HYPERLINK("http://www.kabupro.jp/mark/20130625/S000DQXJ.htm","有価証券報告書")</f>
        <v>有価証券報告書</v>
      </c>
      <c r="J4" s="15" t="str">
        <f>HYPERLINK("http://www.kabupro.jp/mark/20120213/S000AAYH.htm","四半期報告書")</f>
        <v>四半期報告書</v>
      </c>
      <c r="K4" s="15" t="str">
        <f>HYPERLINK("http://www.kabupro.jp/mark/20111114/S0009QTD.htm","四半期報告書")</f>
        <v>四半期報告書</v>
      </c>
      <c r="L4" s="15" t="str">
        <f>HYPERLINK("http://www.kabupro.jp/mark/20110811/S000951P.htm","四半期報告書")</f>
        <v>四半期報告書</v>
      </c>
      <c r="M4" s="15" t="str">
        <f>HYPERLINK("http://www.kabupro.jp/mark/20120622/S000B3LA.htm","有価証券報告書")</f>
        <v>有価証券報告書</v>
      </c>
      <c r="N4" s="15" t="str">
        <f>HYPERLINK("http://www.kabupro.jp/mark/20110214/S0007SKY.htm","四半期報告書")</f>
        <v>四半期報告書</v>
      </c>
      <c r="O4" s="15" t="str">
        <f>HYPERLINK("http://www.kabupro.jp/mark/20101112/S000767H.htm","四半期報告書")</f>
        <v>四半期報告書</v>
      </c>
      <c r="P4" s="15" t="str">
        <f>HYPERLINK("http://www.kabupro.jp/mark/20100813/S0006N6R.htm","四半期報告書")</f>
        <v>四半期報告書</v>
      </c>
      <c r="Q4" s="15" t="str">
        <f>HYPERLINK("http://www.kabupro.jp/mark/20110623/S0008JOV.htm","有価証券報告書")</f>
        <v>有価証券報告書</v>
      </c>
      <c r="R4" s="15" t="str">
        <f>HYPERLINK("http://www.kabupro.jp/mark/20100212/S00056Z9.htm","四半期報告書")</f>
        <v>四半期報告書</v>
      </c>
      <c r="S4" s="15" t="str">
        <f>HYPERLINK("http://www.kabupro.jp/mark/20091113/S0004L5Z.htm","四半期報告書")</f>
        <v>四半期報告書</v>
      </c>
      <c r="T4" s="15" t="str">
        <f>HYPERLINK("http://www.kabupro.jp/mark/20090814/S0003ZMF.htm","四半期報告書")</f>
        <v>四半期報告書</v>
      </c>
      <c r="U4" s="15" t="str">
        <f>HYPERLINK("http://www.kabupro.jp/mark/20100624/S000600G.htm","有価証券報告書")</f>
        <v>有価証券報告書</v>
      </c>
      <c r="V4" s="15" t="str">
        <f>HYPERLINK("http://www.kabupro.jp/mark/20090213/S0002JV5.htm","四半期報告書")</f>
        <v>四半期報告書</v>
      </c>
      <c r="W4" s="15" t="str">
        <f>HYPERLINK("http://www.kabupro.jp/mark/20081114/S0001TYL.htm","四半期報告書")</f>
        <v>四半期報告書</v>
      </c>
      <c r="X4" s="15" t="str">
        <f>HYPERLINK("http://www.kabupro.jp/mark/20080814/S000161V.htm","四半期報告書")</f>
        <v>四半期報告書</v>
      </c>
      <c r="Y4" s="15" t="str">
        <f>HYPERLINK("http://www.kabupro.jp/mark/20090624/S0003DF0.htm","有価証券報告書")</f>
        <v>有価証券報告書</v>
      </c>
    </row>
    <row r="5" spans="1:25" ht="14.25" thickBot="1">
      <c r="A5" s="11" t="s">
        <v>71</v>
      </c>
      <c r="B5" s="1" t="s">
        <v>233</v>
      </c>
      <c r="C5" s="1" t="s">
        <v>236</v>
      </c>
      <c r="D5" s="1" t="s">
        <v>238</v>
      </c>
      <c r="E5" s="1" t="s">
        <v>233</v>
      </c>
      <c r="F5" s="1" t="s">
        <v>240</v>
      </c>
      <c r="G5" s="1" t="s">
        <v>242</v>
      </c>
      <c r="H5" s="1" t="s">
        <v>244</v>
      </c>
      <c r="I5" s="1" t="s">
        <v>77</v>
      </c>
      <c r="J5" s="1" t="s">
        <v>246</v>
      </c>
      <c r="K5" s="1" t="s">
        <v>248</v>
      </c>
      <c r="L5" s="1" t="s">
        <v>250</v>
      </c>
      <c r="M5" s="1" t="s">
        <v>81</v>
      </c>
      <c r="N5" s="1" t="s">
        <v>252</v>
      </c>
      <c r="O5" s="1" t="s">
        <v>254</v>
      </c>
      <c r="P5" s="1" t="s">
        <v>256</v>
      </c>
      <c r="Q5" s="1" t="s">
        <v>83</v>
      </c>
      <c r="R5" s="1" t="s">
        <v>258</v>
      </c>
      <c r="S5" s="1" t="s">
        <v>260</v>
      </c>
      <c r="T5" s="1" t="s">
        <v>262</v>
      </c>
      <c r="U5" s="1" t="s">
        <v>85</v>
      </c>
      <c r="V5" s="1" t="s">
        <v>264</v>
      </c>
      <c r="W5" s="1" t="s">
        <v>266</v>
      </c>
      <c r="X5" s="1" t="s">
        <v>268</v>
      </c>
      <c r="Y5" s="1" t="s">
        <v>87</v>
      </c>
    </row>
    <row r="6" spans="1:25" ht="15" thickBot="1" thickTop="1">
      <c r="A6" s="10" t="s">
        <v>72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234</v>
      </c>
      <c r="C7" s="14" t="s">
        <v>234</v>
      </c>
      <c r="D7" s="14" t="s">
        <v>234</v>
      </c>
      <c r="E7" s="16" t="s">
        <v>78</v>
      </c>
      <c r="F7" s="14" t="s">
        <v>234</v>
      </c>
      <c r="G7" s="14" t="s">
        <v>234</v>
      </c>
      <c r="H7" s="14" t="s">
        <v>234</v>
      </c>
      <c r="I7" s="16" t="s">
        <v>78</v>
      </c>
      <c r="J7" s="14" t="s">
        <v>234</v>
      </c>
      <c r="K7" s="14" t="s">
        <v>234</v>
      </c>
      <c r="L7" s="14" t="s">
        <v>234</v>
      </c>
      <c r="M7" s="16" t="s">
        <v>78</v>
      </c>
      <c r="N7" s="14" t="s">
        <v>234</v>
      </c>
      <c r="O7" s="14" t="s">
        <v>234</v>
      </c>
      <c r="P7" s="14" t="s">
        <v>234</v>
      </c>
      <c r="Q7" s="16" t="s">
        <v>78</v>
      </c>
      <c r="R7" s="14" t="s">
        <v>234</v>
      </c>
      <c r="S7" s="14" t="s">
        <v>234</v>
      </c>
      <c r="T7" s="14" t="s">
        <v>234</v>
      </c>
      <c r="U7" s="16" t="s">
        <v>78</v>
      </c>
      <c r="V7" s="14" t="s">
        <v>234</v>
      </c>
      <c r="W7" s="14" t="s">
        <v>234</v>
      </c>
      <c r="X7" s="14" t="s">
        <v>234</v>
      </c>
      <c r="Y7" s="16" t="s">
        <v>78</v>
      </c>
    </row>
    <row r="8" spans="1:25" ht="13.5">
      <c r="A8" s="13" t="s">
        <v>74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75</v>
      </c>
      <c r="B9" s="1" t="s">
        <v>235</v>
      </c>
      <c r="C9" s="1" t="s">
        <v>237</v>
      </c>
      <c r="D9" s="1" t="s">
        <v>239</v>
      </c>
      <c r="E9" s="17" t="s">
        <v>79</v>
      </c>
      <c r="F9" s="1" t="s">
        <v>241</v>
      </c>
      <c r="G9" s="1" t="s">
        <v>243</v>
      </c>
      <c r="H9" s="1" t="s">
        <v>245</v>
      </c>
      <c r="I9" s="17" t="s">
        <v>80</v>
      </c>
      <c r="J9" s="1" t="s">
        <v>247</v>
      </c>
      <c r="K9" s="1" t="s">
        <v>249</v>
      </c>
      <c r="L9" s="1" t="s">
        <v>251</v>
      </c>
      <c r="M9" s="17" t="s">
        <v>82</v>
      </c>
      <c r="N9" s="1" t="s">
        <v>253</v>
      </c>
      <c r="O9" s="1" t="s">
        <v>255</v>
      </c>
      <c r="P9" s="1" t="s">
        <v>257</v>
      </c>
      <c r="Q9" s="17" t="s">
        <v>84</v>
      </c>
      <c r="R9" s="1" t="s">
        <v>259</v>
      </c>
      <c r="S9" s="1" t="s">
        <v>261</v>
      </c>
      <c r="T9" s="1" t="s">
        <v>263</v>
      </c>
      <c r="U9" s="17" t="s">
        <v>86</v>
      </c>
      <c r="V9" s="1" t="s">
        <v>265</v>
      </c>
      <c r="W9" s="1" t="s">
        <v>267</v>
      </c>
      <c r="X9" s="1" t="s">
        <v>269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9" t="s">
        <v>89</v>
      </c>
      <c r="B11" s="27">
        <v>4630935</v>
      </c>
      <c r="C11" s="27">
        <v>2946478</v>
      </c>
      <c r="D11" s="27">
        <v>4089087</v>
      </c>
      <c r="E11" s="21">
        <v>4902539</v>
      </c>
      <c r="F11" s="27">
        <v>5410992</v>
      </c>
      <c r="G11" s="27">
        <v>2311033</v>
      </c>
      <c r="H11" s="27">
        <v>2503072</v>
      </c>
      <c r="I11" s="21">
        <v>3470444</v>
      </c>
      <c r="J11" s="27">
        <v>4104456</v>
      </c>
      <c r="K11" s="27">
        <v>3181967</v>
      </c>
      <c r="L11" s="27">
        <v>2511401</v>
      </c>
      <c r="M11" s="21">
        <v>3250942</v>
      </c>
      <c r="N11" s="27">
        <v>3019662</v>
      </c>
      <c r="O11" s="27">
        <v>2512623</v>
      </c>
      <c r="P11" s="27">
        <v>2202472</v>
      </c>
      <c r="Q11" s="21">
        <v>2324926</v>
      </c>
      <c r="R11" s="27">
        <v>2785210</v>
      </c>
      <c r="S11" s="27">
        <v>3136859</v>
      </c>
      <c r="T11" s="27">
        <v>2891261</v>
      </c>
      <c r="U11" s="21">
        <v>2823324</v>
      </c>
      <c r="V11" s="27">
        <v>1479467</v>
      </c>
      <c r="W11" s="27">
        <v>2097829</v>
      </c>
      <c r="X11" s="27">
        <v>1574540</v>
      </c>
      <c r="Y11" s="21">
        <v>3134442</v>
      </c>
    </row>
    <row r="12" spans="1:25" ht="13.5">
      <c r="A12" s="2" t="s">
        <v>270</v>
      </c>
      <c r="B12" s="28">
        <v>7485768</v>
      </c>
      <c r="C12" s="28">
        <v>7559434</v>
      </c>
      <c r="D12" s="28">
        <v>5968013</v>
      </c>
      <c r="E12" s="22">
        <v>6346203</v>
      </c>
      <c r="F12" s="28">
        <v>5135777</v>
      </c>
      <c r="G12" s="28">
        <v>7267424</v>
      </c>
      <c r="H12" s="28">
        <v>9276808</v>
      </c>
      <c r="I12" s="22">
        <v>8533083</v>
      </c>
      <c r="J12" s="28">
        <v>7851432</v>
      </c>
      <c r="K12" s="28">
        <v>7464503</v>
      </c>
      <c r="L12" s="28">
        <v>6921562</v>
      </c>
      <c r="M12" s="22">
        <v>7390113</v>
      </c>
      <c r="N12" s="28">
        <v>7568380</v>
      </c>
      <c r="O12" s="28">
        <v>6916086</v>
      </c>
      <c r="P12" s="28">
        <v>7413294</v>
      </c>
      <c r="Q12" s="22">
        <v>7436641</v>
      </c>
      <c r="R12" s="28">
        <v>6488859</v>
      </c>
      <c r="S12" s="28">
        <v>5770727</v>
      </c>
      <c r="T12" s="28">
        <v>6069561</v>
      </c>
      <c r="U12" s="22">
        <v>6783955</v>
      </c>
      <c r="V12" s="28">
        <v>8866972</v>
      </c>
      <c r="W12" s="28">
        <v>9956906</v>
      </c>
      <c r="X12" s="28">
        <v>10688740</v>
      </c>
      <c r="Y12" s="22">
        <v>12950536</v>
      </c>
    </row>
    <row r="13" spans="1:25" ht="13.5">
      <c r="A13" s="2" t="s">
        <v>93</v>
      </c>
      <c r="B13" s="28"/>
      <c r="C13" s="28">
        <v>499791</v>
      </c>
      <c r="D13" s="28">
        <v>499603</v>
      </c>
      <c r="E13" s="22"/>
      <c r="F13" s="28"/>
      <c r="G13" s="28">
        <v>300000</v>
      </c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94</v>
      </c>
      <c r="B14" s="28">
        <v>1573199</v>
      </c>
      <c r="C14" s="28">
        <v>1586602</v>
      </c>
      <c r="D14" s="28">
        <v>1510577</v>
      </c>
      <c r="E14" s="22">
        <v>1163110</v>
      </c>
      <c r="F14" s="28">
        <v>1201048</v>
      </c>
      <c r="G14" s="28">
        <v>4465988</v>
      </c>
      <c r="H14" s="28">
        <v>1957896</v>
      </c>
      <c r="I14" s="22">
        <v>1185209</v>
      </c>
      <c r="J14" s="28">
        <v>1336984</v>
      </c>
      <c r="K14" s="28">
        <v>2096153</v>
      </c>
      <c r="L14" s="28">
        <v>2135562</v>
      </c>
      <c r="M14" s="22">
        <v>2509512</v>
      </c>
      <c r="N14" s="28">
        <v>1872716</v>
      </c>
      <c r="O14" s="28">
        <v>2338639</v>
      </c>
      <c r="P14" s="28">
        <v>2455178</v>
      </c>
      <c r="Q14" s="22">
        <v>2282972</v>
      </c>
      <c r="R14" s="28">
        <v>2296256</v>
      </c>
      <c r="S14" s="28">
        <v>2478961</v>
      </c>
      <c r="T14" s="28">
        <v>2618695</v>
      </c>
      <c r="U14" s="22">
        <v>3087989</v>
      </c>
      <c r="V14" s="28">
        <v>3959886</v>
      </c>
      <c r="W14" s="28">
        <v>3549778</v>
      </c>
      <c r="X14" s="28">
        <v>2945035</v>
      </c>
      <c r="Y14" s="22"/>
    </row>
    <row r="15" spans="1:25" ht="13.5">
      <c r="A15" s="2" t="s">
        <v>271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>
        <v>1772116</v>
      </c>
      <c r="N15" s="28"/>
      <c r="O15" s="28">
        <v>2906548</v>
      </c>
      <c r="P15" s="28"/>
      <c r="Q15" s="22">
        <v>2897985</v>
      </c>
      <c r="R15" s="28">
        <v>3752050</v>
      </c>
      <c r="S15" s="28">
        <v>4270541</v>
      </c>
      <c r="T15" s="28">
        <v>5379744</v>
      </c>
      <c r="U15" s="22">
        <v>5042181</v>
      </c>
      <c r="V15" s="28">
        <v>5318176</v>
      </c>
      <c r="W15" s="28">
        <v>6127199</v>
      </c>
      <c r="X15" s="28">
        <v>6410080</v>
      </c>
      <c r="Y15" s="22">
        <v>6018111</v>
      </c>
    </row>
    <row r="16" spans="1:25" ht="13.5">
      <c r="A16" s="2" t="s">
        <v>99</v>
      </c>
      <c r="B16" s="28">
        <v>1650145</v>
      </c>
      <c r="C16" s="28">
        <v>2099572</v>
      </c>
      <c r="D16" s="28">
        <v>1995044</v>
      </c>
      <c r="E16" s="22">
        <v>1962753</v>
      </c>
      <c r="F16" s="28">
        <v>2374628</v>
      </c>
      <c r="G16" s="28">
        <v>1611376</v>
      </c>
      <c r="H16" s="28">
        <v>1799994</v>
      </c>
      <c r="I16" s="22">
        <v>1932892</v>
      </c>
      <c r="J16" s="28">
        <v>2606490</v>
      </c>
      <c r="K16" s="28">
        <v>2859401</v>
      </c>
      <c r="L16" s="28">
        <v>2365200</v>
      </c>
      <c r="M16" s="22">
        <v>266137</v>
      </c>
      <c r="N16" s="28">
        <v>2813748</v>
      </c>
      <c r="O16" s="28">
        <v>485835</v>
      </c>
      <c r="P16" s="28">
        <v>3279704</v>
      </c>
      <c r="Q16" s="22">
        <v>214897</v>
      </c>
      <c r="R16" s="28">
        <v>625915</v>
      </c>
      <c r="S16" s="28">
        <v>791624</v>
      </c>
      <c r="T16" s="28">
        <v>1305266</v>
      </c>
      <c r="U16" s="22">
        <v>893580</v>
      </c>
      <c r="V16" s="28">
        <v>1136046</v>
      </c>
      <c r="W16" s="28">
        <v>460915</v>
      </c>
      <c r="X16" s="28">
        <v>754019</v>
      </c>
      <c r="Y16" s="22">
        <v>500862</v>
      </c>
    </row>
    <row r="17" spans="1:25" ht="13.5">
      <c r="A17" s="2" t="s">
        <v>101</v>
      </c>
      <c r="B17" s="28">
        <v>-19229</v>
      </c>
      <c r="C17" s="28">
        <v>-22618</v>
      </c>
      <c r="D17" s="28">
        <v>-8751</v>
      </c>
      <c r="E17" s="22">
        <v>-1302</v>
      </c>
      <c r="F17" s="28">
        <v>-786</v>
      </c>
      <c r="G17" s="28">
        <v>-985</v>
      </c>
      <c r="H17" s="28">
        <v>-1052</v>
      </c>
      <c r="I17" s="22">
        <v>-1151</v>
      </c>
      <c r="J17" s="28">
        <v>-564</v>
      </c>
      <c r="K17" s="28">
        <v>-574</v>
      </c>
      <c r="L17" s="28">
        <v>-406</v>
      </c>
      <c r="M17" s="22">
        <v>-1530</v>
      </c>
      <c r="N17" s="28">
        <v>-2689</v>
      </c>
      <c r="O17" s="28">
        <v>-2403</v>
      </c>
      <c r="P17" s="28">
        <v>-1508</v>
      </c>
      <c r="Q17" s="22">
        <v>-1373</v>
      </c>
      <c r="R17" s="28">
        <v>-1120</v>
      </c>
      <c r="S17" s="28">
        <v>-2768</v>
      </c>
      <c r="T17" s="28">
        <v>-2776</v>
      </c>
      <c r="U17" s="22">
        <v>-1455</v>
      </c>
      <c r="V17" s="28">
        <v>-1658</v>
      </c>
      <c r="W17" s="28">
        <v>-1731</v>
      </c>
      <c r="X17" s="28">
        <v>-10192</v>
      </c>
      <c r="Y17" s="22">
        <v>-11864</v>
      </c>
    </row>
    <row r="18" spans="1:25" ht="13.5">
      <c r="A18" s="2" t="s">
        <v>102</v>
      </c>
      <c r="B18" s="28">
        <v>15320820</v>
      </c>
      <c r="C18" s="28">
        <v>14669261</v>
      </c>
      <c r="D18" s="28">
        <v>14053574</v>
      </c>
      <c r="E18" s="22">
        <v>14373305</v>
      </c>
      <c r="F18" s="28">
        <v>14121660</v>
      </c>
      <c r="G18" s="28">
        <v>15954837</v>
      </c>
      <c r="H18" s="28">
        <v>15536720</v>
      </c>
      <c r="I18" s="22">
        <v>15272585</v>
      </c>
      <c r="J18" s="28">
        <v>15898800</v>
      </c>
      <c r="K18" s="28">
        <v>15601449</v>
      </c>
      <c r="L18" s="28">
        <v>13933320</v>
      </c>
      <c r="M18" s="22">
        <v>15333971</v>
      </c>
      <c r="N18" s="28">
        <v>15271817</v>
      </c>
      <c r="O18" s="28">
        <v>15157329</v>
      </c>
      <c r="P18" s="28">
        <v>15349140</v>
      </c>
      <c r="Q18" s="22">
        <v>15414519</v>
      </c>
      <c r="R18" s="28">
        <v>15947172</v>
      </c>
      <c r="S18" s="28">
        <v>16445944</v>
      </c>
      <c r="T18" s="28">
        <v>18261752</v>
      </c>
      <c r="U18" s="22">
        <v>18850756</v>
      </c>
      <c r="V18" s="28">
        <v>20758890</v>
      </c>
      <c r="W18" s="28">
        <v>22190898</v>
      </c>
      <c r="X18" s="28">
        <v>22362224</v>
      </c>
      <c r="Y18" s="22">
        <v>26043585</v>
      </c>
    </row>
    <row r="19" spans="1:25" ht="13.5">
      <c r="A19" s="3" t="s">
        <v>272</v>
      </c>
      <c r="B19" s="28">
        <v>7716095</v>
      </c>
      <c r="C19" s="28">
        <v>7714415</v>
      </c>
      <c r="D19" s="28">
        <v>7700463</v>
      </c>
      <c r="E19" s="22">
        <v>7698072</v>
      </c>
      <c r="F19" s="28">
        <v>7697622</v>
      </c>
      <c r="G19" s="28">
        <v>7695278</v>
      </c>
      <c r="H19" s="28">
        <v>7690847</v>
      </c>
      <c r="I19" s="22">
        <v>7690139</v>
      </c>
      <c r="J19" s="28">
        <v>7687770</v>
      </c>
      <c r="K19" s="28">
        <v>7912198</v>
      </c>
      <c r="L19" s="28">
        <v>7912318</v>
      </c>
      <c r="M19" s="22">
        <v>7910416</v>
      </c>
      <c r="N19" s="28">
        <v>7910525</v>
      </c>
      <c r="O19" s="28">
        <v>7963026</v>
      </c>
      <c r="P19" s="28">
        <v>7963035</v>
      </c>
      <c r="Q19" s="22">
        <v>7966533</v>
      </c>
      <c r="R19" s="28">
        <v>7964486</v>
      </c>
      <c r="S19" s="28">
        <v>7961766</v>
      </c>
      <c r="T19" s="28">
        <v>8001346</v>
      </c>
      <c r="U19" s="22">
        <v>8001333</v>
      </c>
      <c r="V19" s="28">
        <v>8078757</v>
      </c>
      <c r="W19" s="28">
        <v>8076527</v>
      </c>
      <c r="X19" s="28">
        <v>8074003</v>
      </c>
      <c r="Y19" s="22">
        <v>8073796</v>
      </c>
    </row>
    <row r="20" spans="1:25" ht="13.5">
      <c r="A20" s="4" t="s">
        <v>104</v>
      </c>
      <c r="B20" s="28">
        <v>-3697545</v>
      </c>
      <c r="C20" s="28">
        <v>-3661851</v>
      </c>
      <c r="D20" s="28">
        <v>-3628919</v>
      </c>
      <c r="E20" s="22">
        <v>-3596369</v>
      </c>
      <c r="F20" s="28">
        <v>-3559407</v>
      </c>
      <c r="G20" s="28">
        <v>-3522991</v>
      </c>
      <c r="H20" s="28">
        <v>-3486195</v>
      </c>
      <c r="I20" s="22">
        <v>-3449846</v>
      </c>
      <c r="J20" s="28">
        <v>-3411474</v>
      </c>
      <c r="K20" s="28">
        <v>-3485088</v>
      </c>
      <c r="L20" s="28">
        <v>-3445380</v>
      </c>
      <c r="M20" s="22">
        <v>-3405727</v>
      </c>
      <c r="N20" s="28">
        <v>-3363039</v>
      </c>
      <c r="O20" s="28">
        <v>-3362761</v>
      </c>
      <c r="P20" s="28">
        <v>-3321051</v>
      </c>
      <c r="Q20" s="22">
        <v>-3281525</v>
      </c>
      <c r="R20" s="28">
        <v>-3236994</v>
      </c>
      <c r="S20" s="28">
        <v>-3191294</v>
      </c>
      <c r="T20" s="28">
        <v>-3179038</v>
      </c>
      <c r="U20" s="22">
        <v>-3133334</v>
      </c>
      <c r="V20" s="28">
        <v>-3083276</v>
      </c>
      <c r="W20" s="28">
        <v>-3032990</v>
      </c>
      <c r="X20" s="28">
        <v>-2985822</v>
      </c>
      <c r="Y20" s="22">
        <v>-2936181</v>
      </c>
    </row>
    <row r="21" spans="1:25" ht="13.5">
      <c r="A21" s="4" t="s">
        <v>273</v>
      </c>
      <c r="B21" s="28">
        <v>4018550</v>
      </c>
      <c r="C21" s="28">
        <v>4052563</v>
      </c>
      <c r="D21" s="28">
        <v>4071544</v>
      </c>
      <c r="E21" s="22">
        <v>4101703</v>
      </c>
      <c r="F21" s="28">
        <v>4138214</v>
      </c>
      <c r="G21" s="28">
        <v>4172286</v>
      </c>
      <c r="H21" s="28">
        <v>4204651</v>
      </c>
      <c r="I21" s="22">
        <v>4240292</v>
      </c>
      <c r="J21" s="28">
        <v>4276295</v>
      </c>
      <c r="K21" s="28">
        <v>4427110</v>
      </c>
      <c r="L21" s="28">
        <v>4466938</v>
      </c>
      <c r="M21" s="22">
        <v>4504689</v>
      </c>
      <c r="N21" s="28">
        <v>4547485</v>
      </c>
      <c r="O21" s="28">
        <v>4600264</v>
      </c>
      <c r="P21" s="28">
        <v>4641983</v>
      </c>
      <c r="Q21" s="22">
        <v>4685008</v>
      </c>
      <c r="R21" s="28">
        <v>4727491</v>
      </c>
      <c r="S21" s="28">
        <v>4770471</v>
      </c>
      <c r="T21" s="28">
        <v>4822308</v>
      </c>
      <c r="U21" s="22">
        <v>4867999</v>
      </c>
      <c r="V21" s="28">
        <v>4995481</v>
      </c>
      <c r="W21" s="28">
        <v>5043536</v>
      </c>
      <c r="X21" s="28">
        <v>5088181</v>
      </c>
      <c r="Y21" s="22">
        <v>5137615</v>
      </c>
    </row>
    <row r="22" spans="1:25" ht="13.5">
      <c r="A22" s="3" t="s">
        <v>274</v>
      </c>
      <c r="B22" s="28">
        <v>5668131</v>
      </c>
      <c r="C22" s="28">
        <v>5668131</v>
      </c>
      <c r="D22" s="28">
        <v>5668131</v>
      </c>
      <c r="E22" s="22">
        <v>5668131</v>
      </c>
      <c r="F22" s="28">
        <v>5668131</v>
      </c>
      <c r="G22" s="28">
        <v>5668131</v>
      </c>
      <c r="H22" s="28">
        <v>5668131</v>
      </c>
      <c r="I22" s="22">
        <v>5668131</v>
      </c>
      <c r="J22" s="28">
        <v>5672632</v>
      </c>
      <c r="K22" s="28">
        <v>5672632</v>
      </c>
      <c r="L22" s="28">
        <v>5672632</v>
      </c>
      <c r="M22" s="22">
        <v>5672632</v>
      </c>
      <c r="N22" s="28">
        <v>5672632</v>
      </c>
      <c r="O22" s="28">
        <v>5687498</v>
      </c>
      <c r="P22" s="28">
        <v>5687498</v>
      </c>
      <c r="Q22" s="22">
        <v>5687498</v>
      </c>
      <c r="R22" s="28">
        <v>5687498</v>
      </c>
      <c r="S22" s="28">
        <v>5687498</v>
      </c>
      <c r="T22" s="28">
        <v>5687498</v>
      </c>
      <c r="U22" s="22">
        <v>5687498</v>
      </c>
      <c r="V22" s="28">
        <v>5702397</v>
      </c>
      <c r="W22" s="28">
        <v>5702397</v>
      </c>
      <c r="X22" s="28">
        <v>5702397</v>
      </c>
      <c r="Y22" s="22">
        <v>5702397</v>
      </c>
    </row>
    <row r="23" spans="1:25" ht="13.5">
      <c r="A23" s="3" t="s">
        <v>100</v>
      </c>
      <c r="B23" s="28">
        <v>799299</v>
      </c>
      <c r="C23" s="28">
        <v>822889</v>
      </c>
      <c r="D23" s="28">
        <v>803708</v>
      </c>
      <c r="E23" s="22">
        <v>799480</v>
      </c>
      <c r="F23" s="28">
        <v>801202</v>
      </c>
      <c r="G23" s="28">
        <v>792990</v>
      </c>
      <c r="H23" s="28">
        <v>744551</v>
      </c>
      <c r="I23" s="22">
        <v>741453</v>
      </c>
      <c r="J23" s="28">
        <v>740548</v>
      </c>
      <c r="K23" s="28">
        <v>736277</v>
      </c>
      <c r="L23" s="28">
        <v>706107</v>
      </c>
      <c r="M23" s="22">
        <v>686349</v>
      </c>
      <c r="N23" s="28">
        <v>712701</v>
      </c>
      <c r="O23" s="28">
        <v>708103</v>
      </c>
      <c r="P23" s="28">
        <v>696193</v>
      </c>
      <c r="Q23" s="22">
        <v>689347</v>
      </c>
      <c r="R23" s="28">
        <v>690015</v>
      </c>
      <c r="S23" s="28">
        <v>690062</v>
      </c>
      <c r="T23" s="28">
        <v>689664</v>
      </c>
      <c r="U23" s="22">
        <v>686581</v>
      </c>
      <c r="V23" s="28">
        <v>698595</v>
      </c>
      <c r="W23" s="28">
        <v>680835</v>
      </c>
      <c r="X23" s="28">
        <v>776761</v>
      </c>
      <c r="Y23" s="22">
        <v>759563</v>
      </c>
    </row>
    <row r="24" spans="1:25" ht="13.5">
      <c r="A24" s="4" t="s">
        <v>104</v>
      </c>
      <c r="B24" s="28">
        <v>-543192</v>
      </c>
      <c r="C24" s="28">
        <v>-561963</v>
      </c>
      <c r="D24" s="28">
        <v>-555978</v>
      </c>
      <c r="E24" s="22">
        <v>-545627</v>
      </c>
      <c r="F24" s="28">
        <v>-544476</v>
      </c>
      <c r="G24" s="28">
        <v>-534152</v>
      </c>
      <c r="H24" s="28">
        <v>-504524</v>
      </c>
      <c r="I24" s="22">
        <v>-493494</v>
      </c>
      <c r="J24" s="28">
        <v>-481940</v>
      </c>
      <c r="K24" s="28">
        <v>-477413</v>
      </c>
      <c r="L24" s="28">
        <v>-466467</v>
      </c>
      <c r="M24" s="22">
        <v>-455796</v>
      </c>
      <c r="N24" s="28">
        <v>-482141</v>
      </c>
      <c r="O24" s="28">
        <v>-471073</v>
      </c>
      <c r="P24" s="28">
        <v>-464434</v>
      </c>
      <c r="Q24" s="22">
        <v>-458093</v>
      </c>
      <c r="R24" s="28">
        <v>-449093</v>
      </c>
      <c r="S24" s="28">
        <v>-438892</v>
      </c>
      <c r="T24" s="28">
        <v>-428471</v>
      </c>
      <c r="U24" s="22">
        <v>-417606</v>
      </c>
      <c r="V24" s="28">
        <v>-415108</v>
      </c>
      <c r="W24" s="28">
        <v>-405314</v>
      </c>
      <c r="X24" s="28">
        <v>-494254</v>
      </c>
      <c r="Y24" s="22">
        <v>-480785</v>
      </c>
    </row>
    <row r="25" spans="1:25" ht="13.5">
      <c r="A25" s="4" t="s">
        <v>115</v>
      </c>
      <c r="B25" s="28">
        <v>256107</v>
      </c>
      <c r="C25" s="28">
        <v>260925</v>
      </c>
      <c r="D25" s="28">
        <v>247729</v>
      </c>
      <c r="E25" s="22">
        <v>253852</v>
      </c>
      <c r="F25" s="28">
        <v>256725</v>
      </c>
      <c r="G25" s="28">
        <v>258837</v>
      </c>
      <c r="H25" s="28">
        <v>240027</v>
      </c>
      <c r="I25" s="22">
        <v>247959</v>
      </c>
      <c r="J25" s="28">
        <v>258608</v>
      </c>
      <c r="K25" s="28">
        <v>258863</v>
      </c>
      <c r="L25" s="28">
        <v>239640</v>
      </c>
      <c r="M25" s="22">
        <v>230552</v>
      </c>
      <c r="N25" s="28">
        <v>230559</v>
      </c>
      <c r="O25" s="28">
        <v>237029</v>
      </c>
      <c r="P25" s="28">
        <v>231758</v>
      </c>
      <c r="Q25" s="22">
        <v>231253</v>
      </c>
      <c r="R25" s="28">
        <v>240921</v>
      </c>
      <c r="S25" s="28">
        <v>251169</v>
      </c>
      <c r="T25" s="28">
        <v>261193</v>
      </c>
      <c r="U25" s="22">
        <v>268974</v>
      </c>
      <c r="V25" s="28">
        <v>283486</v>
      </c>
      <c r="W25" s="28">
        <v>275521</v>
      </c>
      <c r="X25" s="28">
        <v>282506</v>
      </c>
      <c r="Y25" s="22">
        <v>278777</v>
      </c>
    </row>
    <row r="26" spans="1:25" ht="13.5">
      <c r="A26" s="3" t="s">
        <v>116</v>
      </c>
      <c r="B26" s="28">
        <v>9942789</v>
      </c>
      <c r="C26" s="28">
        <v>9981620</v>
      </c>
      <c r="D26" s="28">
        <v>9987405</v>
      </c>
      <c r="E26" s="22">
        <v>10023687</v>
      </c>
      <c r="F26" s="28">
        <v>10063071</v>
      </c>
      <c r="G26" s="28">
        <v>10099256</v>
      </c>
      <c r="H26" s="28">
        <v>10112810</v>
      </c>
      <c r="I26" s="22">
        <v>10156383</v>
      </c>
      <c r="J26" s="28">
        <v>10207535</v>
      </c>
      <c r="K26" s="28">
        <v>10358606</v>
      </c>
      <c r="L26" s="28">
        <v>10379210</v>
      </c>
      <c r="M26" s="22">
        <v>10407874</v>
      </c>
      <c r="N26" s="28">
        <v>10450677</v>
      </c>
      <c r="O26" s="28">
        <v>10524793</v>
      </c>
      <c r="P26" s="28">
        <v>10561241</v>
      </c>
      <c r="Q26" s="22">
        <v>10603760</v>
      </c>
      <c r="R26" s="28">
        <v>10655912</v>
      </c>
      <c r="S26" s="28">
        <v>10709140</v>
      </c>
      <c r="T26" s="28">
        <v>10771000</v>
      </c>
      <c r="U26" s="22">
        <v>10824472</v>
      </c>
      <c r="V26" s="28">
        <v>10981365</v>
      </c>
      <c r="W26" s="28">
        <v>11021455</v>
      </c>
      <c r="X26" s="28">
        <v>11073086</v>
      </c>
      <c r="Y26" s="22">
        <v>11118790</v>
      </c>
    </row>
    <row r="27" spans="1:25" ht="13.5">
      <c r="A27" s="3" t="s">
        <v>118</v>
      </c>
      <c r="B27" s="28">
        <v>99941</v>
      </c>
      <c r="C27" s="28">
        <v>111501</v>
      </c>
      <c r="D27" s="28">
        <v>123060</v>
      </c>
      <c r="E27" s="22">
        <v>134620</v>
      </c>
      <c r="F27" s="28">
        <v>146180</v>
      </c>
      <c r="G27" s="28">
        <v>157740</v>
      </c>
      <c r="H27" s="28">
        <v>77490</v>
      </c>
      <c r="I27" s="22">
        <v>84535</v>
      </c>
      <c r="J27" s="28">
        <v>129135</v>
      </c>
      <c r="K27" s="28">
        <v>173734</v>
      </c>
      <c r="L27" s="28">
        <v>218334</v>
      </c>
      <c r="M27" s="22">
        <v>262934</v>
      </c>
      <c r="N27" s="28">
        <v>307533</v>
      </c>
      <c r="O27" s="28">
        <v>352133</v>
      </c>
      <c r="P27" s="28">
        <v>396733</v>
      </c>
      <c r="Q27" s="22">
        <v>441333</v>
      </c>
      <c r="R27" s="28">
        <v>485932</v>
      </c>
      <c r="S27" s="28">
        <v>530532</v>
      </c>
      <c r="T27" s="28">
        <v>575132</v>
      </c>
      <c r="U27" s="22">
        <v>619731</v>
      </c>
      <c r="V27" s="28">
        <v>664331</v>
      </c>
      <c r="W27" s="28">
        <v>708931</v>
      </c>
      <c r="X27" s="28">
        <v>753531</v>
      </c>
      <c r="Y27" s="22">
        <v>798130</v>
      </c>
    </row>
    <row r="28" spans="1:25" ht="13.5">
      <c r="A28" s="3" t="s">
        <v>99</v>
      </c>
      <c r="B28" s="28">
        <v>178989</v>
      </c>
      <c r="C28" s="28">
        <v>144080</v>
      </c>
      <c r="D28" s="28">
        <v>137558</v>
      </c>
      <c r="E28" s="22">
        <v>140668</v>
      </c>
      <c r="F28" s="28">
        <v>147110</v>
      </c>
      <c r="G28" s="28">
        <v>151672</v>
      </c>
      <c r="H28" s="28">
        <v>159467</v>
      </c>
      <c r="I28" s="22">
        <v>168484</v>
      </c>
      <c r="J28" s="28">
        <v>149201</v>
      </c>
      <c r="K28" s="28">
        <v>145691</v>
      </c>
      <c r="L28" s="28">
        <v>94604</v>
      </c>
      <c r="M28" s="22">
        <v>82257</v>
      </c>
      <c r="N28" s="28">
        <v>55458</v>
      </c>
      <c r="O28" s="28">
        <v>61527</v>
      </c>
      <c r="P28" s="28">
        <v>72142</v>
      </c>
      <c r="Q28" s="22">
        <v>77254</v>
      </c>
      <c r="R28" s="28">
        <v>93268</v>
      </c>
      <c r="S28" s="28">
        <v>110482</v>
      </c>
      <c r="T28" s="28">
        <v>135455</v>
      </c>
      <c r="U28" s="22">
        <v>155150</v>
      </c>
      <c r="V28" s="28">
        <v>199459</v>
      </c>
      <c r="W28" s="28">
        <v>220507</v>
      </c>
      <c r="X28" s="28">
        <v>238720</v>
      </c>
      <c r="Y28" s="22">
        <v>258843</v>
      </c>
    </row>
    <row r="29" spans="1:25" ht="13.5">
      <c r="A29" s="3" t="s">
        <v>121</v>
      </c>
      <c r="B29" s="28">
        <v>278930</v>
      </c>
      <c r="C29" s="28">
        <v>255581</v>
      </c>
      <c r="D29" s="28">
        <v>260619</v>
      </c>
      <c r="E29" s="22">
        <v>275289</v>
      </c>
      <c r="F29" s="28">
        <v>293290</v>
      </c>
      <c r="G29" s="28">
        <v>309412</v>
      </c>
      <c r="H29" s="28">
        <v>236958</v>
      </c>
      <c r="I29" s="22">
        <v>253020</v>
      </c>
      <c r="J29" s="28">
        <v>278336</v>
      </c>
      <c r="K29" s="28">
        <v>319426</v>
      </c>
      <c r="L29" s="28">
        <v>312939</v>
      </c>
      <c r="M29" s="22">
        <v>345192</v>
      </c>
      <c r="N29" s="28">
        <v>362992</v>
      </c>
      <c r="O29" s="28">
        <v>413661</v>
      </c>
      <c r="P29" s="28">
        <v>468875</v>
      </c>
      <c r="Q29" s="22">
        <v>518588</v>
      </c>
      <c r="R29" s="28">
        <v>579201</v>
      </c>
      <c r="S29" s="28">
        <v>641015</v>
      </c>
      <c r="T29" s="28">
        <v>710587</v>
      </c>
      <c r="U29" s="22">
        <v>774882</v>
      </c>
      <c r="V29" s="28">
        <v>863790</v>
      </c>
      <c r="W29" s="28">
        <v>929438</v>
      </c>
      <c r="X29" s="28">
        <v>992251</v>
      </c>
      <c r="Y29" s="22">
        <v>1056974</v>
      </c>
    </row>
    <row r="30" spans="1:25" ht="13.5">
      <c r="A30" s="3" t="s">
        <v>122</v>
      </c>
      <c r="B30" s="28">
        <v>1087508</v>
      </c>
      <c r="C30" s="28">
        <v>984813</v>
      </c>
      <c r="D30" s="28">
        <v>1045160</v>
      </c>
      <c r="E30" s="22">
        <v>1106845</v>
      </c>
      <c r="F30" s="28">
        <v>658205</v>
      </c>
      <c r="G30" s="28">
        <v>696493</v>
      </c>
      <c r="H30" s="28">
        <v>780880</v>
      </c>
      <c r="I30" s="22">
        <v>682454</v>
      </c>
      <c r="J30" s="28">
        <v>637269</v>
      </c>
      <c r="K30" s="28">
        <v>568701</v>
      </c>
      <c r="L30" s="28">
        <v>598103</v>
      </c>
      <c r="M30" s="22">
        <v>667159</v>
      </c>
      <c r="N30" s="28">
        <v>601990</v>
      </c>
      <c r="O30" s="28">
        <v>546749</v>
      </c>
      <c r="P30" s="28">
        <v>619778</v>
      </c>
      <c r="Q30" s="22">
        <v>579997</v>
      </c>
      <c r="R30" s="28">
        <v>688415</v>
      </c>
      <c r="S30" s="28">
        <v>541131</v>
      </c>
      <c r="T30" s="28">
        <v>751777</v>
      </c>
      <c r="U30" s="22">
        <v>749269</v>
      </c>
      <c r="V30" s="28">
        <v>850634</v>
      </c>
      <c r="W30" s="28">
        <v>1014674</v>
      </c>
      <c r="X30" s="28">
        <v>1216436</v>
      </c>
      <c r="Y30" s="22">
        <v>1006221</v>
      </c>
    </row>
    <row r="31" spans="1:25" ht="13.5">
      <c r="A31" s="3" t="s">
        <v>124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130681</v>
      </c>
      <c r="R31" s="28"/>
      <c r="S31" s="28"/>
      <c r="T31" s="28"/>
      <c r="U31" s="22">
        <v>139303</v>
      </c>
      <c r="V31" s="28"/>
      <c r="W31" s="28"/>
      <c r="X31" s="28"/>
      <c r="Y31" s="22">
        <v>167154</v>
      </c>
    </row>
    <row r="32" spans="1:25" ht="13.5">
      <c r="A32" s="3" t="s">
        <v>98</v>
      </c>
      <c r="B32" s="28"/>
      <c r="C32" s="28"/>
      <c r="D32" s="28"/>
      <c r="E32" s="22"/>
      <c r="F32" s="28"/>
      <c r="G32" s="28"/>
      <c r="H32" s="28"/>
      <c r="I32" s="22">
        <v>303074</v>
      </c>
      <c r="J32" s="28"/>
      <c r="K32" s="28"/>
      <c r="L32" s="28"/>
      <c r="M32" s="22">
        <v>450408</v>
      </c>
      <c r="N32" s="28"/>
      <c r="O32" s="28"/>
      <c r="P32" s="28"/>
      <c r="Q32" s="22">
        <v>540277</v>
      </c>
      <c r="R32" s="28"/>
      <c r="S32" s="28"/>
      <c r="T32" s="28"/>
      <c r="U32" s="22">
        <v>751243</v>
      </c>
      <c r="V32" s="28"/>
      <c r="W32" s="28"/>
      <c r="X32" s="28"/>
      <c r="Y32" s="22">
        <v>785257</v>
      </c>
    </row>
    <row r="33" spans="1:25" ht="13.5">
      <c r="A33" s="3" t="s">
        <v>99</v>
      </c>
      <c r="B33" s="28">
        <v>880671</v>
      </c>
      <c r="C33" s="28">
        <v>1063379</v>
      </c>
      <c r="D33" s="28">
        <v>907259</v>
      </c>
      <c r="E33" s="22">
        <v>755974</v>
      </c>
      <c r="F33" s="28">
        <v>810383</v>
      </c>
      <c r="G33" s="28">
        <v>896085</v>
      </c>
      <c r="H33" s="28">
        <v>837222</v>
      </c>
      <c r="I33" s="22">
        <v>383171</v>
      </c>
      <c r="J33" s="28">
        <v>736561</v>
      </c>
      <c r="K33" s="28">
        <v>728334</v>
      </c>
      <c r="L33" s="28">
        <v>718396</v>
      </c>
      <c r="M33" s="22">
        <v>396175</v>
      </c>
      <c r="N33" s="28">
        <v>806668</v>
      </c>
      <c r="O33" s="28">
        <v>986328</v>
      </c>
      <c r="P33" s="28">
        <v>905748</v>
      </c>
      <c r="Q33" s="22">
        <v>245980</v>
      </c>
      <c r="R33" s="28">
        <v>923408</v>
      </c>
      <c r="S33" s="28">
        <v>964291</v>
      </c>
      <c r="T33" s="28">
        <v>937641</v>
      </c>
      <c r="U33" s="22">
        <v>311855</v>
      </c>
      <c r="V33" s="28">
        <v>1234983</v>
      </c>
      <c r="W33" s="28">
        <v>1385417</v>
      </c>
      <c r="X33" s="28">
        <v>1398861</v>
      </c>
      <c r="Y33" s="22">
        <v>455281</v>
      </c>
    </row>
    <row r="34" spans="1:25" ht="13.5">
      <c r="A34" s="3" t="s">
        <v>101</v>
      </c>
      <c r="B34" s="28">
        <v>-5754</v>
      </c>
      <c r="C34" s="28">
        <v>-59174</v>
      </c>
      <c r="D34" s="28">
        <v>-57700</v>
      </c>
      <c r="E34" s="22">
        <v>-7697</v>
      </c>
      <c r="F34" s="28">
        <v>-7928</v>
      </c>
      <c r="G34" s="28">
        <v>-7928</v>
      </c>
      <c r="H34" s="28">
        <v>-7697</v>
      </c>
      <c r="I34" s="22">
        <v>-7697</v>
      </c>
      <c r="J34" s="28">
        <v>-7310</v>
      </c>
      <c r="K34" s="28">
        <v>-7310</v>
      </c>
      <c r="L34" s="28">
        <v>-7310</v>
      </c>
      <c r="M34" s="22">
        <v>-99023</v>
      </c>
      <c r="N34" s="28">
        <v>-115861</v>
      </c>
      <c r="O34" s="28">
        <v>-141054</v>
      </c>
      <c r="P34" s="28">
        <v>-152497</v>
      </c>
      <c r="Q34" s="22">
        <v>-169862</v>
      </c>
      <c r="R34" s="28">
        <v>-188403</v>
      </c>
      <c r="S34" s="28">
        <v>-171424</v>
      </c>
      <c r="T34" s="28">
        <v>-177410</v>
      </c>
      <c r="U34" s="22">
        <v>-171761</v>
      </c>
      <c r="V34" s="28">
        <v>-163829</v>
      </c>
      <c r="W34" s="28">
        <v>-184809</v>
      </c>
      <c r="X34" s="28">
        <v>-204304</v>
      </c>
      <c r="Y34" s="22">
        <v>-194036</v>
      </c>
    </row>
    <row r="35" spans="1:25" ht="13.5">
      <c r="A35" s="3" t="s">
        <v>132</v>
      </c>
      <c r="B35" s="28">
        <v>1962426</v>
      </c>
      <c r="C35" s="28">
        <v>1989018</v>
      </c>
      <c r="D35" s="28">
        <v>1894719</v>
      </c>
      <c r="E35" s="22">
        <v>1855122</v>
      </c>
      <c r="F35" s="28">
        <v>1460659</v>
      </c>
      <c r="G35" s="28">
        <v>1584650</v>
      </c>
      <c r="H35" s="28">
        <v>1610405</v>
      </c>
      <c r="I35" s="22">
        <v>1361002</v>
      </c>
      <c r="J35" s="28">
        <v>1366521</v>
      </c>
      <c r="K35" s="28">
        <v>1289725</v>
      </c>
      <c r="L35" s="28">
        <v>1309189</v>
      </c>
      <c r="M35" s="22">
        <v>1414719</v>
      </c>
      <c r="N35" s="28">
        <v>1292796</v>
      </c>
      <c r="O35" s="28">
        <v>1392023</v>
      </c>
      <c r="P35" s="28">
        <v>1373028</v>
      </c>
      <c r="Q35" s="22">
        <v>1327074</v>
      </c>
      <c r="R35" s="28">
        <v>1423420</v>
      </c>
      <c r="S35" s="28">
        <v>1333998</v>
      </c>
      <c r="T35" s="28">
        <v>1512007</v>
      </c>
      <c r="U35" s="22">
        <v>1779910</v>
      </c>
      <c r="V35" s="28">
        <v>1921789</v>
      </c>
      <c r="W35" s="28">
        <v>2215282</v>
      </c>
      <c r="X35" s="28">
        <v>2410992</v>
      </c>
      <c r="Y35" s="22">
        <v>2219877</v>
      </c>
    </row>
    <row r="36" spans="1:25" ht="13.5">
      <c r="A36" s="2" t="s">
        <v>133</v>
      </c>
      <c r="B36" s="28">
        <v>12184146</v>
      </c>
      <c r="C36" s="28">
        <v>12226221</v>
      </c>
      <c r="D36" s="28">
        <v>12142744</v>
      </c>
      <c r="E36" s="22">
        <v>12154098</v>
      </c>
      <c r="F36" s="28">
        <v>11817021</v>
      </c>
      <c r="G36" s="28">
        <v>11993319</v>
      </c>
      <c r="H36" s="28">
        <v>11960174</v>
      </c>
      <c r="I36" s="22">
        <v>11770406</v>
      </c>
      <c r="J36" s="28">
        <v>11852394</v>
      </c>
      <c r="K36" s="28">
        <v>11967757</v>
      </c>
      <c r="L36" s="28">
        <v>12001339</v>
      </c>
      <c r="M36" s="22">
        <v>12167785</v>
      </c>
      <c r="N36" s="28">
        <v>12106466</v>
      </c>
      <c r="O36" s="28">
        <v>12330477</v>
      </c>
      <c r="P36" s="28">
        <v>12403145</v>
      </c>
      <c r="Q36" s="22">
        <v>12449423</v>
      </c>
      <c r="R36" s="28">
        <v>12658534</v>
      </c>
      <c r="S36" s="28">
        <v>12684153</v>
      </c>
      <c r="T36" s="28">
        <v>12993596</v>
      </c>
      <c r="U36" s="22">
        <v>13379265</v>
      </c>
      <c r="V36" s="28">
        <v>13766945</v>
      </c>
      <c r="W36" s="28">
        <v>14166176</v>
      </c>
      <c r="X36" s="28">
        <v>14476330</v>
      </c>
      <c r="Y36" s="22">
        <v>14395642</v>
      </c>
    </row>
    <row r="37" spans="1:25" ht="14.25" thickBot="1">
      <c r="A37" s="5" t="s">
        <v>11</v>
      </c>
      <c r="B37" s="29">
        <v>27504966</v>
      </c>
      <c r="C37" s="29">
        <v>26895482</v>
      </c>
      <c r="D37" s="29">
        <v>26196318</v>
      </c>
      <c r="E37" s="23">
        <v>26527404</v>
      </c>
      <c r="F37" s="29">
        <v>25938682</v>
      </c>
      <c r="G37" s="29">
        <v>27948156</v>
      </c>
      <c r="H37" s="29">
        <v>27496894</v>
      </c>
      <c r="I37" s="23">
        <v>27042992</v>
      </c>
      <c r="J37" s="29">
        <v>27751194</v>
      </c>
      <c r="K37" s="29">
        <v>27569207</v>
      </c>
      <c r="L37" s="29">
        <v>25934660</v>
      </c>
      <c r="M37" s="23">
        <v>27501757</v>
      </c>
      <c r="N37" s="29">
        <v>27378283</v>
      </c>
      <c r="O37" s="29">
        <v>27487806</v>
      </c>
      <c r="P37" s="29">
        <v>27752286</v>
      </c>
      <c r="Q37" s="23">
        <v>27863942</v>
      </c>
      <c r="R37" s="29">
        <v>28605706</v>
      </c>
      <c r="S37" s="29">
        <v>29130098</v>
      </c>
      <c r="T37" s="29">
        <v>31255348</v>
      </c>
      <c r="U37" s="23">
        <v>32230022</v>
      </c>
      <c r="V37" s="29">
        <v>34525835</v>
      </c>
      <c r="W37" s="29">
        <v>36357075</v>
      </c>
      <c r="X37" s="29">
        <v>36838554</v>
      </c>
      <c r="Y37" s="23">
        <v>40439228</v>
      </c>
    </row>
    <row r="38" spans="1:25" ht="14.25" thickTop="1">
      <c r="A38" s="2" t="s">
        <v>12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>
        <v>1503742</v>
      </c>
      <c r="O38" s="28">
        <v>1672655</v>
      </c>
      <c r="P38" s="28">
        <v>2114858</v>
      </c>
      <c r="Q38" s="22"/>
      <c r="R38" s="28">
        <v>1390884</v>
      </c>
      <c r="S38" s="28">
        <v>1289410</v>
      </c>
      <c r="T38" s="28">
        <v>1370308</v>
      </c>
      <c r="U38" s="22">
        <v>2107035</v>
      </c>
      <c r="V38" s="28">
        <v>2826858</v>
      </c>
      <c r="W38" s="28">
        <v>3514113</v>
      </c>
      <c r="X38" s="28">
        <v>2863066</v>
      </c>
      <c r="Y38" s="22">
        <v>3504150</v>
      </c>
    </row>
    <row r="39" spans="1:25" ht="13.5">
      <c r="A39" s="2" t="s">
        <v>135</v>
      </c>
      <c r="B39" s="28">
        <v>1336115</v>
      </c>
      <c r="C39" s="28">
        <v>747213</v>
      </c>
      <c r="D39" s="28">
        <v>1126416</v>
      </c>
      <c r="E39" s="22">
        <v>1265754</v>
      </c>
      <c r="F39" s="28">
        <v>631411</v>
      </c>
      <c r="G39" s="28">
        <v>2444151</v>
      </c>
      <c r="H39" s="28">
        <v>2508233</v>
      </c>
      <c r="I39" s="22">
        <v>1865989</v>
      </c>
      <c r="J39" s="28">
        <v>2761166</v>
      </c>
      <c r="K39" s="28">
        <v>2486655</v>
      </c>
      <c r="L39" s="28">
        <v>1750264</v>
      </c>
      <c r="M39" s="22">
        <v>2041292</v>
      </c>
      <c r="N39" s="28"/>
      <c r="O39" s="28"/>
      <c r="P39" s="28"/>
      <c r="Q39" s="22">
        <v>1707281</v>
      </c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137</v>
      </c>
      <c r="B40" s="28"/>
      <c r="C40" s="28"/>
      <c r="D40" s="28"/>
      <c r="E40" s="22"/>
      <c r="F40" s="28">
        <v>500000</v>
      </c>
      <c r="G40" s="28"/>
      <c r="H40" s="28"/>
      <c r="I40" s="22"/>
      <c r="J40" s="28"/>
      <c r="K40" s="28"/>
      <c r="L40" s="28"/>
      <c r="M40" s="22">
        <v>1000000</v>
      </c>
      <c r="N40" s="28">
        <v>1900000</v>
      </c>
      <c r="O40" s="28">
        <v>1700000</v>
      </c>
      <c r="P40" s="28">
        <v>1750000</v>
      </c>
      <c r="Q40" s="22">
        <v>2550000</v>
      </c>
      <c r="R40" s="28">
        <v>2700000</v>
      </c>
      <c r="S40" s="28">
        <v>2600000</v>
      </c>
      <c r="T40" s="28">
        <v>2902000</v>
      </c>
      <c r="U40" s="22">
        <v>2710400</v>
      </c>
      <c r="V40" s="28">
        <v>2521600</v>
      </c>
      <c r="W40" s="28">
        <v>2077200</v>
      </c>
      <c r="X40" s="28">
        <v>2613771</v>
      </c>
      <c r="Y40" s="22">
        <v>4379000</v>
      </c>
    </row>
    <row r="41" spans="1:25" ht="13.5">
      <c r="A41" s="2" t="s">
        <v>142</v>
      </c>
      <c r="B41" s="28">
        <v>303923</v>
      </c>
      <c r="C41" s="28">
        <v>454768</v>
      </c>
      <c r="D41" s="28">
        <v>60739</v>
      </c>
      <c r="E41" s="22">
        <v>167401</v>
      </c>
      <c r="F41" s="28">
        <v>95232</v>
      </c>
      <c r="G41" s="28">
        <v>302304</v>
      </c>
      <c r="H41" s="28">
        <v>78232</v>
      </c>
      <c r="I41" s="22">
        <v>697022</v>
      </c>
      <c r="J41" s="28">
        <v>645905</v>
      </c>
      <c r="K41" s="28">
        <v>472060</v>
      </c>
      <c r="L41" s="28">
        <v>122772</v>
      </c>
      <c r="M41" s="22">
        <v>418514</v>
      </c>
      <c r="N41" s="28">
        <v>283227</v>
      </c>
      <c r="O41" s="28">
        <v>285070</v>
      </c>
      <c r="P41" s="28">
        <v>115320</v>
      </c>
      <c r="Q41" s="22">
        <v>35601</v>
      </c>
      <c r="R41" s="28">
        <v>10529</v>
      </c>
      <c r="S41" s="28">
        <v>38545</v>
      </c>
      <c r="T41" s="28">
        <v>31006</v>
      </c>
      <c r="U41" s="22">
        <v>74045</v>
      </c>
      <c r="V41" s="28">
        <v>42921</v>
      </c>
      <c r="W41" s="28">
        <v>201683</v>
      </c>
      <c r="X41" s="28">
        <v>190675</v>
      </c>
      <c r="Y41" s="22">
        <v>1043266</v>
      </c>
    </row>
    <row r="42" spans="1:25" ht="13.5">
      <c r="A42" s="2" t="s">
        <v>143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>
        <v>1500177</v>
      </c>
      <c r="R42" s="28"/>
      <c r="S42" s="28"/>
      <c r="T42" s="28">
        <v>3454102</v>
      </c>
      <c r="U42" s="22">
        <v>3244136</v>
      </c>
      <c r="V42" s="28">
        <v>4198552</v>
      </c>
      <c r="W42" s="28">
        <v>4947578</v>
      </c>
      <c r="X42" s="28">
        <v>5025469</v>
      </c>
      <c r="Y42" s="22">
        <v>4527495</v>
      </c>
    </row>
    <row r="43" spans="1:25" ht="13.5">
      <c r="A43" s="2" t="s">
        <v>13</v>
      </c>
      <c r="B43" s="28">
        <v>110754</v>
      </c>
      <c r="C43" s="28">
        <v>114239</v>
      </c>
      <c r="D43" s="28">
        <v>33534</v>
      </c>
      <c r="E43" s="22">
        <v>30597</v>
      </c>
      <c r="F43" s="28">
        <v>69329</v>
      </c>
      <c r="G43" s="28">
        <v>68131</v>
      </c>
      <c r="H43" s="28">
        <v>25160</v>
      </c>
      <c r="I43" s="22"/>
      <c r="J43" s="28">
        <v>171587</v>
      </c>
      <c r="K43" s="28">
        <v>114926</v>
      </c>
      <c r="L43" s="28">
        <v>50779</v>
      </c>
      <c r="M43" s="22"/>
      <c r="N43" s="28">
        <v>112726</v>
      </c>
      <c r="O43" s="28">
        <v>58471</v>
      </c>
      <c r="P43" s="28">
        <v>23461</v>
      </c>
      <c r="Q43" s="22"/>
      <c r="R43" s="28">
        <v>44697</v>
      </c>
      <c r="S43" s="28">
        <v>27280</v>
      </c>
      <c r="T43" s="28">
        <v>19595</v>
      </c>
      <c r="U43" s="22"/>
      <c r="V43" s="28">
        <v>189788</v>
      </c>
      <c r="W43" s="28">
        <v>129829</v>
      </c>
      <c r="X43" s="28">
        <v>57609</v>
      </c>
      <c r="Y43" s="22"/>
    </row>
    <row r="44" spans="1:25" ht="13.5">
      <c r="A44" s="2" t="s">
        <v>14</v>
      </c>
      <c r="B44" s="28">
        <v>5300</v>
      </c>
      <c r="C44" s="28">
        <v>6370</v>
      </c>
      <c r="D44" s="28">
        <v>3140</v>
      </c>
      <c r="E44" s="22"/>
      <c r="F44" s="28">
        <v>12200</v>
      </c>
      <c r="G44" s="28">
        <v>12100</v>
      </c>
      <c r="H44" s="28">
        <v>3600</v>
      </c>
      <c r="I44" s="22"/>
      <c r="J44" s="28">
        <v>20600</v>
      </c>
      <c r="K44" s="28">
        <v>16300</v>
      </c>
      <c r="L44" s="28">
        <v>8500</v>
      </c>
      <c r="M44" s="22"/>
      <c r="N44" s="28">
        <v>12000</v>
      </c>
      <c r="O44" s="28">
        <v>5200</v>
      </c>
      <c r="P44" s="28">
        <v>2400</v>
      </c>
      <c r="Q44" s="22"/>
      <c r="R44" s="28">
        <v>2600</v>
      </c>
      <c r="S44" s="28">
        <v>1700</v>
      </c>
      <c r="T44" s="28">
        <v>1700</v>
      </c>
      <c r="U44" s="22"/>
      <c r="V44" s="28">
        <v>24102</v>
      </c>
      <c r="W44" s="28">
        <v>15500</v>
      </c>
      <c r="X44" s="28">
        <v>10673</v>
      </c>
      <c r="Y44" s="22"/>
    </row>
    <row r="45" spans="1:25" ht="13.5">
      <c r="A45" s="2" t="s">
        <v>147</v>
      </c>
      <c r="B45" s="28">
        <v>2330768</v>
      </c>
      <c r="C45" s="28">
        <v>2194369</v>
      </c>
      <c r="D45" s="28">
        <v>2106980</v>
      </c>
      <c r="E45" s="22">
        <v>1911176</v>
      </c>
      <c r="F45" s="28">
        <v>1686741</v>
      </c>
      <c r="G45" s="28">
        <v>2086612</v>
      </c>
      <c r="H45" s="28">
        <v>1948698</v>
      </c>
      <c r="I45" s="22">
        <v>1699299</v>
      </c>
      <c r="J45" s="28">
        <v>1562877</v>
      </c>
      <c r="K45" s="28">
        <v>1838650</v>
      </c>
      <c r="L45" s="28">
        <v>1661851</v>
      </c>
      <c r="M45" s="22">
        <v>1819604</v>
      </c>
      <c r="N45" s="28">
        <v>1629620</v>
      </c>
      <c r="O45" s="28">
        <v>2031808</v>
      </c>
      <c r="P45" s="28">
        <v>2108232</v>
      </c>
      <c r="Q45" s="22">
        <v>532304</v>
      </c>
      <c r="R45" s="28">
        <v>2805125</v>
      </c>
      <c r="S45" s="28">
        <v>3111099</v>
      </c>
      <c r="T45" s="28">
        <v>636364</v>
      </c>
      <c r="U45" s="22">
        <v>268085</v>
      </c>
      <c r="V45" s="28">
        <v>699951</v>
      </c>
      <c r="W45" s="28">
        <v>549135</v>
      </c>
      <c r="X45" s="28">
        <v>764295</v>
      </c>
      <c r="Y45" s="22">
        <v>411689</v>
      </c>
    </row>
    <row r="46" spans="1:25" ht="13.5">
      <c r="A46" s="2" t="s">
        <v>148</v>
      </c>
      <c r="B46" s="28">
        <v>4086861</v>
      </c>
      <c r="C46" s="28">
        <v>3516960</v>
      </c>
      <c r="D46" s="28">
        <v>3330810</v>
      </c>
      <c r="E46" s="22">
        <v>3374930</v>
      </c>
      <c r="F46" s="28">
        <v>2994914</v>
      </c>
      <c r="G46" s="28">
        <v>4913300</v>
      </c>
      <c r="H46" s="28">
        <v>4563924</v>
      </c>
      <c r="I46" s="22">
        <v>4262311</v>
      </c>
      <c r="J46" s="28">
        <v>5162136</v>
      </c>
      <c r="K46" s="28">
        <v>4928592</v>
      </c>
      <c r="L46" s="28">
        <v>3594167</v>
      </c>
      <c r="M46" s="22">
        <v>5279411</v>
      </c>
      <c r="N46" s="28">
        <v>5441315</v>
      </c>
      <c r="O46" s="28">
        <v>5753205</v>
      </c>
      <c r="P46" s="28">
        <v>6114273</v>
      </c>
      <c r="Q46" s="22">
        <v>6332459</v>
      </c>
      <c r="R46" s="28">
        <v>6953837</v>
      </c>
      <c r="S46" s="28">
        <v>7068035</v>
      </c>
      <c r="T46" s="28">
        <v>8415076</v>
      </c>
      <c r="U46" s="22">
        <v>8814769</v>
      </c>
      <c r="V46" s="28">
        <v>10503775</v>
      </c>
      <c r="W46" s="28">
        <v>11435040</v>
      </c>
      <c r="X46" s="28">
        <v>11525560</v>
      </c>
      <c r="Y46" s="22">
        <v>14352631</v>
      </c>
    </row>
    <row r="47" spans="1:25" ht="13.5">
      <c r="A47" s="2" t="s">
        <v>149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>
        <v>200000</v>
      </c>
      <c r="T47" s="28">
        <v>550000</v>
      </c>
      <c r="U47" s="22">
        <v>750000</v>
      </c>
      <c r="V47" s="28">
        <v>1100000</v>
      </c>
      <c r="W47" s="28">
        <v>1400000</v>
      </c>
      <c r="X47" s="28">
        <v>1852000</v>
      </c>
      <c r="Y47" s="22">
        <v>2160400</v>
      </c>
    </row>
    <row r="48" spans="1:25" ht="13.5">
      <c r="A48" s="2" t="s">
        <v>151</v>
      </c>
      <c r="B48" s="28">
        <v>222851</v>
      </c>
      <c r="C48" s="28">
        <v>222186</v>
      </c>
      <c r="D48" s="28">
        <v>229194</v>
      </c>
      <c r="E48" s="22">
        <v>234936</v>
      </c>
      <c r="F48" s="28">
        <v>285411</v>
      </c>
      <c r="G48" s="28">
        <v>303920</v>
      </c>
      <c r="H48" s="28">
        <v>292941</v>
      </c>
      <c r="I48" s="22">
        <v>284022</v>
      </c>
      <c r="J48" s="28">
        <v>304898</v>
      </c>
      <c r="K48" s="28">
        <v>290702</v>
      </c>
      <c r="L48" s="28">
        <v>268752</v>
      </c>
      <c r="M48" s="22">
        <v>310187</v>
      </c>
      <c r="N48" s="28">
        <v>304250</v>
      </c>
      <c r="O48" s="28">
        <v>295964</v>
      </c>
      <c r="P48" s="28">
        <v>296736</v>
      </c>
      <c r="Q48" s="22">
        <v>280996</v>
      </c>
      <c r="R48" s="28">
        <v>277147</v>
      </c>
      <c r="S48" s="28">
        <v>305867</v>
      </c>
      <c r="T48" s="28">
        <v>272796</v>
      </c>
      <c r="U48" s="22">
        <v>265188</v>
      </c>
      <c r="V48" s="28">
        <v>251539</v>
      </c>
      <c r="W48" s="28">
        <v>230448</v>
      </c>
      <c r="X48" s="28">
        <v>226586</v>
      </c>
      <c r="Y48" s="22">
        <v>227855</v>
      </c>
    </row>
    <row r="49" spans="1:25" ht="13.5">
      <c r="A49" s="2" t="s">
        <v>15</v>
      </c>
      <c r="B49" s="28">
        <v>67369</v>
      </c>
      <c r="C49" s="28">
        <v>64502</v>
      </c>
      <c r="D49" s="28">
        <v>61636</v>
      </c>
      <c r="E49" s="22">
        <v>58770</v>
      </c>
      <c r="F49" s="28">
        <v>56039</v>
      </c>
      <c r="G49" s="28">
        <v>53309</v>
      </c>
      <c r="H49" s="28">
        <v>36779</v>
      </c>
      <c r="I49" s="22">
        <v>37050</v>
      </c>
      <c r="J49" s="28">
        <v>34394</v>
      </c>
      <c r="K49" s="28">
        <v>31739</v>
      </c>
      <c r="L49" s="28">
        <v>29084</v>
      </c>
      <c r="M49" s="22">
        <v>35430</v>
      </c>
      <c r="N49" s="28">
        <v>32372</v>
      </c>
      <c r="O49" s="28">
        <v>29315</v>
      </c>
      <c r="P49" s="28">
        <v>26257</v>
      </c>
      <c r="Q49" s="22">
        <v>23200</v>
      </c>
      <c r="R49" s="28">
        <v>21425</v>
      </c>
      <c r="S49" s="28">
        <v>19650</v>
      </c>
      <c r="T49" s="28">
        <v>17875</v>
      </c>
      <c r="U49" s="22">
        <v>20600</v>
      </c>
      <c r="V49" s="28">
        <v>17015</v>
      </c>
      <c r="W49" s="28">
        <v>13410</v>
      </c>
      <c r="X49" s="28">
        <v>10255</v>
      </c>
      <c r="Y49" s="22">
        <v>7100</v>
      </c>
    </row>
    <row r="50" spans="1:25" ht="13.5">
      <c r="A50" s="2" t="s">
        <v>147</v>
      </c>
      <c r="B50" s="28">
        <v>177560</v>
      </c>
      <c r="C50" s="28">
        <v>164982</v>
      </c>
      <c r="D50" s="28">
        <v>176855</v>
      </c>
      <c r="E50" s="22">
        <v>175578</v>
      </c>
      <c r="F50" s="28">
        <v>175977</v>
      </c>
      <c r="G50" s="28">
        <v>173674</v>
      </c>
      <c r="H50" s="28">
        <v>192518</v>
      </c>
      <c r="I50" s="22">
        <v>198208</v>
      </c>
      <c r="J50" s="28">
        <v>192757</v>
      </c>
      <c r="K50" s="28">
        <v>193980</v>
      </c>
      <c r="L50" s="28">
        <v>188119</v>
      </c>
      <c r="M50" s="22">
        <v>183215</v>
      </c>
      <c r="N50" s="28">
        <v>175036</v>
      </c>
      <c r="O50" s="28">
        <v>176019</v>
      </c>
      <c r="P50" s="28">
        <v>150412</v>
      </c>
      <c r="Q50" s="22">
        <v>136110</v>
      </c>
      <c r="R50" s="28">
        <v>98018</v>
      </c>
      <c r="S50" s="28">
        <v>144838</v>
      </c>
      <c r="T50" s="28">
        <v>146199</v>
      </c>
      <c r="U50" s="22">
        <v>147181</v>
      </c>
      <c r="V50" s="28">
        <v>148163</v>
      </c>
      <c r="W50" s="28">
        <v>122887</v>
      </c>
      <c r="X50" s="28">
        <v>98284</v>
      </c>
      <c r="Y50" s="22">
        <v>165555</v>
      </c>
    </row>
    <row r="51" spans="1:25" ht="13.5">
      <c r="A51" s="2" t="s">
        <v>152</v>
      </c>
      <c r="B51" s="28">
        <v>467780</v>
      </c>
      <c r="C51" s="28">
        <v>451671</v>
      </c>
      <c r="D51" s="28">
        <v>467686</v>
      </c>
      <c r="E51" s="22">
        <v>469284</v>
      </c>
      <c r="F51" s="28">
        <v>517429</v>
      </c>
      <c r="G51" s="28">
        <v>530905</v>
      </c>
      <c r="H51" s="28">
        <v>522239</v>
      </c>
      <c r="I51" s="22">
        <v>519280</v>
      </c>
      <c r="J51" s="28">
        <v>532050</v>
      </c>
      <c r="K51" s="28">
        <v>516423</v>
      </c>
      <c r="L51" s="28">
        <v>485957</v>
      </c>
      <c r="M51" s="22">
        <v>528832</v>
      </c>
      <c r="N51" s="28">
        <v>511659</v>
      </c>
      <c r="O51" s="28">
        <v>501299</v>
      </c>
      <c r="P51" s="28">
        <v>473406</v>
      </c>
      <c r="Q51" s="22">
        <v>440307</v>
      </c>
      <c r="R51" s="28">
        <v>396591</v>
      </c>
      <c r="S51" s="28">
        <v>670355</v>
      </c>
      <c r="T51" s="28">
        <v>986870</v>
      </c>
      <c r="U51" s="22">
        <v>1182970</v>
      </c>
      <c r="V51" s="28">
        <v>1516717</v>
      </c>
      <c r="W51" s="28">
        <v>1766746</v>
      </c>
      <c r="X51" s="28">
        <v>2187126</v>
      </c>
      <c r="Y51" s="22">
        <v>2560911</v>
      </c>
    </row>
    <row r="52" spans="1:25" ht="14.25" thickBot="1">
      <c r="A52" s="5" t="s">
        <v>16</v>
      </c>
      <c r="B52" s="29">
        <v>4554642</v>
      </c>
      <c r="C52" s="29">
        <v>3968632</v>
      </c>
      <c r="D52" s="29">
        <v>3798496</v>
      </c>
      <c r="E52" s="23">
        <v>3844215</v>
      </c>
      <c r="F52" s="29">
        <v>3512343</v>
      </c>
      <c r="G52" s="29">
        <v>5444206</v>
      </c>
      <c r="H52" s="29">
        <v>5086164</v>
      </c>
      <c r="I52" s="23">
        <v>4781592</v>
      </c>
      <c r="J52" s="29">
        <v>5694186</v>
      </c>
      <c r="K52" s="29">
        <v>5445015</v>
      </c>
      <c r="L52" s="29">
        <v>4080124</v>
      </c>
      <c r="M52" s="23">
        <v>5808244</v>
      </c>
      <c r="N52" s="29">
        <v>5952975</v>
      </c>
      <c r="O52" s="29">
        <v>6254504</v>
      </c>
      <c r="P52" s="29">
        <v>6587679</v>
      </c>
      <c r="Q52" s="23">
        <v>6772767</v>
      </c>
      <c r="R52" s="29">
        <v>7350428</v>
      </c>
      <c r="S52" s="29">
        <v>7738391</v>
      </c>
      <c r="T52" s="29">
        <v>9401946</v>
      </c>
      <c r="U52" s="23">
        <v>9997740</v>
      </c>
      <c r="V52" s="29">
        <v>12020493</v>
      </c>
      <c r="W52" s="29">
        <v>13201786</v>
      </c>
      <c r="X52" s="29">
        <v>13712686</v>
      </c>
      <c r="Y52" s="23">
        <v>16913542</v>
      </c>
    </row>
    <row r="53" spans="1:25" ht="14.25" thickTop="1">
      <c r="A53" s="2" t="s">
        <v>154</v>
      </c>
      <c r="B53" s="28">
        <v>10517159</v>
      </c>
      <c r="C53" s="28">
        <v>10517159</v>
      </c>
      <c r="D53" s="28">
        <v>10517159</v>
      </c>
      <c r="E53" s="22">
        <v>10517159</v>
      </c>
      <c r="F53" s="28">
        <v>10517159</v>
      </c>
      <c r="G53" s="28">
        <v>10517159</v>
      </c>
      <c r="H53" s="28">
        <v>10517159</v>
      </c>
      <c r="I53" s="22">
        <v>10517159</v>
      </c>
      <c r="J53" s="28">
        <v>10517159</v>
      </c>
      <c r="K53" s="28">
        <v>10517159</v>
      </c>
      <c r="L53" s="28">
        <v>10517159</v>
      </c>
      <c r="M53" s="22">
        <v>10517159</v>
      </c>
      <c r="N53" s="28">
        <v>10517159</v>
      </c>
      <c r="O53" s="28">
        <v>10517159</v>
      </c>
      <c r="P53" s="28">
        <v>10517159</v>
      </c>
      <c r="Q53" s="22">
        <v>10517159</v>
      </c>
      <c r="R53" s="28">
        <v>10517159</v>
      </c>
      <c r="S53" s="28">
        <v>10517159</v>
      </c>
      <c r="T53" s="28">
        <v>10517159</v>
      </c>
      <c r="U53" s="22">
        <v>10517159</v>
      </c>
      <c r="V53" s="28">
        <v>10517159</v>
      </c>
      <c r="W53" s="28">
        <v>10504094</v>
      </c>
      <c r="X53" s="28">
        <v>10504094</v>
      </c>
      <c r="Y53" s="22">
        <v>10504094</v>
      </c>
    </row>
    <row r="54" spans="1:25" ht="13.5">
      <c r="A54" s="2" t="s">
        <v>17</v>
      </c>
      <c r="B54" s="28">
        <v>7323460</v>
      </c>
      <c r="C54" s="28">
        <v>7323460</v>
      </c>
      <c r="D54" s="28">
        <v>7320858</v>
      </c>
      <c r="E54" s="22">
        <v>7320858</v>
      </c>
      <c r="F54" s="28">
        <v>7320858</v>
      </c>
      <c r="G54" s="28">
        <v>7320858</v>
      </c>
      <c r="H54" s="28">
        <v>7320858</v>
      </c>
      <c r="I54" s="22">
        <v>7320858</v>
      </c>
      <c r="J54" s="28">
        <v>7320858</v>
      </c>
      <c r="K54" s="28">
        <v>7320858</v>
      </c>
      <c r="L54" s="28">
        <v>7320858</v>
      </c>
      <c r="M54" s="22">
        <v>9295713</v>
      </c>
      <c r="N54" s="28">
        <v>9295713</v>
      </c>
      <c r="O54" s="28">
        <v>9295713</v>
      </c>
      <c r="P54" s="28">
        <v>9295713</v>
      </c>
      <c r="Q54" s="22">
        <v>9295713</v>
      </c>
      <c r="R54" s="28">
        <v>9295713</v>
      </c>
      <c r="S54" s="28">
        <v>9295713</v>
      </c>
      <c r="T54" s="28">
        <v>9295713</v>
      </c>
      <c r="U54" s="22">
        <v>9295713</v>
      </c>
      <c r="V54" s="28">
        <v>9295713</v>
      </c>
      <c r="W54" s="28">
        <v>9282678</v>
      </c>
      <c r="X54" s="28">
        <v>9282678</v>
      </c>
      <c r="Y54" s="22">
        <v>9282678</v>
      </c>
    </row>
    <row r="55" spans="1:25" ht="13.5">
      <c r="A55" s="2" t="s">
        <v>159</v>
      </c>
      <c r="B55" s="28">
        <v>4912566</v>
      </c>
      <c r="C55" s="28">
        <v>4876334</v>
      </c>
      <c r="D55" s="28">
        <v>4364425</v>
      </c>
      <c r="E55" s="22">
        <v>4672896</v>
      </c>
      <c r="F55" s="28">
        <v>4591557</v>
      </c>
      <c r="G55" s="28">
        <v>4658820</v>
      </c>
      <c r="H55" s="28">
        <v>4453347</v>
      </c>
      <c r="I55" s="22">
        <v>4395430</v>
      </c>
      <c r="J55" s="28">
        <v>4311510</v>
      </c>
      <c r="K55" s="28">
        <v>4299063</v>
      </c>
      <c r="L55" s="28">
        <v>4024934</v>
      </c>
      <c r="M55" s="22">
        <v>3912721</v>
      </c>
      <c r="N55" s="28">
        <v>3667692</v>
      </c>
      <c r="O55" s="28">
        <v>3490634</v>
      </c>
      <c r="P55" s="28">
        <v>3329868</v>
      </c>
      <c r="Q55" s="22">
        <v>3268130</v>
      </c>
      <c r="R55" s="28">
        <v>3162815</v>
      </c>
      <c r="S55" s="28">
        <v>3121840</v>
      </c>
      <c r="T55" s="28">
        <v>3181292</v>
      </c>
      <c r="U55" s="22">
        <v>3376608</v>
      </c>
      <c r="V55" s="28">
        <v>3530883</v>
      </c>
      <c r="W55" s="28">
        <v>3572520</v>
      </c>
      <c r="X55" s="28">
        <v>3245145</v>
      </c>
      <c r="Y55" s="22">
        <v>3307949</v>
      </c>
    </row>
    <row r="56" spans="1:25" ht="13.5">
      <c r="A56" s="2" t="s">
        <v>160</v>
      </c>
      <c r="B56" s="28">
        <v>-258521</v>
      </c>
      <c r="C56" s="28">
        <v>-258521</v>
      </c>
      <c r="D56" s="28">
        <v>-283010</v>
      </c>
      <c r="E56" s="22">
        <v>-283010</v>
      </c>
      <c r="F56" s="28">
        <v>-283010</v>
      </c>
      <c r="G56" s="28">
        <v>-283010</v>
      </c>
      <c r="H56" s="28">
        <v>-283010</v>
      </c>
      <c r="I56" s="22">
        <v>-282956</v>
      </c>
      <c r="J56" s="28">
        <v>-282930</v>
      </c>
      <c r="K56" s="28">
        <v>-282930</v>
      </c>
      <c r="L56" s="28">
        <v>-282930</v>
      </c>
      <c r="M56" s="22">
        <v>-2266303</v>
      </c>
      <c r="N56" s="28">
        <v>-2266303</v>
      </c>
      <c r="O56" s="28">
        <v>-2266276</v>
      </c>
      <c r="P56" s="28">
        <v>-2266268</v>
      </c>
      <c r="Q56" s="22">
        <v>-2266268</v>
      </c>
      <c r="R56" s="28">
        <v>-1902149</v>
      </c>
      <c r="S56" s="28">
        <v>-1803791</v>
      </c>
      <c r="T56" s="28">
        <v>-1423476</v>
      </c>
      <c r="U56" s="22">
        <v>-1070148</v>
      </c>
      <c r="V56" s="28">
        <v>-1048588</v>
      </c>
      <c r="W56" s="28">
        <v>-647751</v>
      </c>
      <c r="X56" s="28">
        <v>-370477</v>
      </c>
      <c r="Y56" s="22">
        <v>-23997</v>
      </c>
    </row>
    <row r="57" spans="1:25" ht="13.5">
      <c r="A57" s="2" t="s">
        <v>18</v>
      </c>
      <c r="B57" s="28">
        <v>22494664</v>
      </c>
      <c r="C57" s="28">
        <v>22458432</v>
      </c>
      <c r="D57" s="28">
        <v>21919432</v>
      </c>
      <c r="E57" s="22">
        <v>22227903</v>
      </c>
      <c r="F57" s="28">
        <v>22146565</v>
      </c>
      <c r="G57" s="28">
        <v>22213827</v>
      </c>
      <c r="H57" s="28">
        <v>22008355</v>
      </c>
      <c r="I57" s="22">
        <v>21950491</v>
      </c>
      <c r="J57" s="28">
        <v>21866598</v>
      </c>
      <c r="K57" s="28">
        <v>21854152</v>
      </c>
      <c r="L57" s="28">
        <v>21580022</v>
      </c>
      <c r="M57" s="22">
        <v>21459291</v>
      </c>
      <c r="N57" s="28">
        <v>21214263</v>
      </c>
      <c r="O57" s="28">
        <v>21037232</v>
      </c>
      <c r="P57" s="28">
        <v>20876474</v>
      </c>
      <c r="Q57" s="22">
        <v>20814736</v>
      </c>
      <c r="R57" s="28">
        <v>21073540</v>
      </c>
      <c r="S57" s="28">
        <v>21130922</v>
      </c>
      <c r="T57" s="28">
        <v>21570689</v>
      </c>
      <c r="U57" s="22">
        <v>22119333</v>
      </c>
      <c r="V57" s="28">
        <v>22295169</v>
      </c>
      <c r="W57" s="28">
        <v>22711542</v>
      </c>
      <c r="X57" s="28">
        <v>22661442</v>
      </c>
      <c r="Y57" s="22">
        <v>23070725</v>
      </c>
    </row>
    <row r="58" spans="1:25" ht="13.5">
      <c r="A58" s="2" t="s">
        <v>162</v>
      </c>
      <c r="B58" s="28">
        <v>109800</v>
      </c>
      <c r="C58" s="28">
        <v>76832</v>
      </c>
      <c r="D58" s="28">
        <v>66489</v>
      </c>
      <c r="E58" s="22">
        <v>53372</v>
      </c>
      <c r="F58" s="28">
        <v>24973</v>
      </c>
      <c r="G58" s="28">
        <v>-3069</v>
      </c>
      <c r="H58" s="28">
        <v>47799</v>
      </c>
      <c r="I58" s="22">
        <v>64487</v>
      </c>
      <c r="J58" s="28">
        <v>-17936</v>
      </c>
      <c r="K58" s="28">
        <v>-15857</v>
      </c>
      <c r="L58" s="28">
        <v>1219</v>
      </c>
      <c r="M58" s="22">
        <v>13062</v>
      </c>
      <c r="N58" s="28">
        <v>4778</v>
      </c>
      <c r="O58" s="28">
        <v>-12336</v>
      </c>
      <c r="P58" s="28">
        <v>-3185</v>
      </c>
      <c r="Q58" s="22">
        <v>28165</v>
      </c>
      <c r="R58" s="28">
        <v>21475</v>
      </c>
      <c r="S58" s="28">
        <v>28885</v>
      </c>
      <c r="T58" s="28">
        <v>55250</v>
      </c>
      <c r="U58" s="22">
        <v>36351</v>
      </c>
      <c r="V58" s="28">
        <v>-11969</v>
      </c>
      <c r="W58" s="28">
        <v>107199</v>
      </c>
      <c r="X58" s="28">
        <v>227933</v>
      </c>
      <c r="Y58" s="22">
        <v>176443</v>
      </c>
    </row>
    <row r="59" spans="1:25" ht="13.5">
      <c r="A59" s="2" t="s">
        <v>163</v>
      </c>
      <c r="B59" s="28">
        <v>-32618</v>
      </c>
      <c r="C59" s="28">
        <v>6047</v>
      </c>
      <c r="D59" s="28">
        <v>-6879</v>
      </c>
      <c r="E59" s="22">
        <v>-5497</v>
      </c>
      <c r="F59" s="28">
        <v>-24067</v>
      </c>
      <c r="G59" s="28">
        <v>19978</v>
      </c>
      <c r="H59" s="28">
        <v>14164</v>
      </c>
      <c r="I59" s="22">
        <v>-7076</v>
      </c>
      <c r="J59" s="28">
        <v>3138</v>
      </c>
      <c r="K59" s="28">
        <v>10379</v>
      </c>
      <c r="L59" s="28">
        <v>5212</v>
      </c>
      <c r="M59" s="22">
        <v>-10560</v>
      </c>
      <c r="N59" s="28">
        <v>22082</v>
      </c>
      <c r="O59" s="28">
        <v>20432</v>
      </c>
      <c r="P59" s="28">
        <v>14666</v>
      </c>
      <c r="Q59" s="22">
        <v>-16388</v>
      </c>
      <c r="R59" s="28">
        <v>-3498</v>
      </c>
      <c r="S59" s="28">
        <v>8030</v>
      </c>
      <c r="T59" s="28">
        <v>-27649</v>
      </c>
      <c r="U59" s="22">
        <v>-56428</v>
      </c>
      <c r="V59" s="28">
        <v>24333</v>
      </c>
      <c r="W59" s="28">
        <v>26184</v>
      </c>
      <c r="X59" s="28">
        <v>87074</v>
      </c>
      <c r="Y59" s="22">
        <v>43576</v>
      </c>
    </row>
    <row r="60" spans="1:25" ht="13.5">
      <c r="A60" s="2" t="s">
        <v>19</v>
      </c>
      <c r="B60" s="28">
        <v>-31703</v>
      </c>
      <c r="C60" s="28">
        <v>-23871</v>
      </c>
      <c r="D60" s="28">
        <v>17933</v>
      </c>
      <c r="E60" s="22">
        <v>12947</v>
      </c>
      <c r="F60" s="28">
        <v>-94098</v>
      </c>
      <c r="G60" s="28">
        <v>-93351</v>
      </c>
      <c r="H60" s="28">
        <v>4193</v>
      </c>
      <c r="I60" s="22">
        <v>-71955</v>
      </c>
      <c r="J60" s="28">
        <v>-117466</v>
      </c>
      <c r="K60" s="28">
        <v>-88306</v>
      </c>
      <c r="L60" s="28">
        <v>-55903</v>
      </c>
      <c r="M60" s="22">
        <v>-93537</v>
      </c>
      <c r="N60" s="28">
        <v>-126359</v>
      </c>
      <c r="O60" s="28">
        <v>-117262</v>
      </c>
      <c r="P60" s="28">
        <v>16088</v>
      </c>
      <c r="Q60" s="22">
        <v>18111</v>
      </c>
      <c r="R60" s="28">
        <v>-80931</v>
      </c>
      <c r="S60" s="28">
        <v>-38604</v>
      </c>
      <c r="T60" s="28">
        <v>-7266</v>
      </c>
      <c r="U60" s="22">
        <v>-123362</v>
      </c>
      <c r="V60" s="28">
        <v>-50694</v>
      </c>
      <c r="W60" s="28">
        <v>40085</v>
      </c>
      <c r="X60" s="28">
        <v>-111341</v>
      </c>
      <c r="Y60" s="22">
        <v>8257</v>
      </c>
    </row>
    <row r="61" spans="1:25" ht="13.5">
      <c r="A61" s="2" t="s">
        <v>164</v>
      </c>
      <c r="B61" s="28">
        <v>45478</v>
      </c>
      <c r="C61" s="28">
        <v>59009</v>
      </c>
      <c r="D61" s="28">
        <v>77543</v>
      </c>
      <c r="E61" s="22">
        <v>60822</v>
      </c>
      <c r="F61" s="28">
        <v>-93192</v>
      </c>
      <c r="G61" s="28">
        <v>-76442</v>
      </c>
      <c r="H61" s="28">
        <v>66158</v>
      </c>
      <c r="I61" s="22">
        <v>-14543</v>
      </c>
      <c r="J61" s="28">
        <v>-132264</v>
      </c>
      <c r="K61" s="28">
        <v>-93784</v>
      </c>
      <c r="L61" s="28">
        <v>-49472</v>
      </c>
      <c r="M61" s="22">
        <v>-91034</v>
      </c>
      <c r="N61" s="28">
        <v>-99498</v>
      </c>
      <c r="O61" s="28">
        <v>-109166</v>
      </c>
      <c r="P61" s="28">
        <v>27570</v>
      </c>
      <c r="Q61" s="22">
        <v>29889</v>
      </c>
      <c r="R61" s="28">
        <v>-62953</v>
      </c>
      <c r="S61" s="28">
        <v>-1688</v>
      </c>
      <c r="T61" s="28">
        <v>20334</v>
      </c>
      <c r="U61" s="22">
        <v>-143438</v>
      </c>
      <c r="V61" s="28">
        <v>-38330</v>
      </c>
      <c r="W61" s="28">
        <v>173469</v>
      </c>
      <c r="X61" s="28">
        <v>203666</v>
      </c>
      <c r="Y61" s="22">
        <v>228277</v>
      </c>
    </row>
    <row r="62" spans="1:25" ht="13.5">
      <c r="A62" s="6" t="s">
        <v>166</v>
      </c>
      <c r="B62" s="28">
        <v>194815</v>
      </c>
      <c r="C62" s="28">
        <v>195322</v>
      </c>
      <c r="D62" s="28">
        <v>188514</v>
      </c>
      <c r="E62" s="22">
        <v>183089</v>
      </c>
      <c r="F62" s="28">
        <v>177404</v>
      </c>
      <c r="G62" s="28">
        <v>172000</v>
      </c>
      <c r="H62" s="28">
        <v>143381</v>
      </c>
      <c r="I62" s="22">
        <v>137543</v>
      </c>
      <c r="J62" s="28">
        <v>131626</v>
      </c>
      <c r="K62" s="28">
        <v>125628</v>
      </c>
      <c r="L62" s="28">
        <v>87256</v>
      </c>
      <c r="M62" s="22">
        <v>95760</v>
      </c>
      <c r="N62" s="28">
        <v>95760</v>
      </c>
      <c r="O62" s="28">
        <v>95760</v>
      </c>
      <c r="P62" s="28">
        <v>69412</v>
      </c>
      <c r="Q62" s="22">
        <v>69412</v>
      </c>
      <c r="R62" s="28">
        <v>69412</v>
      </c>
      <c r="S62" s="28">
        <v>69412</v>
      </c>
      <c r="T62" s="28">
        <v>69412</v>
      </c>
      <c r="U62" s="22">
        <v>69412</v>
      </c>
      <c r="V62" s="28">
        <v>69412</v>
      </c>
      <c r="W62" s="28">
        <v>95458</v>
      </c>
      <c r="X62" s="28">
        <v>95458</v>
      </c>
      <c r="Y62" s="22">
        <v>71708</v>
      </c>
    </row>
    <row r="63" spans="1:25" ht="13.5">
      <c r="A63" s="6" t="s">
        <v>20</v>
      </c>
      <c r="B63" s="28">
        <v>215365</v>
      </c>
      <c r="C63" s="28">
        <v>214085</v>
      </c>
      <c r="D63" s="28">
        <v>212329</v>
      </c>
      <c r="E63" s="22">
        <v>211373</v>
      </c>
      <c r="F63" s="28">
        <v>195561</v>
      </c>
      <c r="G63" s="28">
        <v>194565</v>
      </c>
      <c r="H63" s="28">
        <v>192835</v>
      </c>
      <c r="I63" s="22">
        <v>187908</v>
      </c>
      <c r="J63" s="28">
        <v>191046</v>
      </c>
      <c r="K63" s="28">
        <v>238194</v>
      </c>
      <c r="L63" s="28">
        <v>236728</v>
      </c>
      <c r="M63" s="22">
        <v>229495</v>
      </c>
      <c r="N63" s="28">
        <v>214782</v>
      </c>
      <c r="O63" s="28">
        <v>209476</v>
      </c>
      <c r="P63" s="28">
        <v>191150</v>
      </c>
      <c r="Q63" s="22">
        <v>177137</v>
      </c>
      <c r="R63" s="28">
        <v>175279</v>
      </c>
      <c r="S63" s="28">
        <v>193060</v>
      </c>
      <c r="T63" s="28">
        <v>192965</v>
      </c>
      <c r="U63" s="22">
        <v>186974</v>
      </c>
      <c r="V63" s="28">
        <v>179090</v>
      </c>
      <c r="W63" s="28">
        <v>174817</v>
      </c>
      <c r="X63" s="28">
        <v>165301</v>
      </c>
      <c r="Y63" s="22">
        <v>154973</v>
      </c>
    </row>
    <row r="64" spans="1:25" ht="13.5">
      <c r="A64" s="6" t="s">
        <v>167</v>
      </c>
      <c r="B64" s="28">
        <v>22950324</v>
      </c>
      <c r="C64" s="28">
        <v>22926849</v>
      </c>
      <c r="D64" s="28">
        <v>22397821</v>
      </c>
      <c r="E64" s="22">
        <v>22683189</v>
      </c>
      <c r="F64" s="28">
        <v>22426338</v>
      </c>
      <c r="G64" s="28">
        <v>22503950</v>
      </c>
      <c r="H64" s="28">
        <v>22410730</v>
      </c>
      <c r="I64" s="22">
        <v>22261400</v>
      </c>
      <c r="J64" s="28">
        <v>22057007</v>
      </c>
      <c r="K64" s="28">
        <v>22124191</v>
      </c>
      <c r="L64" s="28">
        <v>21854535</v>
      </c>
      <c r="M64" s="22">
        <v>21693513</v>
      </c>
      <c r="N64" s="28">
        <v>21425308</v>
      </c>
      <c r="O64" s="28">
        <v>21233302</v>
      </c>
      <c r="P64" s="28">
        <v>21164606</v>
      </c>
      <c r="Q64" s="22">
        <v>21091175</v>
      </c>
      <c r="R64" s="28">
        <v>21255277</v>
      </c>
      <c r="S64" s="28">
        <v>21391706</v>
      </c>
      <c r="T64" s="28">
        <v>21853402</v>
      </c>
      <c r="U64" s="22">
        <v>22232282</v>
      </c>
      <c r="V64" s="28">
        <v>22505342</v>
      </c>
      <c r="W64" s="28">
        <v>23155288</v>
      </c>
      <c r="X64" s="28">
        <v>23125867</v>
      </c>
      <c r="Y64" s="22">
        <v>23525685</v>
      </c>
    </row>
    <row r="65" spans="1:25" ht="14.25" thickBot="1">
      <c r="A65" s="7" t="s">
        <v>169</v>
      </c>
      <c r="B65" s="28">
        <v>27504966</v>
      </c>
      <c r="C65" s="28">
        <v>26895482</v>
      </c>
      <c r="D65" s="28">
        <v>26196318</v>
      </c>
      <c r="E65" s="22">
        <v>26527404</v>
      </c>
      <c r="F65" s="28">
        <v>25938682</v>
      </c>
      <c r="G65" s="28">
        <v>27948156</v>
      </c>
      <c r="H65" s="28">
        <v>27496894</v>
      </c>
      <c r="I65" s="22">
        <v>27042992</v>
      </c>
      <c r="J65" s="28">
        <v>27751194</v>
      </c>
      <c r="K65" s="28">
        <v>27569207</v>
      </c>
      <c r="L65" s="28">
        <v>25934660</v>
      </c>
      <c r="M65" s="22">
        <v>27501757</v>
      </c>
      <c r="N65" s="28">
        <v>27378283</v>
      </c>
      <c r="O65" s="28">
        <v>27487806</v>
      </c>
      <c r="P65" s="28">
        <v>27752286</v>
      </c>
      <c r="Q65" s="22">
        <v>27863942</v>
      </c>
      <c r="R65" s="28">
        <v>28605706</v>
      </c>
      <c r="S65" s="28">
        <v>29130098</v>
      </c>
      <c r="T65" s="28">
        <v>31255348</v>
      </c>
      <c r="U65" s="22">
        <v>32230022</v>
      </c>
      <c r="V65" s="28">
        <v>34525835</v>
      </c>
      <c r="W65" s="28">
        <v>36357075</v>
      </c>
      <c r="X65" s="28">
        <v>36838554</v>
      </c>
      <c r="Y65" s="22">
        <v>40439228</v>
      </c>
    </row>
    <row r="66" spans="1:25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8" ht="13.5">
      <c r="A68" s="20" t="s">
        <v>174</v>
      </c>
    </row>
    <row r="69" ht="13.5">
      <c r="A69" s="20" t="s">
        <v>175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170</v>
      </c>
      <c r="B2" s="14">
        <v>9880</v>
      </c>
      <c r="C2" s="14"/>
      <c r="D2" s="14"/>
      <c r="E2" s="14"/>
      <c r="F2" s="14"/>
      <c r="G2" s="14"/>
    </row>
    <row r="3" spans="1:7" ht="14.25" thickBot="1">
      <c r="A3" s="11" t="s">
        <v>171</v>
      </c>
      <c r="B3" s="1" t="s">
        <v>172</v>
      </c>
      <c r="C3" s="1"/>
      <c r="D3" s="1"/>
      <c r="E3" s="1"/>
      <c r="F3" s="1"/>
      <c r="G3" s="1"/>
    </row>
    <row r="4" spans="1:7" ht="14.25" thickTop="1">
      <c r="A4" s="10" t="s">
        <v>70</v>
      </c>
      <c r="B4" s="15" t="str">
        <f>HYPERLINK("http://www.kabupro.jp/mark/20130625/S000DQXJ.htm","有価証券報告書")</f>
        <v>有価証券報告書</v>
      </c>
      <c r="C4" s="15" t="str">
        <f>HYPERLINK("http://www.kabupro.jp/mark/20130625/S000DQXJ.htm","有価証券報告書")</f>
        <v>有価証券報告書</v>
      </c>
      <c r="D4" s="15" t="str">
        <f>HYPERLINK("http://www.kabupro.jp/mark/20120622/S000B3LA.htm","有価証券報告書")</f>
        <v>有価証券報告書</v>
      </c>
      <c r="E4" s="15" t="str">
        <f>HYPERLINK("http://www.kabupro.jp/mark/20110623/S0008JOV.htm","有価証券報告書")</f>
        <v>有価証券報告書</v>
      </c>
      <c r="F4" s="15" t="str">
        <f>HYPERLINK("http://www.kabupro.jp/mark/20100624/S000600G.htm","有価証券報告書")</f>
        <v>有価証券報告書</v>
      </c>
      <c r="G4" s="15" t="str">
        <f>HYPERLINK("http://www.kabupro.jp/mark/20090624/S0003DF0.htm","有価証券報告書")</f>
        <v>有価証券報告書</v>
      </c>
    </row>
    <row r="5" spans="1:7" ht="14.25" thickBot="1">
      <c r="A5" s="11" t="s">
        <v>71</v>
      </c>
      <c r="B5" s="1" t="s">
        <v>77</v>
      </c>
      <c r="C5" s="1" t="s">
        <v>77</v>
      </c>
      <c r="D5" s="1" t="s">
        <v>81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72</v>
      </c>
      <c r="B6" s="18" t="s">
        <v>232</v>
      </c>
      <c r="C6" s="19"/>
      <c r="D6" s="19"/>
      <c r="E6" s="19"/>
      <c r="F6" s="19"/>
      <c r="G6" s="19"/>
    </row>
    <row r="7" spans="1:7" ht="14.25" thickTop="1">
      <c r="A7" s="12" t="s">
        <v>73</v>
      </c>
      <c r="B7" s="16" t="s">
        <v>78</v>
      </c>
      <c r="C7" s="16" t="s">
        <v>78</v>
      </c>
      <c r="D7" s="16" t="s">
        <v>78</v>
      </c>
      <c r="E7" s="16" t="s">
        <v>78</v>
      </c>
      <c r="F7" s="16" t="s">
        <v>78</v>
      </c>
      <c r="G7" s="16" t="s">
        <v>78</v>
      </c>
    </row>
    <row r="8" spans="1:7" ht="13.5">
      <c r="A8" s="13" t="s">
        <v>74</v>
      </c>
      <c r="B8" s="17" t="s">
        <v>176</v>
      </c>
      <c r="C8" s="17" t="s">
        <v>177</v>
      </c>
      <c r="D8" s="17" t="s">
        <v>178</v>
      </c>
      <c r="E8" s="17" t="s">
        <v>179</v>
      </c>
      <c r="F8" s="17" t="s">
        <v>180</v>
      </c>
      <c r="G8" s="17" t="s">
        <v>181</v>
      </c>
    </row>
    <row r="9" spans="1:7" ht="13.5">
      <c r="A9" s="13" t="s">
        <v>75</v>
      </c>
      <c r="B9" s="17" t="s">
        <v>79</v>
      </c>
      <c r="C9" s="17" t="s">
        <v>80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76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26" t="s">
        <v>182</v>
      </c>
      <c r="B11" s="21">
        <v>12901209</v>
      </c>
      <c r="C11" s="21">
        <v>14260417</v>
      </c>
      <c r="D11" s="21">
        <v>17421496</v>
      </c>
      <c r="E11" s="21">
        <v>18945409</v>
      </c>
      <c r="F11" s="21">
        <v>22199231</v>
      </c>
      <c r="G11" s="21">
        <v>35807009</v>
      </c>
    </row>
    <row r="12" spans="1:7" ht="13.5">
      <c r="A12" s="6" t="s">
        <v>183</v>
      </c>
      <c r="B12" s="22"/>
      <c r="C12" s="22"/>
      <c r="D12" s="22"/>
      <c r="E12" s="22"/>
      <c r="F12" s="22"/>
      <c r="G12" s="22">
        <v>1674948</v>
      </c>
    </row>
    <row r="13" spans="1:7" ht="13.5">
      <c r="A13" s="6" t="s">
        <v>184</v>
      </c>
      <c r="B13" s="22">
        <v>1676832</v>
      </c>
      <c r="C13" s="22">
        <v>5494810</v>
      </c>
      <c r="D13" s="22">
        <v>1789808</v>
      </c>
      <c r="E13" s="22">
        <v>460606</v>
      </c>
      <c r="F13" s="22">
        <v>1564427</v>
      </c>
      <c r="G13" s="22"/>
    </row>
    <row r="14" spans="1:7" ht="13.5">
      <c r="A14" s="6" t="s">
        <v>186</v>
      </c>
      <c r="B14" s="22">
        <v>14578041</v>
      </c>
      <c r="C14" s="22">
        <v>19755228</v>
      </c>
      <c r="D14" s="22">
        <v>19211304</v>
      </c>
      <c r="E14" s="22">
        <v>19406016</v>
      </c>
      <c r="F14" s="22">
        <v>23763659</v>
      </c>
      <c r="G14" s="22">
        <v>37481957</v>
      </c>
    </row>
    <row r="15" spans="1:7" ht="13.5">
      <c r="A15" s="6" t="s">
        <v>187</v>
      </c>
      <c r="B15" s="22">
        <v>967304</v>
      </c>
      <c r="C15" s="22">
        <v>1786871</v>
      </c>
      <c r="D15" s="22">
        <v>1861169</v>
      </c>
      <c r="E15" s="22">
        <v>2996246</v>
      </c>
      <c r="F15" s="22">
        <v>2678346</v>
      </c>
      <c r="G15" s="22">
        <v>3017650</v>
      </c>
    </row>
    <row r="16" spans="1:7" ht="13.5">
      <c r="A16" s="6" t="s">
        <v>188</v>
      </c>
      <c r="B16" s="22">
        <v>10110349</v>
      </c>
      <c r="C16" s="22">
        <v>10700656</v>
      </c>
      <c r="D16" s="22">
        <v>14083235</v>
      </c>
      <c r="E16" s="22">
        <v>14452069</v>
      </c>
      <c r="F16" s="22">
        <v>18583878</v>
      </c>
      <c r="G16" s="22">
        <v>30968931</v>
      </c>
    </row>
    <row r="17" spans="1:7" ht="13.5">
      <c r="A17" s="6" t="s">
        <v>189</v>
      </c>
      <c r="B17" s="22">
        <v>11077654</v>
      </c>
      <c r="C17" s="22">
        <v>12487527</v>
      </c>
      <c r="D17" s="22">
        <v>15944404</v>
      </c>
      <c r="E17" s="22">
        <v>17448316</v>
      </c>
      <c r="F17" s="22">
        <v>21262225</v>
      </c>
      <c r="G17" s="22">
        <v>33986582</v>
      </c>
    </row>
    <row r="18" spans="1:7" ht="13.5">
      <c r="A18" s="6" t="s">
        <v>190</v>
      </c>
      <c r="B18" s="22">
        <v>1050</v>
      </c>
      <c r="C18" s="22">
        <v>4526</v>
      </c>
      <c r="D18" s="22">
        <v>4941</v>
      </c>
      <c r="E18" s="22">
        <v>24247</v>
      </c>
      <c r="F18" s="22">
        <v>231951</v>
      </c>
      <c r="G18" s="22">
        <v>67483</v>
      </c>
    </row>
    <row r="19" spans="1:7" ht="13.5">
      <c r="A19" s="6" t="s">
        <v>191</v>
      </c>
      <c r="B19" s="22">
        <v>968944</v>
      </c>
      <c r="C19" s="22">
        <v>967304</v>
      </c>
      <c r="D19" s="22">
        <v>1786871</v>
      </c>
      <c r="E19" s="22">
        <v>1861169</v>
      </c>
      <c r="F19" s="22">
        <v>2996246</v>
      </c>
      <c r="G19" s="22">
        <v>2818099</v>
      </c>
    </row>
    <row r="20" spans="1:7" ht="13.5">
      <c r="A20" s="6" t="s">
        <v>192</v>
      </c>
      <c r="B20" s="22">
        <v>10107659</v>
      </c>
      <c r="C20" s="22">
        <v>11515696</v>
      </c>
      <c r="D20" s="22">
        <v>14152591</v>
      </c>
      <c r="E20" s="22">
        <v>15562899</v>
      </c>
      <c r="F20" s="22">
        <v>18034026</v>
      </c>
      <c r="G20" s="22">
        <v>31100999</v>
      </c>
    </row>
    <row r="21" spans="1:7" ht="13.5">
      <c r="A21" s="6" t="s">
        <v>193</v>
      </c>
      <c r="B21" s="22">
        <v>214250</v>
      </c>
      <c r="C21" s="22">
        <v>421643</v>
      </c>
      <c r="D21" s="22">
        <v>49825</v>
      </c>
      <c r="E21" s="22">
        <v>22219</v>
      </c>
      <c r="F21" s="22">
        <v>139752</v>
      </c>
      <c r="G21" s="22"/>
    </row>
    <row r="22" spans="1:7" ht="13.5">
      <c r="A22" s="6" t="s">
        <v>194</v>
      </c>
      <c r="B22" s="22">
        <v>746472</v>
      </c>
      <c r="C22" s="22">
        <v>3002216</v>
      </c>
      <c r="D22" s="22">
        <v>1397075</v>
      </c>
      <c r="E22" s="22">
        <v>354578</v>
      </c>
      <c r="F22" s="22">
        <v>1015664</v>
      </c>
      <c r="G22" s="22"/>
    </row>
    <row r="23" spans="1:7" ht="13.5">
      <c r="A23" s="6" t="s">
        <v>189</v>
      </c>
      <c r="B23" s="22">
        <v>960722</v>
      </c>
      <c r="C23" s="22">
        <v>3423860</v>
      </c>
      <c r="D23" s="22">
        <v>1446901</v>
      </c>
      <c r="E23" s="22">
        <v>376797</v>
      </c>
      <c r="F23" s="22">
        <v>1155417</v>
      </c>
      <c r="G23" s="22"/>
    </row>
    <row r="24" spans="1:7" ht="13.5">
      <c r="A24" s="6" t="s">
        <v>195</v>
      </c>
      <c r="B24" s="22">
        <v>6916</v>
      </c>
      <c r="C24" s="22">
        <v>8952</v>
      </c>
      <c r="D24" s="22">
        <v>2399</v>
      </c>
      <c r="E24" s="22">
        <v>1133</v>
      </c>
      <c r="F24" s="22"/>
      <c r="G24" s="22"/>
    </row>
    <row r="25" spans="1:7" ht="13.5">
      <c r="A25" s="6" t="s">
        <v>196</v>
      </c>
      <c r="B25" s="22">
        <v>192346</v>
      </c>
      <c r="C25" s="22">
        <v>214250</v>
      </c>
      <c r="D25" s="22">
        <v>421643</v>
      </c>
      <c r="E25" s="22">
        <v>49825</v>
      </c>
      <c r="F25" s="22">
        <v>22219</v>
      </c>
      <c r="G25" s="22"/>
    </row>
    <row r="26" spans="1:7" ht="13.5">
      <c r="A26" s="6" t="s">
        <v>197</v>
      </c>
      <c r="B26" s="22">
        <v>761459</v>
      </c>
      <c r="C26" s="22">
        <v>3200657</v>
      </c>
      <c r="D26" s="22">
        <v>1022858</v>
      </c>
      <c r="E26" s="22">
        <v>325838</v>
      </c>
      <c r="F26" s="22">
        <v>1133198</v>
      </c>
      <c r="G26" s="22"/>
    </row>
    <row r="27" spans="1:7" ht="13.5">
      <c r="A27" s="6" t="s">
        <v>198</v>
      </c>
      <c r="B27" s="22">
        <v>10869118</v>
      </c>
      <c r="C27" s="22">
        <v>14716354</v>
      </c>
      <c r="D27" s="22">
        <v>15175449</v>
      </c>
      <c r="E27" s="22">
        <v>15888738</v>
      </c>
      <c r="F27" s="22">
        <v>19167225</v>
      </c>
      <c r="G27" s="22">
        <v>31100999</v>
      </c>
    </row>
    <row r="28" spans="1:7" ht="13.5">
      <c r="A28" s="7" t="s">
        <v>199</v>
      </c>
      <c r="B28" s="22">
        <v>3708922</v>
      </c>
      <c r="C28" s="22">
        <v>5038873</v>
      </c>
      <c r="D28" s="22">
        <v>4035854</v>
      </c>
      <c r="E28" s="22">
        <v>3517277</v>
      </c>
      <c r="F28" s="22">
        <v>4596433</v>
      </c>
      <c r="G28" s="22">
        <v>6380958</v>
      </c>
    </row>
    <row r="29" spans="1:7" ht="13.5">
      <c r="A29" s="7" t="s">
        <v>200</v>
      </c>
      <c r="B29" s="22">
        <v>3438230</v>
      </c>
      <c r="C29" s="22">
        <v>3488177</v>
      </c>
      <c r="D29" s="22">
        <v>3309967</v>
      </c>
      <c r="E29" s="22">
        <v>3124506</v>
      </c>
      <c r="F29" s="22">
        <v>3706544</v>
      </c>
      <c r="G29" s="22">
        <v>4000819</v>
      </c>
    </row>
    <row r="30" spans="1:7" ht="14.25" thickBot="1">
      <c r="A30" s="25" t="s">
        <v>201</v>
      </c>
      <c r="B30" s="23">
        <v>270692</v>
      </c>
      <c r="C30" s="23">
        <v>1550695</v>
      </c>
      <c r="D30" s="23">
        <v>725887</v>
      </c>
      <c r="E30" s="23">
        <v>392771</v>
      </c>
      <c r="F30" s="23">
        <v>889889</v>
      </c>
      <c r="G30" s="23">
        <v>2380138</v>
      </c>
    </row>
    <row r="31" spans="1:7" ht="14.25" thickTop="1">
      <c r="A31" s="6" t="s">
        <v>202</v>
      </c>
      <c r="B31" s="22">
        <v>503851</v>
      </c>
      <c r="C31" s="22">
        <v>499335</v>
      </c>
      <c r="D31" s="22">
        <v>414513</v>
      </c>
      <c r="E31" s="22">
        <v>487671</v>
      </c>
      <c r="F31" s="22">
        <v>589906</v>
      </c>
      <c r="G31" s="22">
        <v>713365</v>
      </c>
    </row>
    <row r="32" spans="1:7" ht="13.5">
      <c r="A32" s="6" t="s">
        <v>203</v>
      </c>
      <c r="B32" s="22">
        <v>84815</v>
      </c>
      <c r="C32" s="22">
        <v>64521</v>
      </c>
      <c r="D32" s="22">
        <v>45292</v>
      </c>
      <c r="E32" s="22">
        <v>63502</v>
      </c>
      <c r="F32" s="22">
        <v>113380</v>
      </c>
      <c r="G32" s="22">
        <v>127680</v>
      </c>
    </row>
    <row r="33" spans="1:7" ht="13.5">
      <c r="A33" s="6" t="s">
        <v>204</v>
      </c>
      <c r="B33" s="22">
        <v>588666</v>
      </c>
      <c r="C33" s="22">
        <v>563857</v>
      </c>
      <c r="D33" s="22">
        <v>459805</v>
      </c>
      <c r="E33" s="22">
        <v>551174</v>
      </c>
      <c r="F33" s="22">
        <v>703287</v>
      </c>
      <c r="G33" s="22">
        <v>841046</v>
      </c>
    </row>
    <row r="34" spans="1:7" ht="13.5">
      <c r="A34" s="6" t="s">
        <v>205</v>
      </c>
      <c r="B34" s="22"/>
      <c r="C34" s="22"/>
      <c r="D34" s="22"/>
      <c r="E34" s="22">
        <v>27730</v>
      </c>
      <c r="F34" s="22">
        <v>59985</v>
      </c>
      <c r="G34" s="22">
        <v>105496</v>
      </c>
    </row>
    <row r="35" spans="1:7" ht="13.5">
      <c r="A35" s="6" t="s">
        <v>206</v>
      </c>
      <c r="B35" s="22">
        <v>370911</v>
      </c>
      <c r="C35" s="22">
        <v>379754</v>
      </c>
      <c r="D35" s="22">
        <v>375390</v>
      </c>
      <c r="E35" s="22">
        <v>378074</v>
      </c>
      <c r="F35" s="22">
        <v>491678</v>
      </c>
      <c r="G35" s="22">
        <v>504714</v>
      </c>
    </row>
    <row r="36" spans="1:7" ht="13.5">
      <c r="A36" s="6" t="s">
        <v>207</v>
      </c>
      <c r="B36" s="22"/>
      <c r="C36" s="22"/>
      <c r="D36" s="22"/>
      <c r="E36" s="22"/>
      <c r="F36" s="22">
        <v>61277</v>
      </c>
      <c r="G36" s="22">
        <v>85948</v>
      </c>
    </row>
    <row r="37" spans="1:7" ht="13.5">
      <c r="A37" s="6" t="s">
        <v>100</v>
      </c>
      <c r="B37" s="22">
        <v>32285</v>
      </c>
      <c r="C37" s="22">
        <v>13556</v>
      </c>
      <c r="D37" s="22">
        <v>12508</v>
      </c>
      <c r="E37" s="22">
        <v>34546</v>
      </c>
      <c r="F37" s="22">
        <v>45215</v>
      </c>
      <c r="G37" s="22">
        <v>45391</v>
      </c>
    </row>
    <row r="38" spans="1:7" ht="13.5">
      <c r="A38" s="6" t="s">
        <v>208</v>
      </c>
      <c r="B38" s="22">
        <v>403197</v>
      </c>
      <c r="C38" s="22">
        <v>393311</v>
      </c>
      <c r="D38" s="22">
        <v>387898</v>
      </c>
      <c r="E38" s="22">
        <v>440351</v>
      </c>
      <c r="F38" s="22">
        <v>658156</v>
      </c>
      <c r="G38" s="22">
        <v>741550</v>
      </c>
    </row>
    <row r="39" spans="1:7" ht="14.25" thickBot="1">
      <c r="A39" s="25" t="s">
        <v>209</v>
      </c>
      <c r="B39" s="23">
        <v>456161</v>
      </c>
      <c r="C39" s="23">
        <v>1721242</v>
      </c>
      <c r="D39" s="23">
        <v>797794</v>
      </c>
      <c r="E39" s="23">
        <v>503593</v>
      </c>
      <c r="F39" s="23">
        <v>935020</v>
      </c>
      <c r="G39" s="23">
        <v>2479634</v>
      </c>
    </row>
    <row r="40" spans="1:7" ht="14.25" thickTop="1">
      <c r="A40" s="6" t="s">
        <v>210</v>
      </c>
      <c r="B40" s="22">
        <v>25288</v>
      </c>
      <c r="C40" s="22">
        <v>2124</v>
      </c>
      <c r="D40" s="22"/>
      <c r="E40" s="22">
        <v>45497</v>
      </c>
      <c r="F40" s="22">
        <v>1661</v>
      </c>
      <c r="G40" s="22">
        <v>39413</v>
      </c>
    </row>
    <row r="41" spans="1:7" ht="13.5">
      <c r="A41" s="6" t="s">
        <v>211</v>
      </c>
      <c r="B41" s="22"/>
      <c r="C41" s="22"/>
      <c r="D41" s="22">
        <v>42624</v>
      </c>
      <c r="E41" s="22"/>
      <c r="F41" s="22">
        <v>7143</v>
      </c>
      <c r="G41" s="22">
        <v>32529</v>
      </c>
    </row>
    <row r="42" spans="1:7" ht="13.5">
      <c r="A42" s="6" t="s">
        <v>212</v>
      </c>
      <c r="B42" s="22"/>
      <c r="C42" s="22"/>
      <c r="D42" s="22">
        <v>45562</v>
      </c>
      <c r="E42" s="22"/>
      <c r="F42" s="22"/>
      <c r="G42" s="22"/>
    </row>
    <row r="43" spans="1:7" ht="13.5">
      <c r="A43" s="6" t="s">
        <v>213</v>
      </c>
      <c r="B43" s="22"/>
      <c r="C43" s="22"/>
      <c r="D43" s="22"/>
      <c r="E43" s="22"/>
      <c r="F43" s="22"/>
      <c r="G43" s="22">
        <v>23765</v>
      </c>
    </row>
    <row r="44" spans="1:7" ht="13.5">
      <c r="A44" s="6" t="s">
        <v>216</v>
      </c>
      <c r="B44" s="22"/>
      <c r="C44" s="22">
        <v>49359</v>
      </c>
      <c r="D44" s="22"/>
      <c r="E44" s="22"/>
      <c r="F44" s="22"/>
      <c r="G44" s="22"/>
    </row>
    <row r="45" spans="1:7" ht="13.5">
      <c r="A45" s="6" t="s">
        <v>99</v>
      </c>
      <c r="B45" s="22"/>
      <c r="C45" s="22"/>
      <c r="D45" s="22">
        <v>4256</v>
      </c>
      <c r="E45" s="22">
        <v>8739</v>
      </c>
      <c r="F45" s="22"/>
      <c r="G45" s="22">
        <v>9992</v>
      </c>
    </row>
    <row r="46" spans="1:7" ht="13.5">
      <c r="A46" s="6" t="s">
        <v>218</v>
      </c>
      <c r="B46" s="22">
        <v>25288</v>
      </c>
      <c r="C46" s="22">
        <v>51484</v>
      </c>
      <c r="D46" s="22">
        <v>92442</v>
      </c>
      <c r="E46" s="22">
        <v>54236</v>
      </c>
      <c r="F46" s="22">
        <v>8804</v>
      </c>
      <c r="G46" s="22">
        <v>105700</v>
      </c>
    </row>
    <row r="47" spans="1:7" ht="13.5">
      <c r="A47" s="6" t="s">
        <v>219</v>
      </c>
      <c r="B47" s="22">
        <v>51287</v>
      </c>
      <c r="C47" s="22">
        <v>49999</v>
      </c>
      <c r="D47" s="22">
        <v>55361</v>
      </c>
      <c r="E47" s="22">
        <v>165687</v>
      </c>
      <c r="F47" s="22">
        <v>166467</v>
      </c>
      <c r="G47" s="22">
        <v>308176</v>
      </c>
    </row>
    <row r="48" spans="1:7" ht="13.5">
      <c r="A48" s="6" t="s">
        <v>220</v>
      </c>
      <c r="B48" s="22"/>
      <c r="C48" s="22"/>
      <c r="D48" s="22"/>
      <c r="E48" s="22">
        <v>27069</v>
      </c>
      <c r="F48" s="22"/>
      <c r="G48" s="22"/>
    </row>
    <row r="49" spans="1:7" ht="13.5">
      <c r="A49" s="6" t="s">
        <v>221</v>
      </c>
      <c r="B49" s="22"/>
      <c r="C49" s="22"/>
      <c r="D49" s="22"/>
      <c r="E49" s="22"/>
      <c r="F49" s="22"/>
      <c r="G49" s="22">
        <v>55491</v>
      </c>
    </row>
    <row r="50" spans="1:7" ht="13.5">
      <c r="A50" s="6" t="s">
        <v>223</v>
      </c>
      <c r="B50" s="22"/>
      <c r="C50" s="22">
        <v>4501</v>
      </c>
      <c r="D50" s="22"/>
      <c r="E50" s="22"/>
      <c r="F50" s="22">
        <v>121963</v>
      </c>
      <c r="G50" s="22"/>
    </row>
    <row r="51" spans="1:7" ht="13.5">
      <c r="A51" s="6"/>
      <c r="B51" s="22"/>
      <c r="C51" s="22"/>
      <c r="D51" s="22">
        <v>46174</v>
      </c>
      <c r="E51" s="22"/>
      <c r="F51" s="22"/>
      <c r="G51" s="22"/>
    </row>
    <row r="52" spans="1:7" ht="13.5">
      <c r="A52" s="6" t="s">
        <v>99</v>
      </c>
      <c r="B52" s="22"/>
      <c r="C52" s="22">
        <v>4302</v>
      </c>
      <c r="D52" s="22">
        <v>11507</v>
      </c>
      <c r="E52" s="22">
        <v>13639</v>
      </c>
      <c r="F52" s="22">
        <v>6191</v>
      </c>
      <c r="G52" s="22">
        <v>43335</v>
      </c>
    </row>
    <row r="53" spans="1:7" ht="13.5">
      <c r="A53" s="6" t="s">
        <v>225</v>
      </c>
      <c r="B53" s="22">
        <v>51287</v>
      </c>
      <c r="C53" s="22">
        <v>58802</v>
      </c>
      <c r="D53" s="22">
        <v>113042</v>
      </c>
      <c r="E53" s="22">
        <v>206396</v>
      </c>
      <c r="F53" s="22">
        <v>332880</v>
      </c>
      <c r="G53" s="22">
        <v>407003</v>
      </c>
    </row>
    <row r="54" spans="1:7" ht="13.5">
      <c r="A54" s="7" t="s">
        <v>226</v>
      </c>
      <c r="B54" s="22">
        <v>430162</v>
      </c>
      <c r="C54" s="22">
        <v>1713923</v>
      </c>
      <c r="D54" s="22">
        <v>777193</v>
      </c>
      <c r="E54" s="22">
        <v>351434</v>
      </c>
      <c r="F54" s="22">
        <v>610945</v>
      </c>
      <c r="G54" s="22">
        <v>2178331</v>
      </c>
    </row>
    <row r="55" spans="1:7" ht="13.5">
      <c r="A55" s="7" t="s">
        <v>227</v>
      </c>
      <c r="B55" s="22">
        <v>74676</v>
      </c>
      <c r="C55" s="22">
        <v>692171</v>
      </c>
      <c r="D55" s="22">
        <v>48636</v>
      </c>
      <c r="E55" s="22">
        <v>3713</v>
      </c>
      <c r="F55" s="22">
        <v>95</v>
      </c>
      <c r="G55" s="22">
        <v>949414</v>
      </c>
    </row>
    <row r="56" spans="1:7" ht="13.5">
      <c r="A56" s="7" t="s">
        <v>228</v>
      </c>
      <c r="B56" s="22">
        <v>-59741</v>
      </c>
      <c r="C56" s="22"/>
      <c r="D56" s="22"/>
      <c r="E56" s="22"/>
      <c r="F56" s="22"/>
      <c r="G56" s="22"/>
    </row>
    <row r="57" spans="1:7" ht="13.5">
      <c r="A57" s="7" t="s">
        <v>229</v>
      </c>
      <c r="B57" s="22">
        <v>118860</v>
      </c>
      <c r="C57" s="22">
        <v>81714</v>
      </c>
      <c r="D57" s="22">
        <v>258750</v>
      </c>
      <c r="E57" s="22">
        <v>143345</v>
      </c>
      <c r="F57" s="22">
        <v>250744</v>
      </c>
      <c r="G57" s="22">
        <v>-29453</v>
      </c>
    </row>
    <row r="58" spans="1:7" ht="13.5">
      <c r="A58" s="7" t="s">
        <v>230</v>
      </c>
      <c r="B58" s="22">
        <v>133796</v>
      </c>
      <c r="C58" s="22">
        <v>773886</v>
      </c>
      <c r="D58" s="22">
        <v>307386</v>
      </c>
      <c r="E58" s="22">
        <v>147058</v>
      </c>
      <c r="F58" s="22">
        <v>250840</v>
      </c>
      <c r="G58" s="22">
        <v>919960</v>
      </c>
    </row>
    <row r="59" spans="1:7" ht="14.25" thickBot="1">
      <c r="A59" s="7" t="s">
        <v>231</v>
      </c>
      <c r="B59" s="22">
        <v>296365</v>
      </c>
      <c r="C59" s="22">
        <v>940037</v>
      </c>
      <c r="D59" s="22">
        <v>469806</v>
      </c>
      <c r="E59" s="22">
        <v>204376</v>
      </c>
      <c r="F59" s="22">
        <v>360105</v>
      </c>
      <c r="G59" s="22">
        <v>1258370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174</v>
      </c>
    </row>
    <row r="63" ht="13.5">
      <c r="A63" s="20" t="s">
        <v>175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170</v>
      </c>
      <c r="B2" s="14">
        <v>9880</v>
      </c>
      <c r="C2" s="14"/>
      <c r="D2" s="14"/>
      <c r="E2" s="14"/>
      <c r="F2" s="14"/>
      <c r="G2" s="14"/>
    </row>
    <row r="3" spans="1:7" ht="14.25" thickBot="1">
      <c r="A3" s="11" t="s">
        <v>171</v>
      </c>
      <c r="B3" s="1" t="s">
        <v>172</v>
      </c>
      <c r="C3" s="1"/>
      <c r="D3" s="1"/>
      <c r="E3" s="1"/>
      <c r="F3" s="1"/>
      <c r="G3" s="1"/>
    </row>
    <row r="4" spans="1:7" ht="14.25" thickTop="1">
      <c r="A4" s="10" t="s">
        <v>70</v>
      </c>
      <c r="B4" s="15" t="str">
        <f>HYPERLINK("http://www.kabupro.jp/mark/20130625/S000DQXJ.htm","有価証券報告書")</f>
        <v>有価証券報告書</v>
      </c>
      <c r="C4" s="15" t="str">
        <f>HYPERLINK("http://www.kabupro.jp/mark/20130625/S000DQXJ.htm","有価証券報告書")</f>
        <v>有価証券報告書</v>
      </c>
      <c r="D4" s="15" t="str">
        <f>HYPERLINK("http://www.kabupro.jp/mark/20120622/S000B3LA.htm","有価証券報告書")</f>
        <v>有価証券報告書</v>
      </c>
      <c r="E4" s="15" t="str">
        <f>HYPERLINK("http://www.kabupro.jp/mark/20110623/S0008JOV.htm","有価証券報告書")</f>
        <v>有価証券報告書</v>
      </c>
      <c r="F4" s="15" t="str">
        <f>HYPERLINK("http://www.kabupro.jp/mark/20100624/S000600G.htm","有価証券報告書")</f>
        <v>有価証券報告書</v>
      </c>
      <c r="G4" s="15" t="str">
        <f>HYPERLINK("http://www.kabupro.jp/mark/20090624/S0003DF0.htm","有価証券報告書")</f>
        <v>有価証券報告書</v>
      </c>
    </row>
    <row r="5" spans="1:7" ht="14.25" thickBot="1">
      <c r="A5" s="11" t="s">
        <v>71</v>
      </c>
      <c r="B5" s="1" t="s">
        <v>77</v>
      </c>
      <c r="C5" s="1" t="s">
        <v>77</v>
      </c>
      <c r="D5" s="1" t="s">
        <v>81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72</v>
      </c>
      <c r="B6" s="18" t="s">
        <v>173</v>
      </c>
      <c r="C6" s="19"/>
      <c r="D6" s="19"/>
      <c r="E6" s="19"/>
      <c r="F6" s="19"/>
      <c r="G6" s="19"/>
    </row>
    <row r="7" spans="1:7" ht="14.25" thickTop="1">
      <c r="A7" s="12" t="s">
        <v>73</v>
      </c>
      <c r="B7" s="16" t="s">
        <v>78</v>
      </c>
      <c r="C7" s="16" t="s">
        <v>78</v>
      </c>
      <c r="D7" s="16" t="s">
        <v>78</v>
      </c>
      <c r="E7" s="16" t="s">
        <v>78</v>
      </c>
      <c r="F7" s="16" t="s">
        <v>78</v>
      </c>
      <c r="G7" s="16" t="s">
        <v>78</v>
      </c>
    </row>
    <row r="8" spans="1:7" ht="13.5">
      <c r="A8" s="13" t="s">
        <v>74</v>
      </c>
      <c r="B8" s="17"/>
      <c r="C8" s="17"/>
      <c r="D8" s="17"/>
      <c r="E8" s="17"/>
      <c r="F8" s="17"/>
      <c r="G8" s="17"/>
    </row>
    <row r="9" spans="1:7" ht="13.5">
      <c r="A9" s="13" t="s">
        <v>75</v>
      </c>
      <c r="B9" s="17" t="s">
        <v>79</v>
      </c>
      <c r="C9" s="17" t="s">
        <v>80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76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9" t="s">
        <v>89</v>
      </c>
      <c r="B11" s="21">
        <v>3903675</v>
      </c>
      <c r="C11" s="21">
        <v>3086418</v>
      </c>
      <c r="D11" s="21">
        <v>2749602</v>
      </c>
      <c r="E11" s="21">
        <v>2780408</v>
      </c>
      <c r="F11" s="21">
        <v>2654035</v>
      </c>
      <c r="G11" s="21">
        <v>2410191</v>
      </c>
    </row>
    <row r="12" spans="1:7" ht="13.5">
      <c r="A12" s="2" t="s">
        <v>91</v>
      </c>
      <c r="B12" s="22">
        <v>173648</v>
      </c>
      <c r="C12" s="22">
        <v>152117</v>
      </c>
      <c r="D12" s="22">
        <v>403358</v>
      </c>
      <c r="E12" s="22">
        <v>168520</v>
      </c>
      <c r="F12" s="22">
        <v>232771</v>
      </c>
      <c r="G12" s="22">
        <v>233455</v>
      </c>
    </row>
    <row r="13" spans="1:7" ht="13.5">
      <c r="A13" s="2" t="s">
        <v>92</v>
      </c>
      <c r="B13" s="22">
        <v>3470803</v>
      </c>
      <c r="C13" s="22">
        <v>6363456</v>
      </c>
      <c r="D13" s="22">
        <v>4565174</v>
      </c>
      <c r="E13" s="22">
        <v>4564442</v>
      </c>
      <c r="F13" s="22">
        <v>5043947</v>
      </c>
      <c r="G13" s="22">
        <v>9379941</v>
      </c>
    </row>
    <row r="14" spans="1:7" ht="13.5">
      <c r="A14" s="2" t="s">
        <v>95</v>
      </c>
      <c r="B14" s="22">
        <v>1161290</v>
      </c>
      <c r="C14" s="22">
        <v>1181554</v>
      </c>
      <c r="D14" s="22">
        <v>2208514</v>
      </c>
      <c r="E14" s="22">
        <v>1910994</v>
      </c>
      <c r="F14" s="22">
        <v>3018465</v>
      </c>
      <c r="G14" s="22">
        <v>2818099</v>
      </c>
    </row>
    <row r="15" spans="1:7" ht="13.5">
      <c r="A15" s="2" t="s">
        <v>96</v>
      </c>
      <c r="B15" s="22">
        <v>828260</v>
      </c>
      <c r="C15" s="22">
        <v>1025738</v>
      </c>
      <c r="D15" s="22">
        <v>1487755</v>
      </c>
      <c r="E15" s="22">
        <v>2647949</v>
      </c>
      <c r="F15" s="22">
        <v>4670022</v>
      </c>
      <c r="G15" s="22">
        <v>5862365</v>
      </c>
    </row>
    <row r="16" spans="1:7" ht="13.5">
      <c r="A16" s="2" t="s">
        <v>97</v>
      </c>
      <c r="B16" s="22">
        <v>329427</v>
      </c>
      <c r="C16" s="22">
        <v>12108</v>
      </c>
      <c r="D16" s="22"/>
      <c r="E16" s="22"/>
      <c r="F16" s="22">
        <v>617559</v>
      </c>
      <c r="G16" s="22"/>
    </row>
    <row r="17" spans="1:7" ht="13.5">
      <c r="A17" s="2" t="s">
        <v>98</v>
      </c>
      <c r="B17" s="22">
        <v>109833</v>
      </c>
      <c r="C17" s="22">
        <v>138443</v>
      </c>
      <c r="D17" s="22">
        <v>102110</v>
      </c>
      <c r="E17" s="22">
        <v>226551</v>
      </c>
      <c r="F17" s="22">
        <v>169774</v>
      </c>
      <c r="G17" s="22">
        <v>90451</v>
      </c>
    </row>
    <row r="18" spans="1:7" ht="13.5">
      <c r="A18" s="2" t="s">
        <v>100</v>
      </c>
      <c r="B18" s="22">
        <v>189515</v>
      </c>
      <c r="C18" s="22">
        <v>63276</v>
      </c>
      <c r="D18" s="22">
        <v>138236</v>
      </c>
      <c r="E18" s="22">
        <v>68224</v>
      </c>
      <c r="F18" s="22">
        <v>110503</v>
      </c>
      <c r="G18" s="22">
        <v>172794</v>
      </c>
    </row>
    <row r="19" spans="1:7" ht="13.5">
      <c r="A19" s="2" t="s">
        <v>101</v>
      </c>
      <c r="B19" s="22">
        <v>-367</v>
      </c>
      <c r="C19" s="22">
        <v>-653</v>
      </c>
      <c r="D19" s="22">
        <v>-1507</v>
      </c>
      <c r="E19" s="22">
        <v>-949</v>
      </c>
      <c r="F19" s="22">
        <v>-1641</v>
      </c>
      <c r="G19" s="22">
        <v>-13485</v>
      </c>
    </row>
    <row r="20" spans="1:7" ht="13.5">
      <c r="A20" s="2" t="s">
        <v>102</v>
      </c>
      <c r="B20" s="22">
        <v>10166088</v>
      </c>
      <c r="C20" s="22">
        <v>12022462</v>
      </c>
      <c r="D20" s="22">
        <v>11653244</v>
      </c>
      <c r="E20" s="22">
        <v>12366142</v>
      </c>
      <c r="F20" s="22">
        <v>16515440</v>
      </c>
      <c r="G20" s="22">
        <v>20953814</v>
      </c>
    </row>
    <row r="21" spans="1:7" ht="13.5">
      <c r="A21" s="3" t="s">
        <v>103</v>
      </c>
      <c r="B21" s="22">
        <v>7336246</v>
      </c>
      <c r="C21" s="22">
        <v>7330104</v>
      </c>
      <c r="D21" s="22">
        <v>7327404</v>
      </c>
      <c r="E21" s="22">
        <v>7380550</v>
      </c>
      <c r="F21" s="22">
        <v>7416110</v>
      </c>
      <c r="G21" s="22">
        <v>7489881</v>
      </c>
    </row>
    <row r="22" spans="1:7" ht="13.5">
      <c r="A22" s="4" t="s">
        <v>104</v>
      </c>
      <c r="B22" s="22">
        <v>-3431003</v>
      </c>
      <c r="C22" s="22">
        <v>-3295712</v>
      </c>
      <c r="D22" s="22">
        <v>-3153403</v>
      </c>
      <c r="E22" s="22">
        <v>-3043292</v>
      </c>
      <c r="F22" s="22">
        <v>-2914175</v>
      </c>
      <c r="G22" s="22">
        <v>-2734638</v>
      </c>
    </row>
    <row r="23" spans="1:7" ht="13.5">
      <c r="A23" s="4" t="s">
        <v>105</v>
      </c>
      <c r="B23" s="22">
        <v>3905242</v>
      </c>
      <c r="C23" s="22">
        <v>4034392</v>
      </c>
      <c r="D23" s="22">
        <v>4174001</v>
      </c>
      <c r="E23" s="22">
        <v>4337257</v>
      </c>
      <c r="F23" s="22">
        <v>4501935</v>
      </c>
      <c r="G23" s="22">
        <v>4755242</v>
      </c>
    </row>
    <row r="24" spans="1:7" ht="13.5">
      <c r="A24" s="3" t="s">
        <v>106</v>
      </c>
      <c r="B24" s="22">
        <v>49676</v>
      </c>
      <c r="C24" s="22">
        <v>49676</v>
      </c>
      <c r="D24" s="22">
        <v>49676</v>
      </c>
      <c r="E24" s="22">
        <v>53333</v>
      </c>
      <c r="F24" s="22">
        <v>53333</v>
      </c>
      <c r="G24" s="22">
        <v>53588</v>
      </c>
    </row>
    <row r="25" spans="1:7" ht="13.5">
      <c r="A25" s="4" t="s">
        <v>104</v>
      </c>
      <c r="B25" s="22">
        <v>-42024</v>
      </c>
      <c r="C25" s="22">
        <v>-41023</v>
      </c>
      <c r="D25" s="22">
        <v>-39871</v>
      </c>
      <c r="E25" s="22">
        <v>-42188</v>
      </c>
      <c r="F25" s="22">
        <v>-40495</v>
      </c>
      <c r="G25" s="22">
        <v>-37976</v>
      </c>
    </row>
    <row r="26" spans="1:7" ht="13.5">
      <c r="A26" s="4" t="s">
        <v>107</v>
      </c>
      <c r="B26" s="22">
        <v>7652</v>
      </c>
      <c r="C26" s="22">
        <v>8653</v>
      </c>
      <c r="D26" s="22">
        <v>9805</v>
      </c>
      <c r="E26" s="22">
        <v>11144</v>
      </c>
      <c r="F26" s="22">
        <v>12837</v>
      </c>
      <c r="G26" s="22">
        <v>15612</v>
      </c>
    </row>
    <row r="27" spans="1:7" ht="13.5">
      <c r="A27" s="3" t="s">
        <v>108</v>
      </c>
      <c r="B27" s="22">
        <v>54412</v>
      </c>
      <c r="C27" s="22">
        <v>54412</v>
      </c>
      <c r="D27" s="22">
        <v>54412</v>
      </c>
      <c r="E27" s="22">
        <v>54412</v>
      </c>
      <c r="F27" s="22">
        <v>54412</v>
      </c>
      <c r="G27" s="22">
        <v>54412</v>
      </c>
    </row>
    <row r="28" spans="1:7" ht="13.5">
      <c r="A28" s="4" t="s">
        <v>104</v>
      </c>
      <c r="B28" s="22">
        <v>-48301</v>
      </c>
      <c r="C28" s="22">
        <v>-47287</v>
      </c>
      <c r="D28" s="22">
        <v>-46106</v>
      </c>
      <c r="E28" s="22">
        <v>-44730</v>
      </c>
      <c r="F28" s="22">
        <v>-43115</v>
      </c>
      <c r="G28" s="22">
        <v>-41172</v>
      </c>
    </row>
    <row r="29" spans="1:7" ht="13.5">
      <c r="A29" s="4" t="s">
        <v>109</v>
      </c>
      <c r="B29" s="22">
        <v>6110</v>
      </c>
      <c r="C29" s="22">
        <v>7125</v>
      </c>
      <c r="D29" s="22">
        <v>8306</v>
      </c>
      <c r="E29" s="22">
        <v>9682</v>
      </c>
      <c r="F29" s="22">
        <v>11297</v>
      </c>
      <c r="G29" s="22">
        <v>13239</v>
      </c>
    </row>
    <row r="30" spans="1:7" ht="13.5">
      <c r="A30" s="3" t="s">
        <v>110</v>
      </c>
      <c r="B30" s="22">
        <v>415862</v>
      </c>
      <c r="C30" s="22">
        <v>381941</v>
      </c>
      <c r="D30" s="22">
        <v>357362</v>
      </c>
      <c r="E30" s="22">
        <v>342305</v>
      </c>
      <c r="F30" s="22">
        <v>342430</v>
      </c>
      <c r="G30" s="22">
        <v>352312</v>
      </c>
    </row>
    <row r="31" spans="1:7" ht="13.5">
      <c r="A31" s="4" t="s">
        <v>104</v>
      </c>
      <c r="B31" s="22">
        <v>-232643</v>
      </c>
      <c r="C31" s="22">
        <v>-211899</v>
      </c>
      <c r="D31" s="22">
        <v>-193772</v>
      </c>
      <c r="E31" s="22">
        <v>-180087</v>
      </c>
      <c r="F31" s="22">
        <v>-169356</v>
      </c>
      <c r="G31" s="22">
        <v>-164172</v>
      </c>
    </row>
    <row r="32" spans="1:7" ht="13.5">
      <c r="A32" s="4" t="s">
        <v>111</v>
      </c>
      <c r="B32" s="22">
        <v>183219</v>
      </c>
      <c r="C32" s="22">
        <v>170041</v>
      </c>
      <c r="D32" s="22">
        <v>163590</v>
      </c>
      <c r="E32" s="22">
        <v>162217</v>
      </c>
      <c r="F32" s="22">
        <v>173073</v>
      </c>
      <c r="G32" s="22">
        <v>188140</v>
      </c>
    </row>
    <row r="33" spans="1:7" ht="13.5">
      <c r="A33" s="3" t="s">
        <v>112</v>
      </c>
      <c r="B33" s="22">
        <v>5039846</v>
      </c>
      <c r="C33" s="22">
        <v>5039846</v>
      </c>
      <c r="D33" s="22">
        <v>5044347</v>
      </c>
      <c r="E33" s="22">
        <v>5059213</v>
      </c>
      <c r="F33" s="22">
        <v>5059213</v>
      </c>
      <c r="G33" s="22">
        <v>5074112</v>
      </c>
    </row>
    <row r="34" spans="1:7" ht="13.5">
      <c r="A34" s="3" t="s">
        <v>113</v>
      </c>
      <c r="B34" s="22">
        <v>69127</v>
      </c>
      <c r="C34" s="22">
        <v>64679</v>
      </c>
      <c r="D34" s="22">
        <v>32439</v>
      </c>
      <c r="E34" s="22">
        <v>21546</v>
      </c>
      <c r="F34" s="22">
        <v>21546</v>
      </c>
      <c r="G34" s="22"/>
    </row>
    <row r="35" spans="1:7" ht="13.5">
      <c r="A35" s="4" t="s">
        <v>104</v>
      </c>
      <c r="B35" s="22">
        <v>-33353</v>
      </c>
      <c r="C35" s="22">
        <v>-20716</v>
      </c>
      <c r="D35" s="22">
        <v>-9743</v>
      </c>
      <c r="E35" s="22">
        <v>-5833</v>
      </c>
      <c r="F35" s="22">
        <v>-2090</v>
      </c>
      <c r="G35" s="22"/>
    </row>
    <row r="36" spans="1:7" ht="13.5">
      <c r="A36" s="4" t="s">
        <v>113</v>
      </c>
      <c r="B36" s="22">
        <v>35774</v>
      </c>
      <c r="C36" s="22">
        <v>43962</v>
      </c>
      <c r="D36" s="22">
        <v>22695</v>
      </c>
      <c r="E36" s="22">
        <v>15712</v>
      </c>
      <c r="F36" s="22">
        <v>19455</v>
      </c>
      <c r="G36" s="22"/>
    </row>
    <row r="37" spans="1:7" ht="13.5">
      <c r="A37" s="3" t="s">
        <v>114</v>
      </c>
      <c r="B37" s="22"/>
      <c r="C37" s="22">
        <v>220</v>
      </c>
      <c r="D37" s="22"/>
      <c r="E37" s="22">
        <v>534</v>
      </c>
      <c r="F37" s="22"/>
      <c r="G37" s="22"/>
    </row>
    <row r="38" spans="1:7" ht="13.5">
      <c r="A38" s="3" t="s">
        <v>117</v>
      </c>
      <c r="B38" s="22">
        <v>9177845</v>
      </c>
      <c r="C38" s="22">
        <v>9304241</v>
      </c>
      <c r="D38" s="22">
        <v>9422746</v>
      </c>
      <c r="E38" s="22">
        <v>9595762</v>
      </c>
      <c r="F38" s="22">
        <v>9777812</v>
      </c>
      <c r="G38" s="22">
        <v>10046348</v>
      </c>
    </row>
    <row r="39" spans="1:7" ht="13.5">
      <c r="A39" s="3" t="s">
        <v>119</v>
      </c>
      <c r="B39" s="22">
        <v>110269</v>
      </c>
      <c r="C39" s="22">
        <v>132212</v>
      </c>
      <c r="D39" s="22">
        <v>38909</v>
      </c>
      <c r="E39" s="22">
        <v>19548</v>
      </c>
      <c r="F39" s="22">
        <v>63926</v>
      </c>
      <c r="G39" s="22">
        <v>112421</v>
      </c>
    </row>
    <row r="40" spans="1:7" ht="13.5">
      <c r="A40" s="3" t="s">
        <v>120</v>
      </c>
      <c r="B40" s="22">
        <v>4608</v>
      </c>
      <c r="C40" s="22">
        <v>4608</v>
      </c>
      <c r="D40" s="22">
        <v>4608</v>
      </c>
      <c r="E40" s="22">
        <v>4608</v>
      </c>
      <c r="F40" s="22">
        <v>11945</v>
      </c>
      <c r="G40" s="22">
        <v>39955</v>
      </c>
    </row>
    <row r="41" spans="1:7" ht="13.5">
      <c r="A41" s="3" t="s">
        <v>121</v>
      </c>
      <c r="B41" s="22">
        <v>114877</v>
      </c>
      <c r="C41" s="22">
        <v>136820</v>
      </c>
      <c r="D41" s="22">
        <v>43517</v>
      </c>
      <c r="E41" s="22">
        <v>24156</v>
      </c>
      <c r="F41" s="22">
        <v>75871</v>
      </c>
      <c r="G41" s="22">
        <v>152377</v>
      </c>
    </row>
    <row r="42" spans="1:7" ht="13.5">
      <c r="A42" s="3" t="s">
        <v>122</v>
      </c>
      <c r="B42" s="22">
        <v>1023539</v>
      </c>
      <c r="C42" s="22">
        <v>682452</v>
      </c>
      <c r="D42" s="22">
        <v>662707</v>
      </c>
      <c r="E42" s="22">
        <v>541444</v>
      </c>
      <c r="F42" s="22">
        <v>647635</v>
      </c>
      <c r="G42" s="22">
        <v>1001771</v>
      </c>
    </row>
    <row r="43" spans="1:7" ht="13.5">
      <c r="A43" s="3" t="s">
        <v>123</v>
      </c>
      <c r="B43" s="22">
        <v>3292856</v>
      </c>
      <c r="C43" s="22">
        <v>3033193</v>
      </c>
      <c r="D43" s="22">
        <v>2974462</v>
      </c>
      <c r="E43" s="22">
        <v>3079462</v>
      </c>
      <c r="F43" s="22">
        <v>3046788</v>
      </c>
      <c r="G43" s="22">
        <v>3046788</v>
      </c>
    </row>
    <row r="44" spans="1:7" ht="13.5">
      <c r="A44" s="3" t="s">
        <v>125</v>
      </c>
      <c r="B44" s="22">
        <v>41789</v>
      </c>
      <c r="C44" s="22">
        <v>38510</v>
      </c>
      <c r="D44" s="22">
        <v>5570</v>
      </c>
      <c r="E44" s="22">
        <v>127367</v>
      </c>
      <c r="F44" s="22">
        <v>135410</v>
      </c>
      <c r="G44" s="22">
        <v>163760</v>
      </c>
    </row>
    <row r="45" spans="1:7" ht="13.5">
      <c r="A45" s="3" t="s">
        <v>126</v>
      </c>
      <c r="B45" s="22">
        <v>2922</v>
      </c>
      <c r="C45" s="22">
        <v>3879</v>
      </c>
      <c r="D45" s="22">
        <v>1399</v>
      </c>
      <c r="E45" s="22">
        <v>3314</v>
      </c>
      <c r="F45" s="22">
        <v>3893</v>
      </c>
      <c r="G45" s="22">
        <v>3394</v>
      </c>
    </row>
    <row r="46" spans="1:7" ht="13.5">
      <c r="A46" s="3" t="s">
        <v>127</v>
      </c>
      <c r="B46" s="22"/>
      <c r="C46" s="22"/>
      <c r="D46" s="22"/>
      <c r="E46" s="22"/>
      <c r="F46" s="22"/>
      <c r="G46" s="22">
        <v>295000</v>
      </c>
    </row>
    <row r="47" spans="1:7" ht="13.5">
      <c r="A47" s="3" t="s">
        <v>128</v>
      </c>
      <c r="B47" s="22">
        <v>387</v>
      </c>
      <c r="C47" s="22">
        <v>387</v>
      </c>
      <c r="D47" s="22">
        <v>114637</v>
      </c>
      <c r="E47" s="22">
        <v>3417</v>
      </c>
      <c r="F47" s="22">
        <v>12940</v>
      </c>
      <c r="G47" s="22">
        <v>9532</v>
      </c>
    </row>
    <row r="48" spans="1:7" ht="13.5">
      <c r="A48" s="3" t="s">
        <v>129</v>
      </c>
      <c r="B48" s="22">
        <v>15774</v>
      </c>
      <c r="C48" s="22">
        <v>19738</v>
      </c>
      <c r="D48" s="22">
        <v>16115</v>
      </c>
      <c r="E48" s="22">
        <v>1931</v>
      </c>
      <c r="F48" s="22">
        <v>833</v>
      </c>
      <c r="G48" s="22">
        <v>2833</v>
      </c>
    </row>
    <row r="49" spans="1:7" ht="13.5">
      <c r="A49" s="3" t="s">
        <v>130</v>
      </c>
      <c r="B49" s="22">
        <v>133315</v>
      </c>
      <c r="C49" s="22">
        <v>218539</v>
      </c>
      <c r="D49" s="22">
        <v>365993</v>
      </c>
      <c r="E49" s="22">
        <v>493963</v>
      </c>
      <c r="F49" s="22">
        <v>713915</v>
      </c>
      <c r="G49" s="22">
        <v>883060</v>
      </c>
    </row>
    <row r="50" spans="1:7" ht="13.5">
      <c r="A50" s="3" t="s">
        <v>99</v>
      </c>
      <c r="B50" s="22">
        <v>232237</v>
      </c>
      <c r="C50" s="22">
        <v>103251</v>
      </c>
      <c r="D50" s="22">
        <v>99734</v>
      </c>
      <c r="E50" s="22">
        <v>156413</v>
      </c>
      <c r="F50" s="22">
        <v>167448</v>
      </c>
      <c r="G50" s="22">
        <v>281302</v>
      </c>
    </row>
    <row r="51" spans="1:7" ht="13.5">
      <c r="A51" s="3" t="s">
        <v>101</v>
      </c>
      <c r="B51" s="22">
        <v>-7697</v>
      </c>
      <c r="C51" s="22">
        <v>-7697</v>
      </c>
      <c r="D51" s="22">
        <v>-99023</v>
      </c>
      <c r="E51" s="22">
        <v>-169862</v>
      </c>
      <c r="F51" s="22">
        <v>-169399</v>
      </c>
      <c r="G51" s="22">
        <v>-461036</v>
      </c>
    </row>
    <row r="52" spans="1:7" ht="13.5">
      <c r="A52" s="3" t="s">
        <v>131</v>
      </c>
      <c r="B52" s="22"/>
      <c r="C52" s="22"/>
      <c r="D52" s="22"/>
      <c r="E52" s="22">
        <v>-105000</v>
      </c>
      <c r="F52" s="22">
        <v>-105000</v>
      </c>
      <c r="G52" s="22">
        <v>-105000</v>
      </c>
    </row>
    <row r="53" spans="1:7" ht="13.5">
      <c r="A53" s="3" t="s">
        <v>132</v>
      </c>
      <c r="B53" s="22">
        <v>4735125</v>
      </c>
      <c r="C53" s="22">
        <v>4092253</v>
      </c>
      <c r="D53" s="22">
        <v>4141596</v>
      </c>
      <c r="E53" s="22">
        <v>4132451</v>
      </c>
      <c r="F53" s="22">
        <v>4454466</v>
      </c>
      <c r="G53" s="22">
        <v>5121406</v>
      </c>
    </row>
    <row r="54" spans="1:7" ht="13.5">
      <c r="A54" s="2" t="s">
        <v>133</v>
      </c>
      <c r="B54" s="22">
        <v>14027848</v>
      </c>
      <c r="C54" s="22">
        <v>13533315</v>
      </c>
      <c r="D54" s="22">
        <v>13607861</v>
      </c>
      <c r="E54" s="22">
        <v>13752370</v>
      </c>
      <c r="F54" s="22">
        <v>14308150</v>
      </c>
      <c r="G54" s="22">
        <v>15320132</v>
      </c>
    </row>
    <row r="55" spans="1:7" ht="14.25" thickBot="1">
      <c r="A55" s="5" t="s">
        <v>134</v>
      </c>
      <c r="B55" s="23">
        <v>24193936</v>
      </c>
      <c r="C55" s="23">
        <v>25555777</v>
      </c>
      <c r="D55" s="23">
        <v>25261105</v>
      </c>
      <c r="E55" s="23">
        <v>26118513</v>
      </c>
      <c r="F55" s="23">
        <v>30823590</v>
      </c>
      <c r="G55" s="23">
        <v>36273946</v>
      </c>
    </row>
    <row r="56" spans="1:7" ht="14.25" thickTop="1">
      <c r="A56" s="2" t="s">
        <v>136</v>
      </c>
      <c r="B56" s="22">
        <v>890100</v>
      </c>
      <c r="C56" s="22">
        <v>1727686</v>
      </c>
      <c r="D56" s="22">
        <v>1791044</v>
      </c>
      <c r="E56" s="22">
        <v>1214464</v>
      </c>
      <c r="F56" s="22">
        <v>2012965</v>
      </c>
      <c r="G56" s="22">
        <v>3104838</v>
      </c>
    </row>
    <row r="57" spans="1:7" ht="13.5">
      <c r="A57" s="2" t="s">
        <v>137</v>
      </c>
      <c r="B57" s="22"/>
      <c r="C57" s="22"/>
      <c r="D57" s="22">
        <v>1000000</v>
      </c>
      <c r="E57" s="22">
        <v>1800000</v>
      </c>
      <c r="F57" s="22">
        <v>1200000</v>
      </c>
      <c r="G57" s="22"/>
    </row>
    <row r="58" spans="1:7" ht="13.5">
      <c r="A58" s="2" t="s">
        <v>138</v>
      </c>
      <c r="B58" s="22"/>
      <c r="C58" s="22"/>
      <c r="D58" s="22"/>
      <c r="E58" s="22">
        <v>750000</v>
      </c>
      <c r="F58" s="22">
        <v>1400000</v>
      </c>
      <c r="G58" s="22">
        <v>2190000</v>
      </c>
    </row>
    <row r="59" spans="1:7" ht="13.5">
      <c r="A59" s="2" t="s">
        <v>139</v>
      </c>
      <c r="B59" s="22">
        <v>13246</v>
      </c>
      <c r="C59" s="22">
        <v>13268</v>
      </c>
      <c r="D59" s="22">
        <v>5744</v>
      </c>
      <c r="E59" s="22">
        <v>3742</v>
      </c>
      <c r="F59" s="22">
        <v>3742</v>
      </c>
      <c r="G59" s="22"/>
    </row>
    <row r="60" spans="1:7" ht="13.5">
      <c r="A60" s="2" t="s">
        <v>140</v>
      </c>
      <c r="B60" s="22">
        <v>212670</v>
      </c>
      <c r="C60" s="22">
        <v>230637</v>
      </c>
      <c r="D60" s="22">
        <v>176594</v>
      </c>
      <c r="E60" s="22">
        <v>160937</v>
      </c>
      <c r="F60" s="22">
        <v>228837</v>
      </c>
      <c r="G60" s="22">
        <v>220265</v>
      </c>
    </row>
    <row r="61" spans="1:7" ht="13.5">
      <c r="A61" s="2" t="s">
        <v>141</v>
      </c>
      <c r="B61" s="22">
        <v>102126</v>
      </c>
      <c r="C61" s="22">
        <v>24606</v>
      </c>
      <c r="D61" s="22">
        <v>14047</v>
      </c>
      <c r="E61" s="22">
        <v>5815</v>
      </c>
      <c r="F61" s="22">
        <v>21480</v>
      </c>
      <c r="G61" s="22">
        <v>39335</v>
      </c>
    </row>
    <row r="62" spans="1:7" ht="13.5">
      <c r="A62" s="2" t="s">
        <v>142</v>
      </c>
      <c r="B62" s="22">
        <v>4559</v>
      </c>
      <c r="C62" s="22">
        <v>696527</v>
      </c>
      <c r="D62" s="22">
        <v>72431</v>
      </c>
      <c r="E62" s="22">
        <v>24928</v>
      </c>
      <c r="F62" s="22"/>
      <c r="G62" s="22">
        <v>849309</v>
      </c>
    </row>
    <row r="63" spans="1:7" ht="13.5">
      <c r="A63" s="2" t="s">
        <v>144</v>
      </c>
      <c r="B63" s="22">
        <v>937376</v>
      </c>
      <c r="C63" s="22">
        <v>782860</v>
      </c>
      <c r="D63" s="22">
        <v>986704</v>
      </c>
      <c r="E63" s="22">
        <v>1322783</v>
      </c>
      <c r="F63" s="22">
        <v>3090501</v>
      </c>
      <c r="G63" s="22">
        <v>4249730</v>
      </c>
    </row>
    <row r="64" spans="1:7" ht="13.5">
      <c r="A64" s="2" t="s">
        <v>145</v>
      </c>
      <c r="B64" s="22">
        <v>37822</v>
      </c>
      <c r="C64" s="22">
        <v>91432</v>
      </c>
      <c r="D64" s="22">
        <v>51472</v>
      </c>
      <c r="E64" s="22">
        <v>26383</v>
      </c>
      <c r="F64" s="22">
        <v>59725</v>
      </c>
      <c r="G64" s="22">
        <v>101261</v>
      </c>
    </row>
    <row r="65" spans="1:7" ht="13.5">
      <c r="A65" s="2" t="s">
        <v>146</v>
      </c>
      <c r="B65" s="22">
        <v>768</v>
      </c>
      <c r="C65" s="22">
        <v>1959</v>
      </c>
      <c r="D65" s="22">
        <v>4301</v>
      </c>
      <c r="E65" s="22">
        <v>334</v>
      </c>
      <c r="F65" s="22">
        <v>19248</v>
      </c>
      <c r="G65" s="22">
        <v>9981</v>
      </c>
    </row>
    <row r="66" spans="1:7" ht="13.5">
      <c r="A66" s="2"/>
      <c r="B66" s="22"/>
      <c r="C66" s="22"/>
      <c r="D66" s="22">
        <v>46174</v>
      </c>
      <c r="E66" s="22"/>
      <c r="F66" s="22"/>
      <c r="G66" s="22"/>
    </row>
    <row r="67" spans="1:7" ht="13.5">
      <c r="A67" s="2" t="s">
        <v>147</v>
      </c>
      <c r="B67" s="22">
        <v>81296</v>
      </c>
      <c r="C67" s="22">
        <v>158273</v>
      </c>
      <c r="D67" s="22">
        <v>44251</v>
      </c>
      <c r="E67" s="22">
        <v>141844</v>
      </c>
      <c r="F67" s="22">
        <v>131435</v>
      </c>
      <c r="G67" s="22">
        <v>107645</v>
      </c>
    </row>
    <row r="68" spans="1:7" ht="13.5">
      <c r="A68" s="2" t="s">
        <v>148</v>
      </c>
      <c r="B68" s="22">
        <v>2279967</v>
      </c>
      <c r="C68" s="22">
        <v>3727252</v>
      </c>
      <c r="D68" s="22">
        <v>4192766</v>
      </c>
      <c r="E68" s="22">
        <v>5451233</v>
      </c>
      <c r="F68" s="22">
        <v>8167937</v>
      </c>
      <c r="G68" s="22">
        <v>10872367</v>
      </c>
    </row>
    <row r="69" spans="1:7" ht="13.5">
      <c r="A69" s="2" t="s">
        <v>149</v>
      </c>
      <c r="B69" s="22"/>
      <c r="C69" s="22"/>
      <c r="D69" s="22"/>
      <c r="E69" s="22"/>
      <c r="F69" s="22">
        <v>750000</v>
      </c>
      <c r="G69" s="22">
        <v>2150000</v>
      </c>
    </row>
    <row r="70" spans="1:7" ht="13.5">
      <c r="A70" s="2" t="s">
        <v>150</v>
      </c>
      <c r="B70" s="22">
        <v>24316</v>
      </c>
      <c r="C70" s="22">
        <v>32892</v>
      </c>
      <c r="D70" s="22">
        <v>16951</v>
      </c>
      <c r="E70" s="22">
        <v>11969</v>
      </c>
      <c r="F70" s="22">
        <v>15712</v>
      </c>
      <c r="G70" s="22"/>
    </row>
    <row r="71" spans="1:7" ht="13.5">
      <c r="A71" s="2" t="s">
        <v>151</v>
      </c>
      <c r="B71" s="22">
        <v>158583</v>
      </c>
      <c r="C71" s="22">
        <v>150389</v>
      </c>
      <c r="D71" s="22">
        <v>191644</v>
      </c>
      <c r="E71" s="22">
        <v>171233</v>
      </c>
      <c r="F71" s="22">
        <v>156736</v>
      </c>
      <c r="G71" s="22">
        <v>177867</v>
      </c>
    </row>
    <row r="72" spans="1:7" ht="13.5">
      <c r="A72" s="2" t="s">
        <v>147</v>
      </c>
      <c r="B72" s="22">
        <v>136674</v>
      </c>
      <c r="C72" s="22">
        <v>138120</v>
      </c>
      <c r="D72" s="22">
        <v>135393</v>
      </c>
      <c r="E72" s="22">
        <v>124141</v>
      </c>
      <c r="F72" s="22">
        <v>131469</v>
      </c>
      <c r="G72" s="22">
        <v>165555</v>
      </c>
    </row>
    <row r="73" spans="1:7" ht="13.5">
      <c r="A73" s="2" t="s">
        <v>152</v>
      </c>
      <c r="B73" s="22">
        <v>319575</v>
      </c>
      <c r="C73" s="22">
        <v>321402</v>
      </c>
      <c r="D73" s="22">
        <v>343990</v>
      </c>
      <c r="E73" s="22">
        <v>307344</v>
      </c>
      <c r="F73" s="22">
        <v>1053917</v>
      </c>
      <c r="G73" s="22">
        <v>2493423</v>
      </c>
    </row>
    <row r="74" spans="1:7" ht="14.25" thickBot="1">
      <c r="A74" s="5" t="s">
        <v>153</v>
      </c>
      <c r="B74" s="23">
        <v>2599542</v>
      </c>
      <c r="C74" s="23">
        <v>4048655</v>
      </c>
      <c r="D74" s="23">
        <v>4536756</v>
      </c>
      <c r="E74" s="23">
        <v>5758578</v>
      </c>
      <c r="F74" s="23">
        <v>9221854</v>
      </c>
      <c r="G74" s="23">
        <v>13365790</v>
      </c>
    </row>
    <row r="75" spans="1:7" ht="14.25" thickTop="1">
      <c r="A75" s="2" t="s">
        <v>154</v>
      </c>
      <c r="B75" s="22">
        <v>10517159</v>
      </c>
      <c r="C75" s="22">
        <v>10517159</v>
      </c>
      <c r="D75" s="22">
        <v>10517159</v>
      </c>
      <c r="E75" s="22">
        <v>10517159</v>
      </c>
      <c r="F75" s="22">
        <v>10517159</v>
      </c>
      <c r="G75" s="22">
        <v>10504094</v>
      </c>
    </row>
    <row r="76" spans="1:7" ht="13.5">
      <c r="A76" s="3" t="s">
        <v>155</v>
      </c>
      <c r="B76" s="22">
        <v>4530755</v>
      </c>
      <c r="C76" s="22">
        <v>4530755</v>
      </c>
      <c r="D76" s="22">
        <v>4530755</v>
      </c>
      <c r="E76" s="22">
        <v>4530755</v>
      </c>
      <c r="F76" s="22">
        <v>4530755</v>
      </c>
      <c r="G76" s="22">
        <v>4517720</v>
      </c>
    </row>
    <row r="77" spans="1:7" ht="13.5">
      <c r="A77" s="3" t="s">
        <v>156</v>
      </c>
      <c r="B77" s="22">
        <v>2790103</v>
      </c>
      <c r="C77" s="22">
        <v>2790103</v>
      </c>
      <c r="D77" s="22">
        <v>4764958</v>
      </c>
      <c r="E77" s="22">
        <v>4764958</v>
      </c>
      <c r="F77" s="22">
        <v>4764958</v>
      </c>
      <c r="G77" s="22">
        <v>4764958</v>
      </c>
    </row>
    <row r="78" spans="1:7" ht="13.5">
      <c r="A78" s="3" t="s">
        <v>157</v>
      </c>
      <c r="B78" s="22">
        <v>7320858</v>
      </c>
      <c r="C78" s="22">
        <v>7320858</v>
      </c>
      <c r="D78" s="22">
        <v>9295713</v>
      </c>
      <c r="E78" s="22">
        <v>9295713</v>
      </c>
      <c r="F78" s="22">
        <v>9295713</v>
      </c>
      <c r="G78" s="22">
        <v>9282678</v>
      </c>
    </row>
    <row r="79" spans="1:7" ht="13.5">
      <c r="A79" s="4" t="s">
        <v>158</v>
      </c>
      <c r="B79" s="22">
        <v>3808421</v>
      </c>
      <c r="C79" s="22">
        <v>3757106</v>
      </c>
      <c r="D79" s="22">
        <v>3079515</v>
      </c>
      <c r="E79" s="22">
        <v>2732140</v>
      </c>
      <c r="F79" s="22">
        <v>2806977</v>
      </c>
      <c r="G79" s="22">
        <v>2853651</v>
      </c>
    </row>
    <row r="80" spans="1:7" ht="13.5">
      <c r="A80" s="3" t="s">
        <v>159</v>
      </c>
      <c r="B80" s="22">
        <v>3808421</v>
      </c>
      <c r="C80" s="22">
        <v>3757106</v>
      </c>
      <c r="D80" s="22">
        <v>3079515</v>
      </c>
      <c r="E80" s="22">
        <v>2732140</v>
      </c>
      <c r="F80" s="22">
        <v>2806977</v>
      </c>
      <c r="G80" s="22">
        <v>2853651</v>
      </c>
    </row>
    <row r="81" spans="1:7" ht="13.5">
      <c r="A81" s="2" t="s">
        <v>160</v>
      </c>
      <c r="B81" s="22">
        <v>-283010</v>
      </c>
      <c r="C81" s="22">
        <v>-282956</v>
      </c>
      <c r="D81" s="22">
        <v>-2266303</v>
      </c>
      <c r="E81" s="22">
        <v>-2266268</v>
      </c>
      <c r="F81" s="22">
        <v>-1070148</v>
      </c>
      <c r="G81" s="22">
        <v>-23997</v>
      </c>
    </row>
    <row r="82" spans="1:7" ht="13.5">
      <c r="A82" s="2" t="s">
        <v>161</v>
      </c>
      <c r="B82" s="22">
        <v>21363429</v>
      </c>
      <c r="C82" s="22">
        <v>21312167</v>
      </c>
      <c r="D82" s="22">
        <v>20626086</v>
      </c>
      <c r="E82" s="22">
        <v>20278745</v>
      </c>
      <c r="F82" s="22">
        <v>21549702</v>
      </c>
      <c r="G82" s="22">
        <v>22616427</v>
      </c>
    </row>
    <row r="83" spans="1:7" ht="13.5">
      <c r="A83" s="2" t="s">
        <v>162</v>
      </c>
      <c r="B83" s="22">
        <v>53372</v>
      </c>
      <c r="C83" s="22">
        <v>64487</v>
      </c>
      <c r="D83" s="22">
        <v>13062</v>
      </c>
      <c r="E83" s="22">
        <v>28165</v>
      </c>
      <c r="F83" s="22">
        <v>39048</v>
      </c>
      <c r="G83" s="22">
        <v>176443</v>
      </c>
    </row>
    <row r="84" spans="1:7" ht="13.5">
      <c r="A84" s="2" t="s">
        <v>163</v>
      </c>
      <c r="B84" s="22">
        <v>-5497</v>
      </c>
      <c r="C84" s="22">
        <v>-7076</v>
      </c>
      <c r="D84" s="22">
        <v>-10560</v>
      </c>
      <c r="E84" s="22">
        <v>-16388</v>
      </c>
      <c r="F84" s="22">
        <v>-56428</v>
      </c>
      <c r="G84" s="22">
        <v>43576</v>
      </c>
    </row>
    <row r="85" spans="1:7" ht="13.5">
      <c r="A85" s="2" t="s">
        <v>165</v>
      </c>
      <c r="B85" s="22">
        <v>47875</v>
      </c>
      <c r="C85" s="22">
        <v>57411</v>
      </c>
      <c r="D85" s="22">
        <v>2502</v>
      </c>
      <c r="E85" s="22">
        <v>11777</v>
      </c>
      <c r="F85" s="22">
        <v>-17379</v>
      </c>
      <c r="G85" s="22">
        <v>220020</v>
      </c>
    </row>
    <row r="86" spans="1:7" ht="13.5">
      <c r="A86" s="6" t="s">
        <v>166</v>
      </c>
      <c r="B86" s="22">
        <v>183089</v>
      </c>
      <c r="C86" s="22">
        <v>137543</v>
      </c>
      <c r="D86" s="22">
        <v>95760</v>
      </c>
      <c r="E86" s="22">
        <v>69412</v>
      </c>
      <c r="F86" s="22">
        <v>69412</v>
      </c>
      <c r="G86" s="22">
        <v>71708</v>
      </c>
    </row>
    <row r="87" spans="1:7" ht="13.5">
      <c r="A87" s="6" t="s">
        <v>168</v>
      </c>
      <c r="B87" s="22">
        <v>21594394</v>
      </c>
      <c r="C87" s="22">
        <v>21507122</v>
      </c>
      <c r="D87" s="22">
        <v>20724349</v>
      </c>
      <c r="E87" s="22">
        <v>20359935</v>
      </c>
      <c r="F87" s="22">
        <v>21601735</v>
      </c>
      <c r="G87" s="22">
        <v>22908155</v>
      </c>
    </row>
    <row r="88" spans="1:7" ht="14.25" thickBot="1">
      <c r="A88" s="7" t="s">
        <v>169</v>
      </c>
      <c r="B88" s="22">
        <v>24193936</v>
      </c>
      <c r="C88" s="22">
        <v>25555777</v>
      </c>
      <c r="D88" s="22">
        <v>25261105</v>
      </c>
      <c r="E88" s="22">
        <v>26118513</v>
      </c>
      <c r="F88" s="22">
        <v>30823590</v>
      </c>
      <c r="G88" s="22">
        <v>36273946</v>
      </c>
    </row>
    <row r="89" spans="1:7" ht="14.25" thickTop="1">
      <c r="A89" s="8"/>
      <c r="B89" s="24"/>
      <c r="C89" s="24"/>
      <c r="D89" s="24"/>
      <c r="E89" s="24"/>
      <c r="F89" s="24"/>
      <c r="G89" s="24"/>
    </row>
    <row r="91" ht="13.5">
      <c r="A91" s="20" t="s">
        <v>174</v>
      </c>
    </row>
    <row r="92" ht="13.5">
      <c r="A92" s="20" t="s">
        <v>175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2014-02-13T02:10:30Z</dcterms:created>
  <dcterms:modified xsi:type="dcterms:W3CDTF">2014-02-13T02:10:42Z</dcterms:modified>
  <cp:category/>
  <cp:version/>
  <cp:contentType/>
  <cp:contentStatus/>
</cp:coreProperties>
</file>