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<sst xmlns="http://schemas.openxmlformats.org/spreadsheetml/2006/main" count="649" uniqueCount="220">
  <si>
    <t>受取利息及び受取配当金</t>
  </si>
  <si>
    <t>為替差損益（△は益）</t>
  </si>
  <si>
    <t>有形固定資産売却損益（△は益）</t>
  </si>
  <si>
    <t>売上債権の増減額（△は増加）</t>
  </si>
  <si>
    <t>たな卸資産の増減額（△は増加）</t>
  </si>
  <si>
    <t>その他の流動資産の増減額（△は増加）</t>
  </si>
  <si>
    <t>仕入債務の増減額（△は減少）</t>
  </si>
  <si>
    <t>未払金の増減額（△は減少）</t>
  </si>
  <si>
    <t>未払費用の増減額（△は減少）</t>
  </si>
  <si>
    <t>その他の流動負債の増減額（△は減少）</t>
  </si>
  <si>
    <t>その他の固定負債の増減額（△は減少）</t>
  </si>
  <si>
    <t>小計</t>
  </si>
  <si>
    <t>利息及び配当金の受取額</t>
  </si>
  <si>
    <t>法人税等の支払額</t>
  </si>
  <si>
    <t>営業活動によるキャッシュ・フロー</t>
  </si>
  <si>
    <t>定期預金の預入による支出</t>
  </si>
  <si>
    <t>従業員に対する貸付けによる支出</t>
  </si>
  <si>
    <t>従業員に対する貸付金の回収による収入</t>
  </si>
  <si>
    <t>有形固定資産の取得による支出</t>
  </si>
  <si>
    <t>有形固定資産の売却による収入</t>
  </si>
  <si>
    <t>その他の支出</t>
  </si>
  <si>
    <t>その他の収入</t>
  </si>
  <si>
    <t>投資活動によるキャッシュ・フロー</t>
  </si>
  <si>
    <t>自己株式の取得による支出</t>
  </si>
  <si>
    <t>リース債務の返済による支出</t>
  </si>
  <si>
    <t>親会社による配当金の支払額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</si>
  <si>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</si>
  <si>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</si>
  <si>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</si>
  <si>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</si>
  <si>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</si>
  <si>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売上原価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</si>
  <si>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</si>
  <si>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</si>
  <si>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</si>
  <si>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</si>
  <si>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</si>
  <si>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</si>
  <si>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</si>
  <si>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</si>
  <si>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</si>
  <si>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</si>
  <si>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2013/06/28</t>
  </si>
  <si>
    <t>通期</t>
  </si>
  <si>
    <t>2013/03/31</t>
  </si>
  <si>
    <t>2012/03/31</t>
  </si>
  <si>
    <t>2011/06/30</t>
  </si>
  <si>
    <t>2011/03/31</t>
  </si>
  <si>
    <t>2010/03/31</t>
  </si>
  <si>
    <t>2010/06/30</t>
  </si>
  <si>
    <t>2009/03/31</t>
  </si>
  <si>
    <t>2009/06/29</t>
  </si>
  <si>
    <t>2008/03/31</t>
  </si>
  <si>
    <t>現金及び預金</t>
  </si>
  <si>
    <t>千円</t>
  </si>
  <si>
    <t>受取手形</t>
  </si>
  <si>
    <t>売掛金</t>
  </si>
  <si>
    <t>有価証券</t>
  </si>
  <si>
    <t>商品</t>
  </si>
  <si>
    <t>前払費用</t>
  </si>
  <si>
    <t>繰延税金資産</t>
  </si>
  <si>
    <t>デリバティブ債権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</si>
  <si>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</si>
  <si>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</si>
  <si>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</si>
  <si>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</si>
  <si>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</si>
  <si>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</si>
  <si>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</si>
  <si>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</si>
  <si>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</si>
  <si>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</si>
  <si>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</si>
  <si>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</si>
  <si>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</si>
  <si>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</si>
  <si>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</si>
  <si>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有形固定資産</t>
  </si>
  <si>
    <t>ソフトウエア</t>
  </si>
  <si>
    <t>電話加入権</t>
  </si>
  <si>
    <t>無形固定資産</t>
  </si>
  <si>
    <t>投資有価証券</t>
  </si>
  <si>
    <t>関係会社株式</t>
  </si>
  <si>
    <t>長期性預金</t>
  </si>
  <si>
    <t>出資金</t>
  </si>
  <si>
    <t>従業員に対する長期貸付金</t>
  </si>
  <si>
    <t>破産更生債権等</t>
  </si>
  <si>
    <t>長期前払費用</t>
  </si>
  <si>
    <t>投資その他の資産</t>
  </si>
  <si>
    <t>固定資産</t>
  </si>
  <si>
    <t>資産</t>
  </si>
  <si>
    <t>支払手形</t>
  </si>
  <si>
    <t>買掛金</t>
  </si>
  <si>
    <t>リース債務</t>
  </si>
  <si>
    <t>未払金</t>
  </si>
  <si>
    <t>未払費用</t>
  </si>
  <si>
    <t>未払法人税等</t>
  </si>
  <si>
    <t>前受金</t>
  </si>
  <si>
    <t>預り金</t>
  </si>
  <si>
    <t>前受収益</t>
  </si>
  <si>
    <t>賞与引当金</t>
  </si>
  <si>
    <t>商品保証引当金</t>
  </si>
  <si>
    <t>流動負債</t>
  </si>
  <si>
    <t>再評価に係る繰延税金負債</t>
  </si>
  <si>
    <t>退職給付引当金</t>
  </si>
  <si>
    <t>役員退職慰労引当金</t>
  </si>
  <si>
    <t>固定負債</t>
  </si>
  <si>
    <t>負債</t>
  </si>
  <si>
    <t>資本金</t>
  </si>
  <si>
    <t>資本準備金</t>
  </si>
  <si>
    <t>資本剰余金</t>
  </si>
  <si>
    <t>利益準備金</t>
  </si>
  <si>
    <t>別途積立金</t>
  </si>
  <si>
    <t>繰越利益剰余金</t>
  </si>
  <si>
    <t>利益剰余金</t>
  </si>
  <si>
    <t>自己株式</t>
  </si>
  <si>
    <t>株主資本</t>
  </si>
  <si>
    <t>繰延ヘッジ損益</t>
  </si>
  <si>
    <t>土地再評価差額金</t>
  </si>
  <si>
    <t>評価・換算差額等</t>
  </si>
  <si>
    <t>純資産</t>
  </si>
  <si>
    <t>負債純資産</t>
  </si>
  <si>
    <t>証券コード</t>
  </si>
  <si>
    <t>企業名</t>
  </si>
  <si>
    <t>蔵王産業株式会社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</si>
  <si>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</si>
  <si>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</si>
  <si>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</si>
  <si>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</si>
  <si>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</si>
  <si>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</si>
  <si>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</si>
  <si>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</si>
  <si>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</si>
  <si>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売上高</t>
  </si>
  <si>
    <t>商品期首たな卸高</t>
  </si>
  <si>
    <t>当期商品仕入高</t>
  </si>
  <si>
    <t>合計</t>
  </si>
  <si>
    <t>商品期末たな卸高</t>
  </si>
  <si>
    <t>他勘定振替高</t>
  </si>
  <si>
    <t>商品売上原価合計</t>
  </si>
  <si>
    <t>売上総利益</t>
  </si>
  <si>
    <t>役員報酬</t>
  </si>
  <si>
    <t>報酬及び給料手当</t>
  </si>
  <si>
    <t>（うち賞与引当金繰入額）</t>
  </si>
  <si>
    <t>（うち退職給付費用）</t>
  </si>
  <si>
    <t>（うち役員退職慰労引当金繰入額）</t>
  </si>
  <si>
    <t>商品保証引当金繰入額</t>
  </si>
  <si>
    <t>福利厚生費</t>
  </si>
  <si>
    <t>旅費及び交通費</t>
  </si>
  <si>
    <t>減価償却費</t>
  </si>
  <si>
    <t>賃借料</t>
  </si>
  <si>
    <t>販売費・一般管理費</t>
  </si>
  <si>
    <t>営業利益</t>
  </si>
  <si>
    <t>受取利息</t>
  </si>
  <si>
    <t>有価証券利息</t>
  </si>
  <si>
    <t>受取配当金</t>
  </si>
  <si>
    <t>有形固定資産売却益</t>
  </si>
  <si>
    <t>不動産賃貸料</t>
  </si>
  <si>
    <t>為替差益</t>
  </si>
  <si>
    <t>貸倒引当金戻入額</t>
  </si>
  <si>
    <t>営業外収益</t>
  </si>
  <si>
    <t>為替差損</t>
  </si>
  <si>
    <t>売上割引</t>
  </si>
  <si>
    <t>営業外費用</t>
  </si>
  <si>
    <t>経常利益</t>
  </si>
  <si>
    <t>特別利益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</si>
  <si>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</si>
  <si>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</si>
  <si>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</si>
  <si>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</si>
  <si>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</si>
  <si>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</si>
  <si>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2014/02/14</t>
  </si>
  <si>
    <t>四半期</t>
  </si>
  <si>
    <t>2013/12/31</t>
  </si>
  <si>
    <t>2013/11/14</t>
  </si>
  <si>
    <t>2013/09/30</t>
  </si>
  <si>
    <t>2013/08/12</t>
  </si>
  <si>
    <t>2013/06/30</t>
  </si>
  <si>
    <t>2013/02/14</t>
  </si>
  <si>
    <t>2012/12/31</t>
  </si>
  <si>
    <t>2012/11/14</t>
  </si>
  <si>
    <t>2012/09/30</t>
  </si>
  <si>
    <t>2012/08/10</t>
  </si>
  <si>
    <t>2012/06/30</t>
  </si>
  <si>
    <t>2012/02/14</t>
  </si>
  <si>
    <t>2011/12/31</t>
  </si>
  <si>
    <t>2011/11/14</t>
  </si>
  <si>
    <t>2011/09/30</t>
  </si>
  <si>
    <t>2011/08/10</t>
  </si>
  <si>
    <t>2011/02/10</t>
  </si>
  <si>
    <t>2010/12/31</t>
  </si>
  <si>
    <t>2010/11/12</t>
  </si>
  <si>
    <t>2010/09/30</t>
  </si>
  <si>
    <t>2010/08/11</t>
  </si>
  <si>
    <t>2010/02/15</t>
  </si>
  <si>
    <t>2009/12/31</t>
  </si>
  <si>
    <t>2009/11/13</t>
  </si>
  <si>
    <t>2009/09/30</t>
  </si>
  <si>
    <t>2009/08/11</t>
  </si>
  <si>
    <t>2009/06/30</t>
  </si>
  <si>
    <t>2009/02/13</t>
  </si>
  <si>
    <t>2008/12/31</t>
  </si>
  <si>
    <t>2008/11/14</t>
  </si>
  <si>
    <t>2008/09/30</t>
  </si>
  <si>
    <t>2008/08/12</t>
  </si>
  <si>
    <t>2008/06/30</t>
  </si>
  <si>
    <t>受取手形及び営業未収入金</t>
  </si>
  <si>
    <t>建物及び構築物（純額）</t>
  </si>
  <si>
    <t>その他（純額）</t>
  </si>
  <si>
    <t>支払手形及び買掛金</t>
  </si>
  <si>
    <t>連結・貸借対照表</t>
  </si>
  <si>
    <t>累積四半期</t>
  </si>
  <si>
    <t>2013/04/01</t>
  </si>
  <si>
    <t>賞与引当金の増減額（△は減少）</t>
  </si>
  <si>
    <t>退職給付引当金の増減額（△は減少）</t>
  </si>
  <si>
    <t>役員退職慰労引当金の増減額（△は減少）</t>
  </si>
  <si>
    <t>商品保証引当金の増減額（△は減少）</t>
  </si>
  <si>
    <t>貸倒引当金の増減額（△は減少）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</si>
</sst>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3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122</v>
      </c>
      <c r="B2" s="14">
        <v>9986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123</v>
      </c>
      <c r="B3" s="1" t="s">
        <v>124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35</v>
      </c>
      <c r="B4" s="15" t="str">
        <f>HYPERLINK("http://www.kabupro.jp/mark/20140214/S10017M0.htm","四半期報告書")</f>
        <v>四半期報告書</v>
      </c>
      <c r="C4" s="15" t="str">
        <f>HYPERLINK("http://www.kabupro.jp/mark/20131114/S1000HVQ.htm","四半期報告書")</f>
        <v>四半期報告書</v>
      </c>
      <c r="D4" s="15" t="str">
        <f>HYPERLINK("http://www.kabupro.jp/mark/20130812/S000EA2O.htm","四半期報告書")</f>
        <v>四半期報告書</v>
      </c>
      <c r="E4" s="15" t="str">
        <f>HYPERLINK("http://www.kabupro.jp/mark/20130628/S000DV60.htm","有価証券報告書")</f>
        <v>有価証券報告書</v>
      </c>
      <c r="F4" s="15" t="str">
        <f>HYPERLINK("http://www.kabupro.jp/mark/20140214/S10017M0.htm","四半期報告書")</f>
        <v>四半期報告書</v>
      </c>
      <c r="G4" s="15" t="str">
        <f>HYPERLINK("http://www.kabupro.jp/mark/20131114/S1000HVQ.htm","四半期報告書")</f>
        <v>四半期報告書</v>
      </c>
      <c r="H4" s="15" t="str">
        <f>HYPERLINK("http://www.kabupro.jp/mark/20130812/S000EA2O.htm","四半期報告書")</f>
        <v>四半期報告書</v>
      </c>
      <c r="I4" s="15" t="str">
        <f>HYPERLINK("http://www.kabupro.jp/mark/20130628/S000DV60.htm","有価証券報告書")</f>
        <v>有価証券報告書</v>
      </c>
      <c r="J4" s="15" t="str">
        <f>HYPERLINK("http://www.kabupro.jp/mark/20130214/S000CW5P.htm","四半期報告書")</f>
        <v>四半期報告書</v>
      </c>
      <c r="K4" s="15" t="str">
        <f>HYPERLINK("http://www.kabupro.jp/mark/20121114/S000CAV5.htm","四半期報告書")</f>
        <v>四半期報告書</v>
      </c>
      <c r="L4" s="15" t="str">
        <f>HYPERLINK("http://www.kabupro.jp/mark/20120810/S000BQ52.htm","四半期報告書")</f>
        <v>四半期報告書</v>
      </c>
      <c r="M4" s="15" t="str">
        <f>HYPERLINK("http://www.kabupro.jp/mark/20110630/S0008SD2.htm","有価証券報告書")</f>
        <v>有価証券報告書</v>
      </c>
      <c r="N4" s="15" t="str">
        <f>HYPERLINK("http://www.kabupro.jp/mark/20120214/S000AC8K.htm","四半期報告書")</f>
        <v>四半期報告書</v>
      </c>
      <c r="O4" s="15" t="str">
        <f>HYPERLINK("http://www.kabupro.jp/mark/20111114/S0009RIE.htm","四半期報告書")</f>
        <v>四半期報告書</v>
      </c>
      <c r="P4" s="15" t="str">
        <f>HYPERLINK("http://www.kabupro.jp/mark/20110810/S000942Q.htm","四半期報告書")</f>
        <v>四半期報告書</v>
      </c>
      <c r="Q4" s="15" t="str">
        <f>HYPERLINK("http://www.kabupro.jp/mark/20110630/S0008SD2.htm","有価証券報告書")</f>
        <v>有価証券報告書</v>
      </c>
      <c r="R4" s="15" t="str">
        <f>HYPERLINK("http://www.kabupro.jp/mark/20110210/S0007QUJ.htm","四半期報告書")</f>
        <v>四半期報告書</v>
      </c>
      <c r="S4" s="15" t="str">
        <f>HYPERLINK("http://www.kabupro.jp/mark/20101112/S00075Q9.htm","四半期報告書")</f>
        <v>四半期報告書</v>
      </c>
      <c r="T4" s="15" t="str">
        <f>HYPERLINK("http://www.kabupro.jp/mark/20100811/S0006KPA.htm","四半期報告書")</f>
        <v>四半期報告書</v>
      </c>
      <c r="U4" s="15" t="str">
        <f>HYPERLINK("http://www.kabupro.jp/mark/20100630/S000682X.htm","有価証券報告書")</f>
        <v>有価証券報告書</v>
      </c>
      <c r="V4" s="15" t="str">
        <f>HYPERLINK("http://www.kabupro.jp/mark/20100215/S0005842.htm","四半期報告書")</f>
        <v>四半期報告書</v>
      </c>
      <c r="W4" s="15" t="str">
        <f>HYPERLINK("http://www.kabupro.jp/mark/20091113/S0004L14.htm","四半期報告書")</f>
        <v>四半期報告書</v>
      </c>
      <c r="X4" s="15" t="str">
        <f>HYPERLINK("http://www.kabupro.jp/mark/20090811/S0003WGV.htm","四半期報告書")</f>
        <v>四半期報告書</v>
      </c>
      <c r="Y4" s="15" t="str">
        <f>HYPERLINK("http://www.kabupro.jp/mark/20090629/S0003JE8.htm","有価証券報告書")</f>
        <v>有価証券報告書</v>
      </c>
    </row>
    <row r="5" spans="1:25" ht="14.25" thickBot="1">
      <c r="A5" s="11" t="s">
        <v>36</v>
      </c>
      <c r="B5" s="1" t="s">
        <v>173</v>
      </c>
      <c r="C5" s="1" t="s">
        <v>176</v>
      </c>
      <c r="D5" s="1" t="s">
        <v>178</v>
      </c>
      <c r="E5" s="1" t="s">
        <v>42</v>
      </c>
      <c r="F5" s="1" t="s">
        <v>173</v>
      </c>
      <c r="G5" s="1" t="s">
        <v>176</v>
      </c>
      <c r="H5" s="1" t="s">
        <v>178</v>
      </c>
      <c r="I5" s="1" t="s">
        <v>42</v>
      </c>
      <c r="J5" s="1" t="s">
        <v>180</v>
      </c>
      <c r="K5" s="1" t="s">
        <v>182</v>
      </c>
      <c r="L5" s="1" t="s">
        <v>184</v>
      </c>
      <c r="M5" s="1" t="s">
        <v>46</v>
      </c>
      <c r="N5" s="1" t="s">
        <v>186</v>
      </c>
      <c r="O5" s="1" t="s">
        <v>188</v>
      </c>
      <c r="P5" s="1" t="s">
        <v>190</v>
      </c>
      <c r="Q5" s="1" t="s">
        <v>46</v>
      </c>
      <c r="R5" s="1" t="s">
        <v>191</v>
      </c>
      <c r="S5" s="1" t="s">
        <v>193</v>
      </c>
      <c r="T5" s="1" t="s">
        <v>195</v>
      </c>
      <c r="U5" s="1" t="s">
        <v>49</v>
      </c>
      <c r="V5" s="1" t="s">
        <v>196</v>
      </c>
      <c r="W5" s="1" t="s">
        <v>198</v>
      </c>
      <c r="X5" s="1" t="s">
        <v>200</v>
      </c>
      <c r="Y5" s="1" t="s">
        <v>51</v>
      </c>
    </row>
    <row r="6" spans="1:25" ht="15" thickBot="1" thickTop="1">
      <c r="A6" s="10" t="s">
        <v>37</v>
      </c>
      <c r="B6" s="18" t="s">
        <v>34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38</v>
      </c>
      <c r="B7" s="14" t="s">
        <v>213</v>
      </c>
      <c r="C7" s="14" t="s">
        <v>213</v>
      </c>
      <c r="D7" s="14" t="s">
        <v>213</v>
      </c>
      <c r="E7" s="16" t="s">
        <v>43</v>
      </c>
      <c r="F7" s="14" t="s">
        <v>213</v>
      </c>
      <c r="G7" s="14" t="s">
        <v>213</v>
      </c>
      <c r="H7" s="14" t="s">
        <v>213</v>
      </c>
      <c r="I7" s="16" t="s">
        <v>43</v>
      </c>
      <c r="J7" s="14" t="s">
        <v>213</v>
      </c>
      <c r="K7" s="14" t="s">
        <v>213</v>
      </c>
      <c r="L7" s="14" t="s">
        <v>213</v>
      </c>
      <c r="M7" s="16" t="s">
        <v>43</v>
      </c>
      <c r="N7" s="14" t="s">
        <v>213</v>
      </c>
      <c r="O7" s="14" t="s">
        <v>213</v>
      </c>
      <c r="P7" s="14" t="s">
        <v>213</v>
      </c>
      <c r="Q7" s="16" t="s">
        <v>43</v>
      </c>
      <c r="R7" s="14" t="s">
        <v>213</v>
      </c>
      <c r="S7" s="14" t="s">
        <v>213</v>
      </c>
      <c r="T7" s="14" t="s">
        <v>213</v>
      </c>
      <c r="U7" s="16" t="s">
        <v>43</v>
      </c>
      <c r="V7" s="14" t="s">
        <v>213</v>
      </c>
      <c r="W7" s="14" t="s">
        <v>213</v>
      </c>
      <c r="X7" s="14" t="s">
        <v>213</v>
      </c>
      <c r="Y7" s="16" t="s">
        <v>43</v>
      </c>
    </row>
    <row r="8" spans="1:25" ht="13.5">
      <c r="A8" s="13" t="s">
        <v>39</v>
      </c>
      <c r="B8" s="1" t="s">
        <v>214</v>
      </c>
      <c r="C8" s="1" t="s">
        <v>214</v>
      </c>
      <c r="D8" s="1" t="s">
        <v>214</v>
      </c>
      <c r="E8" s="17" t="s">
        <v>128</v>
      </c>
      <c r="F8" s="1" t="s">
        <v>128</v>
      </c>
      <c r="G8" s="1" t="s">
        <v>128</v>
      </c>
      <c r="H8" s="1" t="s">
        <v>128</v>
      </c>
      <c r="I8" s="17" t="s">
        <v>129</v>
      </c>
      <c r="J8" s="1" t="s">
        <v>129</v>
      </c>
      <c r="K8" s="1" t="s">
        <v>129</v>
      </c>
      <c r="L8" s="1" t="s">
        <v>129</v>
      </c>
      <c r="M8" s="17" t="s">
        <v>130</v>
      </c>
      <c r="N8" s="1" t="s">
        <v>130</v>
      </c>
      <c r="O8" s="1" t="s">
        <v>130</v>
      </c>
      <c r="P8" s="1" t="s">
        <v>130</v>
      </c>
      <c r="Q8" s="17" t="s">
        <v>131</v>
      </c>
      <c r="R8" s="1" t="s">
        <v>131</v>
      </c>
      <c r="S8" s="1" t="s">
        <v>131</v>
      </c>
      <c r="T8" s="1" t="s">
        <v>131</v>
      </c>
      <c r="U8" s="17" t="s">
        <v>132</v>
      </c>
      <c r="V8" s="1" t="s">
        <v>132</v>
      </c>
      <c r="W8" s="1" t="s">
        <v>132</v>
      </c>
      <c r="X8" s="1" t="s">
        <v>132</v>
      </c>
      <c r="Y8" s="17" t="s">
        <v>133</v>
      </c>
    </row>
    <row r="9" spans="1:25" ht="13.5">
      <c r="A9" s="13" t="s">
        <v>40</v>
      </c>
      <c r="B9" s="1" t="s">
        <v>175</v>
      </c>
      <c r="C9" s="1" t="s">
        <v>177</v>
      </c>
      <c r="D9" s="1" t="s">
        <v>179</v>
      </c>
      <c r="E9" s="17" t="s">
        <v>44</v>
      </c>
      <c r="F9" s="1" t="s">
        <v>181</v>
      </c>
      <c r="G9" s="1" t="s">
        <v>183</v>
      </c>
      <c r="H9" s="1" t="s">
        <v>185</v>
      </c>
      <c r="I9" s="17" t="s">
        <v>45</v>
      </c>
      <c r="J9" s="1" t="s">
        <v>187</v>
      </c>
      <c r="K9" s="1" t="s">
        <v>189</v>
      </c>
      <c r="L9" s="1" t="s">
        <v>46</v>
      </c>
      <c r="M9" s="17" t="s">
        <v>47</v>
      </c>
      <c r="N9" s="1" t="s">
        <v>192</v>
      </c>
      <c r="O9" s="1" t="s">
        <v>194</v>
      </c>
      <c r="P9" s="1" t="s">
        <v>49</v>
      </c>
      <c r="Q9" s="17" t="s">
        <v>48</v>
      </c>
      <c r="R9" s="1" t="s">
        <v>197</v>
      </c>
      <c r="S9" s="1" t="s">
        <v>199</v>
      </c>
      <c r="T9" s="1" t="s">
        <v>201</v>
      </c>
      <c r="U9" s="17" t="s">
        <v>50</v>
      </c>
      <c r="V9" s="1" t="s">
        <v>203</v>
      </c>
      <c r="W9" s="1" t="s">
        <v>205</v>
      </c>
      <c r="X9" s="1" t="s">
        <v>207</v>
      </c>
      <c r="Y9" s="17" t="s">
        <v>52</v>
      </c>
    </row>
    <row r="10" spans="1:25" ht="14.25" thickBot="1">
      <c r="A10" s="13" t="s">
        <v>41</v>
      </c>
      <c r="B10" s="1" t="s">
        <v>54</v>
      </c>
      <c r="C10" s="1" t="s">
        <v>54</v>
      </c>
      <c r="D10" s="1" t="s">
        <v>54</v>
      </c>
      <c r="E10" s="17" t="s">
        <v>54</v>
      </c>
      <c r="F10" s="1" t="s">
        <v>54</v>
      </c>
      <c r="G10" s="1" t="s">
        <v>54</v>
      </c>
      <c r="H10" s="1" t="s">
        <v>54</v>
      </c>
      <c r="I10" s="17" t="s">
        <v>54</v>
      </c>
      <c r="J10" s="1" t="s">
        <v>54</v>
      </c>
      <c r="K10" s="1" t="s">
        <v>54</v>
      </c>
      <c r="L10" s="1" t="s">
        <v>54</v>
      </c>
      <c r="M10" s="17" t="s">
        <v>54</v>
      </c>
      <c r="N10" s="1" t="s">
        <v>54</v>
      </c>
      <c r="O10" s="1" t="s">
        <v>54</v>
      </c>
      <c r="P10" s="1" t="s">
        <v>54</v>
      </c>
      <c r="Q10" s="17" t="s">
        <v>54</v>
      </c>
      <c r="R10" s="1" t="s">
        <v>54</v>
      </c>
      <c r="S10" s="1" t="s">
        <v>54</v>
      </c>
      <c r="T10" s="1" t="s">
        <v>54</v>
      </c>
      <c r="U10" s="17" t="s">
        <v>54</v>
      </c>
      <c r="V10" s="1" t="s">
        <v>54</v>
      </c>
      <c r="W10" s="1" t="s">
        <v>54</v>
      </c>
      <c r="X10" s="1" t="s">
        <v>54</v>
      </c>
      <c r="Y10" s="17" t="s">
        <v>54</v>
      </c>
    </row>
    <row r="11" spans="1:25" ht="14.25" thickTop="1">
      <c r="A11" s="26" t="s">
        <v>134</v>
      </c>
      <c r="B11" s="27">
        <v>5023479</v>
      </c>
      <c r="C11" s="27">
        <v>3041458</v>
      </c>
      <c r="D11" s="27">
        <v>1476927</v>
      </c>
      <c r="E11" s="21">
        <v>6667104</v>
      </c>
      <c r="F11" s="27">
        <v>4939171</v>
      </c>
      <c r="G11" s="27">
        <v>3093044</v>
      </c>
      <c r="H11" s="27">
        <v>1615954</v>
      </c>
      <c r="I11" s="21">
        <v>6141311</v>
      </c>
      <c r="J11" s="27">
        <v>4400045</v>
      </c>
      <c r="K11" s="27">
        <v>2806912</v>
      </c>
      <c r="L11" s="27">
        <v>1353169</v>
      </c>
      <c r="M11" s="21">
        <v>5248781</v>
      </c>
      <c r="N11" s="27">
        <v>3869639</v>
      </c>
      <c r="O11" s="27">
        <v>2638590</v>
      </c>
      <c r="P11" s="27">
        <v>1293853</v>
      </c>
      <c r="Q11" s="21">
        <v>5094718</v>
      </c>
      <c r="R11" s="27">
        <v>3675512</v>
      </c>
      <c r="S11" s="27">
        <v>2413689</v>
      </c>
      <c r="T11" s="27">
        <v>1402792</v>
      </c>
      <c r="U11" s="21">
        <v>6070493</v>
      </c>
      <c r="V11" s="27">
        <v>4738369</v>
      </c>
      <c r="W11" s="27">
        <v>3183942</v>
      </c>
      <c r="X11" s="27">
        <v>1590172</v>
      </c>
      <c r="Y11" s="21">
        <v>6529593</v>
      </c>
    </row>
    <row r="12" spans="1:25" ht="13.5">
      <c r="A12" s="7" t="s">
        <v>31</v>
      </c>
      <c r="B12" s="28">
        <v>2548162</v>
      </c>
      <c r="C12" s="28">
        <v>1428089</v>
      </c>
      <c r="D12" s="28">
        <v>667742</v>
      </c>
      <c r="E12" s="22">
        <v>3351249</v>
      </c>
      <c r="F12" s="28">
        <v>2479631</v>
      </c>
      <c r="G12" s="28">
        <v>1514381</v>
      </c>
      <c r="H12" s="28">
        <v>856507</v>
      </c>
      <c r="I12" s="22">
        <v>2913357</v>
      </c>
      <c r="J12" s="28">
        <v>2049597</v>
      </c>
      <c r="K12" s="28">
        <v>1267815</v>
      </c>
      <c r="L12" s="28">
        <v>610309</v>
      </c>
      <c r="M12" s="22">
        <v>2331275</v>
      </c>
      <c r="N12" s="28">
        <v>1738142</v>
      </c>
      <c r="O12" s="28">
        <v>1202980</v>
      </c>
      <c r="P12" s="28">
        <v>604697</v>
      </c>
      <c r="Q12" s="22">
        <v>2310070</v>
      </c>
      <c r="R12" s="28">
        <v>1640879</v>
      </c>
      <c r="S12" s="28">
        <v>1078536</v>
      </c>
      <c r="T12" s="28">
        <v>636935</v>
      </c>
      <c r="U12" s="22">
        <v>2765314</v>
      </c>
      <c r="V12" s="28">
        <v>2160585</v>
      </c>
      <c r="W12" s="28">
        <v>1430276</v>
      </c>
      <c r="X12" s="28">
        <v>725527</v>
      </c>
      <c r="Y12" s="22">
        <v>3043993</v>
      </c>
    </row>
    <row r="13" spans="1:25" ht="13.5">
      <c r="A13" s="7" t="s">
        <v>141</v>
      </c>
      <c r="B13" s="28">
        <v>2475316</v>
      </c>
      <c r="C13" s="28">
        <v>1613369</v>
      </c>
      <c r="D13" s="28">
        <v>809185</v>
      </c>
      <c r="E13" s="22">
        <v>3315854</v>
      </c>
      <c r="F13" s="28">
        <v>2459540</v>
      </c>
      <c r="G13" s="28">
        <v>1578663</v>
      </c>
      <c r="H13" s="28">
        <v>759447</v>
      </c>
      <c r="I13" s="22">
        <v>3227954</v>
      </c>
      <c r="J13" s="28">
        <v>2350447</v>
      </c>
      <c r="K13" s="28">
        <v>1539097</v>
      </c>
      <c r="L13" s="28">
        <v>742860</v>
      </c>
      <c r="M13" s="22">
        <v>2917505</v>
      </c>
      <c r="N13" s="28">
        <v>2131496</v>
      </c>
      <c r="O13" s="28">
        <v>1435610</v>
      </c>
      <c r="P13" s="28">
        <v>689156</v>
      </c>
      <c r="Q13" s="22">
        <v>2784648</v>
      </c>
      <c r="R13" s="28">
        <v>2034632</v>
      </c>
      <c r="S13" s="28">
        <v>1335152</v>
      </c>
      <c r="T13" s="28">
        <v>765856</v>
      </c>
      <c r="U13" s="22">
        <v>3305178</v>
      </c>
      <c r="V13" s="28">
        <v>2577783</v>
      </c>
      <c r="W13" s="28">
        <v>1753665</v>
      </c>
      <c r="X13" s="28">
        <v>864645</v>
      </c>
      <c r="Y13" s="22">
        <v>3485600</v>
      </c>
    </row>
    <row r="14" spans="1:25" ht="13.5">
      <c r="A14" s="7" t="s">
        <v>152</v>
      </c>
      <c r="B14" s="28">
        <v>1828412</v>
      </c>
      <c r="C14" s="28">
        <v>1204609</v>
      </c>
      <c r="D14" s="28">
        <v>620449</v>
      </c>
      <c r="E14" s="22">
        <v>2377926</v>
      </c>
      <c r="F14" s="28">
        <v>1787523</v>
      </c>
      <c r="G14" s="28">
        <v>1169990</v>
      </c>
      <c r="H14" s="28">
        <v>591301</v>
      </c>
      <c r="I14" s="22">
        <v>2386410</v>
      </c>
      <c r="J14" s="28">
        <v>1736505</v>
      </c>
      <c r="K14" s="28">
        <v>1136229</v>
      </c>
      <c r="L14" s="28">
        <v>566276</v>
      </c>
      <c r="M14" s="22">
        <v>2300019</v>
      </c>
      <c r="N14" s="28">
        <v>1720322</v>
      </c>
      <c r="O14" s="28">
        <v>1146535</v>
      </c>
      <c r="P14" s="28">
        <v>576542</v>
      </c>
      <c r="Q14" s="22">
        <v>2307042</v>
      </c>
      <c r="R14" s="28">
        <v>1749842</v>
      </c>
      <c r="S14" s="28">
        <v>1150902</v>
      </c>
      <c r="T14" s="28">
        <v>591339</v>
      </c>
      <c r="U14" s="22">
        <v>2572287</v>
      </c>
      <c r="V14" s="28">
        <v>1960055</v>
      </c>
      <c r="W14" s="28">
        <v>1312927</v>
      </c>
      <c r="X14" s="28">
        <v>663557</v>
      </c>
      <c r="Y14" s="22">
        <v>2568427</v>
      </c>
    </row>
    <row r="15" spans="1:25" ht="14.25" thickBot="1">
      <c r="A15" s="25" t="s">
        <v>153</v>
      </c>
      <c r="B15" s="29">
        <v>646904</v>
      </c>
      <c r="C15" s="29">
        <v>408760</v>
      </c>
      <c r="D15" s="29">
        <v>188735</v>
      </c>
      <c r="E15" s="23">
        <v>937928</v>
      </c>
      <c r="F15" s="29">
        <v>672017</v>
      </c>
      <c r="G15" s="29">
        <v>408672</v>
      </c>
      <c r="H15" s="29">
        <v>168145</v>
      </c>
      <c r="I15" s="23">
        <v>841543</v>
      </c>
      <c r="J15" s="29">
        <v>613941</v>
      </c>
      <c r="K15" s="29">
        <v>402867</v>
      </c>
      <c r="L15" s="29">
        <v>176583</v>
      </c>
      <c r="M15" s="23">
        <v>617486</v>
      </c>
      <c r="N15" s="29">
        <v>411173</v>
      </c>
      <c r="O15" s="29">
        <v>289075</v>
      </c>
      <c r="P15" s="29">
        <v>112613</v>
      </c>
      <c r="Q15" s="23">
        <v>477605</v>
      </c>
      <c r="R15" s="29">
        <v>284789</v>
      </c>
      <c r="S15" s="29">
        <v>184249</v>
      </c>
      <c r="T15" s="29">
        <v>174517</v>
      </c>
      <c r="U15" s="23">
        <v>732891</v>
      </c>
      <c r="V15" s="29">
        <v>617728</v>
      </c>
      <c r="W15" s="29">
        <v>440738</v>
      </c>
      <c r="X15" s="29">
        <v>201087</v>
      </c>
      <c r="Y15" s="23">
        <v>917172</v>
      </c>
    </row>
    <row r="16" spans="1:25" ht="14.25" thickTop="1">
      <c r="A16" s="6" t="s">
        <v>154</v>
      </c>
      <c r="B16" s="28">
        <v>2187</v>
      </c>
      <c r="C16" s="28">
        <v>1377</v>
      </c>
      <c r="D16" s="28">
        <v>653</v>
      </c>
      <c r="E16" s="22">
        <v>1853</v>
      </c>
      <c r="F16" s="28">
        <v>1158</v>
      </c>
      <c r="G16" s="28">
        <v>725</v>
      </c>
      <c r="H16" s="28">
        <v>439</v>
      </c>
      <c r="I16" s="22">
        <v>2095</v>
      </c>
      <c r="J16" s="28">
        <v>1652</v>
      </c>
      <c r="K16" s="28">
        <v>1235</v>
      </c>
      <c r="L16" s="28">
        <v>529</v>
      </c>
      <c r="M16" s="22">
        <v>2626</v>
      </c>
      <c r="N16" s="28">
        <v>1665</v>
      </c>
      <c r="O16" s="28">
        <v>1162</v>
      </c>
      <c r="P16" s="28">
        <v>615</v>
      </c>
      <c r="Q16" s="22">
        <v>3405</v>
      </c>
      <c r="R16" s="28">
        <v>2709</v>
      </c>
      <c r="S16" s="28">
        <v>2127</v>
      </c>
      <c r="T16" s="28">
        <v>1304</v>
      </c>
      <c r="U16" s="22">
        <v>5999</v>
      </c>
      <c r="V16" s="28">
        <v>5229</v>
      </c>
      <c r="W16" s="28">
        <v>3215</v>
      </c>
      <c r="X16" s="28">
        <v>1792</v>
      </c>
      <c r="Y16" s="22">
        <v>1449</v>
      </c>
    </row>
    <row r="17" spans="1:25" ht="13.5">
      <c r="A17" s="6" t="s">
        <v>156</v>
      </c>
      <c r="B17" s="28">
        <v>521</v>
      </c>
      <c r="C17" s="28">
        <v>521</v>
      </c>
      <c r="D17" s="28">
        <v>521</v>
      </c>
      <c r="E17" s="22">
        <v>704</v>
      </c>
      <c r="F17" s="28">
        <v>704</v>
      </c>
      <c r="G17" s="28">
        <v>704</v>
      </c>
      <c r="H17" s="28">
        <v>704</v>
      </c>
      <c r="I17" s="22">
        <v>601</v>
      </c>
      <c r="J17" s="28">
        <v>601</v>
      </c>
      <c r="K17" s="28">
        <v>601</v>
      </c>
      <c r="L17" s="28">
        <v>601</v>
      </c>
      <c r="M17" s="22">
        <v>2200</v>
      </c>
      <c r="N17" s="28">
        <v>2200</v>
      </c>
      <c r="O17" s="28">
        <v>2200</v>
      </c>
      <c r="P17" s="28">
        <v>2200</v>
      </c>
      <c r="Q17" s="22">
        <v>1831</v>
      </c>
      <c r="R17" s="28">
        <v>1831</v>
      </c>
      <c r="S17" s="28">
        <v>450</v>
      </c>
      <c r="T17" s="28">
        <v>450</v>
      </c>
      <c r="U17" s="22"/>
      <c r="V17" s="28"/>
      <c r="W17" s="28"/>
      <c r="X17" s="28"/>
      <c r="Y17" s="22"/>
    </row>
    <row r="18" spans="1:25" ht="13.5">
      <c r="A18" s="6" t="s">
        <v>159</v>
      </c>
      <c r="B18" s="28">
        <v>8802</v>
      </c>
      <c r="C18" s="28">
        <v>3872</v>
      </c>
      <c r="D18" s="28">
        <v>4841</v>
      </c>
      <c r="E18" s="22"/>
      <c r="F18" s="28">
        <v>5124</v>
      </c>
      <c r="G18" s="28">
        <v>7109</v>
      </c>
      <c r="H18" s="28">
        <v>7105</v>
      </c>
      <c r="I18" s="22">
        <v>12362</v>
      </c>
      <c r="J18" s="28">
        <v>12407</v>
      </c>
      <c r="K18" s="28">
        <v>9628</v>
      </c>
      <c r="L18" s="28"/>
      <c r="M18" s="22"/>
      <c r="N18" s="28">
        <v>739</v>
      </c>
      <c r="O18" s="28">
        <v>1168</v>
      </c>
      <c r="P18" s="28"/>
      <c r="Q18" s="22"/>
      <c r="R18" s="28"/>
      <c r="S18" s="28"/>
      <c r="T18" s="28"/>
      <c r="U18" s="22">
        <v>25697</v>
      </c>
      <c r="V18" s="28">
        <v>31054</v>
      </c>
      <c r="W18" s="28"/>
      <c r="X18" s="28"/>
      <c r="Y18" s="22"/>
    </row>
    <row r="19" spans="1:25" ht="13.5">
      <c r="A19" s="6" t="s">
        <v>157</v>
      </c>
      <c r="B19" s="28">
        <v>911</v>
      </c>
      <c r="C19" s="28">
        <v>911</v>
      </c>
      <c r="D19" s="28"/>
      <c r="E19" s="22">
        <v>1688</v>
      </c>
      <c r="F19" s="28">
        <v>968</v>
      </c>
      <c r="G19" s="28">
        <v>191</v>
      </c>
      <c r="H19" s="28">
        <v>191</v>
      </c>
      <c r="I19" s="22">
        <v>787</v>
      </c>
      <c r="J19" s="28">
        <v>579</v>
      </c>
      <c r="K19" s="28">
        <v>579</v>
      </c>
      <c r="L19" s="28"/>
      <c r="M19" s="22">
        <v>1669</v>
      </c>
      <c r="N19" s="28">
        <v>614</v>
      </c>
      <c r="O19" s="28">
        <v>138</v>
      </c>
      <c r="P19" s="28">
        <v>138</v>
      </c>
      <c r="Q19" s="22">
        <v>3718</v>
      </c>
      <c r="R19" s="28">
        <v>4613</v>
      </c>
      <c r="S19" s="28">
        <v>2480</v>
      </c>
      <c r="T19" s="28"/>
      <c r="U19" s="22"/>
      <c r="V19" s="28"/>
      <c r="W19" s="28"/>
      <c r="X19" s="28"/>
      <c r="Y19" s="22"/>
    </row>
    <row r="20" spans="1:25" ht="13.5">
      <c r="A20" s="6" t="s">
        <v>158</v>
      </c>
      <c r="B20" s="28">
        <v>12320</v>
      </c>
      <c r="C20" s="28">
        <v>9060</v>
      </c>
      <c r="D20" s="28">
        <v>4530</v>
      </c>
      <c r="E20" s="22">
        <v>14884</v>
      </c>
      <c r="F20" s="28">
        <v>10264</v>
      </c>
      <c r="G20" s="28">
        <v>6630</v>
      </c>
      <c r="H20" s="28">
        <v>3315</v>
      </c>
      <c r="I20" s="22">
        <v>16545</v>
      </c>
      <c r="J20" s="28">
        <v>12996</v>
      </c>
      <c r="K20" s="28">
        <v>8844</v>
      </c>
      <c r="L20" s="28">
        <v>4422</v>
      </c>
      <c r="M20" s="22">
        <v>17868</v>
      </c>
      <c r="N20" s="28">
        <v>13446</v>
      </c>
      <c r="O20" s="28">
        <v>9024</v>
      </c>
      <c r="P20" s="28">
        <v>4530</v>
      </c>
      <c r="Q20" s="22">
        <v>18120</v>
      </c>
      <c r="R20" s="28">
        <v>13590</v>
      </c>
      <c r="S20" s="28">
        <v>9060</v>
      </c>
      <c r="T20" s="28">
        <v>4530</v>
      </c>
      <c r="U20" s="22">
        <v>18330</v>
      </c>
      <c r="V20" s="28">
        <v>13800</v>
      </c>
      <c r="W20" s="28">
        <v>9793</v>
      </c>
      <c r="X20" s="28">
        <v>4575</v>
      </c>
      <c r="Y20" s="22">
        <v>20184</v>
      </c>
    </row>
    <row r="21" spans="1:25" ht="13.5">
      <c r="A21" s="6" t="s">
        <v>62</v>
      </c>
      <c r="B21" s="28">
        <v>3336</v>
      </c>
      <c r="C21" s="28">
        <v>2436</v>
      </c>
      <c r="D21" s="28">
        <v>1551</v>
      </c>
      <c r="E21" s="22">
        <v>8017</v>
      </c>
      <c r="F21" s="28">
        <v>5586</v>
      </c>
      <c r="G21" s="28">
        <v>3620</v>
      </c>
      <c r="H21" s="28">
        <v>3019</v>
      </c>
      <c r="I21" s="22">
        <v>3648</v>
      </c>
      <c r="J21" s="28">
        <v>3575</v>
      </c>
      <c r="K21" s="28">
        <v>2000</v>
      </c>
      <c r="L21" s="28">
        <v>3118</v>
      </c>
      <c r="M21" s="22">
        <v>5974</v>
      </c>
      <c r="N21" s="28">
        <v>3274</v>
      </c>
      <c r="O21" s="28">
        <v>2756</v>
      </c>
      <c r="P21" s="28">
        <v>1994</v>
      </c>
      <c r="Q21" s="22">
        <v>3978</v>
      </c>
      <c r="R21" s="28">
        <v>1907</v>
      </c>
      <c r="S21" s="28">
        <v>1224</v>
      </c>
      <c r="T21" s="28">
        <v>1204</v>
      </c>
      <c r="U21" s="22">
        <v>7142</v>
      </c>
      <c r="V21" s="28">
        <v>3632</v>
      </c>
      <c r="W21" s="28">
        <v>6703</v>
      </c>
      <c r="X21" s="28">
        <v>2514</v>
      </c>
      <c r="Y21" s="22">
        <v>8885</v>
      </c>
    </row>
    <row r="22" spans="1:25" ht="13.5">
      <c r="A22" s="6" t="s">
        <v>161</v>
      </c>
      <c r="B22" s="28">
        <v>28078</v>
      </c>
      <c r="C22" s="28">
        <v>18179</v>
      </c>
      <c r="D22" s="28">
        <v>12097</v>
      </c>
      <c r="E22" s="22">
        <v>27147</v>
      </c>
      <c r="F22" s="28">
        <v>23807</v>
      </c>
      <c r="G22" s="28">
        <v>18981</v>
      </c>
      <c r="H22" s="28">
        <v>14775</v>
      </c>
      <c r="I22" s="22">
        <v>36041</v>
      </c>
      <c r="J22" s="28">
        <v>31813</v>
      </c>
      <c r="K22" s="28">
        <v>22889</v>
      </c>
      <c r="L22" s="28">
        <v>8671</v>
      </c>
      <c r="M22" s="22">
        <v>30337</v>
      </c>
      <c r="N22" s="28">
        <v>21939</v>
      </c>
      <c r="O22" s="28">
        <v>16450</v>
      </c>
      <c r="P22" s="28">
        <v>9478</v>
      </c>
      <c r="Q22" s="22">
        <v>31054</v>
      </c>
      <c r="R22" s="28">
        <v>24652</v>
      </c>
      <c r="S22" s="28">
        <v>15342</v>
      </c>
      <c r="T22" s="28">
        <v>9900</v>
      </c>
      <c r="U22" s="22">
        <v>57169</v>
      </c>
      <c r="V22" s="28">
        <v>53715</v>
      </c>
      <c r="W22" s="28">
        <v>19712</v>
      </c>
      <c r="X22" s="28">
        <v>8881</v>
      </c>
      <c r="Y22" s="22">
        <v>30520</v>
      </c>
    </row>
    <row r="23" spans="1:25" ht="13.5">
      <c r="A23" s="6" t="s">
        <v>163</v>
      </c>
      <c r="B23" s="28">
        <v>2131</v>
      </c>
      <c r="C23" s="28">
        <v>757</v>
      </c>
      <c r="D23" s="28">
        <v>557</v>
      </c>
      <c r="E23" s="22">
        <v>5514</v>
      </c>
      <c r="F23" s="28">
        <v>3685</v>
      </c>
      <c r="G23" s="28">
        <v>2914</v>
      </c>
      <c r="H23" s="28">
        <v>2237</v>
      </c>
      <c r="I23" s="22">
        <v>2440</v>
      </c>
      <c r="J23" s="28"/>
      <c r="K23" s="28"/>
      <c r="L23" s="28"/>
      <c r="M23" s="22"/>
      <c r="N23" s="28"/>
      <c r="O23" s="28"/>
      <c r="P23" s="28"/>
      <c r="Q23" s="22"/>
      <c r="R23" s="28"/>
      <c r="S23" s="28"/>
      <c r="T23" s="28"/>
      <c r="U23" s="22"/>
      <c r="V23" s="28"/>
      <c r="W23" s="28"/>
      <c r="X23" s="28"/>
      <c r="Y23" s="22"/>
    </row>
    <row r="24" spans="1:25" ht="13.5">
      <c r="A24" s="6" t="s">
        <v>62</v>
      </c>
      <c r="B24" s="28"/>
      <c r="C24" s="28"/>
      <c r="D24" s="28"/>
      <c r="E24" s="22">
        <v>112</v>
      </c>
      <c r="F24" s="28">
        <v>112</v>
      </c>
      <c r="G24" s="28"/>
      <c r="H24" s="28"/>
      <c r="I24" s="22"/>
      <c r="J24" s="28"/>
      <c r="K24" s="28"/>
      <c r="L24" s="28"/>
      <c r="M24" s="22"/>
      <c r="N24" s="28"/>
      <c r="O24" s="28"/>
      <c r="P24" s="28"/>
      <c r="Q24" s="22"/>
      <c r="R24" s="28"/>
      <c r="S24" s="28"/>
      <c r="T24" s="28"/>
      <c r="U24" s="22"/>
      <c r="V24" s="28"/>
      <c r="W24" s="28">
        <v>154</v>
      </c>
      <c r="X24" s="28">
        <v>32</v>
      </c>
      <c r="Y24" s="22"/>
    </row>
    <row r="25" spans="1:25" ht="13.5">
      <c r="A25" s="6" t="s">
        <v>164</v>
      </c>
      <c r="B25" s="28">
        <v>2131</v>
      </c>
      <c r="C25" s="28">
        <v>757</v>
      </c>
      <c r="D25" s="28">
        <v>557</v>
      </c>
      <c r="E25" s="22">
        <v>7214</v>
      </c>
      <c r="F25" s="28">
        <v>3798</v>
      </c>
      <c r="G25" s="28">
        <v>2914</v>
      </c>
      <c r="H25" s="28">
        <v>2237</v>
      </c>
      <c r="I25" s="22">
        <v>2440</v>
      </c>
      <c r="J25" s="28"/>
      <c r="K25" s="28"/>
      <c r="L25" s="28"/>
      <c r="M25" s="22"/>
      <c r="N25" s="28"/>
      <c r="O25" s="28"/>
      <c r="P25" s="28"/>
      <c r="Q25" s="22">
        <v>6485</v>
      </c>
      <c r="R25" s="28">
        <v>964</v>
      </c>
      <c r="S25" s="28">
        <v>1700</v>
      </c>
      <c r="T25" s="28"/>
      <c r="U25" s="22">
        <v>95</v>
      </c>
      <c r="V25" s="28">
        <v>95</v>
      </c>
      <c r="W25" s="28">
        <v>249</v>
      </c>
      <c r="X25" s="28">
        <v>128</v>
      </c>
      <c r="Y25" s="22">
        <v>1080</v>
      </c>
    </row>
    <row r="26" spans="1:25" ht="14.25" thickBot="1">
      <c r="A26" s="25" t="s">
        <v>165</v>
      </c>
      <c r="B26" s="29">
        <v>672852</v>
      </c>
      <c r="C26" s="29">
        <v>426181</v>
      </c>
      <c r="D26" s="29">
        <v>200275</v>
      </c>
      <c r="E26" s="23">
        <v>957861</v>
      </c>
      <c r="F26" s="29">
        <v>692026</v>
      </c>
      <c r="G26" s="29">
        <v>424739</v>
      </c>
      <c r="H26" s="29">
        <v>180683</v>
      </c>
      <c r="I26" s="23">
        <v>875143</v>
      </c>
      <c r="J26" s="29">
        <v>645755</v>
      </c>
      <c r="K26" s="29">
        <v>425757</v>
      </c>
      <c r="L26" s="29">
        <v>185255</v>
      </c>
      <c r="M26" s="23">
        <v>647824</v>
      </c>
      <c r="N26" s="29">
        <v>433113</v>
      </c>
      <c r="O26" s="29">
        <v>305525</v>
      </c>
      <c r="P26" s="29">
        <v>122091</v>
      </c>
      <c r="Q26" s="23">
        <v>502174</v>
      </c>
      <c r="R26" s="29">
        <v>308477</v>
      </c>
      <c r="S26" s="29">
        <v>197891</v>
      </c>
      <c r="T26" s="29">
        <v>184417</v>
      </c>
      <c r="U26" s="23">
        <v>789966</v>
      </c>
      <c r="V26" s="29">
        <v>671349</v>
      </c>
      <c r="W26" s="29">
        <v>460201</v>
      </c>
      <c r="X26" s="29">
        <v>209841</v>
      </c>
      <c r="Y26" s="23">
        <v>946612</v>
      </c>
    </row>
    <row r="27" spans="1:25" ht="14.25" thickTop="1">
      <c r="A27" s="7" t="s">
        <v>167</v>
      </c>
      <c r="B27" s="28">
        <v>672852</v>
      </c>
      <c r="C27" s="28">
        <v>426181</v>
      </c>
      <c r="D27" s="28">
        <v>200275</v>
      </c>
      <c r="E27" s="22">
        <v>957861</v>
      </c>
      <c r="F27" s="28">
        <v>692026</v>
      </c>
      <c r="G27" s="28">
        <v>424739</v>
      </c>
      <c r="H27" s="28">
        <v>180683</v>
      </c>
      <c r="I27" s="22">
        <v>877488</v>
      </c>
      <c r="J27" s="28">
        <v>648100</v>
      </c>
      <c r="K27" s="28">
        <v>425757</v>
      </c>
      <c r="L27" s="28">
        <v>185255</v>
      </c>
      <c r="M27" s="22">
        <v>676836</v>
      </c>
      <c r="N27" s="28">
        <v>477686</v>
      </c>
      <c r="O27" s="28">
        <v>350381</v>
      </c>
      <c r="P27" s="28">
        <v>166954</v>
      </c>
      <c r="Q27" s="22">
        <v>499026</v>
      </c>
      <c r="R27" s="28">
        <v>308240</v>
      </c>
      <c r="S27" s="28">
        <v>198045</v>
      </c>
      <c r="T27" s="28">
        <v>184350</v>
      </c>
      <c r="U27" s="22">
        <v>789912</v>
      </c>
      <c r="V27" s="28">
        <v>671364</v>
      </c>
      <c r="W27" s="28">
        <v>460156</v>
      </c>
      <c r="X27" s="28">
        <v>209824</v>
      </c>
      <c r="Y27" s="22">
        <v>946655</v>
      </c>
    </row>
    <row r="28" spans="1:25" ht="13.5">
      <c r="A28" s="7" t="s">
        <v>168</v>
      </c>
      <c r="B28" s="28">
        <v>230200</v>
      </c>
      <c r="C28" s="28">
        <v>148950</v>
      </c>
      <c r="D28" s="28">
        <v>14900</v>
      </c>
      <c r="E28" s="22">
        <v>410500</v>
      </c>
      <c r="F28" s="28">
        <v>245200</v>
      </c>
      <c r="G28" s="28">
        <v>150400</v>
      </c>
      <c r="H28" s="28">
        <v>6000</v>
      </c>
      <c r="I28" s="22">
        <v>415700</v>
      </c>
      <c r="J28" s="28">
        <v>240100</v>
      </c>
      <c r="K28" s="28">
        <v>167600</v>
      </c>
      <c r="L28" s="28">
        <v>23200</v>
      </c>
      <c r="M28" s="22">
        <v>364550</v>
      </c>
      <c r="N28" s="28">
        <v>217200</v>
      </c>
      <c r="O28" s="28">
        <v>182300</v>
      </c>
      <c r="P28" s="28">
        <v>58200</v>
      </c>
      <c r="Q28" s="22">
        <v>232360</v>
      </c>
      <c r="R28" s="28">
        <v>108750</v>
      </c>
      <c r="S28" s="28">
        <v>78900</v>
      </c>
      <c r="T28" s="28">
        <v>41000</v>
      </c>
      <c r="U28" s="22">
        <v>356230</v>
      </c>
      <c r="V28" s="28">
        <v>275800</v>
      </c>
      <c r="W28" s="28">
        <v>213000</v>
      </c>
      <c r="X28" s="28">
        <v>59600</v>
      </c>
      <c r="Y28" s="22">
        <v>418500</v>
      </c>
    </row>
    <row r="29" spans="1:25" ht="13.5">
      <c r="A29" s="7" t="s">
        <v>169</v>
      </c>
      <c r="B29" s="28">
        <v>59133</v>
      </c>
      <c r="C29" s="28">
        <v>34296</v>
      </c>
      <c r="D29" s="28">
        <v>71979</v>
      </c>
      <c r="E29" s="22">
        <v>-13363</v>
      </c>
      <c r="F29" s="28">
        <v>52090</v>
      </c>
      <c r="G29" s="28">
        <v>32336</v>
      </c>
      <c r="H29" s="28">
        <v>70987</v>
      </c>
      <c r="I29" s="22">
        <v>5094</v>
      </c>
      <c r="J29" s="28">
        <v>70057</v>
      </c>
      <c r="K29" s="28">
        <v>20423</v>
      </c>
      <c r="L29" s="28">
        <v>58847</v>
      </c>
      <c r="M29" s="22">
        <v>-40540</v>
      </c>
      <c r="N29" s="28">
        <v>11935</v>
      </c>
      <c r="O29" s="28">
        <v>-15857</v>
      </c>
      <c r="P29" s="28">
        <v>21264</v>
      </c>
      <c r="Q29" s="22">
        <v>62767</v>
      </c>
      <c r="R29" s="28">
        <v>42107</v>
      </c>
      <c r="S29" s="28">
        <v>17951</v>
      </c>
      <c r="T29" s="28">
        <v>42904</v>
      </c>
      <c r="U29" s="22">
        <v>694</v>
      </c>
      <c r="V29" s="28">
        <v>25489</v>
      </c>
      <c r="W29" s="28">
        <v>-5157</v>
      </c>
      <c r="X29" s="28">
        <v>34696</v>
      </c>
      <c r="Y29" s="22">
        <v>20125</v>
      </c>
    </row>
    <row r="30" spans="1:25" ht="13.5">
      <c r="A30" s="7" t="s">
        <v>170</v>
      </c>
      <c r="B30" s="28">
        <v>289333</v>
      </c>
      <c r="C30" s="28">
        <v>183246</v>
      </c>
      <c r="D30" s="28">
        <v>86879</v>
      </c>
      <c r="E30" s="22">
        <v>397136</v>
      </c>
      <c r="F30" s="28">
        <v>297290</v>
      </c>
      <c r="G30" s="28">
        <v>182736</v>
      </c>
      <c r="H30" s="28">
        <v>76987</v>
      </c>
      <c r="I30" s="22">
        <v>420794</v>
      </c>
      <c r="J30" s="28">
        <v>310157</v>
      </c>
      <c r="K30" s="28">
        <v>188023</v>
      </c>
      <c r="L30" s="28">
        <v>82047</v>
      </c>
      <c r="M30" s="22">
        <v>324009</v>
      </c>
      <c r="N30" s="28">
        <v>229135</v>
      </c>
      <c r="O30" s="28">
        <v>166442</v>
      </c>
      <c r="P30" s="28">
        <v>79464</v>
      </c>
      <c r="Q30" s="22">
        <v>295127</v>
      </c>
      <c r="R30" s="28">
        <v>150857</v>
      </c>
      <c r="S30" s="28">
        <v>96851</v>
      </c>
      <c r="T30" s="28">
        <v>83904</v>
      </c>
      <c r="U30" s="22">
        <v>356924</v>
      </c>
      <c r="V30" s="28">
        <v>301289</v>
      </c>
      <c r="W30" s="28">
        <v>207842</v>
      </c>
      <c r="X30" s="28">
        <v>94296</v>
      </c>
      <c r="Y30" s="22">
        <v>438625</v>
      </c>
    </row>
    <row r="31" spans="1:25" ht="13.5">
      <c r="A31" s="7" t="s">
        <v>32</v>
      </c>
      <c r="B31" s="28">
        <v>383518</v>
      </c>
      <c r="C31" s="28">
        <v>242934</v>
      </c>
      <c r="D31" s="28">
        <v>113395</v>
      </c>
      <c r="E31" s="22">
        <v>560724</v>
      </c>
      <c r="F31" s="28">
        <v>394735</v>
      </c>
      <c r="G31" s="28">
        <v>242003</v>
      </c>
      <c r="H31" s="28">
        <v>103695</v>
      </c>
      <c r="I31" s="22">
        <v>456694</v>
      </c>
      <c r="J31" s="28">
        <v>337942</v>
      </c>
      <c r="K31" s="28">
        <v>237733</v>
      </c>
      <c r="L31" s="28">
        <v>103208</v>
      </c>
      <c r="M31" s="22">
        <v>352826</v>
      </c>
      <c r="N31" s="28">
        <v>248551</v>
      </c>
      <c r="O31" s="28">
        <v>183939</v>
      </c>
      <c r="P31" s="28">
        <v>87489</v>
      </c>
      <c r="Q31" s="22"/>
      <c r="R31" s="28"/>
      <c r="S31" s="28"/>
      <c r="T31" s="28"/>
      <c r="U31" s="22"/>
      <c r="V31" s="28"/>
      <c r="W31" s="28"/>
      <c r="X31" s="28"/>
      <c r="Y31" s="22"/>
    </row>
    <row r="32" spans="1:25" ht="13.5">
      <c r="A32" s="7" t="s">
        <v>33</v>
      </c>
      <c r="B32" s="28"/>
      <c r="C32" s="28"/>
      <c r="D32" s="28"/>
      <c r="E32" s="22"/>
      <c r="F32" s="28"/>
      <c r="G32" s="28"/>
      <c r="H32" s="28"/>
      <c r="I32" s="22"/>
      <c r="J32" s="28"/>
      <c r="K32" s="28"/>
      <c r="L32" s="28"/>
      <c r="M32" s="22"/>
      <c r="N32" s="28"/>
      <c r="O32" s="28"/>
      <c r="P32" s="28"/>
      <c r="Q32" s="22"/>
      <c r="R32" s="28"/>
      <c r="S32" s="28"/>
      <c r="T32" s="28"/>
      <c r="U32" s="22"/>
      <c r="V32" s="28"/>
      <c r="W32" s="28"/>
      <c r="X32" s="28"/>
      <c r="Y32" s="22"/>
    </row>
    <row r="33" spans="1:25" ht="14.25" thickBot="1">
      <c r="A33" s="7" t="s">
        <v>171</v>
      </c>
      <c r="B33" s="28">
        <v>383518</v>
      </c>
      <c r="C33" s="28">
        <v>242934</v>
      </c>
      <c r="D33" s="28">
        <v>113395</v>
      </c>
      <c r="E33" s="22">
        <v>560724</v>
      </c>
      <c r="F33" s="28">
        <v>394735</v>
      </c>
      <c r="G33" s="28">
        <v>242003</v>
      </c>
      <c r="H33" s="28">
        <v>103695</v>
      </c>
      <c r="I33" s="22">
        <v>456694</v>
      </c>
      <c r="J33" s="28">
        <v>337942</v>
      </c>
      <c r="K33" s="28">
        <v>237733</v>
      </c>
      <c r="L33" s="28">
        <v>103208</v>
      </c>
      <c r="M33" s="22">
        <v>352826</v>
      </c>
      <c r="N33" s="28">
        <v>248551</v>
      </c>
      <c r="O33" s="28">
        <v>183939</v>
      </c>
      <c r="P33" s="28">
        <v>87489</v>
      </c>
      <c r="Q33" s="22">
        <v>203898</v>
      </c>
      <c r="R33" s="28">
        <v>157383</v>
      </c>
      <c r="S33" s="28">
        <v>101193</v>
      </c>
      <c r="T33" s="28">
        <v>100446</v>
      </c>
      <c r="U33" s="22">
        <v>432988</v>
      </c>
      <c r="V33" s="28">
        <v>370074</v>
      </c>
      <c r="W33" s="28">
        <v>252313</v>
      </c>
      <c r="X33" s="28">
        <v>115528</v>
      </c>
      <c r="Y33" s="22">
        <v>508030</v>
      </c>
    </row>
    <row r="34" spans="1:25" ht="14.25" thickTop="1">
      <c r="A34" s="8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6" ht="13.5">
      <c r="A36" s="20" t="s">
        <v>126</v>
      </c>
    </row>
    <row r="37" ht="13.5">
      <c r="A37" s="20" t="s">
        <v>127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52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122</v>
      </c>
      <c r="B2" s="14">
        <v>9986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123</v>
      </c>
      <c r="B3" s="1" t="s">
        <v>124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35</v>
      </c>
      <c r="B4" s="15" t="str">
        <f>HYPERLINK("http://www.kabupro.jp/mark/20131114/S1000HVQ.htm","四半期報告書")</f>
        <v>四半期報告書</v>
      </c>
      <c r="C4" s="15" t="str">
        <f>HYPERLINK("http://www.kabupro.jp/mark/20130628/S000DV60.htm","有価証券報告書")</f>
        <v>有価証券報告書</v>
      </c>
      <c r="D4" s="15" t="str">
        <f>HYPERLINK("http://www.kabupro.jp/mark/20131114/S1000HVQ.htm","四半期報告書")</f>
        <v>四半期報告書</v>
      </c>
      <c r="E4" s="15" t="str">
        <f>HYPERLINK("http://www.kabupro.jp/mark/20130628/S000DV60.htm","有価証券報告書")</f>
        <v>有価証券報告書</v>
      </c>
      <c r="F4" s="15" t="str">
        <f>HYPERLINK("http://www.kabupro.jp/mark/20121114/S000CAV5.htm","四半期報告書")</f>
        <v>四半期報告書</v>
      </c>
      <c r="G4" s="15" t="str">
        <f>HYPERLINK("http://www.kabupro.jp/mark/20110630/S0008SD2.htm","有価証券報告書")</f>
        <v>有価証券報告書</v>
      </c>
      <c r="H4" s="15" t="str">
        <f>HYPERLINK("http://www.kabupro.jp/mark/20110210/S0007QUJ.htm","四半期報告書")</f>
        <v>四半期報告書</v>
      </c>
      <c r="I4" s="15" t="str">
        <f>HYPERLINK("http://www.kabupro.jp/mark/20111114/S0009RIE.htm","四半期報告書")</f>
        <v>四半期報告書</v>
      </c>
      <c r="J4" s="15" t="str">
        <f>HYPERLINK("http://www.kabupro.jp/mark/20100811/S0006KPA.htm","四半期報告書")</f>
        <v>四半期報告書</v>
      </c>
      <c r="K4" s="15" t="str">
        <f>HYPERLINK("http://www.kabupro.jp/mark/20110630/S0008SD2.htm","有価証券報告書")</f>
        <v>有価証券報告書</v>
      </c>
      <c r="L4" s="15" t="str">
        <f>HYPERLINK("http://www.kabupro.jp/mark/20110210/S0007QUJ.htm","四半期報告書")</f>
        <v>四半期報告書</v>
      </c>
      <c r="M4" s="15" t="str">
        <f>HYPERLINK("http://www.kabupro.jp/mark/20101112/S00075Q9.htm","四半期報告書")</f>
        <v>四半期報告書</v>
      </c>
      <c r="N4" s="15" t="str">
        <f>HYPERLINK("http://www.kabupro.jp/mark/20100811/S0006KPA.htm","四半期報告書")</f>
        <v>四半期報告書</v>
      </c>
      <c r="O4" s="15" t="str">
        <f>HYPERLINK("http://www.kabupro.jp/mark/20100630/S000682X.htm","有価証券報告書")</f>
        <v>有価証券報告書</v>
      </c>
      <c r="P4" s="15" t="str">
        <f>HYPERLINK("http://www.kabupro.jp/mark/20100215/S0005842.htm","四半期報告書")</f>
        <v>四半期報告書</v>
      </c>
      <c r="Q4" s="15" t="str">
        <f>HYPERLINK("http://www.kabupro.jp/mark/20091113/S0004L14.htm","四半期報告書")</f>
        <v>四半期報告書</v>
      </c>
      <c r="R4" s="15" t="str">
        <f>HYPERLINK("http://www.kabupro.jp/mark/20090811/S0003WGV.htm","四半期報告書")</f>
        <v>四半期報告書</v>
      </c>
      <c r="S4" s="15" t="str">
        <f>HYPERLINK("http://www.kabupro.jp/mark/20090629/S0003JE8.htm","有価証券報告書")</f>
        <v>有価証券報告書</v>
      </c>
    </row>
    <row r="5" spans="1:19" ht="14.25" thickBot="1">
      <c r="A5" s="11" t="s">
        <v>36</v>
      </c>
      <c r="B5" s="1" t="s">
        <v>176</v>
      </c>
      <c r="C5" s="1" t="s">
        <v>42</v>
      </c>
      <c r="D5" s="1" t="s">
        <v>176</v>
      </c>
      <c r="E5" s="1" t="s">
        <v>42</v>
      </c>
      <c r="F5" s="1" t="s">
        <v>182</v>
      </c>
      <c r="G5" s="1" t="s">
        <v>46</v>
      </c>
      <c r="H5" s="1" t="s">
        <v>191</v>
      </c>
      <c r="I5" s="1" t="s">
        <v>188</v>
      </c>
      <c r="J5" s="1" t="s">
        <v>195</v>
      </c>
      <c r="K5" s="1" t="s">
        <v>46</v>
      </c>
      <c r="L5" s="1" t="s">
        <v>191</v>
      </c>
      <c r="M5" s="1" t="s">
        <v>193</v>
      </c>
      <c r="N5" s="1" t="s">
        <v>195</v>
      </c>
      <c r="O5" s="1" t="s">
        <v>49</v>
      </c>
      <c r="P5" s="1" t="s">
        <v>196</v>
      </c>
      <c r="Q5" s="1" t="s">
        <v>198</v>
      </c>
      <c r="R5" s="1" t="s">
        <v>200</v>
      </c>
      <c r="S5" s="1" t="s">
        <v>51</v>
      </c>
    </row>
    <row r="6" spans="1:19" ht="15" thickBot="1" thickTop="1">
      <c r="A6" s="10" t="s">
        <v>37</v>
      </c>
      <c r="B6" s="18" t="s">
        <v>30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38</v>
      </c>
      <c r="B7" s="14" t="s">
        <v>213</v>
      </c>
      <c r="C7" s="16" t="s">
        <v>43</v>
      </c>
      <c r="D7" s="14" t="s">
        <v>213</v>
      </c>
      <c r="E7" s="16" t="s">
        <v>43</v>
      </c>
      <c r="F7" s="14" t="s">
        <v>213</v>
      </c>
      <c r="G7" s="16" t="s">
        <v>43</v>
      </c>
      <c r="H7" s="14" t="s">
        <v>213</v>
      </c>
      <c r="I7" s="14" t="s">
        <v>213</v>
      </c>
      <c r="J7" s="14" t="s">
        <v>213</v>
      </c>
      <c r="K7" s="16" t="s">
        <v>43</v>
      </c>
      <c r="L7" s="14" t="s">
        <v>213</v>
      </c>
      <c r="M7" s="14" t="s">
        <v>213</v>
      </c>
      <c r="N7" s="14" t="s">
        <v>213</v>
      </c>
      <c r="O7" s="16" t="s">
        <v>43</v>
      </c>
      <c r="P7" s="14" t="s">
        <v>213</v>
      </c>
      <c r="Q7" s="14" t="s">
        <v>213</v>
      </c>
      <c r="R7" s="14" t="s">
        <v>213</v>
      </c>
      <c r="S7" s="16" t="s">
        <v>43</v>
      </c>
    </row>
    <row r="8" spans="1:19" ht="13.5">
      <c r="A8" s="13" t="s">
        <v>39</v>
      </c>
      <c r="B8" s="1" t="s">
        <v>214</v>
      </c>
      <c r="C8" s="17" t="s">
        <v>128</v>
      </c>
      <c r="D8" s="1" t="s">
        <v>128</v>
      </c>
      <c r="E8" s="17" t="s">
        <v>129</v>
      </c>
      <c r="F8" s="1" t="s">
        <v>129</v>
      </c>
      <c r="G8" s="17" t="s">
        <v>130</v>
      </c>
      <c r="H8" s="1" t="s">
        <v>130</v>
      </c>
      <c r="I8" s="1" t="s">
        <v>130</v>
      </c>
      <c r="J8" s="1" t="s">
        <v>130</v>
      </c>
      <c r="K8" s="17" t="s">
        <v>131</v>
      </c>
      <c r="L8" s="1" t="s">
        <v>131</v>
      </c>
      <c r="M8" s="1" t="s">
        <v>131</v>
      </c>
      <c r="N8" s="1" t="s">
        <v>131</v>
      </c>
      <c r="O8" s="17" t="s">
        <v>132</v>
      </c>
      <c r="P8" s="1" t="s">
        <v>132</v>
      </c>
      <c r="Q8" s="1" t="s">
        <v>132</v>
      </c>
      <c r="R8" s="1" t="s">
        <v>132</v>
      </c>
      <c r="S8" s="17" t="s">
        <v>133</v>
      </c>
    </row>
    <row r="9" spans="1:19" ht="13.5">
      <c r="A9" s="13" t="s">
        <v>40</v>
      </c>
      <c r="B9" s="1" t="s">
        <v>177</v>
      </c>
      <c r="C9" s="17" t="s">
        <v>44</v>
      </c>
      <c r="D9" s="1" t="s">
        <v>183</v>
      </c>
      <c r="E9" s="17" t="s">
        <v>45</v>
      </c>
      <c r="F9" s="1" t="s">
        <v>189</v>
      </c>
      <c r="G9" s="17" t="s">
        <v>47</v>
      </c>
      <c r="H9" s="1" t="s">
        <v>192</v>
      </c>
      <c r="I9" s="1" t="s">
        <v>194</v>
      </c>
      <c r="J9" s="1" t="s">
        <v>49</v>
      </c>
      <c r="K9" s="17" t="s">
        <v>48</v>
      </c>
      <c r="L9" s="1" t="s">
        <v>197</v>
      </c>
      <c r="M9" s="1" t="s">
        <v>199</v>
      </c>
      <c r="N9" s="1" t="s">
        <v>201</v>
      </c>
      <c r="O9" s="17" t="s">
        <v>50</v>
      </c>
      <c r="P9" s="1" t="s">
        <v>203</v>
      </c>
      <c r="Q9" s="1" t="s">
        <v>205</v>
      </c>
      <c r="R9" s="1" t="s">
        <v>207</v>
      </c>
      <c r="S9" s="17" t="s">
        <v>52</v>
      </c>
    </row>
    <row r="10" spans="1:19" ht="14.25" thickBot="1">
      <c r="A10" s="13" t="s">
        <v>41</v>
      </c>
      <c r="B10" s="1" t="s">
        <v>54</v>
      </c>
      <c r="C10" s="17" t="s">
        <v>54</v>
      </c>
      <c r="D10" s="1" t="s">
        <v>54</v>
      </c>
      <c r="E10" s="17" t="s">
        <v>54</v>
      </c>
      <c r="F10" s="1" t="s">
        <v>54</v>
      </c>
      <c r="G10" s="17" t="s">
        <v>54</v>
      </c>
      <c r="H10" s="1" t="s">
        <v>54</v>
      </c>
      <c r="I10" s="1" t="s">
        <v>54</v>
      </c>
      <c r="J10" s="1" t="s">
        <v>54</v>
      </c>
      <c r="K10" s="17" t="s">
        <v>54</v>
      </c>
      <c r="L10" s="1" t="s">
        <v>54</v>
      </c>
      <c r="M10" s="1" t="s">
        <v>54</v>
      </c>
      <c r="N10" s="1" t="s">
        <v>54</v>
      </c>
      <c r="O10" s="17" t="s">
        <v>54</v>
      </c>
      <c r="P10" s="1" t="s">
        <v>54</v>
      </c>
      <c r="Q10" s="1" t="s">
        <v>54</v>
      </c>
      <c r="R10" s="1" t="s">
        <v>54</v>
      </c>
      <c r="S10" s="17" t="s">
        <v>54</v>
      </c>
    </row>
    <row r="11" spans="1:19" ht="14.25" thickTop="1">
      <c r="A11" s="30" t="s">
        <v>167</v>
      </c>
      <c r="B11" s="27">
        <v>426181</v>
      </c>
      <c r="C11" s="21">
        <v>957861</v>
      </c>
      <c r="D11" s="27">
        <v>424739</v>
      </c>
      <c r="E11" s="21">
        <v>877488</v>
      </c>
      <c r="F11" s="27">
        <v>425757</v>
      </c>
      <c r="G11" s="21">
        <v>676836</v>
      </c>
      <c r="H11" s="27">
        <v>477686</v>
      </c>
      <c r="I11" s="27">
        <v>350381</v>
      </c>
      <c r="J11" s="27">
        <v>166954</v>
      </c>
      <c r="K11" s="21">
        <v>499026</v>
      </c>
      <c r="L11" s="27">
        <v>308240</v>
      </c>
      <c r="M11" s="27">
        <v>198045</v>
      </c>
      <c r="N11" s="27">
        <v>184350</v>
      </c>
      <c r="O11" s="21">
        <v>789912</v>
      </c>
      <c r="P11" s="27">
        <v>671364</v>
      </c>
      <c r="Q11" s="27">
        <v>460156</v>
      </c>
      <c r="R11" s="27">
        <v>209824</v>
      </c>
      <c r="S11" s="21">
        <v>946655</v>
      </c>
    </row>
    <row r="12" spans="1:19" ht="13.5">
      <c r="A12" s="6" t="s">
        <v>150</v>
      </c>
      <c r="B12" s="28">
        <v>41730</v>
      </c>
      <c r="C12" s="22">
        <v>90619</v>
      </c>
      <c r="D12" s="28">
        <v>44352</v>
      </c>
      <c r="E12" s="22">
        <v>93388</v>
      </c>
      <c r="F12" s="28">
        <v>45005</v>
      </c>
      <c r="G12" s="22">
        <v>89376</v>
      </c>
      <c r="H12" s="28">
        <v>66031</v>
      </c>
      <c r="I12" s="28">
        <v>43429</v>
      </c>
      <c r="J12" s="28">
        <v>21548</v>
      </c>
      <c r="K12" s="22">
        <v>93881</v>
      </c>
      <c r="L12" s="28">
        <v>69364</v>
      </c>
      <c r="M12" s="28">
        <v>46237</v>
      </c>
      <c r="N12" s="28">
        <v>22953</v>
      </c>
      <c r="O12" s="22">
        <v>94746</v>
      </c>
      <c r="P12" s="28">
        <v>69075</v>
      </c>
      <c r="Q12" s="28">
        <v>45777</v>
      </c>
      <c r="R12" s="28">
        <v>22825</v>
      </c>
      <c r="S12" s="22">
        <v>99579</v>
      </c>
    </row>
    <row r="13" spans="1:19" ht="13.5">
      <c r="A13" s="6" t="s">
        <v>215</v>
      </c>
      <c r="B13" s="28">
        <v>-11889</v>
      </c>
      <c r="C13" s="22">
        <v>1625</v>
      </c>
      <c r="D13" s="28">
        <v>-4615</v>
      </c>
      <c r="E13" s="22">
        <v>3305</v>
      </c>
      <c r="F13" s="28">
        <v>-1320</v>
      </c>
      <c r="G13" s="22">
        <v>2880</v>
      </c>
      <c r="H13" s="28">
        <v>-49590</v>
      </c>
      <c r="I13" s="28">
        <v>-5620</v>
      </c>
      <c r="J13" s="28">
        <v>-55253</v>
      </c>
      <c r="K13" s="22">
        <v>1560</v>
      </c>
      <c r="L13" s="28">
        <v>-53402</v>
      </c>
      <c r="M13" s="28">
        <v>-8140</v>
      </c>
      <c r="N13" s="28">
        <v>-47453</v>
      </c>
      <c r="O13" s="22">
        <v>-18620</v>
      </c>
      <c r="P13" s="28">
        <v>-62146</v>
      </c>
      <c r="Q13" s="28">
        <v>-11915</v>
      </c>
      <c r="R13" s="28">
        <v>-53306</v>
      </c>
      <c r="S13" s="22">
        <v>-4800</v>
      </c>
    </row>
    <row r="14" spans="1:19" ht="13.5">
      <c r="A14" s="6" t="s">
        <v>216</v>
      </c>
      <c r="B14" s="28">
        <v>14005</v>
      </c>
      <c r="C14" s="22">
        <v>39807</v>
      </c>
      <c r="D14" s="28">
        <v>20674</v>
      </c>
      <c r="E14" s="22">
        <v>32689</v>
      </c>
      <c r="F14" s="28">
        <v>21535</v>
      </c>
      <c r="G14" s="22">
        <v>14357</v>
      </c>
      <c r="H14" s="28">
        <v>15792</v>
      </c>
      <c r="I14" s="28">
        <v>20897</v>
      </c>
      <c r="J14" s="28">
        <v>11559</v>
      </c>
      <c r="K14" s="22">
        <v>33240</v>
      </c>
      <c r="L14" s="28">
        <v>28719</v>
      </c>
      <c r="M14" s="28">
        <v>19864</v>
      </c>
      <c r="N14" s="28">
        <v>9986</v>
      </c>
      <c r="O14" s="22">
        <v>-6559</v>
      </c>
      <c r="P14" s="28">
        <v>5772</v>
      </c>
      <c r="Q14" s="28">
        <v>4163</v>
      </c>
      <c r="R14" s="28">
        <v>-9219</v>
      </c>
      <c r="S14" s="22">
        <v>30559</v>
      </c>
    </row>
    <row r="15" spans="1:19" ht="13.5">
      <c r="A15" s="6" t="s">
        <v>217</v>
      </c>
      <c r="B15" s="28">
        <v>-14270</v>
      </c>
      <c r="C15" s="22">
        <v>14640</v>
      </c>
      <c r="D15" s="28">
        <v>7310</v>
      </c>
      <c r="E15" s="22">
        <v>2882</v>
      </c>
      <c r="F15" s="28">
        <v>-4448</v>
      </c>
      <c r="G15" s="22">
        <v>16626</v>
      </c>
      <c r="H15" s="28">
        <v>11524</v>
      </c>
      <c r="I15" s="28">
        <v>7676</v>
      </c>
      <c r="J15" s="28">
        <v>3848</v>
      </c>
      <c r="K15" s="22">
        <v>-30782</v>
      </c>
      <c r="L15" s="28">
        <v>-34725</v>
      </c>
      <c r="M15" s="28">
        <v>-38540</v>
      </c>
      <c r="N15" s="28">
        <v>-42335</v>
      </c>
      <c r="O15" s="22">
        <v>14901</v>
      </c>
      <c r="P15" s="28">
        <v>10240</v>
      </c>
      <c r="Q15" s="28">
        <v>5550</v>
      </c>
      <c r="R15" s="28">
        <v>3093</v>
      </c>
      <c r="S15" s="22">
        <v>-38357</v>
      </c>
    </row>
    <row r="16" spans="1:19" ht="13.5">
      <c r="A16" s="6" t="s">
        <v>218</v>
      </c>
      <c r="B16" s="28">
        <v>-200</v>
      </c>
      <c r="C16" s="22">
        <v>-2200</v>
      </c>
      <c r="D16" s="28">
        <v>-700</v>
      </c>
      <c r="E16" s="22">
        <v>-4000</v>
      </c>
      <c r="F16" s="28">
        <v>-3200</v>
      </c>
      <c r="G16" s="22">
        <v>2400</v>
      </c>
      <c r="H16" s="28">
        <v>3500</v>
      </c>
      <c r="I16" s="28">
        <v>2900</v>
      </c>
      <c r="J16" s="28">
        <v>700</v>
      </c>
      <c r="K16" s="22">
        <v>-3600</v>
      </c>
      <c r="L16" s="28">
        <v>-4500</v>
      </c>
      <c r="M16" s="28">
        <v>-3600</v>
      </c>
      <c r="N16" s="28">
        <v>-600</v>
      </c>
      <c r="O16" s="22"/>
      <c r="P16" s="28">
        <v>100</v>
      </c>
      <c r="Q16" s="28">
        <v>-500</v>
      </c>
      <c r="R16" s="28">
        <v>-200</v>
      </c>
      <c r="S16" s="22">
        <v>-2000</v>
      </c>
    </row>
    <row r="17" spans="1:19" ht="13.5">
      <c r="A17" s="6" t="s">
        <v>219</v>
      </c>
      <c r="B17" s="28">
        <v>-1070</v>
      </c>
      <c r="C17" s="22">
        <v>-160</v>
      </c>
      <c r="D17" s="28">
        <v>-260</v>
      </c>
      <c r="E17" s="22">
        <v>-2568</v>
      </c>
      <c r="F17" s="28">
        <v>180</v>
      </c>
      <c r="G17" s="22">
        <v>-62</v>
      </c>
      <c r="H17" s="28">
        <v>29</v>
      </c>
      <c r="I17" s="28">
        <v>119</v>
      </c>
      <c r="J17" s="28">
        <v>20</v>
      </c>
      <c r="K17" s="22">
        <v>-1069</v>
      </c>
      <c r="L17" s="28">
        <v>-1479</v>
      </c>
      <c r="M17" s="28">
        <v>-1409</v>
      </c>
      <c r="N17" s="28">
        <v>-900</v>
      </c>
      <c r="O17" s="22">
        <v>1536</v>
      </c>
      <c r="P17" s="28">
        <v>2401</v>
      </c>
      <c r="Q17" s="28">
        <v>124</v>
      </c>
      <c r="R17" s="28">
        <v>100</v>
      </c>
      <c r="S17" s="22">
        <v>153</v>
      </c>
    </row>
    <row r="18" spans="1:19" ht="13.5">
      <c r="A18" s="6" t="s">
        <v>0</v>
      </c>
      <c r="B18" s="28">
        <v>-1898</v>
      </c>
      <c r="C18" s="22">
        <v>-2557</v>
      </c>
      <c r="D18" s="28">
        <v>-1429</v>
      </c>
      <c r="E18" s="22">
        <v>-2697</v>
      </c>
      <c r="F18" s="28">
        <v>-1837</v>
      </c>
      <c r="G18" s="22">
        <v>-4826</v>
      </c>
      <c r="H18" s="28">
        <v>-3865</v>
      </c>
      <c r="I18" s="28">
        <v>-3362</v>
      </c>
      <c r="J18" s="28">
        <v>-2815</v>
      </c>
      <c r="K18" s="22">
        <v>-5236</v>
      </c>
      <c r="L18" s="28">
        <v>-4540</v>
      </c>
      <c r="M18" s="28">
        <v>-2577</v>
      </c>
      <c r="N18" s="28">
        <v>-1754</v>
      </c>
      <c r="O18" s="22">
        <v>-5999</v>
      </c>
      <c r="P18" s="28">
        <v>-5229</v>
      </c>
      <c r="Q18" s="28">
        <v>-3215</v>
      </c>
      <c r="R18" s="28">
        <v>-1792</v>
      </c>
      <c r="S18" s="22">
        <v>-2717</v>
      </c>
    </row>
    <row r="19" spans="1:19" ht="13.5">
      <c r="A19" s="6" t="s">
        <v>1</v>
      </c>
      <c r="B19" s="28">
        <v>54</v>
      </c>
      <c r="C19" s="22">
        <v>-331</v>
      </c>
      <c r="D19" s="28">
        <v>46</v>
      </c>
      <c r="E19" s="22">
        <v>90</v>
      </c>
      <c r="F19" s="28">
        <v>0</v>
      </c>
      <c r="G19" s="22">
        <v>-7</v>
      </c>
      <c r="H19" s="28">
        <v>4</v>
      </c>
      <c r="I19" s="28">
        <v>436</v>
      </c>
      <c r="J19" s="28">
        <v>3003</v>
      </c>
      <c r="K19" s="22">
        <v>14232</v>
      </c>
      <c r="L19" s="28">
        <v>8580</v>
      </c>
      <c r="M19" s="28">
        <v>6885</v>
      </c>
      <c r="N19" s="28">
        <v>-1762</v>
      </c>
      <c r="O19" s="22">
        <v>-2953</v>
      </c>
      <c r="P19" s="28"/>
      <c r="Q19" s="28"/>
      <c r="R19" s="28"/>
      <c r="S19" s="22"/>
    </row>
    <row r="20" spans="1:19" ht="13.5">
      <c r="A20" s="6" t="s">
        <v>2</v>
      </c>
      <c r="B20" s="28">
        <v>-911</v>
      </c>
      <c r="C20" s="22">
        <v>-1688</v>
      </c>
      <c r="D20" s="28">
        <v>-191</v>
      </c>
      <c r="E20" s="22">
        <v>-787</v>
      </c>
      <c r="F20" s="28">
        <v>-579</v>
      </c>
      <c r="G20" s="22">
        <v>-1669</v>
      </c>
      <c r="H20" s="28">
        <v>-614</v>
      </c>
      <c r="I20" s="28">
        <v>-138</v>
      </c>
      <c r="J20" s="28">
        <v>-138</v>
      </c>
      <c r="K20" s="22">
        <v>-3718</v>
      </c>
      <c r="L20" s="28">
        <v>-4613</v>
      </c>
      <c r="M20" s="28">
        <v>-2480</v>
      </c>
      <c r="N20" s="28">
        <v>-2412</v>
      </c>
      <c r="O20" s="22"/>
      <c r="P20" s="28"/>
      <c r="Q20" s="28"/>
      <c r="R20" s="28"/>
      <c r="S20" s="22">
        <v>-190</v>
      </c>
    </row>
    <row r="21" spans="1:19" ht="13.5">
      <c r="A21" s="6" t="s">
        <v>3</v>
      </c>
      <c r="B21" s="28">
        <v>166381</v>
      </c>
      <c r="C21" s="22">
        <v>-8427</v>
      </c>
      <c r="D21" s="28">
        <v>255517</v>
      </c>
      <c r="E21" s="22">
        <v>-295397</v>
      </c>
      <c r="F21" s="28">
        <v>102895</v>
      </c>
      <c r="G21" s="22">
        <v>19797</v>
      </c>
      <c r="H21" s="28">
        <v>153271</v>
      </c>
      <c r="I21" s="28">
        <v>34469</v>
      </c>
      <c r="J21" s="28">
        <v>33739</v>
      </c>
      <c r="K21" s="22">
        <v>121781</v>
      </c>
      <c r="L21" s="28">
        <v>215256</v>
      </c>
      <c r="M21" s="28">
        <v>290844</v>
      </c>
      <c r="N21" s="28">
        <v>-44828</v>
      </c>
      <c r="O21" s="22">
        <v>293139</v>
      </c>
      <c r="P21" s="28">
        <v>145692</v>
      </c>
      <c r="Q21" s="28">
        <v>132753</v>
      </c>
      <c r="R21" s="28">
        <v>105168</v>
      </c>
      <c r="S21" s="22">
        <v>467434</v>
      </c>
    </row>
    <row r="22" spans="1:19" ht="13.5">
      <c r="A22" s="6" t="s">
        <v>4</v>
      </c>
      <c r="B22" s="28">
        <v>-57466</v>
      </c>
      <c r="C22" s="22">
        <v>-41302</v>
      </c>
      <c r="D22" s="28">
        <v>-59986</v>
      </c>
      <c r="E22" s="22">
        <v>-9069</v>
      </c>
      <c r="F22" s="28">
        <v>-25326</v>
      </c>
      <c r="G22" s="22">
        <v>59192</v>
      </c>
      <c r="H22" s="28">
        <v>32541</v>
      </c>
      <c r="I22" s="28">
        <v>12914</v>
      </c>
      <c r="J22" s="28">
        <v>39593</v>
      </c>
      <c r="K22" s="22">
        <v>185061</v>
      </c>
      <c r="L22" s="28">
        <v>110362</v>
      </c>
      <c r="M22" s="28">
        <v>60687</v>
      </c>
      <c r="N22" s="28">
        <v>190742</v>
      </c>
      <c r="O22" s="22">
        <v>-137740</v>
      </c>
      <c r="P22" s="28">
        <v>-227386</v>
      </c>
      <c r="Q22" s="28">
        <v>-38584</v>
      </c>
      <c r="R22" s="28">
        <v>127670</v>
      </c>
      <c r="S22" s="22">
        <v>-23095</v>
      </c>
    </row>
    <row r="23" spans="1:19" ht="13.5">
      <c r="A23" s="6" t="s">
        <v>5</v>
      </c>
      <c r="B23" s="28">
        <v>15404</v>
      </c>
      <c r="C23" s="22">
        <v>-12610</v>
      </c>
      <c r="D23" s="28">
        <v>-1350</v>
      </c>
      <c r="E23" s="22">
        <v>3475</v>
      </c>
      <c r="F23" s="28">
        <v>-2050</v>
      </c>
      <c r="G23" s="22">
        <v>9107</v>
      </c>
      <c r="H23" s="28">
        <v>15353</v>
      </c>
      <c r="I23" s="28">
        <v>11877</v>
      </c>
      <c r="J23" s="28">
        <v>12972</v>
      </c>
      <c r="K23" s="22">
        <v>2324</v>
      </c>
      <c r="L23" s="28">
        <v>8322</v>
      </c>
      <c r="M23" s="28">
        <v>5067</v>
      </c>
      <c r="N23" s="28">
        <v>5914</v>
      </c>
      <c r="O23" s="22">
        <v>-560</v>
      </c>
      <c r="P23" s="28">
        <v>4669</v>
      </c>
      <c r="Q23" s="28">
        <v>4109</v>
      </c>
      <c r="R23" s="28">
        <v>5107</v>
      </c>
      <c r="S23" s="22">
        <v>-5382</v>
      </c>
    </row>
    <row r="24" spans="1:19" ht="13.5">
      <c r="A24" s="6" t="s">
        <v>6</v>
      </c>
      <c r="B24" s="28">
        <v>-23056</v>
      </c>
      <c r="C24" s="22">
        <v>-7672</v>
      </c>
      <c r="D24" s="28">
        <v>-15919</v>
      </c>
      <c r="E24" s="22">
        <v>54370</v>
      </c>
      <c r="F24" s="28">
        <v>9983</v>
      </c>
      <c r="G24" s="22">
        <v>-110914</v>
      </c>
      <c r="H24" s="28">
        <v>-112138</v>
      </c>
      <c r="I24" s="28">
        <v>1896</v>
      </c>
      <c r="J24" s="28">
        <v>-1019</v>
      </c>
      <c r="K24" s="22">
        <v>6732</v>
      </c>
      <c r="L24" s="28">
        <v>-20015</v>
      </c>
      <c r="M24" s="28">
        <v>51707</v>
      </c>
      <c r="N24" s="28">
        <v>-49212</v>
      </c>
      <c r="O24" s="22">
        <v>-110892</v>
      </c>
      <c r="P24" s="28">
        <v>-49439</v>
      </c>
      <c r="Q24" s="28">
        <v>-83658</v>
      </c>
      <c r="R24" s="28">
        <v>-149194</v>
      </c>
      <c r="S24" s="22">
        <v>-16100</v>
      </c>
    </row>
    <row r="25" spans="1:19" ht="13.5">
      <c r="A25" s="6" t="s">
        <v>7</v>
      </c>
      <c r="B25" s="28">
        <v>-41642</v>
      </c>
      <c r="C25" s="22">
        <v>-50309</v>
      </c>
      <c r="D25" s="28">
        <v>-72310</v>
      </c>
      <c r="E25" s="22">
        <v>69293</v>
      </c>
      <c r="F25" s="28">
        <v>-26925</v>
      </c>
      <c r="G25" s="22">
        <v>11070</v>
      </c>
      <c r="H25" s="28">
        <v>-1184</v>
      </c>
      <c r="I25" s="28">
        <v>-21002</v>
      </c>
      <c r="J25" s="28">
        <v>2290</v>
      </c>
      <c r="K25" s="22">
        <v>-6432</v>
      </c>
      <c r="L25" s="28">
        <v>30205</v>
      </c>
      <c r="M25" s="28">
        <v>-15457</v>
      </c>
      <c r="N25" s="28">
        <v>48321</v>
      </c>
      <c r="O25" s="22">
        <v>-155</v>
      </c>
      <c r="P25" s="28">
        <v>25367</v>
      </c>
      <c r="Q25" s="28">
        <v>1617</v>
      </c>
      <c r="R25" s="28">
        <v>37591</v>
      </c>
      <c r="S25" s="22">
        <v>-24783</v>
      </c>
    </row>
    <row r="26" spans="1:19" ht="13.5">
      <c r="A26" s="6" t="s">
        <v>8</v>
      </c>
      <c r="B26" s="28">
        <v>-26038</v>
      </c>
      <c r="C26" s="22">
        <v>-1768</v>
      </c>
      <c r="D26" s="28">
        <v>-28170</v>
      </c>
      <c r="E26" s="22">
        <v>16096</v>
      </c>
      <c r="F26" s="28">
        <v>-8356</v>
      </c>
      <c r="G26" s="22">
        <v>10467</v>
      </c>
      <c r="H26" s="28">
        <v>15160</v>
      </c>
      <c r="I26" s="28">
        <v>-2874</v>
      </c>
      <c r="J26" s="28">
        <v>-1785</v>
      </c>
      <c r="K26" s="22">
        <v>-13763</v>
      </c>
      <c r="L26" s="28">
        <v>-10138</v>
      </c>
      <c r="M26" s="28">
        <v>-24833</v>
      </c>
      <c r="N26" s="28">
        <v>-30014</v>
      </c>
      <c r="O26" s="22">
        <v>4991</v>
      </c>
      <c r="P26" s="28">
        <v>1170</v>
      </c>
      <c r="Q26" s="28">
        <v>-7144</v>
      </c>
      <c r="R26" s="28">
        <v>-21248</v>
      </c>
      <c r="S26" s="22">
        <v>8752</v>
      </c>
    </row>
    <row r="27" spans="1:19" ht="13.5">
      <c r="A27" s="6" t="s">
        <v>9</v>
      </c>
      <c r="B27" s="28">
        <v>-12139</v>
      </c>
      <c r="C27" s="22">
        <v>-14119</v>
      </c>
      <c r="D27" s="28">
        <v>-44645</v>
      </c>
      <c r="E27" s="22">
        <v>50092</v>
      </c>
      <c r="F27" s="28">
        <v>22569</v>
      </c>
      <c r="G27" s="22">
        <v>-23369</v>
      </c>
      <c r="H27" s="28">
        <v>-18067</v>
      </c>
      <c r="I27" s="28">
        <v>-30102</v>
      </c>
      <c r="J27" s="28">
        <v>12438</v>
      </c>
      <c r="K27" s="22">
        <v>22560</v>
      </c>
      <c r="L27" s="28">
        <v>2218</v>
      </c>
      <c r="M27" s="28">
        <v>-11247</v>
      </c>
      <c r="N27" s="28">
        <v>66540</v>
      </c>
      <c r="O27" s="22">
        <v>-18063</v>
      </c>
      <c r="P27" s="28">
        <v>-7796</v>
      </c>
      <c r="Q27" s="28">
        <v>-18650</v>
      </c>
      <c r="R27" s="28">
        <v>59010</v>
      </c>
      <c r="S27" s="22">
        <v>23964</v>
      </c>
    </row>
    <row r="28" spans="1:19" ht="13.5">
      <c r="A28" s="6" t="s">
        <v>10</v>
      </c>
      <c r="B28" s="28">
        <v>4041</v>
      </c>
      <c r="C28" s="22">
        <v>8130</v>
      </c>
      <c r="D28" s="28">
        <v>1823</v>
      </c>
      <c r="E28" s="22">
        <v>5178</v>
      </c>
      <c r="F28" s="28">
        <v>3279</v>
      </c>
      <c r="G28" s="22">
        <v>5205</v>
      </c>
      <c r="H28" s="28">
        <v>3522</v>
      </c>
      <c r="I28" s="28">
        <v>2880</v>
      </c>
      <c r="J28" s="28">
        <v>1170</v>
      </c>
      <c r="K28" s="22">
        <v>5494</v>
      </c>
      <c r="L28" s="28">
        <v>3494</v>
      </c>
      <c r="M28" s="28">
        <v>2564</v>
      </c>
      <c r="N28" s="28">
        <v>1044</v>
      </c>
      <c r="O28" s="22">
        <v>8175</v>
      </c>
      <c r="P28" s="28">
        <v>5350</v>
      </c>
      <c r="Q28" s="28">
        <v>4160</v>
      </c>
      <c r="R28" s="28">
        <v>2200</v>
      </c>
      <c r="S28" s="22">
        <v>6040</v>
      </c>
    </row>
    <row r="29" spans="1:19" ht="13.5">
      <c r="A29" s="6" t="s">
        <v>11</v>
      </c>
      <c r="B29" s="28">
        <v>477217</v>
      </c>
      <c r="C29" s="22">
        <v>969534</v>
      </c>
      <c r="D29" s="28">
        <v>524885</v>
      </c>
      <c r="E29" s="22">
        <v>878587</v>
      </c>
      <c r="F29" s="28">
        <v>548770</v>
      </c>
      <c r="G29" s="22">
        <v>767926</v>
      </c>
      <c r="H29" s="28">
        <v>579738</v>
      </c>
      <c r="I29" s="28">
        <v>392218</v>
      </c>
      <c r="J29" s="28">
        <v>209080</v>
      </c>
      <c r="K29" s="22">
        <v>945627</v>
      </c>
      <c r="L29" s="28">
        <v>667239</v>
      </c>
      <c r="M29" s="28">
        <v>583957</v>
      </c>
      <c r="N29" s="28">
        <v>313767</v>
      </c>
      <c r="O29" s="22">
        <v>925812</v>
      </c>
      <c r="P29" s="28">
        <v>604902</v>
      </c>
      <c r="Q29" s="28">
        <v>505214</v>
      </c>
      <c r="R29" s="28">
        <v>342956</v>
      </c>
      <c r="S29" s="22">
        <v>1484258</v>
      </c>
    </row>
    <row r="30" spans="1:19" ht="13.5">
      <c r="A30" s="6" t="s">
        <v>12</v>
      </c>
      <c r="B30" s="28">
        <v>1826</v>
      </c>
      <c r="C30" s="22">
        <v>2558</v>
      </c>
      <c r="D30" s="28">
        <v>1430</v>
      </c>
      <c r="E30" s="22">
        <v>2814</v>
      </c>
      <c r="F30" s="28">
        <v>2004</v>
      </c>
      <c r="G30" s="22">
        <v>4908</v>
      </c>
      <c r="H30" s="28">
        <v>3935</v>
      </c>
      <c r="I30" s="28">
        <v>3419</v>
      </c>
      <c r="J30" s="28">
        <v>646</v>
      </c>
      <c r="K30" s="22">
        <v>5312</v>
      </c>
      <c r="L30" s="28">
        <v>4661</v>
      </c>
      <c r="M30" s="28">
        <v>2670</v>
      </c>
      <c r="N30" s="28">
        <v>1686</v>
      </c>
      <c r="O30" s="22">
        <v>5682</v>
      </c>
      <c r="P30" s="28">
        <v>4792</v>
      </c>
      <c r="Q30" s="28">
        <v>3215</v>
      </c>
      <c r="R30" s="28">
        <v>1792</v>
      </c>
      <c r="S30" s="22">
        <v>2717</v>
      </c>
    </row>
    <row r="31" spans="1:19" ht="13.5">
      <c r="A31" s="6" t="s">
        <v>13</v>
      </c>
      <c r="B31" s="28">
        <v>-270058</v>
      </c>
      <c r="C31" s="22">
        <v>-370472</v>
      </c>
      <c r="D31" s="28">
        <v>-234398</v>
      </c>
      <c r="E31" s="22">
        <v>-428397</v>
      </c>
      <c r="F31" s="28">
        <v>-247113</v>
      </c>
      <c r="G31" s="22">
        <v>-272654</v>
      </c>
      <c r="H31" s="28">
        <v>-272516</v>
      </c>
      <c r="I31" s="28">
        <v>-156484</v>
      </c>
      <c r="J31" s="28">
        <v>-156130</v>
      </c>
      <c r="K31" s="22">
        <v>-231129</v>
      </c>
      <c r="L31" s="28">
        <v>-231002</v>
      </c>
      <c r="M31" s="28">
        <v>-154621</v>
      </c>
      <c r="N31" s="28">
        <v>-158566</v>
      </c>
      <c r="O31" s="22">
        <v>-376521</v>
      </c>
      <c r="P31" s="28">
        <v>-376361</v>
      </c>
      <c r="Q31" s="28">
        <v>-169284</v>
      </c>
      <c r="R31" s="28">
        <v>-169622</v>
      </c>
      <c r="S31" s="22">
        <v>-500774</v>
      </c>
    </row>
    <row r="32" spans="1:19" ht="14.25" thickBot="1">
      <c r="A32" s="5" t="s">
        <v>14</v>
      </c>
      <c r="B32" s="29">
        <v>208985</v>
      </c>
      <c r="C32" s="23">
        <v>601620</v>
      </c>
      <c r="D32" s="29">
        <v>291917</v>
      </c>
      <c r="E32" s="23">
        <v>453003</v>
      </c>
      <c r="F32" s="29">
        <v>303660</v>
      </c>
      <c r="G32" s="23">
        <v>500180</v>
      </c>
      <c r="H32" s="29">
        <v>311157</v>
      </c>
      <c r="I32" s="29">
        <v>239152</v>
      </c>
      <c r="J32" s="29">
        <v>53597</v>
      </c>
      <c r="K32" s="23">
        <v>719810</v>
      </c>
      <c r="L32" s="29">
        <v>440898</v>
      </c>
      <c r="M32" s="29">
        <v>432005</v>
      </c>
      <c r="N32" s="29">
        <v>156887</v>
      </c>
      <c r="O32" s="23">
        <v>554927</v>
      </c>
      <c r="P32" s="29">
        <v>233237</v>
      </c>
      <c r="Q32" s="29">
        <v>339050</v>
      </c>
      <c r="R32" s="29">
        <v>175031</v>
      </c>
      <c r="S32" s="23">
        <v>985026</v>
      </c>
    </row>
    <row r="33" spans="1:19" ht="14.25" thickTop="1">
      <c r="A33" s="6" t="s">
        <v>15</v>
      </c>
      <c r="B33" s="28">
        <v>-200000</v>
      </c>
      <c r="C33" s="22"/>
      <c r="D33" s="28"/>
      <c r="E33" s="22">
        <v>-100000</v>
      </c>
      <c r="F33" s="28"/>
      <c r="G33" s="22"/>
      <c r="H33" s="28"/>
      <c r="I33" s="28"/>
      <c r="J33" s="28"/>
      <c r="K33" s="22"/>
      <c r="L33" s="28"/>
      <c r="M33" s="28"/>
      <c r="N33" s="28"/>
      <c r="O33" s="22"/>
      <c r="P33" s="28"/>
      <c r="Q33" s="28"/>
      <c r="R33" s="28"/>
      <c r="S33" s="22"/>
    </row>
    <row r="34" spans="1:19" ht="13.5">
      <c r="A34" s="6" t="s">
        <v>16</v>
      </c>
      <c r="B34" s="28">
        <v>-4800</v>
      </c>
      <c r="C34" s="22">
        <v>-3800</v>
      </c>
      <c r="D34" s="28"/>
      <c r="E34" s="22">
        <v>-3550</v>
      </c>
      <c r="F34" s="28">
        <v>-3550</v>
      </c>
      <c r="G34" s="22">
        <v>-8100</v>
      </c>
      <c r="H34" s="28">
        <v>-8100</v>
      </c>
      <c r="I34" s="28">
        <v>-8100</v>
      </c>
      <c r="J34" s="28">
        <v>-6600</v>
      </c>
      <c r="K34" s="22">
        <v>-10972</v>
      </c>
      <c r="L34" s="28">
        <v>-600</v>
      </c>
      <c r="M34" s="28">
        <v>-600</v>
      </c>
      <c r="N34" s="28">
        <v>-600</v>
      </c>
      <c r="O34" s="22">
        <v>-12910</v>
      </c>
      <c r="P34" s="28">
        <v>-12910</v>
      </c>
      <c r="Q34" s="28">
        <v>-1900</v>
      </c>
      <c r="R34" s="28">
        <v>-1000</v>
      </c>
      <c r="S34" s="22">
        <v>-21215</v>
      </c>
    </row>
    <row r="35" spans="1:19" ht="13.5">
      <c r="A35" s="6" t="s">
        <v>17</v>
      </c>
      <c r="B35" s="28">
        <v>4347</v>
      </c>
      <c r="C35" s="22">
        <v>10464</v>
      </c>
      <c r="D35" s="28">
        <v>6273</v>
      </c>
      <c r="E35" s="22">
        <v>11588</v>
      </c>
      <c r="F35" s="28">
        <v>5752</v>
      </c>
      <c r="G35" s="22">
        <v>13985</v>
      </c>
      <c r="H35" s="28">
        <v>11881</v>
      </c>
      <c r="I35" s="28">
        <v>8372</v>
      </c>
      <c r="J35" s="28">
        <v>6347</v>
      </c>
      <c r="K35" s="22">
        <v>12149</v>
      </c>
      <c r="L35" s="28">
        <v>9526</v>
      </c>
      <c r="M35" s="28">
        <v>6202</v>
      </c>
      <c r="N35" s="28">
        <v>4095</v>
      </c>
      <c r="O35" s="22">
        <v>15920</v>
      </c>
      <c r="P35" s="28">
        <v>13679</v>
      </c>
      <c r="Q35" s="28">
        <v>9923</v>
      </c>
      <c r="R35" s="28">
        <v>3832</v>
      </c>
      <c r="S35" s="22">
        <v>11013</v>
      </c>
    </row>
    <row r="36" spans="1:19" ht="13.5">
      <c r="A36" s="6" t="s">
        <v>18</v>
      </c>
      <c r="B36" s="28">
        <v>-3078</v>
      </c>
      <c r="C36" s="22">
        <v>-25843</v>
      </c>
      <c r="D36" s="28">
        <v>-20317</v>
      </c>
      <c r="E36" s="22">
        <v>-7424</v>
      </c>
      <c r="F36" s="28">
        <v>-767</v>
      </c>
      <c r="G36" s="22">
        <v>-11439</v>
      </c>
      <c r="H36" s="28">
        <v>-10029</v>
      </c>
      <c r="I36" s="28">
        <v>-7185</v>
      </c>
      <c r="J36" s="28">
        <v>-2655</v>
      </c>
      <c r="K36" s="22">
        <v>-12229</v>
      </c>
      <c r="L36" s="28">
        <v>-11699</v>
      </c>
      <c r="M36" s="28">
        <v>-4678</v>
      </c>
      <c r="N36" s="28">
        <v>-2675</v>
      </c>
      <c r="O36" s="22">
        <v>-4474</v>
      </c>
      <c r="P36" s="28">
        <v>-3699</v>
      </c>
      <c r="Q36" s="28">
        <v>-2999</v>
      </c>
      <c r="R36" s="28">
        <v>-3631</v>
      </c>
      <c r="S36" s="22">
        <v>-8809</v>
      </c>
    </row>
    <row r="37" spans="1:19" ht="13.5">
      <c r="A37" s="6" t="s">
        <v>19</v>
      </c>
      <c r="B37" s="28">
        <v>480</v>
      </c>
      <c r="C37" s="22">
        <v>1472</v>
      </c>
      <c r="D37" s="28">
        <v>206</v>
      </c>
      <c r="E37" s="22">
        <v>2439</v>
      </c>
      <c r="F37" s="28">
        <v>1089</v>
      </c>
      <c r="G37" s="22">
        <v>1308</v>
      </c>
      <c r="H37" s="28">
        <v>416</v>
      </c>
      <c r="I37" s="28">
        <v>244</v>
      </c>
      <c r="J37" s="28">
        <v>244</v>
      </c>
      <c r="K37" s="22">
        <v>4603</v>
      </c>
      <c r="L37" s="28"/>
      <c r="M37" s="28"/>
      <c r="N37" s="28">
        <v>3492</v>
      </c>
      <c r="O37" s="22"/>
      <c r="P37" s="28"/>
      <c r="Q37" s="28"/>
      <c r="R37" s="28"/>
      <c r="S37" s="22">
        <v>190</v>
      </c>
    </row>
    <row r="38" spans="1:19" ht="13.5">
      <c r="A38" s="6" t="s">
        <v>20</v>
      </c>
      <c r="B38" s="28">
        <v>-408</v>
      </c>
      <c r="C38" s="22">
        <v>-1181</v>
      </c>
      <c r="D38" s="28">
        <v>-119</v>
      </c>
      <c r="E38" s="22">
        <v>-4355</v>
      </c>
      <c r="F38" s="28">
        <v>-51</v>
      </c>
      <c r="G38" s="22">
        <v>-1848</v>
      </c>
      <c r="H38" s="28">
        <v>-1718</v>
      </c>
      <c r="I38" s="28">
        <v>-1344</v>
      </c>
      <c r="J38" s="28">
        <v>-1249</v>
      </c>
      <c r="K38" s="22">
        <v>-11370</v>
      </c>
      <c r="L38" s="28">
        <v>-9960</v>
      </c>
      <c r="M38" s="28">
        <v>-15</v>
      </c>
      <c r="N38" s="28">
        <v>-8</v>
      </c>
      <c r="O38" s="22">
        <v>-9601</v>
      </c>
      <c r="P38" s="28">
        <v>-4893</v>
      </c>
      <c r="Q38" s="28">
        <v>-4861</v>
      </c>
      <c r="R38" s="28">
        <v>-56</v>
      </c>
      <c r="S38" s="22">
        <v>-706</v>
      </c>
    </row>
    <row r="39" spans="1:19" ht="13.5">
      <c r="A39" s="6" t="s">
        <v>21</v>
      </c>
      <c r="B39" s="28">
        <v>222</v>
      </c>
      <c r="C39" s="22">
        <v>2093</v>
      </c>
      <c r="D39" s="28">
        <v>975</v>
      </c>
      <c r="E39" s="22">
        <v>20663</v>
      </c>
      <c r="F39" s="28">
        <v>20401</v>
      </c>
      <c r="G39" s="22">
        <v>5046</v>
      </c>
      <c r="H39" s="28">
        <v>4751</v>
      </c>
      <c r="I39" s="28">
        <v>4336</v>
      </c>
      <c r="J39" s="28">
        <v>4175</v>
      </c>
      <c r="K39" s="22">
        <v>766</v>
      </c>
      <c r="L39" s="28">
        <v>4387</v>
      </c>
      <c r="M39" s="28">
        <v>2299</v>
      </c>
      <c r="N39" s="28">
        <v>653</v>
      </c>
      <c r="O39" s="22">
        <v>2852</v>
      </c>
      <c r="P39" s="28">
        <v>656</v>
      </c>
      <c r="Q39" s="28">
        <v>461</v>
      </c>
      <c r="R39" s="28">
        <v>380</v>
      </c>
      <c r="S39" s="22">
        <v>795</v>
      </c>
    </row>
    <row r="40" spans="1:19" ht="14.25" thickBot="1">
      <c r="A40" s="5" t="s">
        <v>22</v>
      </c>
      <c r="B40" s="29">
        <v>-203236</v>
      </c>
      <c r="C40" s="23">
        <v>-16794</v>
      </c>
      <c r="D40" s="29">
        <v>-12981</v>
      </c>
      <c r="E40" s="23">
        <v>-80238</v>
      </c>
      <c r="F40" s="29">
        <v>22874</v>
      </c>
      <c r="G40" s="23">
        <v>86511</v>
      </c>
      <c r="H40" s="29">
        <v>84760</v>
      </c>
      <c r="I40" s="29">
        <v>133883</v>
      </c>
      <c r="J40" s="29">
        <v>137821</v>
      </c>
      <c r="K40" s="23">
        <v>-101197</v>
      </c>
      <c r="L40" s="29">
        <v>-84362</v>
      </c>
      <c r="M40" s="29">
        <v>-71516</v>
      </c>
      <c r="N40" s="29">
        <v>-65847</v>
      </c>
      <c r="O40" s="23">
        <v>157323</v>
      </c>
      <c r="P40" s="29">
        <v>192180</v>
      </c>
      <c r="Q40" s="29">
        <v>623</v>
      </c>
      <c r="R40" s="29">
        <v>-475</v>
      </c>
      <c r="S40" s="23">
        <v>-218730</v>
      </c>
    </row>
    <row r="41" spans="1:19" ht="14.25" thickTop="1">
      <c r="A41" s="6" t="s">
        <v>23</v>
      </c>
      <c r="B41" s="28"/>
      <c r="C41" s="22">
        <v>-109</v>
      </c>
      <c r="D41" s="28">
        <v>-31</v>
      </c>
      <c r="E41" s="22">
        <v>-51</v>
      </c>
      <c r="F41" s="28">
        <v>-51</v>
      </c>
      <c r="G41" s="22"/>
      <c r="H41" s="28"/>
      <c r="I41" s="28"/>
      <c r="J41" s="28"/>
      <c r="K41" s="22"/>
      <c r="L41" s="28"/>
      <c r="M41" s="28"/>
      <c r="N41" s="28"/>
      <c r="O41" s="22">
        <v>-6</v>
      </c>
      <c r="P41" s="28"/>
      <c r="Q41" s="28"/>
      <c r="R41" s="28"/>
      <c r="S41" s="22">
        <v>-67</v>
      </c>
    </row>
    <row r="42" spans="1:19" ht="13.5">
      <c r="A42" s="6" t="s">
        <v>24</v>
      </c>
      <c r="B42" s="28">
        <v>-7008</v>
      </c>
      <c r="C42" s="22">
        <v>-11475</v>
      </c>
      <c r="D42" s="28">
        <v>-5021</v>
      </c>
      <c r="E42" s="22">
        <v>-8044</v>
      </c>
      <c r="F42" s="28">
        <v>-3638</v>
      </c>
      <c r="G42" s="22">
        <v>-4313</v>
      </c>
      <c r="H42" s="28">
        <v>-2854</v>
      </c>
      <c r="I42" s="28">
        <v>-1867</v>
      </c>
      <c r="J42" s="28">
        <v>-933</v>
      </c>
      <c r="K42" s="22">
        <v>-3126</v>
      </c>
      <c r="L42" s="28">
        <v>-2192</v>
      </c>
      <c r="M42" s="28">
        <v>-1360</v>
      </c>
      <c r="N42" s="28">
        <v>-629</v>
      </c>
      <c r="O42" s="22">
        <v>-1345</v>
      </c>
      <c r="P42" s="28"/>
      <c r="Q42" s="28"/>
      <c r="R42" s="28"/>
      <c r="S42" s="22"/>
    </row>
    <row r="43" spans="1:19" ht="13.5">
      <c r="A43" s="6" t="s">
        <v>25</v>
      </c>
      <c r="B43" s="28">
        <v>-151598</v>
      </c>
      <c r="C43" s="22">
        <v>-228221</v>
      </c>
      <c r="D43" s="28">
        <v>-122538</v>
      </c>
      <c r="E43" s="22">
        <v>-267701</v>
      </c>
      <c r="F43" s="28">
        <v>-179965</v>
      </c>
      <c r="G43" s="22">
        <v>-105548</v>
      </c>
      <c r="H43" s="28">
        <v>-105253</v>
      </c>
      <c r="I43" s="28">
        <v>-104798</v>
      </c>
      <c r="J43" s="28">
        <v>-83281</v>
      </c>
      <c r="K43" s="22">
        <v>-175788</v>
      </c>
      <c r="L43" s="28">
        <v>-175367</v>
      </c>
      <c r="M43" s="28">
        <v>-173984</v>
      </c>
      <c r="N43" s="28">
        <v>-134584</v>
      </c>
      <c r="O43" s="22">
        <v>-290865</v>
      </c>
      <c r="P43" s="28">
        <v>-290377</v>
      </c>
      <c r="Q43" s="28">
        <v>-289346</v>
      </c>
      <c r="R43" s="28">
        <v>-163815</v>
      </c>
      <c r="S43" s="22">
        <v>-191556</v>
      </c>
    </row>
    <row r="44" spans="1:19" ht="14.25" thickBot="1">
      <c r="A44" s="5" t="s">
        <v>26</v>
      </c>
      <c r="B44" s="29">
        <v>-158606</v>
      </c>
      <c r="C44" s="23">
        <v>-239806</v>
      </c>
      <c r="D44" s="29">
        <v>-127591</v>
      </c>
      <c r="E44" s="23">
        <v>-275797</v>
      </c>
      <c r="F44" s="29">
        <v>-183655</v>
      </c>
      <c r="G44" s="23">
        <v>-109862</v>
      </c>
      <c r="H44" s="29">
        <v>-108107</v>
      </c>
      <c r="I44" s="29">
        <v>-106666</v>
      </c>
      <c r="J44" s="29">
        <v>-84215</v>
      </c>
      <c r="K44" s="23">
        <v>-178915</v>
      </c>
      <c r="L44" s="29">
        <v>-177560</v>
      </c>
      <c r="M44" s="29">
        <v>-175344</v>
      </c>
      <c r="N44" s="29">
        <v>-135214</v>
      </c>
      <c r="O44" s="23">
        <v>-372217</v>
      </c>
      <c r="P44" s="29">
        <v>-370377</v>
      </c>
      <c r="Q44" s="29">
        <v>-369346</v>
      </c>
      <c r="R44" s="29">
        <v>-243815</v>
      </c>
      <c r="S44" s="23">
        <v>-211624</v>
      </c>
    </row>
    <row r="45" spans="1:19" ht="14.25" thickTop="1">
      <c r="A45" s="7" t="s">
        <v>27</v>
      </c>
      <c r="B45" s="28">
        <v>-54</v>
      </c>
      <c r="C45" s="22">
        <v>331</v>
      </c>
      <c r="D45" s="28">
        <v>-46</v>
      </c>
      <c r="E45" s="22">
        <v>-90</v>
      </c>
      <c r="F45" s="28">
        <v>0</v>
      </c>
      <c r="G45" s="22">
        <v>7</v>
      </c>
      <c r="H45" s="28">
        <v>-4</v>
      </c>
      <c r="I45" s="28">
        <v>-436</v>
      </c>
      <c r="J45" s="28">
        <v>-3003</v>
      </c>
      <c r="K45" s="22">
        <v>-14232</v>
      </c>
      <c r="L45" s="28">
        <v>-8581</v>
      </c>
      <c r="M45" s="28">
        <v>-6885</v>
      </c>
      <c r="N45" s="28">
        <v>1762</v>
      </c>
      <c r="O45" s="22">
        <v>2953</v>
      </c>
      <c r="P45" s="28"/>
      <c r="Q45" s="28"/>
      <c r="R45" s="28"/>
      <c r="S45" s="22"/>
    </row>
    <row r="46" spans="1:19" ht="13.5">
      <c r="A46" s="7" t="s">
        <v>28</v>
      </c>
      <c r="B46" s="28">
        <v>-152912</v>
      </c>
      <c r="C46" s="22">
        <v>345350</v>
      </c>
      <c r="D46" s="28">
        <v>151296</v>
      </c>
      <c r="E46" s="22">
        <v>96876</v>
      </c>
      <c r="F46" s="28">
        <v>142878</v>
      </c>
      <c r="G46" s="22">
        <v>476837</v>
      </c>
      <c r="H46" s="28">
        <v>287806</v>
      </c>
      <c r="I46" s="28">
        <v>265932</v>
      </c>
      <c r="J46" s="28">
        <v>104200</v>
      </c>
      <c r="K46" s="22">
        <v>425465</v>
      </c>
      <c r="L46" s="28">
        <v>170394</v>
      </c>
      <c r="M46" s="28">
        <v>178259</v>
      </c>
      <c r="N46" s="28">
        <v>-42410</v>
      </c>
      <c r="O46" s="22">
        <v>342987</v>
      </c>
      <c r="P46" s="28">
        <v>55040</v>
      </c>
      <c r="Q46" s="28">
        <v>-29671</v>
      </c>
      <c r="R46" s="28">
        <v>-69259</v>
      </c>
      <c r="S46" s="22">
        <v>554671</v>
      </c>
    </row>
    <row r="47" spans="1:19" ht="13.5">
      <c r="A47" s="7" t="s">
        <v>29</v>
      </c>
      <c r="B47" s="28">
        <v>3570267</v>
      </c>
      <c r="C47" s="22">
        <v>3224917</v>
      </c>
      <c r="D47" s="28">
        <v>3224917</v>
      </c>
      <c r="E47" s="22">
        <v>3128040</v>
      </c>
      <c r="F47" s="28">
        <v>3128040</v>
      </c>
      <c r="G47" s="22">
        <v>2651202</v>
      </c>
      <c r="H47" s="28">
        <v>2651202</v>
      </c>
      <c r="I47" s="28">
        <v>2651202</v>
      </c>
      <c r="J47" s="28">
        <v>2651202</v>
      </c>
      <c r="K47" s="22">
        <v>2225737</v>
      </c>
      <c r="L47" s="28">
        <v>2225737</v>
      </c>
      <c r="M47" s="28">
        <v>2225737</v>
      </c>
      <c r="N47" s="28">
        <v>2225737</v>
      </c>
      <c r="O47" s="22">
        <v>1882749</v>
      </c>
      <c r="P47" s="28">
        <v>1882749</v>
      </c>
      <c r="Q47" s="28">
        <v>1882749</v>
      </c>
      <c r="R47" s="28">
        <v>1882749</v>
      </c>
      <c r="S47" s="22">
        <v>1328078</v>
      </c>
    </row>
    <row r="48" spans="1:19" ht="14.25" thickBot="1">
      <c r="A48" s="7" t="s">
        <v>29</v>
      </c>
      <c r="B48" s="28">
        <v>3417355</v>
      </c>
      <c r="C48" s="22">
        <v>3570267</v>
      </c>
      <c r="D48" s="28">
        <v>3376214</v>
      </c>
      <c r="E48" s="22">
        <v>3224917</v>
      </c>
      <c r="F48" s="28">
        <v>3270919</v>
      </c>
      <c r="G48" s="22">
        <v>3128040</v>
      </c>
      <c r="H48" s="28">
        <v>2939009</v>
      </c>
      <c r="I48" s="28">
        <v>2917135</v>
      </c>
      <c r="J48" s="28">
        <v>2755403</v>
      </c>
      <c r="K48" s="22">
        <v>2651202</v>
      </c>
      <c r="L48" s="28">
        <v>2396131</v>
      </c>
      <c r="M48" s="28">
        <v>2403996</v>
      </c>
      <c r="N48" s="28">
        <v>2183326</v>
      </c>
      <c r="O48" s="22">
        <v>2225737</v>
      </c>
      <c r="P48" s="28">
        <v>1937790</v>
      </c>
      <c r="Q48" s="28">
        <v>1853078</v>
      </c>
      <c r="R48" s="28">
        <v>1813490</v>
      </c>
      <c r="S48" s="22">
        <v>1882749</v>
      </c>
    </row>
    <row r="49" spans="1:19" ht="14.25" thickTop="1">
      <c r="A49" s="8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1" ht="13.5">
      <c r="A51" s="20" t="s">
        <v>126</v>
      </c>
    </row>
    <row r="52" ht="13.5">
      <c r="A52" s="20" t="s">
        <v>127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5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122</v>
      </c>
      <c r="B2" s="14">
        <v>9986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123</v>
      </c>
      <c r="B3" s="1" t="s">
        <v>124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35</v>
      </c>
      <c r="B4" s="15" t="str">
        <f>HYPERLINK("http://www.kabupro.jp/mark/20140214/S10017M0.htm","四半期報告書")</f>
        <v>四半期報告書</v>
      </c>
      <c r="C4" s="15" t="str">
        <f>HYPERLINK("http://www.kabupro.jp/mark/20131114/S1000HVQ.htm","四半期報告書")</f>
        <v>四半期報告書</v>
      </c>
      <c r="D4" s="15" t="str">
        <f>HYPERLINK("http://www.kabupro.jp/mark/20130812/S000EA2O.htm","四半期報告書")</f>
        <v>四半期報告書</v>
      </c>
      <c r="E4" s="15" t="str">
        <f>HYPERLINK("http://www.kabupro.jp/mark/20140214/S10017M0.htm","四半期報告書")</f>
        <v>四半期報告書</v>
      </c>
      <c r="F4" s="15" t="str">
        <f>HYPERLINK("http://www.kabupro.jp/mark/20130214/S000CW5P.htm","四半期報告書")</f>
        <v>四半期報告書</v>
      </c>
      <c r="G4" s="15" t="str">
        <f>HYPERLINK("http://www.kabupro.jp/mark/20121114/S000CAV5.htm","四半期報告書")</f>
        <v>四半期報告書</v>
      </c>
      <c r="H4" s="15" t="str">
        <f>HYPERLINK("http://www.kabupro.jp/mark/20120810/S000BQ52.htm","四半期報告書")</f>
        <v>四半期報告書</v>
      </c>
      <c r="I4" s="15" t="str">
        <f>HYPERLINK("http://www.kabupro.jp/mark/20130628/S000DV60.htm","有価証券報告書")</f>
        <v>有価証券報告書</v>
      </c>
      <c r="J4" s="15" t="str">
        <f>HYPERLINK("http://www.kabupro.jp/mark/20120214/S000AC8K.htm","四半期報告書")</f>
        <v>四半期報告書</v>
      </c>
      <c r="K4" s="15" t="str">
        <f>HYPERLINK("http://www.kabupro.jp/mark/20111114/S0009RIE.htm","四半期報告書")</f>
        <v>四半期報告書</v>
      </c>
      <c r="L4" s="15" t="str">
        <f>HYPERLINK("http://www.kabupro.jp/mark/20110810/S000942Q.htm","四半期報告書")</f>
        <v>四半期報告書</v>
      </c>
      <c r="M4" s="15" t="str">
        <f>HYPERLINK("http://www.kabupro.jp/mark/20120214/S000AC8K.htm","四半期報告書")</f>
        <v>四半期報告書</v>
      </c>
      <c r="N4" s="15" t="str">
        <f>HYPERLINK("http://www.kabupro.jp/mark/20110210/S0007QUJ.htm","四半期報告書")</f>
        <v>四半期報告書</v>
      </c>
      <c r="O4" s="15" t="str">
        <f>HYPERLINK("http://www.kabupro.jp/mark/20101112/S00075Q9.htm","四半期報告書")</f>
        <v>四半期報告書</v>
      </c>
      <c r="P4" s="15" t="str">
        <f>HYPERLINK("http://www.kabupro.jp/mark/20100811/S0006KPA.htm","四半期報告書")</f>
        <v>四半期報告書</v>
      </c>
      <c r="Q4" s="15" t="str">
        <f>HYPERLINK("http://www.kabupro.jp/mark/20110630/S0008SD2.htm","有価証券報告書")</f>
        <v>有価証券報告書</v>
      </c>
      <c r="R4" s="15" t="str">
        <f>HYPERLINK("http://www.kabupro.jp/mark/20100215/S0005842.htm","四半期報告書")</f>
        <v>四半期報告書</v>
      </c>
      <c r="S4" s="15" t="str">
        <f>HYPERLINK("http://www.kabupro.jp/mark/20091113/S0004L14.htm","四半期報告書")</f>
        <v>四半期報告書</v>
      </c>
      <c r="T4" s="15" t="str">
        <f>HYPERLINK("http://www.kabupro.jp/mark/20090811/S0003WGV.htm","四半期報告書")</f>
        <v>四半期報告書</v>
      </c>
      <c r="U4" s="15" t="str">
        <f>HYPERLINK("http://www.kabupro.jp/mark/20100630/S000682X.htm","有価証券報告書")</f>
        <v>有価証券報告書</v>
      </c>
      <c r="V4" s="15" t="str">
        <f>HYPERLINK("http://www.kabupro.jp/mark/20090213/S0002JIH.htm","四半期報告書")</f>
        <v>四半期報告書</v>
      </c>
      <c r="W4" s="15" t="str">
        <f>HYPERLINK("http://www.kabupro.jp/mark/20081114/S0001VQ7.htm","四半期報告書")</f>
        <v>四半期報告書</v>
      </c>
      <c r="X4" s="15" t="str">
        <f>HYPERLINK("http://www.kabupro.jp/mark/20080812/S00014IE.htm","四半期報告書")</f>
        <v>四半期報告書</v>
      </c>
      <c r="Y4" s="15" t="str">
        <f>HYPERLINK("http://www.kabupro.jp/mark/20090629/S0003JE8.htm","有価証券報告書")</f>
        <v>有価証券報告書</v>
      </c>
    </row>
    <row r="5" spans="1:25" ht="14.25" thickBot="1">
      <c r="A5" s="11" t="s">
        <v>36</v>
      </c>
      <c r="B5" s="1" t="s">
        <v>173</v>
      </c>
      <c r="C5" s="1" t="s">
        <v>176</v>
      </c>
      <c r="D5" s="1" t="s">
        <v>178</v>
      </c>
      <c r="E5" s="1" t="s">
        <v>173</v>
      </c>
      <c r="F5" s="1" t="s">
        <v>180</v>
      </c>
      <c r="G5" s="1" t="s">
        <v>182</v>
      </c>
      <c r="H5" s="1" t="s">
        <v>184</v>
      </c>
      <c r="I5" s="1" t="s">
        <v>42</v>
      </c>
      <c r="J5" s="1" t="s">
        <v>186</v>
      </c>
      <c r="K5" s="1" t="s">
        <v>188</v>
      </c>
      <c r="L5" s="1" t="s">
        <v>190</v>
      </c>
      <c r="M5" s="1" t="s">
        <v>186</v>
      </c>
      <c r="N5" s="1" t="s">
        <v>191</v>
      </c>
      <c r="O5" s="1" t="s">
        <v>193</v>
      </c>
      <c r="P5" s="1" t="s">
        <v>195</v>
      </c>
      <c r="Q5" s="1" t="s">
        <v>46</v>
      </c>
      <c r="R5" s="1" t="s">
        <v>196</v>
      </c>
      <c r="S5" s="1" t="s">
        <v>198</v>
      </c>
      <c r="T5" s="1" t="s">
        <v>200</v>
      </c>
      <c r="U5" s="1" t="s">
        <v>49</v>
      </c>
      <c r="V5" s="1" t="s">
        <v>202</v>
      </c>
      <c r="W5" s="1" t="s">
        <v>204</v>
      </c>
      <c r="X5" s="1" t="s">
        <v>206</v>
      </c>
      <c r="Y5" s="1" t="s">
        <v>51</v>
      </c>
    </row>
    <row r="6" spans="1:25" ht="15" thickBot="1" thickTop="1">
      <c r="A6" s="10" t="s">
        <v>37</v>
      </c>
      <c r="B6" s="18" t="s">
        <v>212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38</v>
      </c>
      <c r="B7" s="14" t="s">
        <v>174</v>
      </c>
      <c r="C7" s="14" t="s">
        <v>174</v>
      </c>
      <c r="D7" s="14" t="s">
        <v>174</v>
      </c>
      <c r="E7" s="16" t="s">
        <v>43</v>
      </c>
      <c r="F7" s="14" t="s">
        <v>174</v>
      </c>
      <c r="G7" s="14" t="s">
        <v>174</v>
      </c>
      <c r="H7" s="14" t="s">
        <v>174</v>
      </c>
      <c r="I7" s="16" t="s">
        <v>43</v>
      </c>
      <c r="J7" s="14" t="s">
        <v>174</v>
      </c>
      <c r="K7" s="14" t="s">
        <v>174</v>
      </c>
      <c r="L7" s="14" t="s">
        <v>174</v>
      </c>
      <c r="M7" s="16" t="s">
        <v>43</v>
      </c>
      <c r="N7" s="14" t="s">
        <v>174</v>
      </c>
      <c r="O7" s="14" t="s">
        <v>174</v>
      </c>
      <c r="P7" s="14" t="s">
        <v>174</v>
      </c>
      <c r="Q7" s="16" t="s">
        <v>43</v>
      </c>
      <c r="R7" s="14" t="s">
        <v>174</v>
      </c>
      <c r="S7" s="14" t="s">
        <v>174</v>
      </c>
      <c r="T7" s="14" t="s">
        <v>174</v>
      </c>
      <c r="U7" s="16" t="s">
        <v>43</v>
      </c>
      <c r="V7" s="14" t="s">
        <v>174</v>
      </c>
      <c r="W7" s="14" t="s">
        <v>174</v>
      </c>
      <c r="X7" s="14" t="s">
        <v>174</v>
      </c>
      <c r="Y7" s="16" t="s">
        <v>43</v>
      </c>
    </row>
    <row r="8" spans="1:25" ht="13.5">
      <c r="A8" s="13" t="s">
        <v>39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40</v>
      </c>
      <c r="B9" s="1" t="s">
        <v>175</v>
      </c>
      <c r="C9" s="1" t="s">
        <v>177</v>
      </c>
      <c r="D9" s="1" t="s">
        <v>179</v>
      </c>
      <c r="E9" s="17" t="s">
        <v>44</v>
      </c>
      <c r="F9" s="1" t="s">
        <v>181</v>
      </c>
      <c r="G9" s="1" t="s">
        <v>183</v>
      </c>
      <c r="H9" s="1" t="s">
        <v>185</v>
      </c>
      <c r="I9" s="17" t="s">
        <v>45</v>
      </c>
      <c r="J9" s="1" t="s">
        <v>187</v>
      </c>
      <c r="K9" s="1" t="s">
        <v>189</v>
      </c>
      <c r="L9" s="1" t="s">
        <v>46</v>
      </c>
      <c r="M9" s="17" t="s">
        <v>47</v>
      </c>
      <c r="N9" s="1" t="s">
        <v>192</v>
      </c>
      <c r="O9" s="1" t="s">
        <v>194</v>
      </c>
      <c r="P9" s="1" t="s">
        <v>49</v>
      </c>
      <c r="Q9" s="17" t="s">
        <v>48</v>
      </c>
      <c r="R9" s="1" t="s">
        <v>197</v>
      </c>
      <c r="S9" s="1" t="s">
        <v>199</v>
      </c>
      <c r="T9" s="1" t="s">
        <v>201</v>
      </c>
      <c r="U9" s="17" t="s">
        <v>50</v>
      </c>
      <c r="V9" s="1" t="s">
        <v>203</v>
      </c>
      <c r="W9" s="1" t="s">
        <v>205</v>
      </c>
      <c r="X9" s="1" t="s">
        <v>207</v>
      </c>
      <c r="Y9" s="17" t="s">
        <v>52</v>
      </c>
    </row>
    <row r="10" spans="1:25" ht="14.25" thickBot="1">
      <c r="A10" s="13" t="s">
        <v>41</v>
      </c>
      <c r="B10" s="1" t="s">
        <v>54</v>
      </c>
      <c r="C10" s="1" t="s">
        <v>54</v>
      </c>
      <c r="D10" s="1" t="s">
        <v>54</v>
      </c>
      <c r="E10" s="17" t="s">
        <v>54</v>
      </c>
      <c r="F10" s="1" t="s">
        <v>54</v>
      </c>
      <c r="G10" s="1" t="s">
        <v>54</v>
      </c>
      <c r="H10" s="1" t="s">
        <v>54</v>
      </c>
      <c r="I10" s="17" t="s">
        <v>54</v>
      </c>
      <c r="J10" s="1" t="s">
        <v>54</v>
      </c>
      <c r="K10" s="1" t="s">
        <v>54</v>
      </c>
      <c r="L10" s="1" t="s">
        <v>54</v>
      </c>
      <c r="M10" s="17" t="s">
        <v>54</v>
      </c>
      <c r="N10" s="1" t="s">
        <v>54</v>
      </c>
      <c r="O10" s="1" t="s">
        <v>54</v>
      </c>
      <c r="P10" s="1" t="s">
        <v>54</v>
      </c>
      <c r="Q10" s="17" t="s">
        <v>54</v>
      </c>
      <c r="R10" s="1" t="s">
        <v>54</v>
      </c>
      <c r="S10" s="1" t="s">
        <v>54</v>
      </c>
      <c r="T10" s="1" t="s">
        <v>54</v>
      </c>
      <c r="U10" s="17" t="s">
        <v>54</v>
      </c>
      <c r="V10" s="1" t="s">
        <v>54</v>
      </c>
      <c r="W10" s="1" t="s">
        <v>54</v>
      </c>
      <c r="X10" s="1" t="s">
        <v>54</v>
      </c>
      <c r="Y10" s="17" t="s">
        <v>54</v>
      </c>
    </row>
    <row r="11" spans="1:25" ht="14.25" thickTop="1">
      <c r="A11" s="9" t="s">
        <v>53</v>
      </c>
      <c r="B11" s="27">
        <v>1957634</v>
      </c>
      <c r="C11" s="27">
        <v>1905175</v>
      </c>
      <c r="D11" s="27">
        <v>1800384</v>
      </c>
      <c r="E11" s="21">
        <v>2208950</v>
      </c>
      <c r="F11" s="27">
        <v>2015394</v>
      </c>
      <c r="G11" s="27">
        <v>2365679</v>
      </c>
      <c r="H11" s="27">
        <v>2128823</v>
      </c>
      <c r="I11" s="21">
        <v>2314745</v>
      </c>
      <c r="J11" s="27">
        <v>2079856</v>
      </c>
      <c r="K11" s="27">
        <v>2361608</v>
      </c>
      <c r="L11" s="27">
        <v>1976918</v>
      </c>
      <c r="M11" s="21">
        <v>1969591</v>
      </c>
      <c r="N11" s="27">
        <v>2480593</v>
      </c>
      <c r="O11" s="27">
        <v>2458753</v>
      </c>
      <c r="P11" s="27">
        <v>2297056</v>
      </c>
      <c r="Q11" s="21">
        <v>2192890</v>
      </c>
      <c r="R11" s="27">
        <v>2079724</v>
      </c>
      <c r="S11" s="27">
        <v>2186336</v>
      </c>
      <c r="T11" s="27">
        <v>1961789</v>
      </c>
      <c r="U11" s="21">
        <v>1933443</v>
      </c>
      <c r="V11" s="27">
        <v>1637758</v>
      </c>
      <c r="W11" s="27">
        <v>1552631</v>
      </c>
      <c r="X11" s="27">
        <v>1513327</v>
      </c>
      <c r="Y11" s="21">
        <v>1582863</v>
      </c>
    </row>
    <row r="12" spans="1:25" ht="13.5">
      <c r="A12" s="2" t="s">
        <v>208</v>
      </c>
      <c r="B12" s="28">
        <v>1667406</v>
      </c>
      <c r="C12" s="28">
        <v>1455043</v>
      </c>
      <c r="D12" s="28">
        <v>1482710</v>
      </c>
      <c r="E12" s="22">
        <v>1621425</v>
      </c>
      <c r="F12" s="28">
        <v>1656088</v>
      </c>
      <c r="G12" s="28">
        <v>1357404</v>
      </c>
      <c r="H12" s="28">
        <v>1426427</v>
      </c>
      <c r="I12" s="22">
        <v>1612830</v>
      </c>
      <c r="J12" s="28">
        <v>1411080</v>
      </c>
      <c r="K12" s="28">
        <v>1211961</v>
      </c>
      <c r="L12" s="28">
        <v>1336526</v>
      </c>
      <c r="M12" s="22">
        <v>1314748</v>
      </c>
      <c r="N12" s="28">
        <v>1181168</v>
      </c>
      <c r="O12" s="28">
        <v>1300233</v>
      </c>
      <c r="P12" s="28">
        <v>1300507</v>
      </c>
      <c r="Q12" s="22">
        <v>1334273</v>
      </c>
      <c r="R12" s="28">
        <v>1241476</v>
      </c>
      <c r="S12" s="28">
        <v>1167238</v>
      </c>
      <c r="T12" s="28">
        <v>1520001</v>
      </c>
      <c r="U12" s="22">
        <v>1455318</v>
      </c>
      <c r="V12" s="28">
        <v>1594321</v>
      </c>
      <c r="W12" s="28">
        <v>1609021</v>
      </c>
      <c r="X12" s="28">
        <v>1636630</v>
      </c>
      <c r="Y12" s="22">
        <v>1741819</v>
      </c>
    </row>
    <row r="13" spans="1:25" ht="13.5">
      <c r="A13" s="2" t="s">
        <v>57</v>
      </c>
      <c r="B13" s="28">
        <v>1512680</v>
      </c>
      <c r="C13" s="28">
        <v>1512179</v>
      </c>
      <c r="D13" s="28">
        <v>1511672</v>
      </c>
      <c r="E13" s="22">
        <v>1361316</v>
      </c>
      <c r="F13" s="28">
        <v>1160770</v>
      </c>
      <c r="G13" s="28">
        <v>1010534</v>
      </c>
      <c r="H13" s="28">
        <v>910387</v>
      </c>
      <c r="I13" s="22">
        <v>910172</v>
      </c>
      <c r="J13" s="28">
        <v>909872</v>
      </c>
      <c r="K13" s="28">
        <v>909711</v>
      </c>
      <c r="L13" s="28">
        <v>909110</v>
      </c>
      <c r="M13" s="22">
        <v>1158849</v>
      </c>
      <c r="N13" s="28">
        <v>458815</v>
      </c>
      <c r="O13" s="28">
        <v>458781</v>
      </c>
      <c r="P13" s="28">
        <v>458746</v>
      </c>
      <c r="Q13" s="22">
        <v>458712</v>
      </c>
      <c r="R13" s="28">
        <v>316806</v>
      </c>
      <c r="S13" s="28">
        <v>218059</v>
      </c>
      <c r="T13" s="28">
        <v>221936</v>
      </c>
      <c r="U13" s="22">
        <v>292693</v>
      </c>
      <c r="V13" s="28">
        <v>300432</v>
      </c>
      <c r="W13" s="28">
        <v>300846</v>
      </c>
      <c r="X13" s="28">
        <v>300563</v>
      </c>
      <c r="Y13" s="22">
        <v>300286</v>
      </c>
    </row>
    <row r="14" spans="1:25" ht="13.5">
      <c r="A14" s="2" t="s">
        <v>58</v>
      </c>
      <c r="B14" s="28">
        <v>714657</v>
      </c>
      <c r="C14" s="28">
        <v>753236</v>
      </c>
      <c r="D14" s="28">
        <v>666180</v>
      </c>
      <c r="E14" s="22">
        <v>695770</v>
      </c>
      <c r="F14" s="28">
        <v>759019</v>
      </c>
      <c r="G14" s="28">
        <v>714454</v>
      </c>
      <c r="H14" s="28">
        <v>690961</v>
      </c>
      <c r="I14" s="22">
        <v>655278</v>
      </c>
      <c r="J14" s="28">
        <v>693339</v>
      </c>
      <c r="K14" s="28">
        <v>671535</v>
      </c>
      <c r="L14" s="28">
        <v>667569</v>
      </c>
      <c r="M14" s="22">
        <v>646208</v>
      </c>
      <c r="N14" s="28">
        <v>681420</v>
      </c>
      <c r="O14" s="28">
        <v>701047</v>
      </c>
      <c r="P14" s="28">
        <v>674368</v>
      </c>
      <c r="Q14" s="22">
        <v>713961</v>
      </c>
      <c r="R14" s="28">
        <v>788660</v>
      </c>
      <c r="S14" s="28">
        <v>838336</v>
      </c>
      <c r="T14" s="28">
        <v>708523</v>
      </c>
      <c r="U14" s="22">
        <v>899266</v>
      </c>
      <c r="V14" s="28">
        <v>998907</v>
      </c>
      <c r="W14" s="28">
        <v>811970</v>
      </c>
      <c r="X14" s="28">
        <v>645160</v>
      </c>
      <c r="Y14" s="22"/>
    </row>
    <row r="15" spans="1:25" ht="13.5">
      <c r="A15" s="2" t="s">
        <v>60</v>
      </c>
      <c r="B15" s="28">
        <v>42530</v>
      </c>
      <c r="C15" s="28">
        <v>66639</v>
      </c>
      <c r="D15" s="28">
        <v>28317</v>
      </c>
      <c r="E15" s="22">
        <v>86932</v>
      </c>
      <c r="F15" s="28">
        <v>43869</v>
      </c>
      <c r="G15" s="28">
        <v>85272</v>
      </c>
      <c r="H15" s="28">
        <v>54153</v>
      </c>
      <c r="I15" s="22">
        <v>116334</v>
      </c>
      <c r="J15" s="28">
        <v>65213</v>
      </c>
      <c r="K15" s="28">
        <v>100741</v>
      </c>
      <c r="L15" s="28">
        <v>52451</v>
      </c>
      <c r="M15" s="22">
        <v>114369</v>
      </c>
      <c r="N15" s="28"/>
      <c r="O15" s="28"/>
      <c r="P15" s="28"/>
      <c r="Q15" s="22">
        <v>81651</v>
      </c>
      <c r="R15" s="28"/>
      <c r="S15" s="28"/>
      <c r="T15" s="28"/>
      <c r="U15" s="22">
        <v>112143</v>
      </c>
      <c r="V15" s="28"/>
      <c r="W15" s="28"/>
      <c r="X15" s="28"/>
      <c r="Y15" s="22">
        <v>91059</v>
      </c>
    </row>
    <row r="16" spans="1:25" ht="13.5">
      <c r="A16" s="2" t="s">
        <v>62</v>
      </c>
      <c r="B16" s="28">
        <v>42929</v>
      </c>
      <c r="C16" s="28">
        <v>51637</v>
      </c>
      <c r="D16" s="28">
        <v>62067</v>
      </c>
      <c r="E16" s="22">
        <v>75454</v>
      </c>
      <c r="F16" s="28">
        <v>46176</v>
      </c>
      <c r="G16" s="28">
        <v>19180</v>
      </c>
      <c r="H16" s="28">
        <v>19075</v>
      </c>
      <c r="I16" s="22">
        <v>22393</v>
      </c>
      <c r="J16" s="28">
        <v>16348</v>
      </c>
      <c r="K16" s="28">
        <v>27240</v>
      </c>
      <c r="L16" s="28">
        <v>45733</v>
      </c>
      <c r="M16" s="22">
        <v>33709</v>
      </c>
      <c r="N16" s="28">
        <v>89419</v>
      </c>
      <c r="O16" s="28">
        <v>115374</v>
      </c>
      <c r="P16" s="28">
        <v>87073</v>
      </c>
      <c r="Q16" s="22">
        <v>31499</v>
      </c>
      <c r="R16" s="28">
        <v>82416</v>
      </c>
      <c r="S16" s="28">
        <v>120984</v>
      </c>
      <c r="T16" s="28">
        <v>101855</v>
      </c>
      <c r="U16" s="22">
        <v>38454</v>
      </c>
      <c r="V16" s="28">
        <v>129664</v>
      </c>
      <c r="W16" s="28">
        <v>131154</v>
      </c>
      <c r="X16" s="28">
        <v>114901</v>
      </c>
      <c r="Y16" s="22">
        <v>33822</v>
      </c>
    </row>
    <row r="17" spans="1:25" ht="13.5">
      <c r="A17" s="2" t="s">
        <v>63</v>
      </c>
      <c r="B17" s="28">
        <v>-640</v>
      </c>
      <c r="C17" s="28">
        <v>-290</v>
      </c>
      <c r="D17" s="28">
        <v>-300</v>
      </c>
      <c r="E17" s="22">
        <v>-1360</v>
      </c>
      <c r="F17" s="28">
        <v>-1210</v>
      </c>
      <c r="G17" s="28">
        <v>-1180</v>
      </c>
      <c r="H17" s="28">
        <v>-950</v>
      </c>
      <c r="I17" s="22">
        <v>-1350</v>
      </c>
      <c r="J17" s="28">
        <v>-1020</v>
      </c>
      <c r="K17" s="28">
        <v>-1520</v>
      </c>
      <c r="L17" s="28">
        <v>-1230</v>
      </c>
      <c r="M17" s="22">
        <v>-1230</v>
      </c>
      <c r="N17" s="28">
        <v>-1211</v>
      </c>
      <c r="O17" s="28">
        <v>-1571</v>
      </c>
      <c r="P17" s="28">
        <v>-1012</v>
      </c>
      <c r="Q17" s="22">
        <v>-1012</v>
      </c>
      <c r="R17" s="28">
        <v>-1280</v>
      </c>
      <c r="S17" s="28">
        <v>-1310</v>
      </c>
      <c r="T17" s="28">
        <v>-1755</v>
      </c>
      <c r="U17" s="22">
        <v>-1345</v>
      </c>
      <c r="V17" s="28">
        <v>-1970</v>
      </c>
      <c r="W17" s="28">
        <v>-1464</v>
      </c>
      <c r="X17" s="28">
        <v>-1464</v>
      </c>
      <c r="Y17" s="22">
        <v>-1394</v>
      </c>
    </row>
    <row r="18" spans="1:25" ht="13.5">
      <c r="A18" s="2" t="s">
        <v>64</v>
      </c>
      <c r="B18" s="28">
        <v>5937198</v>
      </c>
      <c r="C18" s="28">
        <v>5743622</v>
      </c>
      <c r="D18" s="28">
        <v>5551033</v>
      </c>
      <c r="E18" s="22">
        <v>6048490</v>
      </c>
      <c r="F18" s="28">
        <v>5680110</v>
      </c>
      <c r="G18" s="28">
        <v>5551347</v>
      </c>
      <c r="H18" s="28">
        <v>5228878</v>
      </c>
      <c r="I18" s="22">
        <v>5630404</v>
      </c>
      <c r="J18" s="28">
        <v>5174690</v>
      </c>
      <c r="K18" s="28">
        <v>5281277</v>
      </c>
      <c r="L18" s="28">
        <v>4987080</v>
      </c>
      <c r="M18" s="22">
        <v>5236246</v>
      </c>
      <c r="N18" s="28">
        <v>4890206</v>
      </c>
      <c r="O18" s="28">
        <v>5032619</v>
      </c>
      <c r="P18" s="28">
        <v>4816741</v>
      </c>
      <c r="Q18" s="22">
        <v>4811978</v>
      </c>
      <c r="R18" s="28">
        <v>4507804</v>
      </c>
      <c r="S18" s="28">
        <v>4529645</v>
      </c>
      <c r="T18" s="28">
        <v>4512352</v>
      </c>
      <c r="U18" s="22">
        <v>4729975</v>
      </c>
      <c r="V18" s="28">
        <v>4659113</v>
      </c>
      <c r="W18" s="28">
        <v>4404160</v>
      </c>
      <c r="X18" s="28">
        <v>4209119</v>
      </c>
      <c r="Y18" s="22">
        <v>4522500</v>
      </c>
    </row>
    <row r="19" spans="1:25" ht="13.5">
      <c r="A19" s="3" t="s">
        <v>209</v>
      </c>
      <c r="B19" s="28">
        <v>1074076</v>
      </c>
      <c r="C19" s="28">
        <v>1088627</v>
      </c>
      <c r="D19" s="28">
        <v>1102463</v>
      </c>
      <c r="E19" s="22">
        <v>1116970</v>
      </c>
      <c r="F19" s="28">
        <v>1132490</v>
      </c>
      <c r="G19" s="28">
        <v>1148011</v>
      </c>
      <c r="H19" s="28">
        <v>1163531</v>
      </c>
      <c r="I19" s="22">
        <v>1179052</v>
      </c>
      <c r="J19" s="28">
        <v>1195714</v>
      </c>
      <c r="K19" s="28">
        <v>1194065</v>
      </c>
      <c r="L19" s="28">
        <v>1209880</v>
      </c>
      <c r="M19" s="22">
        <v>1225571</v>
      </c>
      <c r="N19" s="28">
        <v>1241734</v>
      </c>
      <c r="O19" s="28">
        <v>1257897</v>
      </c>
      <c r="P19" s="28">
        <v>1270367</v>
      </c>
      <c r="Q19" s="22">
        <v>1286248</v>
      </c>
      <c r="R19" s="28">
        <v>1303773</v>
      </c>
      <c r="S19" s="28">
        <v>1320166</v>
      </c>
      <c r="T19" s="28">
        <v>1337531</v>
      </c>
      <c r="U19" s="22">
        <v>1354896</v>
      </c>
      <c r="V19" s="28">
        <v>1372545</v>
      </c>
      <c r="W19" s="28">
        <v>1391043</v>
      </c>
      <c r="X19" s="28">
        <v>1409541</v>
      </c>
      <c r="Y19" s="22">
        <v>1428039</v>
      </c>
    </row>
    <row r="20" spans="1:25" ht="13.5">
      <c r="A20" s="3" t="s">
        <v>76</v>
      </c>
      <c r="B20" s="28">
        <v>3270925</v>
      </c>
      <c r="C20" s="28">
        <v>3270925</v>
      </c>
      <c r="D20" s="28">
        <v>3270925</v>
      </c>
      <c r="E20" s="22">
        <v>3270925</v>
      </c>
      <c r="F20" s="28">
        <v>3270925</v>
      </c>
      <c r="G20" s="28">
        <v>3270925</v>
      </c>
      <c r="H20" s="28">
        <v>3270925</v>
      </c>
      <c r="I20" s="22">
        <v>3270925</v>
      </c>
      <c r="J20" s="28">
        <v>3270925</v>
      </c>
      <c r="K20" s="28">
        <v>3270925</v>
      </c>
      <c r="L20" s="28">
        <v>3270925</v>
      </c>
      <c r="M20" s="22">
        <v>3270925</v>
      </c>
      <c r="N20" s="28">
        <v>3270925</v>
      </c>
      <c r="O20" s="28">
        <v>3270925</v>
      </c>
      <c r="P20" s="28">
        <v>3270925</v>
      </c>
      <c r="Q20" s="22">
        <v>3270925</v>
      </c>
      <c r="R20" s="28">
        <v>3270925</v>
      </c>
      <c r="S20" s="28">
        <v>3270925</v>
      </c>
      <c r="T20" s="28">
        <v>3270925</v>
      </c>
      <c r="U20" s="22">
        <v>3270925</v>
      </c>
      <c r="V20" s="28">
        <v>3270925</v>
      </c>
      <c r="W20" s="28">
        <v>3270925</v>
      </c>
      <c r="X20" s="28">
        <v>3270925</v>
      </c>
      <c r="Y20" s="22">
        <v>3270925</v>
      </c>
    </row>
    <row r="21" spans="1:25" ht="13.5">
      <c r="A21" s="3" t="s">
        <v>210</v>
      </c>
      <c r="B21" s="28">
        <v>50502</v>
      </c>
      <c r="C21" s="28">
        <v>55680</v>
      </c>
      <c r="D21" s="28">
        <v>60200</v>
      </c>
      <c r="E21" s="22">
        <v>65098</v>
      </c>
      <c r="F21" s="28">
        <v>61744</v>
      </c>
      <c r="G21" s="28">
        <v>65324</v>
      </c>
      <c r="H21" s="28">
        <v>53019</v>
      </c>
      <c r="I21" s="22">
        <v>22338</v>
      </c>
      <c r="J21" s="28">
        <v>57045</v>
      </c>
      <c r="K21" s="28">
        <v>55081</v>
      </c>
      <c r="L21" s="28">
        <v>57114</v>
      </c>
      <c r="M21" s="22">
        <v>62751</v>
      </c>
      <c r="N21" s="28">
        <v>54499</v>
      </c>
      <c r="O21" s="28">
        <v>43751</v>
      </c>
      <c r="P21" s="28">
        <v>47076</v>
      </c>
      <c r="Q21" s="22">
        <v>32621</v>
      </c>
      <c r="R21" s="28">
        <v>58132</v>
      </c>
      <c r="S21" s="28">
        <v>54627</v>
      </c>
      <c r="T21" s="28">
        <v>58537</v>
      </c>
      <c r="U21" s="22">
        <v>40930</v>
      </c>
      <c r="V21" s="28">
        <v>40803</v>
      </c>
      <c r="W21" s="28">
        <v>42793</v>
      </c>
      <c r="X21" s="28">
        <v>45818</v>
      </c>
      <c r="Y21" s="22">
        <v>38655</v>
      </c>
    </row>
    <row r="22" spans="1:25" ht="13.5">
      <c r="A22" s="3" t="s">
        <v>77</v>
      </c>
      <c r="B22" s="28">
        <v>4395504</v>
      </c>
      <c r="C22" s="28">
        <v>4415232</v>
      </c>
      <c r="D22" s="28">
        <v>4433588</v>
      </c>
      <c r="E22" s="22">
        <v>4452993</v>
      </c>
      <c r="F22" s="28">
        <v>4465160</v>
      </c>
      <c r="G22" s="28">
        <v>4484260</v>
      </c>
      <c r="H22" s="28">
        <v>4487476</v>
      </c>
      <c r="I22" s="22">
        <v>4505170</v>
      </c>
      <c r="J22" s="28">
        <v>4523685</v>
      </c>
      <c r="K22" s="28">
        <v>4520071</v>
      </c>
      <c r="L22" s="28">
        <v>4537919</v>
      </c>
      <c r="M22" s="22">
        <v>4559247</v>
      </c>
      <c r="N22" s="28">
        <v>4567158</v>
      </c>
      <c r="O22" s="28">
        <v>4572574</v>
      </c>
      <c r="P22" s="28">
        <v>4588368</v>
      </c>
      <c r="Q22" s="22">
        <v>4608910</v>
      </c>
      <c r="R22" s="28">
        <v>4632831</v>
      </c>
      <c r="S22" s="28">
        <v>4645718</v>
      </c>
      <c r="T22" s="28">
        <v>4666994</v>
      </c>
      <c r="U22" s="22">
        <v>4684968</v>
      </c>
      <c r="V22" s="28">
        <v>4684273</v>
      </c>
      <c r="W22" s="28">
        <v>4704761</v>
      </c>
      <c r="X22" s="28">
        <v>4726285</v>
      </c>
      <c r="Y22" s="22">
        <v>4746253</v>
      </c>
    </row>
    <row r="23" spans="1:25" ht="13.5">
      <c r="A23" s="3" t="s">
        <v>62</v>
      </c>
      <c r="B23" s="28">
        <v>11840</v>
      </c>
      <c r="C23" s="28">
        <v>12432</v>
      </c>
      <c r="D23" s="28">
        <v>13024</v>
      </c>
      <c r="E23" s="22">
        <v>13664</v>
      </c>
      <c r="F23" s="28">
        <v>14433</v>
      </c>
      <c r="G23" s="28">
        <v>15264</v>
      </c>
      <c r="H23" s="28">
        <v>15684</v>
      </c>
      <c r="I23" s="22">
        <v>16498</v>
      </c>
      <c r="J23" s="28">
        <v>17313</v>
      </c>
      <c r="K23" s="28">
        <v>18128</v>
      </c>
      <c r="L23" s="28">
        <v>18944</v>
      </c>
      <c r="M23" s="22">
        <v>19759</v>
      </c>
      <c r="N23" s="28">
        <v>20635</v>
      </c>
      <c r="O23" s="28">
        <v>21232</v>
      </c>
      <c r="P23" s="28">
        <v>22094</v>
      </c>
      <c r="Q23" s="22">
        <v>22955</v>
      </c>
      <c r="R23" s="28">
        <v>22593</v>
      </c>
      <c r="S23" s="28">
        <v>12961</v>
      </c>
      <c r="T23" s="28">
        <v>13273</v>
      </c>
      <c r="U23" s="22">
        <v>13602</v>
      </c>
      <c r="V23" s="28">
        <v>13931</v>
      </c>
      <c r="W23" s="28">
        <v>14261</v>
      </c>
      <c r="X23" s="28">
        <v>14590</v>
      </c>
      <c r="Y23" s="22">
        <v>13421</v>
      </c>
    </row>
    <row r="24" spans="1:25" ht="13.5">
      <c r="A24" s="3" t="s">
        <v>80</v>
      </c>
      <c r="B24" s="28">
        <v>11840</v>
      </c>
      <c r="C24" s="28">
        <v>12432</v>
      </c>
      <c r="D24" s="28">
        <v>13024</v>
      </c>
      <c r="E24" s="22">
        <v>13664</v>
      </c>
      <c r="F24" s="28">
        <v>14433</v>
      </c>
      <c r="G24" s="28">
        <v>15264</v>
      </c>
      <c r="H24" s="28">
        <v>15684</v>
      </c>
      <c r="I24" s="22">
        <v>16498</v>
      </c>
      <c r="J24" s="28">
        <v>17313</v>
      </c>
      <c r="K24" s="28">
        <v>18128</v>
      </c>
      <c r="L24" s="28">
        <v>18944</v>
      </c>
      <c r="M24" s="22">
        <v>19759</v>
      </c>
      <c r="N24" s="28">
        <v>25753</v>
      </c>
      <c r="O24" s="28">
        <v>31468</v>
      </c>
      <c r="P24" s="28">
        <v>37447</v>
      </c>
      <c r="Q24" s="22">
        <v>43427</v>
      </c>
      <c r="R24" s="28">
        <v>48183</v>
      </c>
      <c r="S24" s="28">
        <v>43668</v>
      </c>
      <c r="T24" s="28">
        <v>49098</v>
      </c>
      <c r="U24" s="22">
        <v>54545</v>
      </c>
      <c r="V24" s="28">
        <v>59993</v>
      </c>
      <c r="W24" s="28">
        <v>65440</v>
      </c>
      <c r="X24" s="28">
        <v>70887</v>
      </c>
      <c r="Y24" s="22">
        <v>74836</v>
      </c>
    </row>
    <row r="25" spans="1:25" ht="13.5">
      <c r="A25" s="3" t="s">
        <v>81</v>
      </c>
      <c r="B25" s="28">
        <v>78200</v>
      </c>
      <c r="C25" s="28">
        <v>78200</v>
      </c>
      <c r="D25" s="28">
        <v>78200</v>
      </c>
      <c r="E25" s="22">
        <v>78200</v>
      </c>
      <c r="F25" s="28">
        <v>78200</v>
      </c>
      <c r="G25" s="28">
        <v>78200</v>
      </c>
      <c r="H25" s="28">
        <v>78200</v>
      </c>
      <c r="I25" s="22">
        <v>78200</v>
      </c>
      <c r="J25" s="28">
        <v>78200</v>
      </c>
      <c r="K25" s="28">
        <v>78200</v>
      </c>
      <c r="L25" s="28">
        <v>78200</v>
      </c>
      <c r="M25" s="22">
        <v>78200</v>
      </c>
      <c r="N25" s="28">
        <v>78200</v>
      </c>
      <c r="O25" s="28">
        <v>28200</v>
      </c>
      <c r="P25" s="28">
        <v>28200</v>
      </c>
      <c r="Q25" s="22">
        <v>130800</v>
      </c>
      <c r="R25" s="28">
        <v>126200</v>
      </c>
      <c r="S25" s="28">
        <v>123420</v>
      </c>
      <c r="T25" s="28">
        <v>117564</v>
      </c>
      <c r="U25" s="22">
        <v>36390</v>
      </c>
      <c r="V25" s="28">
        <v>2849</v>
      </c>
      <c r="W25" s="28">
        <v>202200</v>
      </c>
      <c r="X25" s="28">
        <v>202200</v>
      </c>
      <c r="Y25" s="22">
        <v>202200</v>
      </c>
    </row>
    <row r="26" spans="1:25" ht="13.5">
      <c r="A26" s="3" t="s">
        <v>83</v>
      </c>
      <c r="B26" s="28">
        <v>100000</v>
      </c>
      <c r="C26" s="28">
        <v>300000</v>
      </c>
      <c r="D26" s="28">
        <v>300000</v>
      </c>
      <c r="E26" s="22">
        <v>100000</v>
      </c>
      <c r="F26" s="28">
        <v>100000</v>
      </c>
      <c r="G26" s="28">
        <v>100000</v>
      </c>
      <c r="H26" s="28">
        <v>100000</v>
      </c>
      <c r="I26" s="22">
        <v>100000</v>
      </c>
      <c r="J26" s="28">
        <v>100000</v>
      </c>
      <c r="K26" s="28"/>
      <c r="L26" s="28"/>
      <c r="M26" s="22"/>
      <c r="N26" s="28"/>
      <c r="O26" s="28"/>
      <c r="P26" s="28"/>
      <c r="Q26" s="22"/>
      <c r="R26" s="28"/>
      <c r="S26" s="28"/>
      <c r="T26" s="28"/>
      <c r="U26" s="22"/>
      <c r="V26" s="28"/>
      <c r="W26" s="28"/>
      <c r="X26" s="28"/>
      <c r="Y26" s="22"/>
    </row>
    <row r="27" spans="1:25" ht="13.5">
      <c r="A27" s="3" t="s">
        <v>60</v>
      </c>
      <c r="B27" s="28">
        <v>147615</v>
      </c>
      <c r="C27" s="28">
        <v>146485</v>
      </c>
      <c r="D27" s="28">
        <v>142468</v>
      </c>
      <c r="E27" s="22">
        <v>156655</v>
      </c>
      <c r="F27" s="28">
        <v>136101</v>
      </c>
      <c r="G27" s="28">
        <v>135730</v>
      </c>
      <c r="H27" s="28">
        <v>132624</v>
      </c>
      <c r="I27" s="22">
        <v>128908</v>
      </c>
      <c r="J27" s="28">
        <v>130578</v>
      </c>
      <c r="K27" s="28">
        <v>146662</v>
      </c>
      <c r="L27" s="28">
        <v>137649</v>
      </c>
      <c r="M27" s="22">
        <v>133502</v>
      </c>
      <c r="N27" s="28">
        <v>134837</v>
      </c>
      <c r="O27" s="28">
        <v>136370</v>
      </c>
      <c r="P27" s="28">
        <v>133044</v>
      </c>
      <c r="Q27" s="22">
        <v>124651</v>
      </c>
      <c r="R27" s="28">
        <v>175492</v>
      </c>
      <c r="S27" s="28">
        <v>172290</v>
      </c>
      <c r="T27" s="28">
        <v>168713</v>
      </c>
      <c r="U27" s="22">
        <v>186159</v>
      </c>
      <c r="V27" s="28">
        <v>198639</v>
      </c>
      <c r="W27" s="28">
        <v>191127</v>
      </c>
      <c r="X27" s="28">
        <v>182506</v>
      </c>
      <c r="Y27" s="22">
        <v>188614</v>
      </c>
    </row>
    <row r="28" spans="1:25" ht="13.5">
      <c r="A28" s="3" t="s">
        <v>62</v>
      </c>
      <c r="B28" s="28">
        <v>66374</v>
      </c>
      <c r="C28" s="28">
        <v>67363</v>
      </c>
      <c r="D28" s="28">
        <v>68354</v>
      </c>
      <c r="E28" s="22">
        <v>67744</v>
      </c>
      <c r="F28" s="28">
        <v>74453</v>
      </c>
      <c r="G28" s="28">
        <v>70264</v>
      </c>
      <c r="H28" s="28">
        <v>72715</v>
      </c>
      <c r="I28" s="22">
        <v>76781</v>
      </c>
      <c r="J28" s="28">
        <v>74660</v>
      </c>
      <c r="K28" s="28">
        <v>80430</v>
      </c>
      <c r="L28" s="28">
        <v>81240</v>
      </c>
      <c r="M28" s="22">
        <v>104283</v>
      </c>
      <c r="N28" s="28">
        <v>107466</v>
      </c>
      <c r="O28" s="28">
        <v>111855</v>
      </c>
      <c r="P28" s="28">
        <v>114537</v>
      </c>
      <c r="Q28" s="22">
        <v>119340</v>
      </c>
      <c r="R28" s="28">
        <v>83901</v>
      </c>
      <c r="S28" s="28">
        <v>82909</v>
      </c>
      <c r="T28" s="28">
        <v>83749</v>
      </c>
      <c r="U28" s="22">
        <v>86504</v>
      </c>
      <c r="V28" s="28">
        <v>84488</v>
      </c>
      <c r="W28" s="28">
        <v>83156</v>
      </c>
      <c r="X28" s="28">
        <v>83104</v>
      </c>
      <c r="Y28" s="22">
        <v>83674</v>
      </c>
    </row>
    <row r="29" spans="1:25" ht="13.5">
      <c r="A29" s="3" t="s">
        <v>63</v>
      </c>
      <c r="B29" s="28">
        <v>-1685</v>
      </c>
      <c r="C29" s="28">
        <v>-450</v>
      </c>
      <c r="D29" s="28">
        <v>-450</v>
      </c>
      <c r="E29" s="22">
        <v>-450</v>
      </c>
      <c r="F29" s="28">
        <v>-530</v>
      </c>
      <c r="G29" s="28">
        <v>-530</v>
      </c>
      <c r="H29" s="28">
        <v>-620</v>
      </c>
      <c r="I29" s="22">
        <v>-620</v>
      </c>
      <c r="J29" s="28">
        <v>-390</v>
      </c>
      <c r="K29" s="28">
        <v>-3198</v>
      </c>
      <c r="L29" s="28">
        <v>-3258</v>
      </c>
      <c r="M29" s="22">
        <v>-3308</v>
      </c>
      <c r="N29" s="28">
        <v>-3418</v>
      </c>
      <c r="O29" s="28">
        <v>-3148</v>
      </c>
      <c r="P29" s="28">
        <v>-3608</v>
      </c>
      <c r="Q29" s="22">
        <v>-3588</v>
      </c>
      <c r="R29" s="28">
        <v>-2910</v>
      </c>
      <c r="S29" s="28">
        <v>-2950</v>
      </c>
      <c r="T29" s="28">
        <v>-3014</v>
      </c>
      <c r="U29" s="22">
        <v>-4324</v>
      </c>
      <c r="V29" s="28">
        <v>-4564</v>
      </c>
      <c r="W29" s="28">
        <v>-2793</v>
      </c>
      <c r="X29" s="28">
        <v>-2768</v>
      </c>
      <c r="Y29" s="22">
        <v>-2738</v>
      </c>
    </row>
    <row r="30" spans="1:25" ht="13.5">
      <c r="A30" s="3" t="s">
        <v>88</v>
      </c>
      <c r="B30" s="28">
        <v>390504</v>
      </c>
      <c r="C30" s="28">
        <v>591599</v>
      </c>
      <c r="D30" s="28">
        <v>588572</v>
      </c>
      <c r="E30" s="22">
        <v>402150</v>
      </c>
      <c r="F30" s="28">
        <v>388225</v>
      </c>
      <c r="G30" s="28">
        <v>383664</v>
      </c>
      <c r="H30" s="28">
        <v>382919</v>
      </c>
      <c r="I30" s="22">
        <v>383270</v>
      </c>
      <c r="J30" s="28">
        <v>383048</v>
      </c>
      <c r="K30" s="28">
        <v>302095</v>
      </c>
      <c r="L30" s="28">
        <v>293831</v>
      </c>
      <c r="M30" s="22">
        <v>312677</v>
      </c>
      <c r="N30" s="28">
        <v>317085</v>
      </c>
      <c r="O30" s="28">
        <v>273277</v>
      </c>
      <c r="P30" s="28">
        <v>272173</v>
      </c>
      <c r="Q30" s="22">
        <v>371203</v>
      </c>
      <c r="R30" s="28">
        <v>408638</v>
      </c>
      <c r="S30" s="28">
        <v>404516</v>
      </c>
      <c r="T30" s="28">
        <v>397751</v>
      </c>
      <c r="U30" s="22">
        <v>338247</v>
      </c>
      <c r="V30" s="28">
        <v>317075</v>
      </c>
      <c r="W30" s="28">
        <v>502813</v>
      </c>
      <c r="X30" s="28">
        <v>495520</v>
      </c>
      <c r="Y30" s="22">
        <v>507961</v>
      </c>
    </row>
    <row r="31" spans="1:25" ht="13.5">
      <c r="A31" s="2" t="s">
        <v>89</v>
      </c>
      <c r="B31" s="28">
        <v>4797850</v>
      </c>
      <c r="C31" s="28">
        <v>5019264</v>
      </c>
      <c r="D31" s="28">
        <v>5035185</v>
      </c>
      <c r="E31" s="22">
        <v>4868807</v>
      </c>
      <c r="F31" s="28">
        <v>4867819</v>
      </c>
      <c r="G31" s="28">
        <v>4883190</v>
      </c>
      <c r="H31" s="28">
        <v>4886079</v>
      </c>
      <c r="I31" s="22">
        <v>4904938</v>
      </c>
      <c r="J31" s="28">
        <v>4924047</v>
      </c>
      <c r="K31" s="28">
        <v>4840296</v>
      </c>
      <c r="L31" s="28">
        <v>4850695</v>
      </c>
      <c r="M31" s="22">
        <v>4891685</v>
      </c>
      <c r="N31" s="28">
        <v>4909997</v>
      </c>
      <c r="O31" s="28">
        <v>4877320</v>
      </c>
      <c r="P31" s="28">
        <v>4897990</v>
      </c>
      <c r="Q31" s="22">
        <v>5023541</v>
      </c>
      <c r="R31" s="28">
        <v>5089652</v>
      </c>
      <c r="S31" s="28">
        <v>5093903</v>
      </c>
      <c r="T31" s="28">
        <v>5113843</v>
      </c>
      <c r="U31" s="22">
        <v>5077762</v>
      </c>
      <c r="V31" s="28">
        <v>5061342</v>
      </c>
      <c r="W31" s="28">
        <v>5273015</v>
      </c>
      <c r="X31" s="28">
        <v>5292693</v>
      </c>
      <c r="Y31" s="22">
        <v>5329051</v>
      </c>
    </row>
    <row r="32" spans="1:25" ht="14.25" thickBot="1">
      <c r="A32" s="5" t="s">
        <v>90</v>
      </c>
      <c r="B32" s="29">
        <v>10735048</v>
      </c>
      <c r="C32" s="29">
        <v>10762887</v>
      </c>
      <c r="D32" s="29">
        <v>10586219</v>
      </c>
      <c r="E32" s="23">
        <v>10917298</v>
      </c>
      <c r="F32" s="29">
        <v>10547929</v>
      </c>
      <c r="G32" s="29">
        <v>10434537</v>
      </c>
      <c r="H32" s="29">
        <v>10114958</v>
      </c>
      <c r="I32" s="23">
        <v>10535342</v>
      </c>
      <c r="J32" s="29">
        <v>10098738</v>
      </c>
      <c r="K32" s="29">
        <v>10121573</v>
      </c>
      <c r="L32" s="29">
        <v>9837776</v>
      </c>
      <c r="M32" s="23">
        <v>10127932</v>
      </c>
      <c r="N32" s="29">
        <v>9800203</v>
      </c>
      <c r="O32" s="29">
        <v>9909940</v>
      </c>
      <c r="P32" s="29">
        <v>9714731</v>
      </c>
      <c r="Q32" s="23">
        <v>9835520</v>
      </c>
      <c r="R32" s="29">
        <v>9597457</v>
      </c>
      <c r="S32" s="29">
        <v>9623549</v>
      </c>
      <c r="T32" s="29">
        <v>9626195</v>
      </c>
      <c r="U32" s="23">
        <v>9807737</v>
      </c>
      <c r="V32" s="29">
        <v>9720455</v>
      </c>
      <c r="W32" s="29">
        <v>9677175</v>
      </c>
      <c r="X32" s="29">
        <v>9501812</v>
      </c>
      <c r="Y32" s="23">
        <v>9851552</v>
      </c>
    </row>
    <row r="33" spans="1:25" ht="14.25" thickTop="1">
      <c r="A33" s="2" t="s">
        <v>211</v>
      </c>
      <c r="B33" s="28">
        <v>170677</v>
      </c>
      <c r="C33" s="28">
        <v>164226</v>
      </c>
      <c r="D33" s="28">
        <v>164259</v>
      </c>
      <c r="E33" s="22">
        <v>187283</v>
      </c>
      <c r="F33" s="28">
        <v>243588</v>
      </c>
      <c r="G33" s="28">
        <v>179036</v>
      </c>
      <c r="H33" s="28">
        <v>119208</v>
      </c>
      <c r="I33" s="22">
        <v>194956</v>
      </c>
      <c r="J33" s="28">
        <v>164556</v>
      </c>
      <c r="K33" s="28">
        <v>150569</v>
      </c>
      <c r="L33" s="28">
        <v>163110</v>
      </c>
      <c r="M33" s="22">
        <v>140585</v>
      </c>
      <c r="N33" s="28">
        <v>139362</v>
      </c>
      <c r="O33" s="28">
        <v>253397</v>
      </c>
      <c r="P33" s="28">
        <v>250481</v>
      </c>
      <c r="Q33" s="22">
        <v>251500</v>
      </c>
      <c r="R33" s="28">
        <v>224752</v>
      </c>
      <c r="S33" s="28">
        <v>296475</v>
      </c>
      <c r="T33" s="28">
        <v>214091</v>
      </c>
      <c r="U33" s="22">
        <v>244768</v>
      </c>
      <c r="V33" s="28">
        <v>298007</v>
      </c>
      <c r="W33" s="28">
        <v>263787</v>
      </c>
      <c r="X33" s="28">
        <v>198252</v>
      </c>
      <c r="Y33" s="22">
        <v>347446</v>
      </c>
    </row>
    <row r="34" spans="1:25" ht="13.5">
      <c r="A34" s="2" t="s">
        <v>96</v>
      </c>
      <c r="B34" s="28">
        <v>50213</v>
      </c>
      <c r="C34" s="28">
        <v>163709</v>
      </c>
      <c r="D34" s="28">
        <v>25050</v>
      </c>
      <c r="E34" s="22">
        <v>285616</v>
      </c>
      <c r="F34" s="28">
        <v>115489</v>
      </c>
      <c r="G34" s="28">
        <v>160212</v>
      </c>
      <c r="H34" s="28">
        <v>11259</v>
      </c>
      <c r="I34" s="22">
        <v>244760</v>
      </c>
      <c r="J34" s="28">
        <v>63712</v>
      </c>
      <c r="K34" s="28">
        <v>176533</v>
      </c>
      <c r="L34" s="28">
        <v>27872</v>
      </c>
      <c r="M34" s="22">
        <v>256971</v>
      </c>
      <c r="N34" s="28">
        <v>105409</v>
      </c>
      <c r="O34" s="28">
        <v>190340</v>
      </c>
      <c r="P34" s="28">
        <v>62302</v>
      </c>
      <c r="Q34" s="22">
        <v>164399</v>
      </c>
      <c r="R34" s="28">
        <v>36836</v>
      </c>
      <c r="S34" s="28">
        <v>86957</v>
      </c>
      <c r="T34" s="28">
        <v>45999</v>
      </c>
      <c r="U34" s="22">
        <v>168435</v>
      </c>
      <c r="V34" s="28">
        <v>79909</v>
      </c>
      <c r="W34" s="28">
        <v>228651</v>
      </c>
      <c r="X34" s="28">
        <v>71091</v>
      </c>
      <c r="Y34" s="22">
        <v>184354</v>
      </c>
    </row>
    <row r="35" spans="1:25" ht="13.5">
      <c r="A35" s="2" t="s">
        <v>100</v>
      </c>
      <c r="B35" s="28">
        <v>54659</v>
      </c>
      <c r="C35" s="28">
        <v>98061</v>
      </c>
      <c r="D35" s="28">
        <v>51767</v>
      </c>
      <c r="E35" s="22">
        <v>109950</v>
      </c>
      <c r="F35" s="28">
        <v>56581</v>
      </c>
      <c r="G35" s="28">
        <v>103710</v>
      </c>
      <c r="H35" s="28">
        <v>51620</v>
      </c>
      <c r="I35" s="22">
        <v>108325</v>
      </c>
      <c r="J35" s="28">
        <v>55269</v>
      </c>
      <c r="K35" s="28">
        <v>103700</v>
      </c>
      <c r="L35" s="28">
        <v>51248</v>
      </c>
      <c r="M35" s="22">
        <v>105020</v>
      </c>
      <c r="N35" s="28">
        <v>52550</v>
      </c>
      <c r="O35" s="28">
        <v>96520</v>
      </c>
      <c r="P35" s="28">
        <v>46887</v>
      </c>
      <c r="Q35" s="22">
        <v>102140</v>
      </c>
      <c r="R35" s="28">
        <v>47178</v>
      </c>
      <c r="S35" s="28">
        <v>92440</v>
      </c>
      <c r="T35" s="28">
        <v>53127</v>
      </c>
      <c r="U35" s="22">
        <v>100580</v>
      </c>
      <c r="V35" s="28">
        <v>57054</v>
      </c>
      <c r="W35" s="28">
        <v>107284</v>
      </c>
      <c r="X35" s="28">
        <v>65893</v>
      </c>
      <c r="Y35" s="22">
        <v>119200</v>
      </c>
    </row>
    <row r="36" spans="1:25" ht="13.5">
      <c r="A36" s="2" t="s">
        <v>101</v>
      </c>
      <c r="B36" s="28">
        <v>8600</v>
      </c>
      <c r="C36" s="28">
        <v>7400</v>
      </c>
      <c r="D36" s="28">
        <v>7100</v>
      </c>
      <c r="E36" s="22">
        <v>7600</v>
      </c>
      <c r="F36" s="28">
        <v>8400</v>
      </c>
      <c r="G36" s="28">
        <v>9100</v>
      </c>
      <c r="H36" s="28">
        <v>10000</v>
      </c>
      <c r="I36" s="22">
        <v>9800</v>
      </c>
      <c r="J36" s="28">
        <v>10200</v>
      </c>
      <c r="K36" s="28">
        <v>10600</v>
      </c>
      <c r="L36" s="28">
        <v>12200</v>
      </c>
      <c r="M36" s="22">
        <v>13800</v>
      </c>
      <c r="N36" s="28">
        <v>14900</v>
      </c>
      <c r="O36" s="28">
        <v>14300</v>
      </c>
      <c r="P36" s="28">
        <v>12100</v>
      </c>
      <c r="Q36" s="22">
        <v>11400</v>
      </c>
      <c r="R36" s="28">
        <v>10500</v>
      </c>
      <c r="S36" s="28">
        <v>11400</v>
      </c>
      <c r="T36" s="28">
        <v>14400</v>
      </c>
      <c r="U36" s="22">
        <v>15000</v>
      </c>
      <c r="V36" s="28"/>
      <c r="W36" s="28"/>
      <c r="X36" s="28"/>
      <c r="Y36" s="22">
        <v>15800</v>
      </c>
    </row>
    <row r="37" spans="1:25" ht="13.5">
      <c r="A37" s="2" t="s">
        <v>62</v>
      </c>
      <c r="B37" s="28">
        <v>359401</v>
      </c>
      <c r="C37" s="28">
        <v>253201</v>
      </c>
      <c r="D37" s="28">
        <v>399247</v>
      </c>
      <c r="E37" s="22">
        <v>332916</v>
      </c>
      <c r="F37" s="28">
        <v>320331</v>
      </c>
      <c r="G37" s="28">
        <v>276595</v>
      </c>
      <c r="H37" s="28">
        <v>385062</v>
      </c>
      <c r="I37" s="22">
        <v>254124</v>
      </c>
      <c r="J37" s="28">
        <v>382902</v>
      </c>
      <c r="K37" s="28">
        <v>277588</v>
      </c>
      <c r="L37" s="28">
        <v>312304</v>
      </c>
      <c r="M37" s="22">
        <v>258521</v>
      </c>
      <c r="N37" s="28">
        <v>277266</v>
      </c>
      <c r="O37" s="28">
        <v>216003</v>
      </c>
      <c r="P37" s="28">
        <v>322684</v>
      </c>
      <c r="Q37" s="22">
        <v>261571</v>
      </c>
      <c r="R37" s="28">
        <v>292810</v>
      </c>
      <c r="S37" s="28">
        <v>238069</v>
      </c>
      <c r="T37" s="28">
        <v>414144</v>
      </c>
      <c r="U37" s="22">
        <v>315479</v>
      </c>
      <c r="V37" s="28">
        <v>390617</v>
      </c>
      <c r="W37" s="28">
        <v>268534</v>
      </c>
      <c r="X37" s="28">
        <v>473359</v>
      </c>
      <c r="Y37" s="22">
        <v>272019</v>
      </c>
    </row>
    <row r="38" spans="1:25" ht="13.5">
      <c r="A38" s="2" t="s">
        <v>102</v>
      </c>
      <c r="B38" s="28">
        <v>643552</v>
      </c>
      <c r="C38" s="28">
        <v>686599</v>
      </c>
      <c r="D38" s="28">
        <v>647424</v>
      </c>
      <c r="E38" s="22">
        <v>923366</v>
      </c>
      <c r="F38" s="28">
        <v>744390</v>
      </c>
      <c r="G38" s="28">
        <v>728654</v>
      </c>
      <c r="H38" s="28">
        <v>577150</v>
      </c>
      <c r="I38" s="22">
        <v>973026</v>
      </c>
      <c r="J38" s="28">
        <v>676640</v>
      </c>
      <c r="K38" s="28">
        <v>725844</v>
      </c>
      <c r="L38" s="28">
        <v>576654</v>
      </c>
      <c r="M38" s="22">
        <v>790341</v>
      </c>
      <c r="N38" s="28">
        <v>589487</v>
      </c>
      <c r="O38" s="28">
        <v>770561</v>
      </c>
      <c r="P38" s="28">
        <v>694455</v>
      </c>
      <c r="Q38" s="22">
        <v>791011</v>
      </c>
      <c r="R38" s="28">
        <v>612078</v>
      </c>
      <c r="S38" s="28">
        <v>725343</v>
      </c>
      <c r="T38" s="28">
        <v>741762</v>
      </c>
      <c r="U38" s="22">
        <v>844264</v>
      </c>
      <c r="V38" s="28">
        <v>841487</v>
      </c>
      <c r="W38" s="28">
        <v>883558</v>
      </c>
      <c r="X38" s="28">
        <v>824197</v>
      </c>
      <c r="Y38" s="22">
        <v>1018820</v>
      </c>
    </row>
    <row r="39" spans="1:25" ht="13.5">
      <c r="A39" s="2" t="s">
        <v>104</v>
      </c>
      <c r="B39" s="28">
        <v>417200</v>
      </c>
      <c r="C39" s="28">
        <v>413410</v>
      </c>
      <c r="D39" s="28">
        <v>401451</v>
      </c>
      <c r="E39" s="22">
        <v>399404</v>
      </c>
      <c r="F39" s="28">
        <v>389190</v>
      </c>
      <c r="G39" s="28">
        <v>380271</v>
      </c>
      <c r="H39" s="28">
        <v>370629</v>
      </c>
      <c r="I39" s="22">
        <v>359597</v>
      </c>
      <c r="J39" s="28">
        <v>359217</v>
      </c>
      <c r="K39" s="28">
        <v>348443</v>
      </c>
      <c r="L39" s="28">
        <v>337942</v>
      </c>
      <c r="M39" s="22">
        <v>326907</v>
      </c>
      <c r="N39" s="28">
        <v>328342</v>
      </c>
      <c r="O39" s="28">
        <v>333447</v>
      </c>
      <c r="P39" s="28">
        <v>324109</v>
      </c>
      <c r="Q39" s="22">
        <v>312550</v>
      </c>
      <c r="R39" s="28">
        <v>308029</v>
      </c>
      <c r="S39" s="28">
        <v>299174</v>
      </c>
      <c r="T39" s="28">
        <v>289296</v>
      </c>
      <c r="U39" s="22">
        <v>279310</v>
      </c>
      <c r="V39" s="28">
        <v>291641</v>
      </c>
      <c r="W39" s="28">
        <v>290032</v>
      </c>
      <c r="X39" s="28">
        <v>276650</v>
      </c>
      <c r="Y39" s="22">
        <v>285869</v>
      </c>
    </row>
    <row r="40" spans="1:25" ht="13.5">
      <c r="A40" s="2" t="s">
        <v>105</v>
      </c>
      <c r="B40" s="28">
        <v>168950</v>
      </c>
      <c r="C40" s="28">
        <v>164745</v>
      </c>
      <c r="D40" s="28">
        <v>160580</v>
      </c>
      <c r="E40" s="22">
        <v>179015</v>
      </c>
      <c r="F40" s="28">
        <v>175350</v>
      </c>
      <c r="G40" s="28">
        <v>171685</v>
      </c>
      <c r="H40" s="28">
        <v>168040</v>
      </c>
      <c r="I40" s="22">
        <v>164375</v>
      </c>
      <c r="J40" s="28">
        <v>160710</v>
      </c>
      <c r="K40" s="28">
        <v>157045</v>
      </c>
      <c r="L40" s="28">
        <v>153400</v>
      </c>
      <c r="M40" s="22">
        <v>161493</v>
      </c>
      <c r="N40" s="28">
        <v>156391</v>
      </c>
      <c r="O40" s="28">
        <v>152543</v>
      </c>
      <c r="P40" s="28">
        <v>148715</v>
      </c>
      <c r="Q40" s="22">
        <v>144867</v>
      </c>
      <c r="R40" s="28">
        <v>140924</v>
      </c>
      <c r="S40" s="28">
        <v>137109</v>
      </c>
      <c r="T40" s="28">
        <v>133314</v>
      </c>
      <c r="U40" s="22">
        <v>175649</v>
      </c>
      <c r="V40" s="28">
        <v>170988</v>
      </c>
      <c r="W40" s="28">
        <v>166298</v>
      </c>
      <c r="X40" s="28">
        <v>163841</v>
      </c>
      <c r="Y40" s="22">
        <v>160748</v>
      </c>
    </row>
    <row r="41" spans="1:25" ht="13.5">
      <c r="A41" s="2" t="s">
        <v>103</v>
      </c>
      <c r="B41" s="28">
        <v>205147</v>
      </c>
      <c r="C41" s="28">
        <v>205147</v>
      </c>
      <c r="D41" s="28">
        <v>205147</v>
      </c>
      <c r="E41" s="22">
        <v>205147</v>
      </c>
      <c r="F41" s="28">
        <v>205147</v>
      </c>
      <c r="G41" s="28">
        <v>205147</v>
      </c>
      <c r="H41" s="28">
        <v>205147</v>
      </c>
      <c r="I41" s="22">
        <v>205147</v>
      </c>
      <c r="J41" s="28">
        <v>205147</v>
      </c>
      <c r="K41" s="28">
        <v>234216</v>
      </c>
      <c r="L41" s="28">
        <v>234216</v>
      </c>
      <c r="M41" s="22">
        <v>234216</v>
      </c>
      <c r="N41" s="28">
        <v>234216</v>
      </c>
      <c r="O41" s="28">
        <v>234216</v>
      </c>
      <c r="P41" s="28">
        <v>234216</v>
      </c>
      <c r="Q41" s="22">
        <v>234216</v>
      </c>
      <c r="R41" s="28">
        <v>234216</v>
      </c>
      <c r="S41" s="28">
        <v>234216</v>
      </c>
      <c r="T41" s="28">
        <v>234216</v>
      </c>
      <c r="U41" s="22">
        <v>234216</v>
      </c>
      <c r="V41" s="28">
        <v>234216</v>
      </c>
      <c r="W41" s="28">
        <v>234216</v>
      </c>
      <c r="X41" s="28">
        <v>234216</v>
      </c>
      <c r="Y41" s="22">
        <v>234216</v>
      </c>
    </row>
    <row r="42" spans="1:25" ht="13.5">
      <c r="A42" s="2" t="s">
        <v>62</v>
      </c>
      <c r="B42" s="28">
        <v>76530</v>
      </c>
      <c r="C42" s="28">
        <v>78417</v>
      </c>
      <c r="D42" s="28">
        <v>78996</v>
      </c>
      <c r="E42" s="22">
        <v>80673</v>
      </c>
      <c r="F42" s="28">
        <v>73102</v>
      </c>
      <c r="G42" s="28">
        <v>70328</v>
      </c>
      <c r="H42" s="28">
        <v>61036</v>
      </c>
      <c r="I42" s="22">
        <v>60897</v>
      </c>
      <c r="J42" s="28">
        <v>68066</v>
      </c>
      <c r="K42" s="28">
        <v>69856</v>
      </c>
      <c r="L42" s="28">
        <v>56348</v>
      </c>
      <c r="M42" s="22">
        <v>56394</v>
      </c>
      <c r="N42" s="28">
        <v>53626</v>
      </c>
      <c r="O42" s="28">
        <v>41533</v>
      </c>
      <c r="P42" s="28">
        <v>40757</v>
      </c>
      <c r="Q42" s="22">
        <v>40521</v>
      </c>
      <c r="R42" s="28">
        <v>39455</v>
      </c>
      <c r="S42" s="28">
        <v>36917</v>
      </c>
      <c r="T42" s="28">
        <v>36178</v>
      </c>
      <c r="U42" s="22">
        <v>33282</v>
      </c>
      <c r="V42" s="28">
        <v>41217</v>
      </c>
      <c r="W42" s="28">
        <v>27340</v>
      </c>
      <c r="X42" s="28">
        <v>18083</v>
      </c>
      <c r="Y42" s="22">
        <v>23753</v>
      </c>
    </row>
    <row r="43" spans="1:25" ht="13.5">
      <c r="A43" s="2" t="s">
        <v>106</v>
      </c>
      <c r="B43" s="28">
        <v>867828</v>
      </c>
      <c r="C43" s="28">
        <v>861721</v>
      </c>
      <c r="D43" s="28">
        <v>846175</v>
      </c>
      <c r="E43" s="22">
        <v>864241</v>
      </c>
      <c r="F43" s="28">
        <v>842790</v>
      </c>
      <c r="G43" s="28">
        <v>827433</v>
      </c>
      <c r="H43" s="28">
        <v>804853</v>
      </c>
      <c r="I43" s="22">
        <v>790018</v>
      </c>
      <c r="J43" s="28">
        <v>793142</v>
      </c>
      <c r="K43" s="28">
        <v>809561</v>
      </c>
      <c r="L43" s="28">
        <v>781907</v>
      </c>
      <c r="M43" s="22">
        <v>779011</v>
      </c>
      <c r="N43" s="28">
        <v>772576</v>
      </c>
      <c r="O43" s="28">
        <v>761740</v>
      </c>
      <c r="P43" s="28">
        <v>747798</v>
      </c>
      <c r="Q43" s="22">
        <v>732154</v>
      </c>
      <c r="R43" s="28">
        <v>722625</v>
      </c>
      <c r="S43" s="28">
        <v>707417</v>
      </c>
      <c r="T43" s="28">
        <v>693005</v>
      </c>
      <c r="U43" s="22">
        <v>722458</v>
      </c>
      <c r="V43" s="28">
        <v>738064</v>
      </c>
      <c r="W43" s="28">
        <v>717887</v>
      </c>
      <c r="X43" s="28">
        <v>692790</v>
      </c>
      <c r="Y43" s="22">
        <v>704587</v>
      </c>
    </row>
    <row r="44" spans="1:25" ht="14.25" thickBot="1">
      <c r="A44" s="5" t="s">
        <v>107</v>
      </c>
      <c r="B44" s="29">
        <v>1511380</v>
      </c>
      <c r="C44" s="29">
        <v>1548320</v>
      </c>
      <c r="D44" s="29">
        <v>1493599</v>
      </c>
      <c r="E44" s="23">
        <v>1787607</v>
      </c>
      <c r="F44" s="29">
        <v>1587181</v>
      </c>
      <c r="G44" s="29">
        <v>1556087</v>
      </c>
      <c r="H44" s="29">
        <v>1382004</v>
      </c>
      <c r="I44" s="23">
        <v>1763045</v>
      </c>
      <c r="J44" s="29">
        <v>1469783</v>
      </c>
      <c r="K44" s="29">
        <v>1535405</v>
      </c>
      <c r="L44" s="29">
        <v>1358562</v>
      </c>
      <c r="M44" s="23">
        <v>1569352</v>
      </c>
      <c r="N44" s="29">
        <v>1362064</v>
      </c>
      <c r="O44" s="29">
        <v>1532301</v>
      </c>
      <c r="P44" s="29">
        <v>1442253</v>
      </c>
      <c r="Q44" s="23">
        <v>1523166</v>
      </c>
      <c r="R44" s="29">
        <v>1334703</v>
      </c>
      <c r="S44" s="29">
        <v>1432760</v>
      </c>
      <c r="T44" s="29">
        <v>1434767</v>
      </c>
      <c r="U44" s="23">
        <v>1566722</v>
      </c>
      <c r="V44" s="29">
        <v>1579552</v>
      </c>
      <c r="W44" s="29">
        <v>1601445</v>
      </c>
      <c r="X44" s="29">
        <v>1516988</v>
      </c>
      <c r="Y44" s="23">
        <v>1723407</v>
      </c>
    </row>
    <row r="45" spans="1:25" ht="14.25" thickTop="1">
      <c r="A45" s="2" t="s">
        <v>108</v>
      </c>
      <c r="B45" s="28">
        <v>1797681</v>
      </c>
      <c r="C45" s="28">
        <v>1797681</v>
      </c>
      <c r="D45" s="28">
        <v>1797681</v>
      </c>
      <c r="E45" s="22">
        <v>1797681</v>
      </c>
      <c r="F45" s="28">
        <v>1797681</v>
      </c>
      <c r="G45" s="28">
        <v>1797681</v>
      </c>
      <c r="H45" s="28">
        <v>1797681</v>
      </c>
      <c r="I45" s="22">
        <v>1797681</v>
      </c>
      <c r="J45" s="28">
        <v>1797681</v>
      </c>
      <c r="K45" s="28">
        <v>1797681</v>
      </c>
      <c r="L45" s="28">
        <v>1797681</v>
      </c>
      <c r="M45" s="22">
        <v>1797681</v>
      </c>
      <c r="N45" s="28">
        <v>1797681</v>
      </c>
      <c r="O45" s="28">
        <v>1797681</v>
      </c>
      <c r="P45" s="28">
        <v>1797681</v>
      </c>
      <c r="Q45" s="22">
        <v>1797681</v>
      </c>
      <c r="R45" s="28">
        <v>1797681</v>
      </c>
      <c r="S45" s="28">
        <v>1797681</v>
      </c>
      <c r="T45" s="28">
        <v>1797681</v>
      </c>
      <c r="U45" s="22">
        <v>1797681</v>
      </c>
      <c r="V45" s="28">
        <v>1797681</v>
      </c>
      <c r="W45" s="28">
        <v>1797681</v>
      </c>
      <c r="X45" s="28">
        <v>1797681</v>
      </c>
      <c r="Y45" s="22">
        <v>1797681</v>
      </c>
    </row>
    <row r="46" spans="1:25" ht="13.5">
      <c r="A46" s="2" t="s">
        <v>110</v>
      </c>
      <c r="B46" s="28">
        <v>2122148</v>
      </c>
      <c r="C46" s="28">
        <v>2122148</v>
      </c>
      <c r="D46" s="28">
        <v>2122148</v>
      </c>
      <c r="E46" s="22">
        <v>2122148</v>
      </c>
      <c r="F46" s="28">
        <v>2122148</v>
      </c>
      <c r="G46" s="28">
        <v>2122148</v>
      </c>
      <c r="H46" s="28">
        <v>2122148</v>
      </c>
      <c r="I46" s="22">
        <v>2122148</v>
      </c>
      <c r="J46" s="28">
        <v>2122148</v>
      </c>
      <c r="K46" s="28">
        <v>2122148</v>
      </c>
      <c r="L46" s="28">
        <v>2122148</v>
      </c>
      <c r="M46" s="22">
        <v>2122148</v>
      </c>
      <c r="N46" s="28">
        <v>2122148</v>
      </c>
      <c r="O46" s="28">
        <v>2122148</v>
      </c>
      <c r="P46" s="28">
        <v>2122148</v>
      </c>
      <c r="Q46" s="22">
        <v>2122148</v>
      </c>
      <c r="R46" s="28">
        <v>2122148</v>
      </c>
      <c r="S46" s="28">
        <v>2122148</v>
      </c>
      <c r="T46" s="28">
        <v>2122148</v>
      </c>
      <c r="U46" s="22">
        <v>2122148</v>
      </c>
      <c r="V46" s="28">
        <v>2122148</v>
      </c>
      <c r="W46" s="28">
        <v>2122148</v>
      </c>
      <c r="X46" s="28">
        <v>2122148</v>
      </c>
      <c r="Y46" s="22">
        <v>2122148</v>
      </c>
    </row>
    <row r="47" spans="1:25" ht="13.5">
      <c r="A47" s="2" t="s">
        <v>114</v>
      </c>
      <c r="B47" s="28">
        <v>7482721</v>
      </c>
      <c r="C47" s="28">
        <v>7470589</v>
      </c>
      <c r="D47" s="28">
        <v>7341050</v>
      </c>
      <c r="E47" s="22">
        <v>7379461</v>
      </c>
      <c r="F47" s="28">
        <v>7213473</v>
      </c>
      <c r="G47" s="28">
        <v>7165839</v>
      </c>
      <c r="H47" s="28">
        <v>7027531</v>
      </c>
      <c r="I47" s="22">
        <v>7046451</v>
      </c>
      <c r="J47" s="28">
        <v>6927699</v>
      </c>
      <c r="K47" s="28">
        <v>6915074</v>
      </c>
      <c r="L47" s="28">
        <v>6780548</v>
      </c>
      <c r="M47" s="22">
        <v>6858347</v>
      </c>
      <c r="N47" s="28">
        <v>6754072</v>
      </c>
      <c r="O47" s="28">
        <v>6689460</v>
      </c>
      <c r="P47" s="28">
        <v>6593010</v>
      </c>
      <c r="Q47" s="22">
        <v>6610621</v>
      </c>
      <c r="R47" s="28">
        <v>6564106</v>
      </c>
      <c r="S47" s="28">
        <v>6507916</v>
      </c>
      <c r="T47" s="28">
        <v>6507169</v>
      </c>
      <c r="U47" s="22">
        <v>6581891</v>
      </c>
      <c r="V47" s="28">
        <v>6518977</v>
      </c>
      <c r="W47" s="28">
        <v>6401216</v>
      </c>
      <c r="X47" s="28">
        <v>6264431</v>
      </c>
      <c r="Y47" s="22">
        <v>6440850</v>
      </c>
    </row>
    <row r="48" spans="1:25" ht="13.5">
      <c r="A48" s="2" t="s">
        <v>115</v>
      </c>
      <c r="B48" s="28">
        <v>-1131</v>
      </c>
      <c r="C48" s="28">
        <v>-1131</v>
      </c>
      <c r="D48" s="28">
        <v>-1131</v>
      </c>
      <c r="E48" s="22">
        <v>-1131</v>
      </c>
      <c r="F48" s="28">
        <v>-1089</v>
      </c>
      <c r="G48" s="28">
        <v>-1053</v>
      </c>
      <c r="H48" s="28">
        <v>-1022</v>
      </c>
      <c r="I48" s="22">
        <v>-1022</v>
      </c>
      <c r="J48" s="28">
        <v>-1022</v>
      </c>
      <c r="K48" s="28">
        <v>-1022</v>
      </c>
      <c r="L48" s="28">
        <v>-970</v>
      </c>
      <c r="M48" s="22">
        <v>-970</v>
      </c>
      <c r="N48" s="28">
        <v>-970</v>
      </c>
      <c r="O48" s="28">
        <v>-970</v>
      </c>
      <c r="P48" s="28">
        <v>-970</v>
      </c>
      <c r="Q48" s="22">
        <v>-970</v>
      </c>
      <c r="R48" s="28">
        <v>-970</v>
      </c>
      <c r="S48" s="28">
        <v>-970</v>
      </c>
      <c r="T48" s="28">
        <v>-970</v>
      </c>
      <c r="U48" s="22">
        <v>-970</v>
      </c>
      <c r="V48" s="28">
        <v>-964</v>
      </c>
      <c r="W48" s="28">
        <v>-964</v>
      </c>
      <c r="X48" s="28">
        <v>-964</v>
      </c>
      <c r="Y48" s="22">
        <v>-964</v>
      </c>
    </row>
    <row r="49" spans="1:25" ht="13.5">
      <c r="A49" s="2" t="s">
        <v>116</v>
      </c>
      <c r="B49" s="28">
        <v>11401419</v>
      </c>
      <c r="C49" s="28">
        <v>11389287</v>
      </c>
      <c r="D49" s="28">
        <v>11259748</v>
      </c>
      <c r="E49" s="22">
        <v>11298159</v>
      </c>
      <c r="F49" s="28">
        <v>11132213</v>
      </c>
      <c r="G49" s="28">
        <v>11084615</v>
      </c>
      <c r="H49" s="28">
        <v>10946338</v>
      </c>
      <c r="I49" s="22">
        <v>10965259</v>
      </c>
      <c r="J49" s="28">
        <v>10846506</v>
      </c>
      <c r="K49" s="28">
        <v>10833881</v>
      </c>
      <c r="L49" s="28">
        <v>10699407</v>
      </c>
      <c r="M49" s="22">
        <v>10777206</v>
      </c>
      <c r="N49" s="28">
        <v>10672931</v>
      </c>
      <c r="O49" s="28">
        <v>10608319</v>
      </c>
      <c r="P49" s="28">
        <v>10511869</v>
      </c>
      <c r="Q49" s="22">
        <v>10529480</v>
      </c>
      <c r="R49" s="28">
        <v>10482965</v>
      </c>
      <c r="S49" s="28">
        <v>10426774</v>
      </c>
      <c r="T49" s="28">
        <v>10426027</v>
      </c>
      <c r="U49" s="22">
        <v>10500750</v>
      </c>
      <c r="V49" s="28">
        <v>10437842</v>
      </c>
      <c r="W49" s="28">
        <v>10320080</v>
      </c>
      <c r="X49" s="28">
        <v>10183296</v>
      </c>
      <c r="Y49" s="22">
        <v>10359715</v>
      </c>
    </row>
    <row r="50" spans="1:25" ht="13.5">
      <c r="A50" s="2" t="s">
        <v>117</v>
      </c>
      <c r="B50" s="28">
        <v>16994</v>
      </c>
      <c r="C50" s="28">
        <v>20025</v>
      </c>
      <c r="D50" s="28">
        <v>27618</v>
      </c>
      <c r="E50" s="22">
        <v>26277</v>
      </c>
      <c r="F50" s="28">
        <v>23281</v>
      </c>
      <c r="G50" s="28">
        <v>-11418</v>
      </c>
      <c r="H50" s="28">
        <v>-18637</v>
      </c>
      <c r="I50" s="22">
        <v>1785</v>
      </c>
      <c r="J50" s="28">
        <v>-22805</v>
      </c>
      <c r="K50" s="28">
        <v>-23898</v>
      </c>
      <c r="L50" s="28">
        <v>3621</v>
      </c>
      <c r="M50" s="22">
        <v>5188</v>
      </c>
      <c r="N50" s="28">
        <v>-10977</v>
      </c>
      <c r="O50" s="28">
        <v>-6865</v>
      </c>
      <c r="P50" s="28">
        <v>-15576</v>
      </c>
      <c r="Q50" s="22">
        <v>761</v>
      </c>
      <c r="R50" s="28">
        <v>-4416</v>
      </c>
      <c r="S50" s="28">
        <v>-19307</v>
      </c>
      <c r="T50" s="28">
        <v>-16772</v>
      </c>
      <c r="U50" s="22">
        <v>-35758</v>
      </c>
      <c r="V50" s="28">
        <v>-73121</v>
      </c>
      <c r="W50" s="28">
        <v>-20536</v>
      </c>
      <c r="X50" s="28">
        <v>25342</v>
      </c>
      <c r="Y50" s="22">
        <v>-7755</v>
      </c>
    </row>
    <row r="51" spans="1:25" ht="13.5">
      <c r="A51" s="2" t="s">
        <v>118</v>
      </c>
      <c r="B51" s="28">
        <v>-2194746</v>
      </c>
      <c r="C51" s="28">
        <v>-2194746</v>
      </c>
      <c r="D51" s="28">
        <v>-2194746</v>
      </c>
      <c r="E51" s="22">
        <v>-2194746</v>
      </c>
      <c r="F51" s="28">
        <v>-2194746</v>
      </c>
      <c r="G51" s="28">
        <v>-2194746</v>
      </c>
      <c r="H51" s="28">
        <v>-2194746</v>
      </c>
      <c r="I51" s="22">
        <v>-2194746</v>
      </c>
      <c r="J51" s="28">
        <v>-2194746</v>
      </c>
      <c r="K51" s="28">
        <v>-2223814</v>
      </c>
      <c r="L51" s="28">
        <v>-2223814</v>
      </c>
      <c r="M51" s="22">
        <v>-2223814</v>
      </c>
      <c r="N51" s="28">
        <v>-2223814</v>
      </c>
      <c r="O51" s="28">
        <v>-2223814</v>
      </c>
      <c r="P51" s="28">
        <v>-2223814</v>
      </c>
      <c r="Q51" s="22">
        <v>-2223814</v>
      </c>
      <c r="R51" s="28">
        <v>-2223814</v>
      </c>
      <c r="S51" s="28">
        <v>-2223814</v>
      </c>
      <c r="T51" s="28">
        <v>-2223814</v>
      </c>
      <c r="U51" s="22">
        <v>-2223814</v>
      </c>
      <c r="V51" s="28">
        <v>-2223814</v>
      </c>
      <c r="W51" s="28">
        <v>-2223814</v>
      </c>
      <c r="X51" s="28">
        <v>-2223814</v>
      </c>
      <c r="Y51" s="22">
        <v>-2223814</v>
      </c>
    </row>
    <row r="52" spans="1:25" ht="13.5">
      <c r="A52" s="2" t="s">
        <v>119</v>
      </c>
      <c r="B52" s="28">
        <v>-2177751</v>
      </c>
      <c r="C52" s="28">
        <v>-2174721</v>
      </c>
      <c r="D52" s="28">
        <v>-2167128</v>
      </c>
      <c r="E52" s="22">
        <v>-2168468</v>
      </c>
      <c r="F52" s="28">
        <v>-2171464</v>
      </c>
      <c r="G52" s="28">
        <v>-2206165</v>
      </c>
      <c r="H52" s="28">
        <v>-2213384</v>
      </c>
      <c r="I52" s="22">
        <v>-2192961</v>
      </c>
      <c r="J52" s="28">
        <v>-2217552</v>
      </c>
      <c r="K52" s="28">
        <v>-2247713</v>
      </c>
      <c r="L52" s="28">
        <v>-2220193</v>
      </c>
      <c r="M52" s="22">
        <v>-2218626</v>
      </c>
      <c r="N52" s="28">
        <v>-2234792</v>
      </c>
      <c r="O52" s="28">
        <v>-2230680</v>
      </c>
      <c r="P52" s="28">
        <v>-2239391</v>
      </c>
      <c r="Q52" s="22">
        <v>-2217127</v>
      </c>
      <c r="R52" s="28">
        <v>-2220211</v>
      </c>
      <c r="S52" s="28">
        <v>-2235986</v>
      </c>
      <c r="T52" s="28">
        <v>-2234599</v>
      </c>
      <c r="U52" s="22">
        <v>-2259735</v>
      </c>
      <c r="V52" s="28">
        <v>-2296938</v>
      </c>
      <c r="W52" s="28">
        <v>-2244350</v>
      </c>
      <c r="X52" s="28">
        <v>-2198471</v>
      </c>
      <c r="Y52" s="22">
        <v>-2231570</v>
      </c>
    </row>
    <row r="53" spans="1:25" ht="13.5">
      <c r="A53" s="6" t="s">
        <v>120</v>
      </c>
      <c r="B53" s="28">
        <v>9223667</v>
      </c>
      <c r="C53" s="28">
        <v>9214566</v>
      </c>
      <c r="D53" s="28">
        <v>9092620</v>
      </c>
      <c r="E53" s="22">
        <v>9129690</v>
      </c>
      <c r="F53" s="28">
        <v>8960748</v>
      </c>
      <c r="G53" s="28">
        <v>8878450</v>
      </c>
      <c r="H53" s="28">
        <v>8732954</v>
      </c>
      <c r="I53" s="22">
        <v>8772297</v>
      </c>
      <c r="J53" s="28">
        <v>8628954</v>
      </c>
      <c r="K53" s="28">
        <v>8586168</v>
      </c>
      <c r="L53" s="28">
        <v>8479213</v>
      </c>
      <c r="M53" s="22">
        <v>8558579</v>
      </c>
      <c r="N53" s="28">
        <v>8438138</v>
      </c>
      <c r="O53" s="28">
        <v>8377639</v>
      </c>
      <c r="P53" s="28">
        <v>8272477</v>
      </c>
      <c r="Q53" s="22">
        <v>8312353</v>
      </c>
      <c r="R53" s="28">
        <v>8262753</v>
      </c>
      <c r="S53" s="28">
        <v>8190788</v>
      </c>
      <c r="T53" s="28">
        <v>8191428</v>
      </c>
      <c r="U53" s="22">
        <v>8241014</v>
      </c>
      <c r="V53" s="28">
        <v>8140903</v>
      </c>
      <c r="W53" s="28">
        <v>8075729</v>
      </c>
      <c r="X53" s="28">
        <v>7984824</v>
      </c>
      <c r="Y53" s="22">
        <v>8128144</v>
      </c>
    </row>
    <row r="54" spans="1:25" ht="14.25" thickBot="1">
      <c r="A54" s="7" t="s">
        <v>121</v>
      </c>
      <c r="B54" s="28">
        <v>10735048</v>
      </c>
      <c r="C54" s="28">
        <v>10762887</v>
      </c>
      <c r="D54" s="28">
        <v>10586219</v>
      </c>
      <c r="E54" s="22">
        <v>10917298</v>
      </c>
      <c r="F54" s="28">
        <v>10547929</v>
      </c>
      <c r="G54" s="28">
        <v>10434537</v>
      </c>
      <c r="H54" s="28">
        <v>10114958</v>
      </c>
      <c r="I54" s="22">
        <v>10535342</v>
      </c>
      <c r="J54" s="28">
        <v>10098738</v>
      </c>
      <c r="K54" s="28">
        <v>10121573</v>
      </c>
      <c r="L54" s="28">
        <v>9837776</v>
      </c>
      <c r="M54" s="22">
        <v>10127932</v>
      </c>
      <c r="N54" s="28">
        <v>9800203</v>
      </c>
      <c r="O54" s="28">
        <v>9909940</v>
      </c>
      <c r="P54" s="28">
        <v>9714731</v>
      </c>
      <c r="Q54" s="22">
        <v>9835520</v>
      </c>
      <c r="R54" s="28">
        <v>9597457</v>
      </c>
      <c r="S54" s="28">
        <v>9623549</v>
      </c>
      <c r="T54" s="28">
        <v>9626195</v>
      </c>
      <c r="U54" s="22">
        <v>9807737</v>
      </c>
      <c r="V54" s="28">
        <v>9720455</v>
      </c>
      <c r="W54" s="28">
        <v>9677175</v>
      </c>
      <c r="X54" s="28">
        <v>9501812</v>
      </c>
      <c r="Y54" s="22">
        <v>9851552</v>
      </c>
    </row>
    <row r="55" spans="1:25" ht="14.25" thickTop="1">
      <c r="A55" s="8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</row>
    <row r="57" ht="13.5">
      <c r="A57" s="20" t="s">
        <v>126</v>
      </c>
    </row>
    <row r="58" ht="13.5">
      <c r="A58" s="20" t="s">
        <v>127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5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122</v>
      </c>
      <c r="B2" s="14">
        <v>9986</v>
      </c>
      <c r="C2" s="14"/>
      <c r="D2" s="14"/>
      <c r="E2" s="14"/>
      <c r="F2" s="14"/>
      <c r="G2" s="14"/>
    </row>
    <row r="3" spans="1:7" ht="14.25" thickBot="1">
      <c r="A3" s="11" t="s">
        <v>123</v>
      </c>
      <c r="B3" s="1" t="s">
        <v>124</v>
      </c>
      <c r="C3" s="1"/>
      <c r="D3" s="1"/>
      <c r="E3" s="1"/>
      <c r="F3" s="1"/>
      <c r="G3" s="1"/>
    </row>
    <row r="4" spans="1:7" ht="14.25" thickTop="1">
      <c r="A4" s="10" t="s">
        <v>35</v>
      </c>
      <c r="B4" s="15" t="str">
        <f>HYPERLINK("http://www.kabupro.jp/mark/20130628/S000DV60.htm","有価証券報告書")</f>
        <v>有価証券報告書</v>
      </c>
      <c r="C4" s="15" t="str">
        <f>HYPERLINK("http://www.kabupro.jp/mark/20130628/S000DV60.htm","有価証券報告書")</f>
        <v>有価証券報告書</v>
      </c>
      <c r="D4" s="15" t="str">
        <f>HYPERLINK("http://www.kabupro.jp/mark/20110630/S0008SD2.htm","有価証券報告書")</f>
        <v>有価証券報告書</v>
      </c>
      <c r="E4" s="15" t="str">
        <f>HYPERLINK("http://www.kabupro.jp/mark/20110630/S0008SD2.htm","有価証券報告書")</f>
        <v>有価証券報告書</v>
      </c>
      <c r="F4" s="15" t="str">
        <f>HYPERLINK("http://www.kabupro.jp/mark/20100630/S000682X.htm","有価証券報告書")</f>
        <v>有価証券報告書</v>
      </c>
      <c r="G4" s="15" t="str">
        <f>HYPERLINK("http://www.kabupro.jp/mark/20090629/S0003JE8.htm","有価証券報告書")</f>
        <v>有価証券報告書</v>
      </c>
    </row>
    <row r="5" spans="1:7" ht="14.25" thickBot="1">
      <c r="A5" s="11" t="s">
        <v>36</v>
      </c>
      <c r="B5" s="1" t="s">
        <v>42</v>
      </c>
      <c r="C5" s="1" t="s">
        <v>42</v>
      </c>
      <c r="D5" s="1" t="s">
        <v>46</v>
      </c>
      <c r="E5" s="1" t="s">
        <v>46</v>
      </c>
      <c r="F5" s="1" t="s">
        <v>49</v>
      </c>
      <c r="G5" s="1" t="s">
        <v>51</v>
      </c>
    </row>
    <row r="6" spans="1:7" ht="15" thickBot="1" thickTop="1">
      <c r="A6" s="10" t="s">
        <v>37</v>
      </c>
      <c r="B6" s="18" t="s">
        <v>172</v>
      </c>
      <c r="C6" s="19"/>
      <c r="D6" s="19"/>
      <c r="E6" s="19"/>
      <c r="F6" s="19"/>
      <c r="G6" s="19"/>
    </row>
    <row r="7" spans="1:7" ht="14.25" thickTop="1">
      <c r="A7" s="12" t="s">
        <v>38</v>
      </c>
      <c r="B7" s="16" t="s">
        <v>43</v>
      </c>
      <c r="C7" s="16" t="s">
        <v>43</v>
      </c>
      <c r="D7" s="16" t="s">
        <v>43</v>
      </c>
      <c r="E7" s="16" t="s">
        <v>43</v>
      </c>
      <c r="F7" s="16" t="s">
        <v>43</v>
      </c>
      <c r="G7" s="16" t="s">
        <v>43</v>
      </c>
    </row>
    <row r="8" spans="1:7" ht="13.5">
      <c r="A8" s="13" t="s">
        <v>39</v>
      </c>
      <c r="B8" s="17" t="s">
        <v>128</v>
      </c>
      <c r="C8" s="17" t="s">
        <v>129</v>
      </c>
      <c r="D8" s="17" t="s">
        <v>130</v>
      </c>
      <c r="E8" s="17" t="s">
        <v>131</v>
      </c>
      <c r="F8" s="17" t="s">
        <v>132</v>
      </c>
      <c r="G8" s="17" t="s">
        <v>133</v>
      </c>
    </row>
    <row r="9" spans="1:7" ht="13.5">
      <c r="A9" s="13" t="s">
        <v>40</v>
      </c>
      <c r="B9" s="17" t="s">
        <v>44</v>
      </c>
      <c r="C9" s="17" t="s">
        <v>45</v>
      </c>
      <c r="D9" s="17" t="s">
        <v>47</v>
      </c>
      <c r="E9" s="17" t="s">
        <v>48</v>
      </c>
      <c r="F9" s="17" t="s">
        <v>50</v>
      </c>
      <c r="G9" s="17" t="s">
        <v>52</v>
      </c>
    </row>
    <row r="10" spans="1:7" ht="14.25" thickBot="1">
      <c r="A10" s="13" t="s">
        <v>41</v>
      </c>
      <c r="B10" s="17" t="s">
        <v>54</v>
      </c>
      <c r="C10" s="17" t="s">
        <v>54</v>
      </c>
      <c r="D10" s="17" t="s">
        <v>54</v>
      </c>
      <c r="E10" s="17" t="s">
        <v>54</v>
      </c>
      <c r="F10" s="17" t="s">
        <v>54</v>
      </c>
      <c r="G10" s="17" t="s">
        <v>54</v>
      </c>
    </row>
    <row r="11" spans="1:7" ht="14.25" thickTop="1">
      <c r="A11" s="26" t="s">
        <v>134</v>
      </c>
      <c r="B11" s="21">
        <v>6444069</v>
      </c>
      <c r="C11" s="21">
        <v>5939463</v>
      </c>
      <c r="D11" s="21">
        <v>5025950</v>
      </c>
      <c r="E11" s="21">
        <v>4877502</v>
      </c>
      <c r="F11" s="21">
        <v>5771968</v>
      </c>
      <c r="G11" s="21">
        <v>6120427</v>
      </c>
    </row>
    <row r="12" spans="1:7" ht="13.5">
      <c r="A12" s="6" t="s">
        <v>135</v>
      </c>
      <c r="B12" s="22">
        <v>630626</v>
      </c>
      <c r="C12" s="22">
        <v>622576</v>
      </c>
      <c r="D12" s="22">
        <v>691176</v>
      </c>
      <c r="E12" s="22">
        <v>869567</v>
      </c>
      <c r="F12" s="22">
        <v>749913</v>
      </c>
      <c r="G12" s="22">
        <v>734634</v>
      </c>
    </row>
    <row r="13" spans="1:7" ht="13.5">
      <c r="A13" s="6" t="s">
        <v>136</v>
      </c>
      <c r="B13" s="22">
        <v>3283514</v>
      </c>
      <c r="C13" s="22">
        <v>2823252</v>
      </c>
      <c r="D13" s="22">
        <v>2153526</v>
      </c>
      <c r="E13" s="22">
        <v>2028980</v>
      </c>
      <c r="F13" s="22">
        <v>2768197</v>
      </c>
      <c r="G13" s="22">
        <v>2856799</v>
      </c>
    </row>
    <row r="14" spans="1:7" ht="13.5">
      <c r="A14" s="6" t="s">
        <v>137</v>
      </c>
      <c r="B14" s="22">
        <v>3914141</v>
      </c>
      <c r="C14" s="22">
        <v>3445829</v>
      </c>
      <c r="D14" s="22">
        <v>2844702</v>
      </c>
      <c r="E14" s="22">
        <v>2898548</v>
      </c>
      <c r="F14" s="22">
        <v>3518110</v>
      </c>
      <c r="G14" s="22">
        <v>3591434</v>
      </c>
    </row>
    <row r="15" spans="1:7" ht="13.5">
      <c r="A15" s="6" t="s">
        <v>138</v>
      </c>
      <c r="B15" s="22">
        <v>676824</v>
      </c>
      <c r="C15" s="22">
        <v>630626</v>
      </c>
      <c r="D15" s="22">
        <v>622576</v>
      </c>
      <c r="E15" s="22">
        <v>691176</v>
      </c>
      <c r="F15" s="22">
        <v>869567</v>
      </c>
      <c r="G15" s="22">
        <v>749913</v>
      </c>
    </row>
    <row r="16" spans="1:7" ht="13.5">
      <c r="A16" s="6" t="s">
        <v>139</v>
      </c>
      <c r="B16" s="22">
        <v>13871</v>
      </c>
      <c r="C16" s="22">
        <v>16010</v>
      </c>
      <c r="D16" s="22">
        <v>25461</v>
      </c>
      <c r="E16" s="22">
        <v>18014</v>
      </c>
      <c r="F16" s="22">
        <v>58108</v>
      </c>
      <c r="G16" s="22">
        <v>54413</v>
      </c>
    </row>
    <row r="17" spans="1:7" ht="13.5">
      <c r="A17" s="6" t="s">
        <v>140</v>
      </c>
      <c r="B17" s="22">
        <v>3223445</v>
      </c>
      <c r="C17" s="22">
        <v>2799192</v>
      </c>
      <c r="D17" s="22">
        <v>2196664</v>
      </c>
      <c r="E17" s="22">
        <v>2189357</v>
      </c>
      <c r="F17" s="22">
        <v>2590434</v>
      </c>
      <c r="G17" s="22">
        <v>2787107</v>
      </c>
    </row>
    <row r="18" spans="1:7" ht="13.5">
      <c r="A18" s="7" t="s">
        <v>141</v>
      </c>
      <c r="B18" s="22">
        <v>3220624</v>
      </c>
      <c r="C18" s="22">
        <v>3140270</v>
      </c>
      <c r="D18" s="22">
        <v>2829286</v>
      </c>
      <c r="E18" s="22">
        <v>2688145</v>
      </c>
      <c r="F18" s="22">
        <v>3181533</v>
      </c>
      <c r="G18" s="22">
        <v>3333319</v>
      </c>
    </row>
    <row r="19" spans="1:7" ht="13.5">
      <c r="A19" s="6" t="s">
        <v>142</v>
      </c>
      <c r="B19" s="22">
        <v>83250</v>
      </c>
      <c r="C19" s="22">
        <v>81350</v>
      </c>
      <c r="D19" s="22">
        <v>72600</v>
      </c>
      <c r="E19" s="22">
        <v>71042</v>
      </c>
      <c r="F19" s="22">
        <v>89546</v>
      </c>
      <c r="G19" s="22">
        <v>84886</v>
      </c>
    </row>
    <row r="20" spans="1:7" ht="13.5">
      <c r="A20" s="6" t="s">
        <v>143</v>
      </c>
      <c r="B20" s="22">
        <v>1026024</v>
      </c>
      <c r="C20" s="22">
        <v>1040218</v>
      </c>
      <c r="D20" s="22">
        <v>989037</v>
      </c>
      <c r="E20" s="22">
        <v>969118</v>
      </c>
      <c r="F20" s="22">
        <v>1038122</v>
      </c>
      <c r="G20" s="22">
        <v>1018351</v>
      </c>
    </row>
    <row r="21" spans="1:7" ht="13.5">
      <c r="A21" s="6" t="s">
        <v>144</v>
      </c>
      <c r="B21" s="22">
        <v>106800</v>
      </c>
      <c r="C21" s="22">
        <v>105500</v>
      </c>
      <c r="D21" s="22">
        <v>102900</v>
      </c>
      <c r="E21" s="22">
        <v>99000</v>
      </c>
      <c r="F21" s="22">
        <v>97000</v>
      </c>
      <c r="G21" s="22">
        <v>114000</v>
      </c>
    </row>
    <row r="22" spans="1:7" ht="13.5">
      <c r="A22" s="6" t="s">
        <v>145</v>
      </c>
      <c r="B22" s="22">
        <v>45122</v>
      </c>
      <c r="C22" s="22">
        <v>43728</v>
      </c>
      <c r="D22" s="22">
        <v>41109</v>
      </c>
      <c r="E22" s="22">
        <v>36549</v>
      </c>
      <c r="F22" s="22">
        <v>41551</v>
      </c>
      <c r="G22" s="22">
        <v>37626</v>
      </c>
    </row>
    <row r="23" spans="1:7" ht="13.5">
      <c r="A23" s="6" t="s">
        <v>146</v>
      </c>
      <c r="B23" s="22">
        <v>13860</v>
      </c>
      <c r="C23" s="22">
        <v>13870</v>
      </c>
      <c r="D23" s="22">
        <v>13860</v>
      </c>
      <c r="E23" s="22">
        <v>14550</v>
      </c>
      <c r="F23" s="22">
        <v>15950</v>
      </c>
      <c r="G23" s="22">
        <v>21210</v>
      </c>
    </row>
    <row r="24" spans="1:7" ht="13.5">
      <c r="A24" s="6" t="s">
        <v>147</v>
      </c>
      <c r="B24" s="22">
        <v>7600</v>
      </c>
      <c r="C24" s="22">
        <v>9800</v>
      </c>
      <c r="D24" s="22">
        <v>13800</v>
      </c>
      <c r="E24" s="22">
        <v>11400</v>
      </c>
      <c r="F24" s="22">
        <v>15000</v>
      </c>
      <c r="G24" s="22">
        <v>15800</v>
      </c>
    </row>
    <row r="25" spans="1:7" ht="13.5">
      <c r="A25" s="6" t="s">
        <v>148</v>
      </c>
      <c r="B25" s="22">
        <v>186131</v>
      </c>
      <c r="C25" s="22">
        <v>182713</v>
      </c>
      <c r="D25" s="22">
        <v>168132</v>
      </c>
      <c r="E25" s="22">
        <v>157192</v>
      </c>
      <c r="F25" s="22">
        <v>168962</v>
      </c>
      <c r="G25" s="22">
        <v>184360</v>
      </c>
    </row>
    <row r="26" spans="1:7" ht="13.5">
      <c r="A26" s="6" t="s">
        <v>149</v>
      </c>
      <c r="B26" s="22">
        <v>190991</v>
      </c>
      <c r="C26" s="22">
        <v>186011</v>
      </c>
      <c r="D26" s="22">
        <v>172020</v>
      </c>
      <c r="E26" s="22">
        <v>175378</v>
      </c>
      <c r="F26" s="22">
        <v>243075</v>
      </c>
      <c r="G26" s="22">
        <v>232990</v>
      </c>
    </row>
    <row r="27" spans="1:7" ht="13.5">
      <c r="A27" s="6" t="s">
        <v>150</v>
      </c>
      <c r="B27" s="22">
        <v>89188</v>
      </c>
      <c r="C27" s="22">
        <v>90845</v>
      </c>
      <c r="D27" s="22">
        <v>86778</v>
      </c>
      <c r="E27" s="22">
        <v>91312</v>
      </c>
      <c r="F27" s="22">
        <v>92239</v>
      </c>
      <c r="G27" s="22">
        <v>96663</v>
      </c>
    </row>
    <row r="28" spans="1:7" ht="13.5">
      <c r="A28" s="6" t="s">
        <v>151</v>
      </c>
      <c r="B28" s="22">
        <v>157908</v>
      </c>
      <c r="C28" s="22">
        <v>153290</v>
      </c>
      <c r="D28" s="22">
        <v>158991</v>
      </c>
      <c r="E28" s="22">
        <v>168187</v>
      </c>
      <c r="F28" s="22">
        <v>173087</v>
      </c>
      <c r="G28" s="22">
        <v>164038</v>
      </c>
    </row>
    <row r="29" spans="1:7" ht="13.5">
      <c r="A29" s="6" t="s">
        <v>62</v>
      </c>
      <c r="B29" s="22">
        <v>398809</v>
      </c>
      <c r="C29" s="22">
        <v>410690</v>
      </c>
      <c r="D29" s="22">
        <v>381525</v>
      </c>
      <c r="E29" s="22">
        <v>405969</v>
      </c>
      <c r="F29" s="22">
        <v>461197</v>
      </c>
      <c r="G29" s="22">
        <v>450374</v>
      </c>
    </row>
    <row r="30" spans="1:7" ht="13.5">
      <c r="A30" s="6" t="s">
        <v>152</v>
      </c>
      <c r="B30" s="22">
        <v>2305686</v>
      </c>
      <c r="C30" s="22">
        <v>2318017</v>
      </c>
      <c r="D30" s="22">
        <v>2201188</v>
      </c>
      <c r="E30" s="22">
        <v>2199700</v>
      </c>
      <c r="F30" s="22">
        <v>2437746</v>
      </c>
      <c r="G30" s="22">
        <v>2420701</v>
      </c>
    </row>
    <row r="31" spans="1:7" ht="14.25" thickBot="1">
      <c r="A31" s="25" t="s">
        <v>153</v>
      </c>
      <c r="B31" s="23">
        <v>914937</v>
      </c>
      <c r="C31" s="23">
        <v>822253</v>
      </c>
      <c r="D31" s="23">
        <v>628097</v>
      </c>
      <c r="E31" s="23">
        <v>488444</v>
      </c>
      <c r="F31" s="23">
        <v>743787</v>
      </c>
      <c r="G31" s="23">
        <v>912618</v>
      </c>
    </row>
    <row r="32" spans="1:7" ht="14.25" thickTop="1">
      <c r="A32" s="6" t="s">
        <v>154</v>
      </c>
      <c r="B32" s="22">
        <v>566</v>
      </c>
      <c r="C32" s="22">
        <v>729</v>
      </c>
      <c r="D32" s="22">
        <v>1328</v>
      </c>
      <c r="E32" s="22">
        <v>3402</v>
      </c>
      <c r="F32" s="22">
        <v>4301</v>
      </c>
      <c r="G32" s="22">
        <v>1240</v>
      </c>
    </row>
    <row r="33" spans="1:7" ht="13.5">
      <c r="A33" s="6" t="s">
        <v>155</v>
      </c>
      <c r="B33" s="22">
        <v>1297</v>
      </c>
      <c r="C33" s="22">
        <v>1511</v>
      </c>
      <c r="D33" s="22">
        <v>1549</v>
      </c>
      <c r="E33" s="22">
        <v>448</v>
      </c>
      <c r="F33" s="22">
        <v>2175</v>
      </c>
      <c r="G33" s="22">
        <v>1267</v>
      </c>
    </row>
    <row r="34" spans="1:7" ht="13.5">
      <c r="A34" s="6" t="s">
        <v>156</v>
      </c>
      <c r="B34" s="22">
        <v>5384</v>
      </c>
      <c r="C34" s="22">
        <v>1801</v>
      </c>
      <c r="D34" s="22">
        <v>3700</v>
      </c>
      <c r="E34" s="22">
        <v>4351</v>
      </c>
      <c r="F34" s="22">
        <v>3300</v>
      </c>
      <c r="G34" s="22">
        <v>3890</v>
      </c>
    </row>
    <row r="35" spans="1:7" ht="13.5">
      <c r="A35" s="6" t="s">
        <v>157</v>
      </c>
      <c r="B35" s="22">
        <v>1688</v>
      </c>
      <c r="C35" s="22">
        <v>787</v>
      </c>
      <c r="D35" s="22">
        <v>1669</v>
      </c>
      <c r="E35" s="22">
        <v>3718</v>
      </c>
      <c r="F35" s="22"/>
      <c r="G35" s="22"/>
    </row>
    <row r="36" spans="1:7" ht="13.5">
      <c r="A36" s="6" t="s">
        <v>158</v>
      </c>
      <c r="B36" s="22">
        <v>14884</v>
      </c>
      <c r="C36" s="22">
        <v>16545</v>
      </c>
      <c r="D36" s="22">
        <v>17868</v>
      </c>
      <c r="E36" s="22">
        <v>18120</v>
      </c>
      <c r="F36" s="22">
        <v>20530</v>
      </c>
      <c r="G36" s="22">
        <v>22584</v>
      </c>
    </row>
    <row r="37" spans="1:7" ht="13.5">
      <c r="A37" s="6" t="s">
        <v>159</v>
      </c>
      <c r="B37" s="22"/>
      <c r="C37" s="22">
        <v>11854</v>
      </c>
      <c r="D37" s="22">
        <v>311</v>
      </c>
      <c r="E37" s="22"/>
      <c r="F37" s="22">
        <v>25697</v>
      </c>
      <c r="G37" s="22">
        <v>1343</v>
      </c>
    </row>
    <row r="38" spans="1:7" ht="13.5">
      <c r="A38" s="6" t="s">
        <v>160</v>
      </c>
      <c r="B38" s="22">
        <v>67</v>
      </c>
      <c r="C38" s="22">
        <v>175</v>
      </c>
      <c r="D38" s="22"/>
      <c r="E38" s="22"/>
      <c r="F38" s="22"/>
      <c r="G38" s="22"/>
    </row>
    <row r="39" spans="1:7" ht="13.5">
      <c r="A39" s="6" t="s">
        <v>62</v>
      </c>
      <c r="B39" s="22">
        <v>6243</v>
      </c>
      <c r="C39" s="22">
        <v>3620</v>
      </c>
      <c r="D39" s="22">
        <v>5320</v>
      </c>
      <c r="E39" s="22">
        <v>3097</v>
      </c>
      <c r="F39" s="22">
        <v>4129</v>
      </c>
      <c r="G39" s="22">
        <v>3333</v>
      </c>
    </row>
    <row r="40" spans="1:7" ht="13.5">
      <c r="A40" s="6" t="s">
        <v>161</v>
      </c>
      <c r="B40" s="22">
        <v>30132</v>
      </c>
      <c r="C40" s="22">
        <v>37026</v>
      </c>
      <c r="D40" s="22">
        <v>31747</v>
      </c>
      <c r="E40" s="22">
        <v>33138</v>
      </c>
      <c r="F40" s="22">
        <v>60764</v>
      </c>
      <c r="G40" s="22">
        <v>33948</v>
      </c>
    </row>
    <row r="41" spans="1:7" ht="13.5">
      <c r="A41" s="6" t="s">
        <v>162</v>
      </c>
      <c r="B41" s="22">
        <v>1592</v>
      </c>
      <c r="C41" s="22"/>
      <c r="D41" s="22"/>
      <c r="E41" s="22">
        <v>6485</v>
      </c>
      <c r="F41" s="22"/>
      <c r="G41" s="22"/>
    </row>
    <row r="42" spans="1:7" ht="13.5">
      <c r="A42" s="6" t="s">
        <v>163</v>
      </c>
      <c r="B42" s="22">
        <v>5514</v>
      </c>
      <c r="C42" s="22">
        <v>2440</v>
      </c>
      <c r="D42" s="22"/>
      <c r="E42" s="22"/>
      <c r="F42" s="22"/>
      <c r="G42" s="22"/>
    </row>
    <row r="43" spans="1:7" ht="13.5">
      <c r="A43" s="6" t="s">
        <v>62</v>
      </c>
      <c r="B43" s="22">
        <v>112</v>
      </c>
      <c r="C43" s="22"/>
      <c r="D43" s="22"/>
      <c r="E43" s="22"/>
      <c r="F43" s="22"/>
      <c r="G43" s="22"/>
    </row>
    <row r="44" spans="1:7" ht="13.5">
      <c r="A44" s="6" t="s">
        <v>164</v>
      </c>
      <c r="B44" s="22">
        <v>7219</v>
      </c>
      <c r="C44" s="22">
        <v>2440</v>
      </c>
      <c r="D44" s="22"/>
      <c r="E44" s="22">
        <v>6485</v>
      </c>
      <c r="F44" s="22"/>
      <c r="G44" s="22"/>
    </row>
    <row r="45" spans="1:7" ht="14.25" thickBot="1">
      <c r="A45" s="25" t="s">
        <v>165</v>
      </c>
      <c r="B45" s="23">
        <v>937850</v>
      </c>
      <c r="C45" s="23">
        <v>856839</v>
      </c>
      <c r="D45" s="23">
        <v>659845</v>
      </c>
      <c r="E45" s="23">
        <v>515098</v>
      </c>
      <c r="F45" s="23">
        <v>804551</v>
      </c>
      <c r="G45" s="23">
        <v>946567</v>
      </c>
    </row>
    <row r="46" spans="1:7" ht="14.25" thickTop="1">
      <c r="A46" s="6"/>
      <c r="B46" s="22"/>
      <c r="C46" s="22">
        <v>2344</v>
      </c>
      <c r="D46" s="22"/>
      <c r="E46" s="22"/>
      <c r="F46" s="22"/>
      <c r="G46" s="22"/>
    </row>
    <row r="47" spans="1:7" ht="13.5">
      <c r="A47" s="6" t="s">
        <v>166</v>
      </c>
      <c r="B47" s="22"/>
      <c r="C47" s="22">
        <v>2344</v>
      </c>
      <c r="D47" s="22">
        <v>44952</v>
      </c>
      <c r="E47" s="22">
        <v>714</v>
      </c>
      <c r="F47" s="22"/>
      <c r="G47" s="22">
        <v>190</v>
      </c>
    </row>
    <row r="48" spans="1:7" ht="13.5">
      <c r="A48" s="7" t="s">
        <v>167</v>
      </c>
      <c r="B48" s="22">
        <v>937850</v>
      </c>
      <c r="C48" s="22">
        <v>859184</v>
      </c>
      <c r="D48" s="22">
        <v>688857</v>
      </c>
      <c r="E48" s="22">
        <v>512071</v>
      </c>
      <c r="F48" s="22">
        <v>804364</v>
      </c>
      <c r="G48" s="22">
        <v>946363</v>
      </c>
    </row>
    <row r="49" spans="1:7" ht="13.5">
      <c r="A49" s="7" t="s">
        <v>168</v>
      </c>
      <c r="B49" s="22">
        <v>398500</v>
      </c>
      <c r="C49" s="22">
        <v>411800</v>
      </c>
      <c r="D49" s="22">
        <v>359000</v>
      </c>
      <c r="E49" s="22">
        <v>228300</v>
      </c>
      <c r="F49" s="22">
        <v>354630</v>
      </c>
      <c r="G49" s="22">
        <v>405000</v>
      </c>
    </row>
    <row r="50" spans="1:7" ht="13.5">
      <c r="A50" s="7" t="s">
        <v>169</v>
      </c>
      <c r="B50" s="22">
        <v>-12427</v>
      </c>
      <c r="C50" s="22">
        <v>5106</v>
      </c>
      <c r="D50" s="22">
        <v>-41162</v>
      </c>
      <c r="E50" s="22">
        <v>62735</v>
      </c>
      <c r="F50" s="22">
        <v>-917</v>
      </c>
      <c r="G50" s="22">
        <v>12601</v>
      </c>
    </row>
    <row r="51" spans="1:7" ht="13.5">
      <c r="A51" s="7" t="s">
        <v>170</v>
      </c>
      <c r="B51" s="22">
        <v>386072</v>
      </c>
      <c r="C51" s="22">
        <v>416906</v>
      </c>
      <c r="D51" s="22">
        <v>317837</v>
      </c>
      <c r="E51" s="22">
        <v>291035</v>
      </c>
      <c r="F51" s="22">
        <v>353712</v>
      </c>
      <c r="G51" s="22">
        <v>417601</v>
      </c>
    </row>
    <row r="52" spans="1:7" ht="14.25" thickBot="1">
      <c r="A52" s="7" t="s">
        <v>171</v>
      </c>
      <c r="B52" s="22">
        <v>551778</v>
      </c>
      <c r="C52" s="22">
        <v>442277</v>
      </c>
      <c r="D52" s="22">
        <v>371019</v>
      </c>
      <c r="E52" s="22">
        <v>221036</v>
      </c>
      <c r="F52" s="22">
        <v>450652</v>
      </c>
      <c r="G52" s="22">
        <v>528761</v>
      </c>
    </row>
    <row r="53" spans="1:7" ht="14.25" thickTop="1">
      <c r="A53" s="8"/>
      <c r="B53" s="24"/>
      <c r="C53" s="24"/>
      <c r="D53" s="24"/>
      <c r="E53" s="24"/>
      <c r="F53" s="24"/>
      <c r="G53" s="24"/>
    </row>
    <row r="55" ht="13.5">
      <c r="A55" s="20" t="s">
        <v>126</v>
      </c>
    </row>
    <row r="56" ht="13.5">
      <c r="A56" s="20" t="s">
        <v>127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92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122</v>
      </c>
      <c r="B2" s="14">
        <v>9986</v>
      </c>
      <c r="C2" s="14"/>
      <c r="D2" s="14"/>
      <c r="E2" s="14"/>
      <c r="F2" s="14"/>
      <c r="G2" s="14"/>
    </row>
    <row r="3" spans="1:7" ht="14.25" thickBot="1">
      <c r="A3" s="11" t="s">
        <v>123</v>
      </c>
      <c r="B3" s="1" t="s">
        <v>124</v>
      </c>
      <c r="C3" s="1"/>
      <c r="D3" s="1"/>
      <c r="E3" s="1"/>
      <c r="F3" s="1"/>
      <c r="G3" s="1"/>
    </row>
    <row r="4" spans="1:7" ht="14.25" thickTop="1">
      <c r="A4" s="10" t="s">
        <v>35</v>
      </c>
      <c r="B4" s="15" t="str">
        <f>HYPERLINK("http://www.kabupro.jp/mark/20130628/S000DV60.htm","有価証券報告書")</f>
        <v>有価証券報告書</v>
      </c>
      <c r="C4" s="15" t="str">
        <f>HYPERLINK("http://www.kabupro.jp/mark/20130628/S000DV60.htm","有価証券報告書")</f>
        <v>有価証券報告書</v>
      </c>
      <c r="D4" s="15" t="str">
        <f>HYPERLINK("http://www.kabupro.jp/mark/20110630/S0008SD2.htm","有価証券報告書")</f>
        <v>有価証券報告書</v>
      </c>
      <c r="E4" s="15" t="str">
        <f>HYPERLINK("http://www.kabupro.jp/mark/20110630/S0008SD2.htm","有価証券報告書")</f>
        <v>有価証券報告書</v>
      </c>
      <c r="F4" s="15" t="str">
        <f>HYPERLINK("http://www.kabupro.jp/mark/20100630/S000682X.htm","有価証券報告書")</f>
        <v>有価証券報告書</v>
      </c>
      <c r="G4" s="15" t="str">
        <f>HYPERLINK("http://www.kabupro.jp/mark/20090629/S0003JE8.htm","有価証券報告書")</f>
        <v>有価証券報告書</v>
      </c>
    </row>
    <row r="5" spans="1:7" ht="14.25" thickBot="1">
      <c r="A5" s="11" t="s">
        <v>36</v>
      </c>
      <c r="B5" s="1" t="s">
        <v>42</v>
      </c>
      <c r="C5" s="1" t="s">
        <v>42</v>
      </c>
      <c r="D5" s="1" t="s">
        <v>46</v>
      </c>
      <c r="E5" s="1" t="s">
        <v>46</v>
      </c>
      <c r="F5" s="1" t="s">
        <v>49</v>
      </c>
      <c r="G5" s="1" t="s">
        <v>51</v>
      </c>
    </row>
    <row r="6" spans="1:7" ht="15" thickBot="1" thickTop="1">
      <c r="A6" s="10" t="s">
        <v>37</v>
      </c>
      <c r="B6" s="18" t="s">
        <v>125</v>
      </c>
      <c r="C6" s="19"/>
      <c r="D6" s="19"/>
      <c r="E6" s="19"/>
      <c r="F6" s="19"/>
      <c r="G6" s="19"/>
    </row>
    <row r="7" spans="1:7" ht="14.25" thickTop="1">
      <c r="A7" s="12" t="s">
        <v>38</v>
      </c>
      <c r="B7" s="16" t="s">
        <v>43</v>
      </c>
      <c r="C7" s="16" t="s">
        <v>43</v>
      </c>
      <c r="D7" s="16" t="s">
        <v>43</v>
      </c>
      <c r="E7" s="16" t="s">
        <v>43</v>
      </c>
      <c r="F7" s="16" t="s">
        <v>43</v>
      </c>
      <c r="G7" s="16" t="s">
        <v>43</v>
      </c>
    </row>
    <row r="8" spans="1:7" ht="13.5">
      <c r="A8" s="13" t="s">
        <v>39</v>
      </c>
      <c r="B8" s="17"/>
      <c r="C8" s="17"/>
      <c r="D8" s="17"/>
      <c r="E8" s="17"/>
      <c r="F8" s="17"/>
      <c r="G8" s="17"/>
    </row>
    <row r="9" spans="1:7" ht="13.5">
      <c r="A9" s="13" t="s">
        <v>40</v>
      </c>
      <c r="B9" s="17" t="s">
        <v>44</v>
      </c>
      <c r="C9" s="17" t="s">
        <v>45</v>
      </c>
      <c r="D9" s="17" t="s">
        <v>47</v>
      </c>
      <c r="E9" s="17" t="s">
        <v>48</v>
      </c>
      <c r="F9" s="17" t="s">
        <v>50</v>
      </c>
      <c r="G9" s="17" t="s">
        <v>52</v>
      </c>
    </row>
    <row r="10" spans="1:7" ht="14.25" thickBot="1">
      <c r="A10" s="13" t="s">
        <v>41</v>
      </c>
      <c r="B10" s="17" t="s">
        <v>54</v>
      </c>
      <c r="C10" s="17" t="s">
        <v>54</v>
      </c>
      <c r="D10" s="17" t="s">
        <v>54</v>
      </c>
      <c r="E10" s="17" t="s">
        <v>54</v>
      </c>
      <c r="F10" s="17" t="s">
        <v>54</v>
      </c>
      <c r="G10" s="17" t="s">
        <v>54</v>
      </c>
    </row>
    <row r="11" spans="1:7" ht="14.25" thickTop="1">
      <c r="A11" s="9" t="s">
        <v>53</v>
      </c>
      <c r="B11" s="21">
        <v>2153177</v>
      </c>
      <c r="C11" s="21">
        <v>2274600</v>
      </c>
      <c r="D11" s="21">
        <v>1912118</v>
      </c>
      <c r="E11" s="21">
        <v>2132758</v>
      </c>
      <c r="F11" s="21">
        <v>1882874</v>
      </c>
      <c r="G11" s="21">
        <v>1491118</v>
      </c>
    </row>
    <row r="12" spans="1:7" ht="13.5">
      <c r="A12" s="2" t="s">
        <v>55</v>
      </c>
      <c r="B12" s="22">
        <v>482417</v>
      </c>
      <c r="C12" s="22">
        <v>386808</v>
      </c>
      <c r="D12" s="22">
        <v>314916</v>
      </c>
      <c r="E12" s="22">
        <v>370927</v>
      </c>
      <c r="F12" s="22">
        <v>379573</v>
      </c>
      <c r="G12" s="22">
        <v>430153</v>
      </c>
    </row>
    <row r="13" spans="1:7" ht="13.5">
      <c r="A13" s="2" t="s">
        <v>56</v>
      </c>
      <c r="B13" s="22">
        <v>1106141</v>
      </c>
      <c r="C13" s="22">
        <v>1194945</v>
      </c>
      <c r="D13" s="22">
        <v>977531</v>
      </c>
      <c r="E13" s="22">
        <v>931909</v>
      </c>
      <c r="F13" s="22">
        <v>1039573</v>
      </c>
      <c r="G13" s="22">
        <v>1246626</v>
      </c>
    </row>
    <row r="14" spans="1:7" ht="13.5">
      <c r="A14" s="2" t="s">
        <v>57</v>
      </c>
      <c r="B14" s="22">
        <v>1361316</v>
      </c>
      <c r="C14" s="22">
        <v>910172</v>
      </c>
      <c r="D14" s="22">
        <v>1158849</v>
      </c>
      <c r="E14" s="22">
        <v>458712</v>
      </c>
      <c r="F14" s="22">
        <v>292693</v>
      </c>
      <c r="G14" s="22">
        <v>300286</v>
      </c>
    </row>
    <row r="15" spans="1:7" ht="13.5">
      <c r="A15" s="2" t="s">
        <v>58</v>
      </c>
      <c r="B15" s="22">
        <v>676824</v>
      </c>
      <c r="C15" s="22">
        <v>630626</v>
      </c>
      <c r="D15" s="22">
        <v>622576</v>
      </c>
      <c r="E15" s="22">
        <v>691176</v>
      </c>
      <c r="F15" s="22">
        <v>869567</v>
      </c>
      <c r="G15" s="22">
        <v>749913</v>
      </c>
    </row>
    <row r="16" spans="1:7" ht="13.5">
      <c r="A16" s="2" t="s">
        <v>59</v>
      </c>
      <c r="B16" s="22">
        <v>11755</v>
      </c>
      <c r="C16" s="22">
        <v>9055</v>
      </c>
      <c r="D16" s="22">
        <v>9726</v>
      </c>
      <c r="E16" s="22">
        <v>10061</v>
      </c>
      <c r="F16" s="22">
        <v>8772</v>
      </c>
      <c r="G16" s="22">
        <v>6941</v>
      </c>
    </row>
    <row r="17" spans="1:7" ht="13.5">
      <c r="A17" s="2" t="s">
        <v>60</v>
      </c>
      <c r="B17" s="22">
        <v>84901</v>
      </c>
      <c r="C17" s="22">
        <v>115239</v>
      </c>
      <c r="D17" s="22">
        <v>113286</v>
      </c>
      <c r="E17" s="22">
        <v>79947</v>
      </c>
      <c r="F17" s="22">
        <v>110405</v>
      </c>
      <c r="G17" s="22">
        <v>87709</v>
      </c>
    </row>
    <row r="18" spans="1:7" ht="13.5">
      <c r="A18" s="2" t="s">
        <v>61</v>
      </c>
      <c r="B18" s="22">
        <v>42390</v>
      </c>
      <c r="C18" s="22">
        <v>2879</v>
      </c>
      <c r="D18" s="22">
        <v>8747</v>
      </c>
      <c r="E18" s="22">
        <v>1283</v>
      </c>
      <c r="F18" s="22"/>
      <c r="G18" s="22"/>
    </row>
    <row r="19" spans="1:7" ht="13.5">
      <c r="A19" s="2" t="s">
        <v>62</v>
      </c>
      <c r="B19" s="22">
        <v>20636</v>
      </c>
      <c r="C19" s="22">
        <v>20631</v>
      </c>
      <c r="D19" s="22">
        <v>34835</v>
      </c>
      <c r="E19" s="22">
        <v>60175</v>
      </c>
      <c r="F19" s="22">
        <v>85514</v>
      </c>
      <c r="G19" s="22">
        <v>26785</v>
      </c>
    </row>
    <row r="20" spans="1:7" ht="13.5">
      <c r="A20" s="2" t="s">
        <v>63</v>
      </c>
      <c r="B20" s="22">
        <v>-500</v>
      </c>
      <c r="C20" s="22">
        <v>-500</v>
      </c>
      <c r="D20" s="22">
        <v>-840</v>
      </c>
      <c r="E20" s="22">
        <v>-690</v>
      </c>
      <c r="F20" s="22">
        <v>-800</v>
      </c>
      <c r="G20" s="22">
        <v>-700</v>
      </c>
    </row>
    <row r="21" spans="1:7" ht="13.5">
      <c r="A21" s="2" t="s">
        <v>64</v>
      </c>
      <c r="B21" s="22">
        <v>5939061</v>
      </c>
      <c r="C21" s="22">
        <v>5544459</v>
      </c>
      <c r="D21" s="22">
        <v>5151749</v>
      </c>
      <c r="E21" s="22">
        <v>4736263</v>
      </c>
      <c r="F21" s="22">
        <v>4668175</v>
      </c>
      <c r="G21" s="22">
        <v>4338835</v>
      </c>
    </row>
    <row r="22" spans="1:7" ht="13.5">
      <c r="A22" s="3" t="s">
        <v>65</v>
      </c>
      <c r="B22" s="22">
        <v>3106105</v>
      </c>
      <c r="C22" s="22">
        <v>3106838</v>
      </c>
      <c r="D22" s="22">
        <v>3089856</v>
      </c>
      <c r="E22" s="22">
        <v>3086256</v>
      </c>
      <c r="F22" s="22">
        <v>3085938</v>
      </c>
      <c r="G22" s="22">
        <v>3085938</v>
      </c>
    </row>
    <row r="23" spans="1:7" ht="13.5">
      <c r="A23" s="4" t="s">
        <v>66</v>
      </c>
      <c r="B23" s="22">
        <v>-2038572</v>
      </c>
      <c r="C23" s="22">
        <v>-1980167</v>
      </c>
      <c r="D23" s="22">
        <v>-1919310</v>
      </c>
      <c r="E23" s="22">
        <v>-1858878</v>
      </c>
      <c r="F23" s="22">
        <v>-1793922</v>
      </c>
      <c r="G23" s="22">
        <v>-1724263</v>
      </c>
    </row>
    <row r="24" spans="1:7" ht="13.5">
      <c r="A24" s="4" t="s">
        <v>67</v>
      </c>
      <c r="B24" s="22">
        <v>1067532</v>
      </c>
      <c r="C24" s="22">
        <v>1126670</v>
      </c>
      <c r="D24" s="22">
        <v>1170545</v>
      </c>
      <c r="E24" s="22">
        <v>1227377</v>
      </c>
      <c r="F24" s="22">
        <v>1292016</v>
      </c>
      <c r="G24" s="22">
        <v>1361675</v>
      </c>
    </row>
    <row r="25" spans="1:7" ht="13.5">
      <c r="A25" s="3" t="s">
        <v>68</v>
      </c>
      <c r="B25" s="22">
        <v>123729</v>
      </c>
      <c r="C25" s="22">
        <v>123729</v>
      </c>
      <c r="D25" s="22">
        <v>122907</v>
      </c>
      <c r="E25" s="22">
        <v>122907</v>
      </c>
      <c r="F25" s="22">
        <v>122970</v>
      </c>
      <c r="G25" s="22">
        <v>122064</v>
      </c>
    </row>
    <row r="26" spans="1:7" ht="13.5">
      <c r="A26" s="4" t="s">
        <v>66</v>
      </c>
      <c r="B26" s="22">
        <v>-112734</v>
      </c>
      <c r="C26" s="22">
        <v>-110988</v>
      </c>
      <c r="D26" s="22">
        <v>-108753</v>
      </c>
      <c r="E26" s="22">
        <v>-106173</v>
      </c>
      <c r="F26" s="22">
        <v>-103658</v>
      </c>
      <c r="G26" s="22">
        <v>-100651</v>
      </c>
    </row>
    <row r="27" spans="1:7" ht="13.5">
      <c r="A27" s="4" t="s">
        <v>69</v>
      </c>
      <c r="B27" s="22">
        <v>10994</v>
      </c>
      <c r="C27" s="22">
        <v>12740</v>
      </c>
      <c r="D27" s="22">
        <v>14154</v>
      </c>
      <c r="E27" s="22">
        <v>16733</v>
      </c>
      <c r="F27" s="22">
        <v>19311</v>
      </c>
      <c r="G27" s="22">
        <v>21412</v>
      </c>
    </row>
    <row r="28" spans="1:7" ht="13.5">
      <c r="A28" s="3" t="s">
        <v>70</v>
      </c>
      <c r="B28" s="22">
        <v>11892</v>
      </c>
      <c r="C28" s="22">
        <v>11892</v>
      </c>
      <c r="D28" s="22">
        <v>11892</v>
      </c>
      <c r="E28" s="22">
        <v>11494</v>
      </c>
      <c r="F28" s="22">
        <v>12394</v>
      </c>
      <c r="G28" s="22">
        <v>12394</v>
      </c>
    </row>
    <row r="29" spans="1:7" ht="13.5">
      <c r="A29" s="4" t="s">
        <v>66</v>
      </c>
      <c r="B29" s="22">
        <v>-10682</v>
      </c>
      <c r="C29" s="22">
        <v>-10356</v>
      </c>
      <c r="D29" s="22">
        <v>-9899</v>
      </c>
      <c r="E29" s="22">
        <v>-9412</v>
      </c>
      <c r="F29" s="22">
        <v>-9720</v>
      </c>
      <c r="G29" s="22"/>
    </row>
    <row r="30" spans="1:7" ht="13.5">
      <c r="A30" s="4" t="s">
        <v>71</v>
      </c>
      <c r="B30" s="22">
        <v>1209</v>
      </c>
      <c r="C30" s="22">
        <v>1535</v>
      </c>
      <c r="D30" s="22">
        <v>1992</v>
      </c>
      <c r="E30" s="22">
        <v>2081</v>
      </c>
      <c r="F30" s="22">
        <v>2674</v>
      </c>
      <c r="G30" s="22">
        <v>3398</v>
      </c>
    </row>
    <row r="31" spans="1:7" ht="13.5">
      <c r="A31" s="3" t="s">
        <v>72</v>
      </c>
      <c r="B31" s="22">
        <v>109335</v>
      </c>
      <c r="C31" s="22">
        <v>81233</v>
      </c>
      <c r="D31" s="22">
        <v>73754</v>
      </c>
      <c r="E31" s="22">
        <v>54016</v>
      </c>
      <c r="F31" s="22">
        <v>48488</v>
      </c>
      <c r="G31" s="22">
        <v>35263</v>
      </c>
    </row>
    <row r="32" spans="1:7" ht="13.5">
      <c r="A32" s="4" t="s">
        <v>66</v>
      </c>
      <c r="B32" s="22">
        <v>-63585</v>
      </c>
      <c r="C32" s="22">
        <v>-49913</v>
      </c>
      <c r="D32" s="22">
        <v>-42975</v>
      </c>
      <c r="E32" s="22">
        <v>-36983</v>
      </c>
      <c r="F32" s="22">
        <v>-32945</v>
      </c>
      <c r="G32" s="22">
        <v>-30028</v>
      </c>
    </row>
    <row r="33" spans="1:7" ht="13.5">
      <c r="A33" s="4" t="s">
        <v>73</v>
      </c>
      <c r="B33" s="22">
        <v>45749</v>
      </c>
      <c r="C33" s="22">
        <v>31319</v>
      </c>
      <c r="D33" s="22">
        <v>30778</v>
      </c>
      <c r="E33" s="22">
        <v>17033</v>
      </c>
      <c r="F33" s="22">
        <v>15542</v>
      </c>
      <c r="G33" s="22">
        <v>5235</v>
      </c>
    </row>
    <row r="34" spans="1:7" ht="13.5">
      <c r="A34" s="3" t="s">
        <v>74</v>
      </c>
      <c r="B34" s="22">
        <v>166047</v>
      </c>
      <c r="C34" s="22">
        <v>170619</v>
      </c>
      <c r="D34" s="22">
        <v>173685</v>
      </c>
      <c r="E34" s="22">
        <v>170804</v>
      </c>
      <c r="F34" s="22">
        <v>229093</v>
      </c>
      <c r="G34" s="22">
        <v>217984</v>
      </c>
    </row>
    <row r="35" spans="1:7" ht="13.5">
      <c r="A35" s="4" t="s">
        <v>66</v>
      </c>
      <c r="B35" s="22">
        <v>-148068</v>
      </c>
      <c r="C35" s="22">
        <v>-148671</v>
      </c>
      <c r="D35" s="22">
        <v>-144889</v>
      </c>
      <c r="E35" s="22">
        <v>-140438</v>
      </c>
      <c r="F35" s="22">
        <v>-190300</v>
      </c>
      <c r="G35" s="22">
        <v>-181617</v>
      </c>
    </row>
    <row r="36" spans="1:7" ht="13.5">
      <c r="A36" s="4" t="s">
        <v>75</v>
      </c>
      <c r="B36" s="22">
        <v>17979</v>
      </c>
      <c r="C36" s="22">
        <v>21948</v>
      </c>
      <c r="D36" s="22">
        <v>28795</v>
      </c>
      <c r="E36" s="22">
        <v>30365</v>
      </c>
      <c r="F36" s="22">
        <v>38792</v>
      </c>
      <c r="G36" s="22">
        <v>36367</v>
      </c>
    </row>
    <row r="37" spans="1:7" ht="13.5">
      <c r="A37" s="3" t="s">
        <v>76</v>
      </c>
      <c r="B37" s="22">
        <v>3174726</v>
      </c>
      <c r="C37" s="22">
        <v>3174726</v>
      </c>
      <c r="D37" s="22">
        <v>3174726</v>
      </c>
      <c r="E37" s="22">
        <v>3174726</v>
      </c>
      <c r="F37" s="22">
        <v>3174726</v>
      </c>
      <c r="G37" s="22">
        <v>3174726</v>
      </c>
    </row>
    <row r="38" spans="1:7" ht="13.5">
      <c r="A38" s="3" t="s">
        <v>77</v>
      </c>
      <c r="B38" s="22">
        <v>4318192</v>
      </c>
      <c r="C38" s="22">
        <v>4368941</v>
      </c>
      <c r="D38" s="22">
        <v>4420994</v>
      </c>
      <c r="E38" s="22">
        <v>4468317</v>
      </c>
      <c r="F38" s="22">
        <v>4543064</v>
      </c>
      <c r="G38" s="22">
        <v>4602816</v>
      </c>
    </row>
    <row r="39" spans="1:7" ht="13.5">
      <c r="A39" s="3" t="s">
        <v>78</v>
      </c>
      <c r="B39" s="22">
        <v>4444</v>
      </c>
      <c r="C39" s="22">
        <v>7275</v>
      </c>
      <c r="D39" s="22">
        <v>10518</v>
      </c>
      <c r="E39" s="22">
        <v>13455</v>
      </c>
      <c r="F39" s="22">
        <v>3844</v>
      </c>
      <c r="G39" s="22">
        <v>3404</v>
      </c>
    </row>
    <row r="40" spans="1:7" ht="13.5">
      <c r="A40" s="3" t="s">
        <v>79</v>
      </c>
      <c r="B40" s="22">
        <v>9035</v>
      </c>
      <c r="C40" s="22">
        <v>9035</v>
      </c>
      <c r="D40" s="22">
        <v>9035</v>
      </c>
      <c r="E40" s="22">
        <v>9035</v>
      </c>
      <c r="F40" s="22">
        <v>9035</v>
      </c>
      <c r="G40" s="22">
        <v>9035</v>
      </c>
    </row>
    <row r="41" spans="1:7" ht="13.5">
      <c r="A41" s="3" t="s">
        <v>80</v>
      </c>
      <c r="B41" s="22">
        <v>13480</v>
      </c>
      <c r="C41" s="22">
        <v>16311</v>
      </c>
      <c r="D41" s="22">
        <v>19554</v>
      </c>
      <c r="E41" s="22">
        <v>22491</v>
      </c>
      <c r="F41" s="22">
        <v>12880</v>
      </c>
      <c r="G41" s="22">
        <v>12440</v>
      </c>
    </row>
    <row r="42" spans="1:7" ht="13.5">
      <c r="A42" s="3" t="s">
        <v>81</v>
      </c>
      <c r="B42" s="22">
        <v>78200</v>
      </c>
      <c r="C42" s="22">
        <v>78200</v>
      </c>
      <c r="D42" s="22">
        <v>78200</v>
      </c>
      <c r="E42" s="22">
        <v>130800</v>
      </c>
      <c r="F42" s="22">
        <v>36390</v>
      </c>
      <c r="G42" s="22">
        <v>202200</v>
      </c>
    </row>
    <row r="43" spans="1:7" ht="13.5">
      <c r="A43" s="3" t="s">
        <v>82</v>
      </c>
      <c r="B43" s="22">
        <v>272000</v>
      </c>
      <c r="C43" s="22">
        <v>272000</v>
      </c>
      <c r="D43" s="22">
        <v>272000</v>
      </c>
      <c r="E43" s="22">
        <v>272000</v>
      </c>
      <c r="F43" s="22">
        <v>272000</v>
      </c>
      <c r="G43" s="22">
        <v>272000</v>
      </c>
    </row>
    <row r="44" spans="1:7" ht="13.5">
      <c r="A44" s="3" t="s">
        <v>83</v>
      </c>
      <c r="B44" s="22">
        <v>100000</v>
      </c>
      <c r="C44" s="22">
        <v>100000</v>
      </c>
      <c r="D44" s="22"/>
      <c r="E44" s="22"/>
      <c r="F44" s="22"/>
      <c r="G44" s="22"/>
    </row>
    <row r="45" spans="1:7" ht="13.5">
      <c r="A45" s="3" t="s">
        <v>84</v>
      </c>
      <c r="B45" s="22">
        <v>23290</v>
      </c>
      <c r="C45" s="22">
        <v>24290</v>
      </c>
      <c r="D45" s="22">
        <v>24400</v>
      </c>
      <c r="E45" s="22">
        <v>24400</v>
      </c>
      <c r="F45" s="22">
        <v>24410</v>
      </c>
      <c r="G45" s="22">
        <v>24410</v>
      </c>
    </row>
    <row r="46" spans="1:7" ht="13.5">
      <c r="A46" s="3" t="s">
        <v>85</v>
      </c>
      <c r="B46" s="22">
        <v>17793</v>
      </c>
      <c r="C46" s="22">
        <v>22857</v>
      </c>
      <c r="D46" s="22">
        <v>29803</v>
      </c>
      <c r="E46" s="22">
        <v>36024</v>
      </c>
      <c r="F46" s="22">
        <v>33518</v>
      </c>
      <c r="G46" s="22">
        <v>36210</v>
      </c>
    </row>
    <row r="47" spans="1:7" ht="13.5">
      <c r="A47" s="3" t="s">
        <v>86</v>
      </c>
      <c r="B47" s="22">
        <v>444</v>
      </c>
      <c r="C47" s="22">
        <v>611</v>
      </c>
      <c r="D47" s="22">
        <v>508</v>
      </c>
      <c r="E47" s="22">
        <v>780</v>
      </c>
      <c r="F47" s="22">
        <v>4280</v>
      </c>
      <c r="G47" s="22">
        <v>2690</v>
      </c>
    </row>
    <row r="48" spans="1:7" ht="13.5">
      <c r="A48" s="3" t="s">
        <v>87</v>
      </c>
      <c r="B48" s="22">
        <v>4230</v>
      </c>
      <c r="C48" s="22">
        <v>6223</v>
      </c>
      <c r="D48" s="22">
        <v>3826</v>
      </c>
      <c r="E48" s="22">
        <v>7692</v>
      </c>
      <c r="F48" s="22">
        <v>9514</v>
      </c>
      <c r="G48" s="22">
        <v>6500</v>
      </c>
    </row>
    <row r="49" spans="1:7" ht="13.5">
      <c r="A49" s="3" t="s">
        <v>60</v>
      </c>
      <c r="B49" s="22">
        <v>156655</v>
      </c>
      <c r="C49" s="22">
        <v>128908</v>
      </c>
      <c r="D49" s="22">
        <v>133502</v>
      </c>
      <c r="E49" s="22">
        <v>124651</v>
      </c>
      <c r="F49" s="22">
        <v>186159</v>
      </c>
      <c r="G49" s="22">
        <v>188614</v>
      </c>
    </row>
    <row r="50" spans="1:7" ht="13.5">
      <c r="A50" s="3" t="s">
        <v>62</v>
      </c>
      <c r="B50" s="22">
        <v>21959</v>
      </c>
      <c r="C50" s="22">
        <v>22772</v>
      </c>
      <c r="D50" s="22">
        <v>42956</v>
      </c>
      <c r="E50" s="22">
        <v>47656</v>
      </c>
      <c r="F50" s="22">
        <v>48275</v>
      </c>
      <c r="G50" s="22">
        <v>48034</v>
      </c>
    </row>
    <row r="51" spans="1:7" ht="13.5">
      <c r="A51" s="3" t="s">
        <v>63</v>
      </c>
      <c r="B51" s="22">
        <v>-450</v>
      </c>
      <c r="C51" s="22">
        <v>-620</v>
      </c>
      <c r="D51" s="22">
        <v>-520</v>
      </c>
      <c r="E51" s="22">
        <v>-800</v>
      </c>
      <c r="F51" s="22">
        <v>-4300</v>
      </c>
      <c r="G51" s="22">
        <v>-2700</v>
      </c>
    </row>
    <row r="52" spans="1:7" ht="13.5">
      <c r="A52" s="3" t="s">
        <v>88</v>
      </c>
      <c r="B52" s="22">
        <v>674124</v>
      </c>
      <c r="C52" s="22">
        <v>655244</v>
      </c>
      <c r="D52" s="22">
        <v>584677</v>
      </c>
      <c r="E52" s="22">
        <v>643203</v>
      </c>
      <c r="F52" s="22">
        <v>610247</v>
      </c>
      <c r="G52" s="22">
        <v>777961</v>
      </c>
    </row>
    <row r="53" spans="1:7" ht="13.5">
      <c r="A53" s="2" t="s">
        <v>89</v>
      </c>
      <c r="B53" s="22">
        <v>5005797</v>
      </c>
      <c r="C53" s="22">
        <v>5040497</v>
      </c>
      <c r="D53" s="22">
        <v>5025226</v>
      </c>
      <c r="E53" s="22">
        <v>5134013</v>
      </c>
      <c r="F53" s="22">
        <v>5166191</v>
      </c>
      <c r="G53" s="22">
        <v>5393218</v>
      </c>
    </row>
    <row r="54" spans="1:7" ht="14.25" thickBot="1">
      <c r="A54" s="5" t="s">
        <v>90</v>
      </c>
      <c r="B54" s="23">
        <v>10944858</v>
      </c>
      <c r="C54" s="23">
        <v>10584957</v>
      </c>
      <c r="D54" s="23">
        <v>10176975</v>
      </c>
      <c r="E54" s="23">
        <v>9870276</v>
      </c>
      <c r="F54" s="23">
        <v>9834367</v>
      </c>
      <c r="G54" s="23">
        <v>9732054</v>
      </c>
    </row>
    <row r="55" spans="1:7" ht="14.25" thickTop="1">
      <c r="A55" s="2" t="s">
        <v>91</v>
      </c>
      <c r="B55" s="22">
        <v>28700</v>
      </c>
      <c r="C55" s="22">
        <v>11791</v>
      </c>
      <c r="D55" s="22">
        <v>19081</v>
      </c>
      <c r="E55" s="22">
        <v>33962</v>
      </c>
      <c r="F55" s="22">
        <v>54307</v>
      </c>
      <c r="G55" s="22">
        <v>38544</v>
      </c>
    </row>
    <row r="56" spans="1:7" ht="13.5">
      <c r="A56" s="2" t="s">
        <v>92</v>
      </c>
      <c r="B56" s="22">
        <v>139441</v>
      </c>
      <c r="C56" s="22">
        <v>165399</v>
      </c>
      <c r="D56" s="22">
        <v>97481</v>
      </c>
      <c r="E56" s="22">
        <v>197989</v>
      </c>
      <c r="F56" s="22">
        <v>175672</v>
      </c>
      <c r="G56" s="22">
        <v>261577</v>
      </c>
    </row>
    <row r="57" spans="1:7" ht="13.5">
      <c r="A57" s="2" t="s">
        <v>93</v>
      </c>
      <c r="B57" s="22">
        <v>13709</v>
      </c>
      <c r="C57" s="22">
        <v>9323</v>
      </c>
      <c r="D57" s="22">
        <v>7481</v>
      </c>
      <c r="E57" s="22">
        <v>3735</v>
      </c>
      <c r="F57" s="22">
        <v>2518</v>
      </c>
      <c r="G57" s="22"/>
    </row>
    <row r="58" spans="1:7" ht="13.5">
      <c r="A58" s="2" t="s">
        <v>94</v>
      </c>
      <c r="B58" s="22">
        <v>106234</v>
      </c>
      <c r="C58" s="22">
        <v>159648</v>
      </c>
      <c r="D58" s="22">
        <v>88312</v>
      </c>
      <c r="E58" s="22">
        <v>79513</v>
      </c>
      <c r="F58" s="22">
        <v>85310</v>
      </c>
      <c r="G58" s="22">
        <v>85562</v>
      </c>
    </row>
    <row r="59" spans="1:7" ht="13.5">
      <c r="A59" s="2" t="s">
        <v>95</v>
      </c>
      <c r="B59" s="22">
        <v>128357</v>
      </c>
      <c r="C59" s="22">
        <v>130538</v>
      </c>
      <c r="D59" s="22">
        <v>115687</v>
      </c>
      <c r="E59" s="22">
        <v>104006</v>
      </c>
      <c r="F59" s="22">
        <v>117243</v>
      </c>
      <c r="G59" s="22">
        <v>110865</v>
      </c>
    </row>
    <row r="60" spans="1:7" ht="13.5">
      <c r="A60" s="2" t="s">
        <v>96</v>
      </c>
      <c r="B60" s="22">
        <v>275915</v>
      </c>
      <c r="C60" s="22">
        <v>243213</v>
      </c>
      <c r="D60" s="22">
        <v>253411</v>
      </c>
      <c r="E60" s="22">
        <v>160834</v>
      </c>
      <c r="F60" s="22">
        <v>167657</v>
      </c>
      <c r="G60" s="22">
        <v>171344</v>
      </c>
    </row>
    <row r="61" spans="1:7" ht="13.5">
      <c r="A61" s="2" t="s">
        <v>97</v>
      </c>
      <c r="B61" s="22">
        <v>22470</v>
      </c>
      <c r="C61" s="22"/>
      <c r="D61" s="22"/>
      <c r="E61" s="22"/>
      <c r="F61" s="22"/>
      <c r="G61" s="22"/>
    </row>
    <row r="62" spans="1:7" ht="13.5">
      <c r="A62" s="2" t="s">
        <v>98</v>
      </c>
      <c r="B62" s="22">
        <v>19262</v>
      </c>
      <c r="C62" s="22">
        <v>19397</v>
      </c>
      <c r="D62" s="22">
        <v>17183</v>
      </c>
      <c r="E62" s="22">
        <v>16519</v>
      </c>
      <c r="F62" s="22">
        <v>18322</v>
      </c>
      <c r="G62" s="22">
        <v>17795</v>
      </c>
    </row>
    <row r="63" spans="1:7" ht="13.5">
      <c r="A63" s="2" t="s">
        <v>99</v>
      </c>
      <c r="B63" s="22"/>
      <c r="C63" s="22">
        <v>19</v>
      </c>
      <c r="D63" s="22">
        <v>38</v>
      </c>
      <c r="E63" s="22">
        <v>77</v>
      </c>
      <c r="F63" s="22">
        <v>44</v>
      </c>
      <c r="G63" s="22"/>
    </row>
    <row r="64" spans="1:7" ht="13.5">
      <c r="A64" s="2" t="s">
        <v>100</v>
      </c>
      <c r="B64" s="22">
        <v>106800</v>
      </c>
      <c r="C64" s="22">
        <v>105500</v>
      </c>
      <c r="D64" s="22">
        <v>102900</v>
      </c>
      <c r="E64" s="22">
        <v>99000</v>
      </c>
      <c r="F64" s="22">
        <v>97000</v>
      </c>
      <c r="G64" s="22">
        <v>114000</v>
      </c>
    </row>
    <row r="65" spans="1:7" ht="13.5">
      <c r="A65" s="2" t="s">
        <v>101</v>
      </c>
      <c r="B65" s="22">
        <v>7600</v>
      </c>
      <c r="C65" s="22">
        <v>9800</v>
      </c>
      <c r="D65" s="22">
        <v>13800</v>
      </c>
      <c r="E65" s="22">
        <v>11400</v>
      </c>
      <c r="F65" s="22">
        <v>15000</v>
      </c>
      <c r="G65" s="22">
        <v>15800</v>
      </c>
    </row>
    <row r="66" spans="1:7" ht="13.5">
      <c r="A66" s="2" t="s">
        <v>62</v>
      </c>
      <c r="B66" s="22">
        <v>36346</v>
      </c>
      <c r="C66" s="22">
        <v>90829</v>
      </c>
      <c r="D66" s="22">
        <v>27048</v>
      </c>
      <c r="E66" s="22">
        <v>52085</v>
      </c>
      <c r="F66" s="22">
        <v>26820</v>
      </c>
      <c r="G66" s="22">
        <v>7654</v>
      </c>
    </row>
    <row r="67" spans="1:7" ht="13.5">
      <c r="A67" s="2" t="s">
        <v>102</v>
      </c>
      <c r="B67" s="22">
        <v>884838</v>
      </c>
      <c r="C67" s="22">
        <v>945462</v>
      </c>
      <c r="D67" s="22">
        <v>757868</v>
      </c>
      <c r="E67" s="22">
        <v>759125</v>
      </c>
      <c r="F67" s="22">
        <v>820187</v>
      </c>
      <c r="G67" s="22">
        <v>863368</v>
      </c>
    </row>
    <row r="68" spans="1:7" ht="13.5">
      <c r="A68" s="2" t="s">
        <v>93</v>
      </c>
      <c r="B68" s="22">
        <v>33493</v>
      </c>
      <c r="C68" s="22">
        <v>21848</v>
      </c>
      <c r="D68" s="22">
        <v>22523</v>
      </c>
      <c r="E68" s="22">
        <v>11856</v>
      </c>
      <c r="F68" s="22">
        <v>10112</v>
      </c>
      <c r="G68" s="22"/>
    </row>
    <row r="69" spans="1:7" ht="13.5">
      <c r="A69" s="2" t="s">
        <v>103</v>
      </c>
      <c r="B69" s="22">
        <v>205147</v>
      </c>
      <c r="C69" s="22">
        <v>205147</v>
      </c>
      <c r="D69" s="22">
        <v>234216</v>
      </c>
      <c r="E69" s="22">
        <v>234216</v>
      </c>
      <c r="F69" s="22">
        <v>234216</v>
      </c>
      <c r="G69" s="22">
        <v>234216</v>
      </c>
    </row>
    <row r="70" spans="1:7" ht="13.5">
      <c r="A70" s="2" t="s">
        <v>104</v>
      </c>
      <c r="B70" s="22">
        <v>392714</v>
      </c>
      <c r="C70" s="22">
        <v>354270</v>
      </c>
      <c r="D70" s="22">
        <v>322389</v>
      </c>
      <c r="E70" s="22">
        <v>308585</v>
      </c>
      <c r="F70" s="22">
        <v>276069</v>
      </c>
      <c r="G70" s="22">
        <v>283409</v>
      </c>
    </row>
    <row r="71" spans="1:7" ht="13.5">
      <c r="A71" s="2" t="s">
        <v>105</v>
      </c>
      <c r="B71" s="22">
        <v>177390</v>
      </c>
      <c r="C71" s="22">
        <v>163530</v>
      </c>
      <c r="D71" s="22">
        <v>149660</v>
      </c>
      <c r="E71" s="22">
        <v>135800</v>
      </c>
      <c r="F71" s="22">
        <v>167060</v>
      </c>
      <c r="G71" s="22">
        <v>154290</v>
      </c>
    </row>
    <row r="72" spans="1:7" ht="13.5">
      <c r="A72" s="2" t="s">
        <v>62</v>
      </c>
      <c r="B72" s="22">
        <v>47080</v>
      </c>
      <c r="C72" s="22">
        <v>38949</v>
      </c>
      <c r="D72" s="22">
        <v>33870</v>
      </c>
      <c r="E72" s="22">
        <v>28665</v>
      </c>
      <c r="F72" s="22">
        <v>23170</v>
      </c>
      <c r="G72" s="22">
        <v>14995</v>
      </c>
    </row>
    <row r="73" spans="1:7" ht="13.5">
      <c r="A73" s="2" t="s">
        <v>106</v>
      </c>
      <c r="B73" s="22">
        <v>855825</v>
      </c>
      <c r="C73" s="22">
        <v>783746</v>
      </c>
      <c r="D73" s="22">
        <v>762660</v>
      </c>
      <c r="E73" s="22">
        <v>719123</v>
      </c>
      <c r="F73" s="22">
        <v>710628</v>
      </c>
      <c r="G73" s="22">
        <v>695668</v>
      </c>
    </row>
    <row r="74" spans="1:7" ht="14.25" thickBot="1">
      <c r="A74" s="5" t="s">
        <v>107</v>
      </c>
      <c r="B74" s="23">
        <v>1740663</v>
      </c>
      <c r="C74" s="23">
        <v>1729208</v>
      </c>
      <c r="D74" s="23">
        <v>1520528</v>
      </c>
      <c r="E74" s="23">
        <v>1478248</v>
      </c>
      <c r="F74" s="23">
        <v>1530816</v>
      </c>
      <c r="G74" s="23">
        <v>1559037</v>
      </c>
    </row>
    <row r="75" spans="1:7" ht="14.25" thickTop="1">
      <c r="A75" s="2" t="s">
        <v>108</v>
      </c>
      <c r="B75" s="22">
        <v>1797681</v>
      </c>
      <c r="C75" s="22">
        <v>1797681</v>
      </c>
      <c r="D75" s="22">
        <v>1797681</v>
      </c>
      <c r="E75" s="22">
        <v>1797681</v>
      </c>
      <c r="F75" s="22">
        <v>1797681</v>
      </c>
      <c r="G75" s="22">
        <v>1797681</v>
      </c>
    </row>
    <row r="76" spans="1:7" ht="13.5">
      <c r="A76" s="3" t="s">
        <v>109</v>
      </c>
      <c r="B76" s="22">
        <v>2122148</v>
      </c>
      <c r="C76" s="22">
        <v>2122148</v>
      </c>
      <c r="D76" s="22">
        <v>2122148</v>
      </c>
      <c r="E76" s="22">
        <v>2122148</v>
      </c>
      <c r="F76" s="22">
        <v>2122148</v>
      </c>
      <c r="G76" s="22">
        <v>2122148</v>
      </c>
    </row>
    <row r="77" spans="1:7" ht="13.5">
      <c r="A77" s="3" t="s">
        <v>110</v>
      </c>
      <c r="B77" s="22">
        <v>2122148</v>
      </c>
      <c r="C77" s="22">
        <v>2122148</v>
      </c>
      <c r="D77" s="22">
        <v>2122148</v>
      </c>
      <c r="E77" s="22">
        <v>2122148</v>
      </c>
      <c r="F77" s="22">
        <v>2122148</v>
      </c>
      <c r="G77" s="22">
        <v>2122148</v>
      </c>
    </row>
    <row r="78" spans="1:7" ht="13.5">
      <c r="A78" s="3" t="s">
        <v>111</v>
      </c>
      <c r="B78" s="22">
        <v>402145</v>
      </c>
      <c r="C78" s="22">
        <v>402145</v>
      </c>
      <c r="D78" s="22">
        <v>402145</v>
      </c>
      <c r="E78" s="22">
        <v>402145</v>
      </c>
      <c r="F78" s="22">
        <v>402145</v>
      </c>
      <c r="G78" s="22">
        <v>402145</v>
      </c>
    </row>
    <row r="79" spans="1:7" ht="13.5">
      <c r="A79" s="4" t="s">
        <v>112</v>
      </c>
      <c r="B79" s="22">
        <v>6342200</v>
      </c>
      <c r="C79" s="22">
        <v>6142200</v>
      </c>
      <c r="D79" s="22">
        <v>5942200</v>
      </c>
      <c r="E79" s="22">
        <v>5742200</v>
      </c>
      <c r="F79" s="22">
        <v>5442200</v>
      </c>
      <c r="G79" s="22">
        <v>5242200</v>
      </c>
    </row>
    <row r="80" spans="1:7" ht="13.5">
      <c r="A80" s="4" t="s">
        <v>113</v>
      </c>
      <c r="B80" s="22">
        <v>709620</v>
      </c>
      <c r="C80" s="22">
        <v>585557</v>
      </c>
      <c r="D80" s="22">
        <v>611869</v>
      </c>
      <c r="E80" s="22">
        <v>545951</v>
      </c>
      <c r="F80" s="22">
        <v>800083</v>
      </c>
      <c r="G80" s="22">
        <v>841378</v>
      </c>
    </row>
    <row r="81" spans="1:7" ht="13.5">
      <c r="A81" s="3" t="s">
        <v>114</v>
      </c>
      <c r="B81" s="22">
        <v>7453965</v>
      </c>
      <c r="C81" s="22">
        <v>7129902</v>
      </c>
      <c r="D81" s="22">
        <v>6956215</v>
      </c>
      <c r="E81" s="22">
        <v>6690296</v>
      </c>
      <c r="F81" s="22">
        <v>6644428</v>
      </c>
      <c r="G81" s="22">
        <v>6485723</v>
      </c>
    </row>
    <row r="82" spans="1:7" ht="13.5">
      <c r="A82" s="2" t="s">
        <v>115</v>
      </c>
      <c r="B82" s="22">
        <v>-1131</v>
      </c>
      <c r="C82" s="22">
        <v>-1022</v>
      </c>
      <c r="D82" s="22">
        <v>-970</v>
      </c>
      <c r="E82" s="22">
        <v>-970</v>
      </c>
      <c r="F82" s="22">
        <v>-970</v>
      </c>
      <c r="G82" s="22">
        <v>-964</v>
      </c>
    </row>
    <row r="83" spans="1:7" ht="13.5">
      <c r="A83" s="2" t="s">
        <v>116</v>
      </c>
      <c r="B83" s="22">
        <v>11372663</v>
      </c>
      <c r="C83" s="22">
        <v>11048709</v>
      </c>
      <c r="D83" s="22">
        <v>10875073</v>
      </c>
      <c r="E83" s="22">
        <v>10609155</v>
      </c>
      <c r="F83" s="22">
        <v>10563287</v>
      </c>
      <c r="G83" s="22">
        <v>10404587</v>
      </c>
    </row>
    <row r="84" spans="1:7" ht="13.5">
      <c r="A84" s="2" t="s">
        <v>117</v>
      </c>
      <c r="B84" s="22">
        <v>26277</v>
      </c>
      <c r="C84" s="22">
        <v>1785</v>
      </c>
      <c r="D84" s="22">
        <v>5188</v>
      </c>
      <c r="E84" s="22">
        <v>761</v>
      </c>
      <c r="F84" s="22">
        <v>-35758</v>
      </c>
      <c r="G84" s="22">
        <v>-7755</v>
      </c>
    </row>
    <row r="85" spans="1:7" ht="13.5">
      <c r="A85" s="2" t="s">
        <v>118</v>
      </c>
      <c r="B85" s="22">
        <v>-2194746</v>
      </c>
      <c r="C85" s="22">
        <v>-2194746</v>
      </c>
      <c r="D85" s="22">
        <v>-2223814</v>
      </c>
      <c r="E85" s="22">
        <v>-2223814</v>
      </c>
      <c r="F85" s="22">
        <v>-2223814</v>
      </c>
      <c r="G85" s="22">
        <v>-2223814</v>
      </c>
    </row>
    <row r="86" spans="1:7" ht="13.5">
      <c r="A86" s="2" t="s">
        <v>119</v>
      </c>
      <c r="B86" s="22">
        <v>-2168468</v>
      </c>
      <c r="C86" s="22">
        <v>-2192961</v>
      </c>
      <c r="D86" s="22">
        <v>-2218626</v>
      </c>
      <c r="E86" s="22">
        <v>-2217127</v>
      </c>
      <c r="F86" s="22">
        <v>-2259735</v>
      </c>
      <c r="G86" s="22">
        <v>-2231570</v>
      </c>
    </row>
    <row r="87" spans="1:7" ht="13.5">
      <c r="A87" s="6" t="s">
        <v>120</v>
      </c>
      <c r="B87" s="22">
        <v>9204194</v>
      </c>
      <c r="C87" s="22">
        <v>8855748</v>
      </c>
      <c r="D87" s="22">
        <v>8656447</v>
      </c>
      <c r="E87" s="22">
        <v>8392028</v>
      </c>
      <c r="F87" s="22">
        <v>8303551</v>
      </c>
      <c r="G87" s="22">
        <v>8173017</v>
      </c>
    </row>
    <row r="88" spans="1:7" ht="14.25" thickBot="1">
      <c r="A88" s="7" t="s">
        <v>121</v>
      </c>
      <c r="B88" s="22">
        <v>10944858</v>
      </c>
      <c r="C88" s="22">
        <v>10584957</v>
      </c>
      <c r="D88" s="22">
        <v>10176975</v>
      </c>
      <c r="E88" s="22">
        <v>9870276</v>
      </c>
      <c r="F88" s="22">
        <v>9834367</v>
      </c>
      <c r="G88" s="22">
        <v>9732054</v>
      </c>
    </row>
    <row r="89" spans="1:7" ht="14.25" thickTop="1">
      <c r="A89" s="8"/>
      <c r="B89" s="24"/>
      <c r="C89" s="24"/>
      <c r="D89" s="24"/>
      <c r="E89" s="24"/>
      <c r="F89" s="24"/>
      <c r="G89" s="24"/>
    </row>
    <row r="91" ht="13.5">
      <c r="A91" s="20" t="s">
        <v>126</v>
      </c>
    </row>
    <row r="92" ht="13.5">
      <c r="A92" s="20" t="s">
        <v>127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2014-02-14T00:32:36Z</dcterms:created>
  <dcterms:modified xsi:type="dcterms:W3CDTF">2014-02-14T00:32:46Z</dcterms:modified>
  <cp:category/>
  <cp:version/>
  <cp:contentType/>
  <cp:contentStatus/>
</cp:coreProperties>
</file>