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<sst xmlns="http://schemas.openxmlformats.org/spreadsheetml/2006/main" count="680" uniqueCount="255">
  <si>
    <t>為替換算調整勘定</t>
  </si>
  <si>
    <t>連結・貸借対照表</t>
  </si>
  <si>
    <t>累積四半期</t>
  </si>
  <si>
    <t>2013/04/01</t>
  </si>
  <si>
    <t>のれん償却額</t>
  </si>
  <si>
    <t>貸倒引当金の増減額（△は減少）</t>
  </si>
  <si>
    <t>賞与引当金の増減額（△は減少）</t>
  </si>
  <si>
    <t>退職給付引当金の増減額（△は減少）</t>
  </si>
  <si>
    <t>受取利息及び受取配当金</t>
  </si>
  <si>
    <t>持分法による投資損益（△は益）</t>
  </si>
  <si>
    <t>固定資産除売却損益（△は益）</t>
  </si>
  <si>
    <t>投資有価証券売却損益（△は益）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</si>
  <si>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</si>
  <si>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</si>
  <si>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</si>
  <si>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</si>
  <si>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</si>
  <si>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</si>
  <si>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</si>
  <si>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</si>
  <si>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</si>
  <si>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</si>
  <si>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</si>
  <si>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</si>
  <si>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</si>
  <si>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</si>
  <si>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連結の範囲の変更を伴う子会社株式の取得による収入</t>
  </si>
  <si>
    <t>貸付けによる支出</t>
  </si>
  <si>
    <t>貸付金の回収による収入</t>
  </si>
  <si>
    <t>その他の支出</t>
  </si>
  <si>
    <t>その他の収入</t>
  </si>
  <si>
    <t>投資活動によるキャッシュ・フロー</t>
  </si>
  <si>
    <t>短期借入金の純増減額（△は減少）</t>
  </si>
  <si>
    <t>ファイナンス・リース債務の返済による支出</t>
  </si>
  <si>
    <t>長期借入金の返済による支出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</si>
  <si>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</si>
  <si>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</si>
  <si>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</si>
  <si>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</si>
  <si>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</si>
  <si>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</si>
  <si>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</si>
  <si>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連結・キャッシュフロー計算書</t>
  </si>
  <si>
    <t>2010/12/31</t>
  </si>
  <si>
    <t>持分法による投資利益</t>
  </si>
  <si>
    <t>為替差損</t>
  </si>
  <si>
    <t>投資有価証券売却益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</si>
  <si>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</si>
  <si>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</si>
  <si>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</si>
  <si>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</si>
  <si>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</si>
  <si>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</si>
  <si>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</si>
  <si>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</si>
  <si>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</si>
  <si>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</si>
  <si>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</si>
  <si>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</si>
  <si>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</si>
  <si>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2012/06/27</t>
  </si>
  <si>
    <t>2011/03/31</t>
  </si>
  <si>
    <t>2011/06/29</t>
  </si>
  <si>
    <t>2010/03/31</t>
  </si>
  <si>
    <t>2010/06/25</t>
  </si>
  <si>
    <t>2009/03/31</t>
  </si>
  <si>
    <t>2009/06/26</t>
  </si>
  <si>
    <t>2008/03/31</t>
  </si>
  <si>
    <t>現金及び預金</t>
  </si>
  <si>
    <t>千円</t>
  </si>
  <si>
    <t>受取手形</t>
  </si>
  <si>
    <t>売掛金</t>
  </si>
  <si>
    <t>賃貸料等未収入金</t>
  </si>
  <si>
    <t>商品</t>
  </si>
  <si>
    <t>貯蔵品</t>
  </si>
  <si>
    <t>前渡金</t>
  </si>
  <si>
    <t>前払費用</t>
  </si>
  <si>
    <t>繰延税金資産</t>
  </si>
  <si>
    <t>関係会社短期貸付金</t>
  </si>
  <si>
    <t>その他</t>
  </si>
  <si>
    <t>貸倒引当金</t>
  </si>
  <si>
    <t>流動資産</t>
  </si>
  <si>
    <t>貸与資産</t>
  </si>
  <si>
    <t>減価償却累計額</t>
  </si>
  <si>
    <t>貸与資産（純額）</t>
  </si>
  <si>
    <t>建物</t>
  </si>
  <si>
    <t>建物（純額）</t>
  </si>
  <si>
    <t>構築物</t>
  </si>
  <si>
    <t>構築物（純額）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</si>
  <si>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</si>
  <si>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</si>
  <si>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</si>
  <si>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</si>
  <si>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</si>
  <si>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</si>
  <si>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</si>
  <si>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ソフトウエア</t>
  </si>
  <si>
    <t>ソフトウエア仮勘定</t>
  </si>
  <si>
    <t>電話加入権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</si>
  <si>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</si>
  <si>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</si>
  <si>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</si>
  <si>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</si>
  <si>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</si>
  <si>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</si>
  <si>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従業員に対する長期貸付金</t>
  </si>
  <si>
    <t>破産更生債権等</t>
  </si>
  <si>
    <t>敷金及び保証金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</si>
  <si>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</si>
  <si>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</si>
  <si>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</si>
  <si>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</si>
  <si>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</si>
  <si>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</si>
  <si>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</si>
  <si>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</si>
  <si>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</si>
  <si>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</si>
  <si>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</si>
  <si>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</si>
  <si>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</si>
  <si>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前受リース料</t>
  </si>
  <si>
    <t>預り金</t>
  </si>
  <si>
    <t>前受収益</t>
  </si>
  <si>
    <t>賞与引当金</t>
  </si>
  <si>
    <t>割賦利益繰延</t>
  </si>
  <si>
    <t>仮受消費税等</t>
  </si>
  <si>
    <t>流動負債</t>
  </si>
  <si>
    <t>長期借入金</t>
  </si>
  <si>
    <t>退職給付引当金</t>
  </si>
  <si>
    <t>役員退職慰労引当金</t>
  </si>
  <si>
    <t>固定負債</t>
  </si>
  <si>
    <t>負債</t>
  </si>
  <si>
    <t>資本金</t>
  </si>
  <si>
    <t>資本準備金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</si>
  <si>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</si>
  <si>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</si>
  <si>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</si>
  <si>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</si>
  <si>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</si>
  <si>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</si>
  <si>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</si>
  <si>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</si>
  <si>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</si>
  <si>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</si>
  <si>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</si>
  <si>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</si>
  <si>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</si>
  <si>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</si>
  <si>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株式会社南陽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</si>
  <si>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</si>
  <si>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</si>
  <si>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</si>
  <si>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</si>
  <si>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</si>
  <si>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</si>
  <si>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</si>
  <si>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</si>
  <si>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</si>
  <si>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</si>
  <si>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</si>
  <si>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差引売上総利益</t>
  </si>
  <si>
    <t>割賦販売未実現利益戻入額</t>
  </si>
  <si>
    <t>割賦販売未実現利益繰入額</t>
  </si>
  <si>
    <t>売上総利益</t>
  </si>
  <si>
    <t>運賃</t>
  </si>
  <si>
    <t>販売手数料</t>
  </si>
  <si>
    <t>広告宣伝費</t>
  </si>
  <si>
    <t>貸倒引当金繰入額</t>
  </si>
  <si>
    <t>役員報酬</t>
  </si>
  <si>
    <t>給料及び手当</t>
  </si>
  <si>
    <t>賞与</t>
  </si>
  <si>
    <t>（うち賞与引当金繰入額）</t>
  </si>
  <si>
    <t>（うち退職給付費用）</t>
  </si>
  <si>
    <t>（うち役員退職慰労引当金繰入額）</t>
  </si>
  <si>
    <t>福利厚生費</t>
  </si>
  <si>
    <t>交際費</t>
  </si>
  <si>
    <t>旅費及び交通費</t>
  </si>
  <si>
    <t>通信費</t>
  </si>
  <si>
    <t>消耗品費</t>
  </si>
  <si>
    <t>租税公課</t>
  </si>
  <si>
    <t>減価償却費</t>
  </si>
  <si>
    <t>保険料</t>
  </si>
  <si>
    <t>賃借料</t>
  </si>
  <si>
    <t>販売費・一般管理費</t>
  </si>
  <si>
    <t>営業利益</t>
  </si>
  <si>
    <t>受取利息</t>
  </si>
  <si>
    <t>受取配当金</t>
  </si>
  <si>
    <t>受取賃貸料</t>
  </si>
  <si>
    <t>貸倒引当金戻入額</t>
  </si>
  <si>
    <t>営業外収益</t>
  </si>
  <si>
    <t>支払利息</t>
  </si>
  <si>
    <t>債権売却損</t>
  </si>
  <si>
    <t>売上割引</t>
  </si>
  <si>
    <t>営業外費用</t>
  </si>
  <si>
    <t>経常利益</t>
  </si>
  <si>
    <t>固定資産売却益</t>
  </si>
  <si>
    <t>特別利益</t>
  </si>
  <si>
    <t>減損損失</t>
  </si>
  <si>
    <t>固定資産売却損</t>
  </si>
  <si>
    <t>固定資産除却損</t>
  </si>
  <si>
    <t>投資有価証券売却損</t>
  </si>
  <si>
    <t>投資有価証券評価損</t>
  </si>
  <si>
    <t>関係会社株式評価損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</si>
  <si>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</si>
  <si>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</si>
  <si>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</si>
  <si>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</si>
  <si>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</si>
  <si>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</si>
  <si>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</si>
  <si>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</si>
  <si>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</si>
  <si>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</si>
  <si>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</si>
  <si>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</si>
  <si>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2013/08/12</t>
  </si>
  <si>
    <t>2013/06/30</t>
  </si>
  <si>
    <t>2013/02/13</t>
  </si>
  <si>
    <t>2012/12/31</t>
  </si>
  <si>
    <t>2012/11/09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</si>
  <si>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</si>
  <si>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</si>
  <si>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</si>
  <si>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</si>
  <si>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</si>
  <si>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</si>
  <si>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</si>
  <si>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2011/08/11</t>
  </si>
  <si>
    <t>2011/06/30</t>
  </si>
  <si>
    <t>2010/11/11</t>
  </si>
  <si>
    <t>2010/09/30</t>
  </si>
  <si>
    <t>2010/08/11</t>
  </si>
  <si>
    <t>2010/06/30</t>
  </si>
  <si>
    <t>2010/02/10</t>
  </si>
  <si>
    <t>2009/12/31</t>
  </si>
  <si>
    <t>2009/11/11</t>
  </si>
  <si>
    <t>2009/09/30</t>
  </si>
  <si>
    <t>2009/08/11</t>
  </si>
  <si>
    <t>2009/06/30</t>
  </si>
  <si>
    <t>2009/02/12</t>
  </si>
  <si>
    <t>2008/12/31</t>
  </si>
  <si>
    <t>2008/11/13</t>
  </si>
  <si>
    <t>2008/09/30</t>
  </si>
  <si>
    <t>2008/08/12</t>
  </si>
  <si>
    <t>2008/06/30</t>
  </si>
  <si>
    <t>受取手形及び営業未収入金</t>
  </si>
  <si>
    <t>商品及び製品</t>
  </si>
  <si>
    <t>仕掛品</t>
  </si>
  <si>
    <t>その他（純額）</t>
  </si>
  <si>
    <t>のれん</t>
  </si>
  <si>
    <t>開発費</t>
  </si>
  <si>
    <t>繰延資産</t>
  </si>
  <si>
    <t>支払手形及び買掛金</t>
  </si>
  <si>
    <t>その他の引当金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</si>
</sst>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147</v>
      </c>
      <c r="B2" s="14">
        <v>7417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49</v>
      </c>
      <c r="B4" s="15" t="str">
        <f>HYPERLINK("http://www.kabupro.jp/mark/20140213/S10014AG.htm","四半期報告書")</f>
        <v>四半期報告書</v>
      </c>
      <c r="C4" s="15" t="str">
        <f>HYPERLINK("http://www.kabupro.jp/mark/20131113/S1000ECE.htm","四半期報告書")</f>
        <v>四半期報告書</v>
      </c>
      <c r="D4" s="15" t="str">
        <f>HYPERLINK("http://www.kabupro.jp/mark/20130812/S000E9CX.htm","四半期報告書")</f>
        <v>四半期報告書</v>
      </c>
      <c r="E4" s="15" t="str">
        <f>HYPERLINK("http://www.kabupro.jp/mark/20130626/S000DPLA.htm","有価証券報告書")</f>
        <v>有価証券報告書</v>
      </c>
      <c r="F4" s="15" t="str">
        <f>HYPERLINK("http://www.kabupro.jp/mark/20140213/S10014AG.htm","四半期報告書")</f>
        <v>四半期報告書</v>
      </c>
      <c r="G4" s="15" t="str">
        <f>HYPERLINK("http://www.kabupro.jp/mark/20131113/S1000ECE.htm","四半期報告書")</f>
        <v>四半期報告書</v>
      </c>
      <c r="H4" s="15" t="str">
        <f>HYPERLINK("http://www.kabupro.jp/mark/20130812/S000E9CX.htm","四半期報告書")</f>
        <v>四半期報告書</v>
      </c>
      <c r="I4" s="15" t="str">
        <f>HYPERLINK("http://www.kabupro.jp/mark/20130626/S000DPLA.htm","有価証券報告書")</f>
        <v>有価証券報告書</v>
      </c>
      <c r="J4" s="15" t="str">
        <f>HYPERLINK("http://www.kabupro.jp/mark/20130213/S000CSM4.htm","四半期報告書")</f>
        <v>四半期報告書</v>
      </c>
      <c r="K4" s="15" t="str">
        <f>HYPERLINK("http://www.kabupro.jp/mark/20121109/S000C6BE.htm","四半期報告書")</f>
        <v>四半期報告書</v>
      </c>
      <c r="L4" s="15" t="str">
        <f>HYPERLINK("http://www.kabupro.jp/mark/20120810/S000BNRE.htm","四半期報告書")</f>
        <v>四半期報告書</v>
      </c>
      <c r="M4" s="15" t="str">
        <f>HYPERLINK("http://www.kabupro.jp/mark/20120627/S000B5JR.htm","有価証券報告書")</f>
        <v>有価証券報告書</v>
      </c>
      <c r="N4" s="15" t="str">
        <f>HYPERLINK("http://www.kabupro.jp/mark/20120210/S000A8UO.htm","四半期報告書")</f>
        <v>四半期報告書</v>
      </c>
      <c r="O4" s="15" t="str">
        <f>HYPERLINK("http://www.kabupro.jp/mark/20111111/S0009O86.htm","四半期報告書")</f>
        <v>四半期報告書</v>
      </c>
      <c r="P4" s="15" t="str">
        <f>HYPERLINK("http://www.kabupro.jp/mark/20110811/S00092VC.htm","四半期報告書")</f>
        <v>四半期報告書</v>
      </c>
      <c r="Q4" s="15" t="str">
        <f>HYPERLINK("http://www.kabupro.jp/mark/20110629/S0008JX2.htm","有価証券報告書")</f>
        <v>有価証券報告書</v>
      </c>
      <c r="R4" s="15" t="str">
        <f>HYPERLINK("http://www.kabupro.jp/mark/20100210/S00052JQ.htm","四半期報告書")</f>
        <v>四半期報告書</v>
      </c>
      <c r="S4" s="15" t="str">
        <f>HYPERLINK("http://www.kabupro.jp/mark/20101111/S00072C7.htm","四半期報告書")</f>
        <v>四半期報告書</v>
      </c>
      <c r="T4" s="15" t="str">
        <f>HYPERLINK("http://www.kabupro.jp/mark/20100811/S0006JWQ.htm","四半期報告書")</f>
        <v>四半期報告書</v>
      </c>
      <c r="U4" s="15" t="str">
        <f>HYPERLINK("http://www.kabupro.jp/mark/20100625/S0005X9S.htm","有価証券報告書")</f>
        <v>有価証券報告書</v>
      </c>
      <c r="V4" s="15" t="str">
        <f>HYPERLINK("http://www.kabupro.jp/mark/20100210/S00052JQ.htm","四半期報告書")</f>
        <v>四半期報告書</v>
      </c>
      <c r="W4" s="15" t="str">
        <f>HYPERLINK("http://www.kabupro.jp/mark/20091111/S0004G32.htm","四半期報告書")</f>
        <v>四半期報告書</v>
      </c>
      <c r="X4" s="15" t="str">
        <f>HYPERLINK("http://www.kabupro.jp/mark/20090811/S0003VAS.htm","四半期報告書")</f>
        <v>四半期報告書</v>
      </c>
      <c r="Y4" s="15" t="str">
        <f>HYPERLINK("http://www.kabupro.jp/mark/20090626/S0003DCK.htm","有価証券報告書")</f>
        <v>有価証券報告書</v>
      </c>
    </row>
    <row r="5" spans="1:25" ht="14.25" thickBot="1">
      <c r="A5" s="11" t="s">
        <v>50</v>
      </c>
      <c r="B5" s="1" t="s">
        <v>211</v>
      </c>
      <c r="C5" s="1" t="s">
        <v>214</v>
      </c>
      <c r="D5" s="1" t="s">
        <v>216</v>
      </c>
      <c r="E5" s="1" t="s">
        <v>56</v>
      </c>
      <c r="F5" s="1" t="s">
        <v>211</v>
      </c>
      <c r="G5" s="1" t="s">
        <v>214</v>
      </c>
      <c r="H5" s="1" t="s">
        <v>216</v>
      </c>
      <c r="I5" s="1" t="s">
        <v>56</v>
      </c>
      <c r="J5" s="1" t="s">
        <v>218</v>
      </c>
      <c r="K5" s="1" t="s">
        <v>220</v>
      </c>
      <c r="L5" s="1" t="s">
        <v>222</v>
      </c>
      <c r="M5" s="1" t="s">
        <v>60</v>
      </c>
      <c r="N5" s="1" t="s">
        <v>224</v>
      </c>
      <c r="O5" s="1" t="s">
        <v>226</v>
      </c>
      <c r="P5" s="1" t="s">
        <v>228</v>
      </c>
      <c r="Q5" s="1" t="s">
        <v>62</v>
      </c>
      <c r="R5" s="1" t="s">
        <v>234</v>
      </c>
      <c r="S5" s="1" t="s">
        <v>230</v>
      </c>
      <c r="T5" s="1" t="s">
        <v>232</v>
      </c>
      <c r="U5" s="1" t="s">
        <v>64</v>
      </c>
      <c r="V5" s="1" t="s">
        <v>234</v>
      </c>
      <c r="W5" s="1" t="s">
        <v>236</v>
      </c>
      <c r="X5" s="1" t="s">
        <v>238</v>
      </c>
      <c r="Y5" s="1" t="s">
        <v>66</v>
      </c>
    </row>
    <row r="6" spans="1:25" ht="15" thickBot="1" thickTop="1">
      <c r="A6" s="10" t="s">
        <v>51</v>
      </c>
      <c r="B6" s="18" t="s">
        <v>48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52</v>
      </c>
      <c r="B7" s="14" t="s">
        <v>2</v>
      </c>
      <c r="C7" s="14" t="s">
        <v>2</v>
      </c>
      <c r="D7" s="14" t="s">
        <v>2</v>
      </c>
      <c r="E7" s="16" t="s">
        <v>57</v>
      </c>
      <c r="F7" s="14" t="s">
        <v>2</v>
      </c>
      <c r="G7" s="14" t="s">
        <v>2</v>
      </c>
      <c r="H7" s="14" t="s">
        <v>2</v>
      </c>
      <c r="I7" s="16" t="s">
        <v>57</v>
      </c>
      <c r="J7" s="14" t="s">
        <v>2</v>
      </c>
      <c r="K7" s="14" t="s">
        <v>2</v>
      </c>
      <c r="L7" s="14" t="s">
        <v>2</v>
      </c>
      <c r="M7" s="16" t="s">
        <v>57</v>
      </c>
      <c r="N7" s="14" t="s">
        <v>2</v>
      </c>
      <c r="O7" s="14" t="s">
        <v>2</v>
      </c>
      <c r="P7" s="14" t="s">
        <v>2</v>
      </c>
      <c r="Q7" s="16" t="s">
        <v>57</v>
      </c>
      <c r="R7" s="14" t="s">
        <v>2</v>
      </c>
      <c r="S7" s="14" t="s">
        <v>2</v>
      </c>
      <c r="T7" s="14" t="s">
        <v>2</v>
      </c>
      <c r="U7" s="16" t="s">
        <v>57</v>
      </c>
      <c r="V7" s="14" t="s">
        <v>2</v>
      </c>
      <c r="W7" s="14" t="s">
        <v>2</v>
      </c>
      <c r="X7" s="14" t="s">
        <v>2</v>
      </c>
      <c r="Y7" s="16" t="s">
        <v>57</v>
      </c>
    </row>
    <row r="8" spans="1:25" ht="13.5">
      <c r="A8" s="13" t="s">
        <v>53</v>
      </c>
      <c r="B8" s="1" t="s">
        <v>3</v>
      </c>
      <c r="C8" s="1" t="s">
        <v>3</v>
      </c>
      <c r="D8" s="1" t="s">
        <v>3</v>
      </c>
      <c r="E8" s="17" t="s">
        <v>153</v>
      </c>
      <c r="F8" s="1" t="s">
        <v>153</v>
      </c>
      <c r="G8" s="1" t="s">
        <v>153</v>
      </c>
      <c r="H8" s="1" t="s">
        <v>153</v>
      </c>
      <c r="I8" s="17" t="s">
        <v>154</v>
      </c>
      <c r="J8" s="1" t="s">
        <v>154</v>
      </c>
      <c r="K8" s="1" t="s">
        <v>154</v>
      </c>
      <c r="L8" s="1" t="s">
        <v>154</v>
      </c>
      <c r="M8" s="17" t="s">
        <v>155</v>
      </c>
      <c r="N8" s="1" t="s">
        <v>155</v>
      </c>
      <c r="O8" s="1" t="s">
        <v>155</v>
      </c>
      <c r="P8" s="1" t="s">
        <v>155</v>
      </c>
      <c r="Q8" s="17" t="s">
        <v>156</v>
      </c>
      <c r="R8" s="1" t="s">
        <v>156</v>
      </c>
      <c r="S8" s="1" t="s">
        <v>156</v>
      </c>
      <c r="T8" s="1" t="s">
        <v>156</v>
      </c>
      <c r="U8" s="17" t="s">
        <v>157</v>
      </c>
      <c r="V8" s="1" t="s">
        <v>157</v>
      </c>
      <c r="W8" s="1" t="s">
        <v>157</v>
      </c>
      <c r="X8" s="1" t="s">
        <v>157</v>
      </c>
      <c r="Y8" s="17" t="s">
        <v>158</v>
      </c>
    </row>
    <row r="9" spans="1:25" ht="13.5">
      <c r="A9" s="13" t="s">
        <v>54</v>
      </c>
      <c r="B9" s="1" t="s">
        <v>213</v>
      </c>
      <c r="C9" s="1" t="s">
        <v>215</v>
      </c>
      <c r="D9" s="1" t="s">
        <v>217</v>
      </c>
      <c r="E9" s="17" t="s">
        <v>58</v>
      </c>
      <c r="F9" s="1" t="s">
        <v>219</v>
      </c>
      <c r="G9" s="1" t="s">
        <v>221</v>
      </c>
      <c r="H9" s="1" t="s">
        <v>223</v>
      </c>
      <c r="I9" s="17" t="s">
        <v>59</v>
      </c>
      <c r="J9" s="1" t="s">
        <v>225</v>
      </c>
      <c r="K9" s="1" t="s">
        <v>227</v>
      </c>
      <c r="L9" s="1" t="s">
        <v>229</v>
      </c>
      <c r="M9" s="17" t="s">
        <v>61</v>
      </c>
      <c r="N9" s="1" t="s">
        <v>43</v>
      </c>
      <c r="O9" s="1" t="s">
        <v>231</v>
      </c>
      <c r="P9" s="1" t="s">
        <v>233</v>
      </c>
      <c r="Q9" s="17" t="s">
        <v>63</v>
      </c>
      <c r="R9" s="1" t="s">
        <v>235</v>
      </c>
      <c r="S9" s="1" t="s">
        <v>237</v>
      </c>
      <c r="T9" s="1" t="s">
        <v>239</v>
      </c>
      <c r="U9" s="17" t="s">
        <v>65</v>
      </c>
      <c r="V9" s="1" t="s">
        <v>241</v>
      </c>
      <c r="W9" s="1" t="s">
        <v>243</v>
      </c>
      <c r="X9" s="1" t="s">
        <v>245</v>
      </c>
      <c r="Y9" s="17" t="s">
        <v>67</v>
      </c>
    </row>
    <row r="10" spans="1:25" ht="14.25" thickBot="1">
      <c r="A10" s="13" t="s">
        <v>55</v>
      </c>
      <c r="B10" s="1" t="s">
        <v>69</v>
      </c>
      <c r="C10" s="1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69</v>
      </c>
      <c r="K10" s="1" t="s">
        <v>69</v>
      </c>
      <c r="L10" s="1" t="s">
        <v>69</v>
      </c>
      <c r="M10" s="17" t="s">
        <v>69</v>
      </c>
      <c r="N10" s="1" t="s">
        <v>69</v>
      </c>
      <c r="O10" s="1" t="s">
        <v>69</v>
      </c>
      <c r="P10" s="1" t="s">
        <v>69</v>
      </c>
      <c r="Q10" s="17" t="s">
        <v>69</v>
      </c>
      <c r="R10" s="1" t="s">
        <v>69</v>
      </c>
      <c r="S10" s="1" t="s">
        <v>69</v>
      </c>
      <c r="T10" s="1" t="s">
        <v>69</v>
      </c>
      <c r="U10" s="17" t="s">
        <v>69</v>
      </c>
      <c r="V10" s="1" t="s">
        <v>69</v>
      </c>
      <c r="W10" s="1" t="s">
        <v>69</v>
      </c>
      <c r="X10" s="1" t="s">
        <v>69</v>
      </c>
      <c r="Y10" s="17" t="s">
        <v>69</v>
      </c>
    </row>
    <row r="11" spans="1:25" ht="14.25" thickTop="1">
      <c r="A11" s="26" t="s">
        <v>159</v>
      </c>
      <c r="B11" s="27">
        <v>22117003</v>
      </c>
      <c r="C11" s="27">
        <v>14693893</v>
      </c>
      <c r="D11" s="27">
        <v>6792917</v>
      </c>
      <c r="E11" s="21">
        <v>27401528</v>
      </c>
      <c r="F11" s="27">
        <v>20084895</v>
      </c>
      <c r="G11" s="27">
        <v>13374781</v>
      </c>
      <c r="H11" s="27">
        <v>6125122</v>
      </c>
      <c r="I11" s="21">
        <v>28667650</v>
      </c>
      <c r="J11" s="27">
        <v>21475129</v>
      </c>
      <c r="K11" s="27">
        <v>14927867</v>
      </c>
      <c r="L11" s="27">
        <v>7247181</v>
      </c>
      <c r="M11" s="21">
        <v>28527310</v>
      </c>
      <c r="N11" s="27">
        <v>21496431</v>
      </c>
      <c r="O11" s="27">
        <v>14541130</v>
      </c>
      <c r="P11" s="27">
        <v>7929841</v>
      </c>
      <c r="Q11" s="21">
        <v>21897332</v>
      </c>
      <c r="R11" s="27">
        <v>15253058</v>
      </c>
      <c r="S11" s="27">
        <v>9962207</v>
      </c>
      <c r="T11" s="27">
        <v>4836613</v>
      </c>
      <c r="U11" s="21">
        <v>31031027</v>
      </c>
      <c r="V11" s="27">
        <v>25305775</v>
      </c>
      <c r="W11" s="27">
        <v>17298360</v>
      </c>
      <c r="X11" s="27">
        <v>8118442</v>
      </c>
      <c r="Y11" s="21">
        <v>39221063</v>
      </c>
    </row>
    <row r="12" spans="1:25" ht="13.5">
      <c r="A12" s="7" t="s">
        <v>160</v>
      </c>
      <c r="B12" s="28">
        <v>18362767</v>
      </c>
      <c r="C12" s="28">
        <v>12189739</v>
      </c>
      <c r="D12" s="28">
        <v>5580919</v>
      </c>
      <c r="E12" s="22">
        <v>23343999</v>
      </c>
      <c r="F12" s="28">
        <v>17136064</v>
      </c>
      <c r="G12" s="28">
        <v>11490012</v>
      </c>
      <c r="H12" s="28">
        <v>5179927</v>
      </c>
      <c r="I12" s="22">
        <v>24568755</v>
      </c>
      <c r="J12" s="28">
        <v>18490566</v>
      </c>
      <c r="K12" s="28">
        <v>12898554</v>
      </c>
      <c r="L12" s="28">
        <v>6224728</v>
      </c>
      <c r="M12" s="22">
        <v>24321498</v>
      </c>
      <c r="N12" s="28">
        <v>18372968</v>
      </c>
      <c r="O12" s="28">
        <v>12438821</v>
      </c>
      <c r="P12" s="28">
        <v>6841528</v>
      </c>
      <c r="Q12" s="22">
        <v>18467800</v>
      </c>
      <c r="R12" s="28">
        <v>12845849</v>
      </c>
      <c r="S12" s="28">
        <v>8442264</v>
      </c>
      <c r="T12" s="28">
        <v>4039234</v>
      </c>
      <c r="U12" s="22">
        <v>26803624</v>
      </c>
      <c r="V12" s="28">
        <v>21862957</v>
      </c>
      <c r="W12" s="28">
        <v>14977834</v>
      </c>
      <c r="X12" s="28">
        <v>6957000</v>
      </c>
      <c r="Y12" s="22">
        <v>33852198</v>
      </c>
    </row>
    <row r="13" spans="1:25" ht="13.5">
      <c r="A13" s="7" t="s">
        <v>161</v>
      </c>
      <c r="B13" s="28">
        <v>3754235</v>
      </c>
      <c r="C13" s="28">
        <v>2504153</v>
      </c>
      <c r="D13" s="28">
        <v>1211998</v>
      </c>
      <c r="E13" s="22">
        <v>4057528</v>
      </c>
      <c r="F13" s="28">
        <v>2948831</v>
      </c>
      <c r="G13" s="28">
        <v>1884768</v>
      </c>
      <c r="H13" s="28">
        <v>945195</v>
      </c>
      <c r="I13" s="22">
        <v>4098894</v>
      </c>
      <c r="J13" s="28">
        <v>2984563</v>
      </c>
      <c r="K13" s="28">
        <v>2029313</v>
      </c>
      <c r="L13" s="28">
        <v>1022452</v>
      </c>
      <c r="M13" s="22">
        <v>4205811</v>
      </c>
      <c r="N13" s="28">
        <v>3123462</v>
      </c>
      <c r="O13" s="28">
        <v>2102308</v>
      </c>
      <c r="P13" s="28">
        <v>1088313</v>
      </c>
      <c r="Q13" s="22">
        <v>3429532</v>
      </c>
      <c r="R13" s="28">
        <v>2407208</v>
      </c>
      <c r="S13" s="28">
        <v>1519942</v>
      </c>
      <c r="T13" s="28">
        <v>797378</v>
      </c>
      <c r="U13" s="22">
        <v>4227402</v>
      </c>
      <c r="V13" s="28">
        <v>3442818</v>
      </c>
      <c r="W13" s="28">
        <v>2320526</v>
      </c>
      <c r="X13" s="28">
        <v>1161441</v>
      </c>
      <c r="Y13" s="22">
        <v>5368864</v>
      </c>
    </row>
    <row r="14" spans="1:25" ht="13.5">
      <c r="A14" s="7" t="s">
        <v>162</v>
      </c>
      <c r="B14" s="28">
        <v>292262</v>
      </c>
      <c r="C14" s="28">
        <v>201500</v>
      </c>
      <c r="D14" s="28">
        <v>109331</v>
      </c>
      <c r="E14" s="22">
        <v>408737</v>
      </c>
      <c r="F14" s="28">
        <v>325914</v>
      </c>
      <c r="G14" s="28">
        <v>231681</v>
      </c>
      <c r="H14" s="28">
        <v>114654</v>
      </c>
      <c r="I14" s="22">
        <v>440105</v>
      </c>
      <c r="J14" s="28">
        <v>342267</v>
      </c>
      <c r="K14" s="28">
        <v>237848</v>
      </c>
      <c r="L14" s="28">
        <v>118385</v>
      </c>
      <c r="M14" s="22">
        <v>424292</v>
      </c>
      <c r="N14" s="28">
        <v>338334</v>
      </c>
      <c r="O14" s="28">
        <v>235054</v>
      </c>
      <c r="P14" s="28">
        <v>121060</v>
      </c>
      <c r="Q14" s="22">
        <v>435316</v>
      </c>
      <c r="R14" s="28">
        <v>341950</v>
      </c>
      <c r="S14" s="28">
        <v>236357</v>
      </c>
      <c r="T14" s="28">
        <v>122595</v>
      </c>
      <c r="U14" s="22">
        <v>507360</v>
      </c>
      <c r="V14" s="28">
        <v>397361</v>
      </c>
      <c r="W14" s="28">
        <v>276237</v>
      </c>
      <c r="X14" s="28">
        <v>142152</v>
      </c>
      <c r="Y14" s="22">
        <v>585600</v>
      </c>
    </row>
    <row r="15" spans="1:25" ht="13.5">
      <c r="A15" s="7" t="s">
        <v>163</v>
      </c>
      <c r="B15" s="28">
        <v>243392</v>
      </c>
      <c r="C15" s="28">
        <v>193124</v>
      </c>
      <c r="D15" s="28">
        <v>104801</v>
      </c>
      <c r="E15" s="22">
        <v>302556</v>
      </c>
      <c r="F15" s="28">
        <v>240998</v>
      </c>
      <c r="G15" s="28">
        <v>158477</v>
      </c>
      <c r="H15" s="28">
        <v>91991</v>
      </c>
      <c r="I15" s="22">
        <v>323610</v>
      </c>
      <c r="J15" s="28">
        <v>291412</v>
      </c>
      <c r="K15" s="28">
        <v>245784</v>
      </c>
      <c r="L15" s="28">
        <v>146724</v>
      </c>
      <c r="M15" s="22">
        <v>524919</v>
      </c>
      <c r="N15" s="28">
        <v>409862</v>
      </c>
      <c r="O15" s="28">
        <v>286629</v>
      </c>
      <c r="P15" s="28">
        <v>179579</v>
      </c>
      <c r="Q15" s="22">
        <v>353589</v>
      </c>
      <c r="R15" s="28">
        <v>285213</v>
      </c>
      <c r="S15" s="28">
        <v>215419</v>
      </c>
      <c r="T15" s="28">
        <v>112318</v>
      </c>
      <c r="U15" s="22">
        <v>461926</v>
      </c>
      <c r="V15" s="28">
        <v>373515</v>
      </c>
      <c r="W15" s="28">
        <v>215523</v>
      </c>
      <c r="X15" s="28">
        <v>109460</v>
      </c>
      <c r="Y15" s="22">
        <v>482258</v>
      </c>
    </row>
    <row r="16" spans="1:25" ht="13.5">
      <c r="A16" s="7" t="s">
        <v>164</v>
      </c>
      <c r="B16" s="28">
        <v>3803105</v>
      </c>
      <c r="C16" s="28">
        <v>2512529</v>
      </c>
      <c r="D16" s="28">
        <v>1216527</v>
      </c>
      <c r="E16" s="22">
        <v>4163710</v>
      </c>
      <c r="F16" s="28">
        <v>3033747</v>
      </c>
      <c r="G16" s="28">
        <v>1957972</v>
      </c>
      <c r="H16" s="28">
        <v>967857</v>
      </c>
      <c r="I16" s="22">
        <v>4215389</v>
      </c>
      <c r="J16" s="28">
        <v>3035417</v>
      </c>
      <c r="K16" s="28">
        <v>2021377</v>
      </c>
      <c r="L16" s="28">
        <v>994113</v>
      </c>
      <c r="M16" s="22">
        <v>4105184</v>
      </c>
      <c r="N16" s="28">
        <v>3051933</v>
      </c>
      <c r="O16" s="28">
        <v>2050734</v>
      </c>
      <c r="P16" s="28">
        <v>1029794</v>
      </c>
      <c r="Q16" s="22">
        <v>3511259</v>
      </c>
      <c r="R16" s="28">
        <v>2463945</v>
      </c>
      <c r="S16" s="28">
        <v>1540880</v>
      </c>
      <c r="T16" s="28">
        <v>807655</v>
      </c>
      <c r="U16" s="22">
        <v>4272836</v>
      </c>
      <c r="V16" s="28">
        <v>3466664</v>
      </c>
      <c r="W16" s="28">
        <v>2381240</v>
      </c>
      <c r="X16" s="28">
        <v>1194133</v>
      </c>
      <c r="Y16" s="22">
        <v>5472206</v>
      </c>
    </row>
    <row r="17" spans="1:25" ht="13.5">
      <c r="A17" s="7" t="s">
        <v>184</v>
      </c>
      <c r="B17" s="28">
        <v>2687664</v>
      </c>
      <c r="C17" s="28">
        <v>1764389</v>
      </c>
      <c r="D17" s="28">
        <v>860599</v>
      </c>
      <c r="E17" s="22">
        <v>3327984</v>
      </c>
      <c r="F17" s="28">
        <v>2328938</v>
      </c>
      <c r="G17" s="28">
        <v>1563519</v>
      </c>
      <c r="H17" s="28">
        <v>769493</v>
      </c>
      <c r="I17" s="22">
        <v>3499400</v>
      </c>
      <c r="J17" s="28">
        <v>2589312</v>
      </c>
      <c r="K17" s="28">
        <v>1656112</v>
      </c>
      <c r="L17" s="28">
        <v>826611</v>
      </c>
      <c r="M17" s="22">
        <v>3353003</v>
      </c>
      <c r="N17" s="28">
        <v>2416857</v>
      </c>
      <c r="O17" s="28">
        <v>1629713</v>
      </c>
      <c r="P17" s="28">
        <v>860047</v>
      </c>
      <c r="Q17" s="22">
        <v>3358410</v>
      </c>
      <c r="R17" s="28">
        <v>2484491</v>
      </c>
      <c r="S17" s="28">
        <v>1670562</v>
      </c>
      <c r="T17" s="28">
        <v>813359</v>
      </c>
      <c r="U17" s="22">
        <v>3975762</v>
      </c>
      <c r="V17" s="28">
        <v>3008301</v>
      </c>
      <c r="W17" s="28">
        <v>1955436</v>
      </c>
      <c r="X17" s="28">
        <v>961318</v>
      </c>
      <c r="Y17" s="22">
        <v>4254383</v>
      </c>
    </row>
    <row r="18" spans="1:25" ht="14.25" thickBot="1">
      <c r="A18" s="25" t="s">
        <v>185</v>
      </c>
      <c r="B18" s="29">
        <v>1115441</v>
      </c>
      <c r="C18" s="29">
        <v>748140</v>
      </c>
      <c r="D18" s="29">
        <v>355927</v>
      </c>
      <c r="E18" s="23">
        <v>835725</v>
      </c>
      <c r="F18" s="29">
        <v>704808</v>
      </c>
      <c r="G18" s="29">
        <v>394453</v>
      </c>
      <c r="H18" s="29">
        <v>198364</v>
      </c>
      <c r="I18" s="23">
        <v>715989</v>
      </c>
      <c r="J18" s="29">
        <v>446105</v>
      </c>
      <c r="K18" s="29">
        <v>365265</v>
      </c>
      <c r="L18" s="29">
        <v>167501</v>
      </c>
      <c r="M18" s="23">
        <v>752181</v>
      </c>
      <c r="N18" s="29">
        <v>635076</v>
      </c>
      <c r="O18" s="29">
        <v>421020</v>
      </c>
      <c r="P18" s="29">
        <v>169746</v>
      </c>
      <c r="Q18" s="23">
        <v>152849</v>
      </c>
      <c r="R18" s="29">
        <v>-20545</v>
      </c>
      <c r="S18" s="29">
        <v>-129681</v>
      </c>
      <c r="T18" s="29">
        <v>-5703</v>
      </c>
      <c r="U18" s="23">
        <v>297074</v>
      </c>
      <c r="V18" s="29">
        <v>458362</v>
      </c>
      <c r="W18" s="29">
        <v>425803</v>
      </c>
      <c r="X18" s="29">
        <v>232815</v>
      </c>
      <c r="Y18" s="23">
        <v>1217822</v>
      </c>
    </row>
    <row r="19" spans="1:25" ht="14.25" thickTop="1">
      <c r="A19" s="6" t="s">
        <v>186</v>
      </c>
      <c r="B19" s="28">
        <v>13944</v>
      </c>
      <c r="C19" s="28">
        <v>9461</v>
      </c>
      <c r="D19" s="28">
        <v>4188</v>
      </c>
      <c r="E19" s="22">
        <v>15411</v>
      </c>
      <c r="F19" s="28">
        <v>11965</v>
      </c>
      <c r="G19" s="28">
        <v>8303</v>
      </c>
      <c r="H19" s="28">
        <v>3926</v>
      </c>
      <c r="I19" s="22">
        <v>19338</v>
      </c>
      <c r="J19" s="28">
        <v>15621</v>
      </c>
      <c r="K19" s="28">
        <v>11207</v>
      </c>
      <c r="L19" s="28">
        <v>4552</v>
      </c>
      <c r="M19" s="22">
        <v>20207</v>
      </c>
      <c r="N19" s="28">
        <v>14971</v>
      </c>
      <c r="O19" s="28">
        <v>9989</v>
      </c>
      <c r="P19" s="28">
        <v>4185</v>
      </c>
      <c r="Q19" s="22">
        <v>15775</v>
      </c>
      <c r="R19" s="28">
        <v>10579</v>
      </c>
      <c r="S19" s="28">
        <v>6839</v>
      </c>
      <c r="T19" s="28">
        <v>3785</v>
      </c>
      <c r="U19" s="22">
        <v>21808</v>
      </c>
      <c r="V19" s="28">
        <v>16808</v>
      </c>
      <c r="W19" s="28">
        <v>12013</v>
      </c>
      <c r="X19" s="28">
        <v>5468</v>
      </c>
      <c r="Y19" s="22">
        <v>29526</v>
      </c>
    </row>
    <row r="20" spans="1:25" ht="13.5">
      <c r="A20" s="6" t="s">
        <v>187</v>
      </c>
      <c r="B20" s="28">
        <v>13544</v>
      </c>
      <c r="C20" s="28">
        <v>7688</v>
      </c>
      <c r="D20" s="28">
        <v>7682</v>
      </c>
      <c r="E20" s="22">
        <v>14177</v>
      </c>
      <c r="F20" s="28">
        <v>11613</v>
      </c>
      <c r="G20" s="28">
        <v>6226</v>
      </c>
      <c r="H20" s="28">
        <v>6226</v>
      </c>
      <c r="I20" s="22">
        <v>15192</v>
      </c>
      <c r="J20" s="28">
        <v>13181</v>
      </c>
      <c r="K20" s="28">
        <v>8194</v>
      </c>
      <c r="L20" s="28">
        <v>8194</v>
      </c>
      <c r="M20" s="22">
        <v>10440</v>
      </c>
      <c r="N20" s="28">
        <v>9389</v>
      </c>
      <c r="O20" s="28">
        <v>5708</v>
      </c>
      <c r="P20" s="28">
        <v>5652</v>
      </c>
      <c r="Q20" s="22">
        <v>36336</v>
      </c>
      <c r="R20" s="28">
        <v>35511</v>
      </c>
      <c r="S20" s="28">
        <v>32041</v>
      </c>
      <c r="T20" s="28">
        <v>6872</v>
      </c>
      <c r="U20" s="22">
        <v>20909</v>
      </c>
      <c r="V20" s="28">
        <v>18760</v>
      </c>
      <c r="W20" s="28">
        <v>12661</v>
      </c>
      <c r="X20" s="28">
        <v>12475</v>
      </c>
      <c r="Y20" s="22">
        <v>36995</v>
      </c>
    </row>
    <row r="21" spans="1:25" ht="13.5">
      <c r="A21" s="6" t="s">
        <v>44</v>
      </c>
      <c r="B21" s="28">
        <v>6552</v>
      </c>
      <c r="C21" s="28">
        <v>255</v>
      </c>
      <c r="D21" s="28">
        <v>577</v>
      </c>
      <c r="E21" s="22">
        <v>14773</v>
      </c>
      <c r="F21" s="28">
        <v>9308</v>
      </c>
      <c r="G21" s="28">
        <v>8853</v>
      </c>
      <c r="H21" s="28">
        <v>224</v>
      </c>
      <c r="I21" s="22">
        <v>25543</v>
      </c>
      <c r="J21" s="28">
        <v>18922</v>
      </c>
      <c r="K21" s="28">
        <v>17205</v>
      </c>
      <c r="L21" s="28">
        <v>14617</v>
      </c>
      <c r="M21" s="22">
        <v>25258</v>
      </c>
      <c r="N21" s="28">
        <v>19388</v>
      </c>
      <c r="O21" s="28">
        <v>9844</v>
      </c>
      <c r="P21" s="28">
        <v>4603</v>
      </c>
      <c r="Q21" s="22">
        <v>5987</v>
      </c>
      <c r="R21" s="28">
        <v>9373</v>
      </c>
      <c r="S21" s="28">
        <v>5635</v>
      </c>
      <c r="T21" s="28">
        <v>48</v>
      </c>
      <c r="U21" s="22">
        <v>55569</v>
      </c>
      <c r="V21" s="28">
        <v>39694</v>
      </c>
      <c r="W21" s="28">
        <v>21969</v>
      </c>
      <c r="X21" s="28">
        <v>14537</v>
      </c>
      <c r="Y21" s="22">
        <v>77835</v>
      </c>
    </row>
    <row r="22" spans="1:25" ht="13.5">
      <c r="A22" s="6" t="s">
        <v>189</v>
      </c>
      <c r="B22" s="28">
        <v>16245</v>
      </c>
      <c r="C22" s="28">
        <v>13672</v>
      </c>
      <c r="D22" s="28">
        <v>8396</v>
      </c>
      <c r="E22" s="22">
        <v>27406</v>
      </c>
      <c r="F22" s="28">
        <v>26198</v>
      </c>
      <c r="G22" s="28">
        <v>24462</v>
      </c>
      <c r="H22" s="28">
        <v>15961</v>
      </c>
      <c r="I22" s="22">
        <v>14771</v>
      </c>
      <c r="J22" s="28">
        <v>22518</v>
      </c>
      <c r="K22" s="28">
        <v>23204</v>
      </c>
      <c r="L22" s="28">
        <v>20045</v>
      </c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79</v>
      </c>
      <c r="B23" s="28">
        <v>58779</v>
      </c>
      <c r="C23" s="28">
        <v>34436</v>
      </c>
      <c r="D23" s="28">
        <v>18421</v>
      </c>
      <c r="E23" s="22">
        <v>34466</v>
      </c>
      <c r="F23" s="28">
        <v>55330</v>
      </c>
      <c r="G23" s="28">
        <v>32943</v>
      </c>
      <c r="H23" s="28">
        <v>18947</v>
      </c>
      <c r="I23" s="22">
        <v>24639</v>
      </c>
      <c r="J23" s="28">
        <v>49483</v>
      </c>
      <c r="K23" s="28">
        <v>39204</v>
      </c>
      <c r="L23" s="28">
        <v>24828</v>
      </c>
      <c r="M23" s="22">
        <v>31309</v>
      </c>
      <c r="N23" s="28">
        <v>58994</v>
      </c>
      <c r="O23" s="28">
        <v>45174</v>
      </c>
      <c r="P23" s="28">
        <v>29546</v>
      </c>
      <c r="Q23" s="22">
        <v>17565</v>
      </c>
      <c r="R23" s="28">
        <v>32688</v>
      </c>
      <c r="S23" s="28">
        <v>20311</v>
      </c>
      <c r="T23" s="28">
        <v>3619</v>
      </c>
      <c r="U23" s="22">
        <v>39428</v>
      </c>
      <c r="V23" s="28">
        <v>48254</v>
      </c>
      <c r="W23" s="28">
        <v>35647</v>
      </c>
      <c r="X23" s="28">
        <v>20348</v>
      </c>
      <c r="Y23" s="22">
        <v>37355</v>
      </c>
    </row>
    <row r="24" spans="1:25" ht="13.5">
      <c r="A24" s="6" t="s">
        <v>190</v>
      </c>
      <c r="B24" s="28">
        <v>109065</v>
      </c>
      <c r="C24" s="28">
        <v>65514</v>
      </c>
      <c r="D24" s="28">
        <v>39268</v>
      </c>
      <c r="E24" s="22">
        <v>147208</v>
      </c>
      <c r="F24" s="28">
        <v>114416</v>
      </c>
      <c r="G24" s="28">
        <v>80789</v>
      </c>
      <c r="H24" s="28">
        <v>45286</v>
      </c>
      <c r="I24" s="22">
        <v>135525</v>
      </c>
      <c r="J24" s="28">
        <v>119727</v>
      </c>
      <c r="K24" s="28">
        <v>99017</v>
      </c>
      <c r="L24" s="28">
        <v>72239</v>
      </c>
      <c r="M24" s="22">
        <v>119595</v>
      </c>
      <c r="N24" s="28">
        <v>102744</v>
      </c>
      <c r="O24" s="28">
        <v>70717</v>
      </c>
      <c r="P24" s="28">
        <v>43987</v>
      </c>
      <c r="Q24" s="22">
        <v>98412</v>
      </c>
      <c r="R24" s="28">
        <v>88152</v>
      </c>
      <c r="S24" s="28">
        <v>64826</v>
      </c>
      <c r="T24" s="28">
        <v>18127</v>
      </c>
      <c r="U24" s="22">
        <v>168758</v>
      </c>
      <c r="V24" s="28">
        <v>123518</v>
      </c>
      <c r="W24" s="28">
        <v>82292</v>
      </c>
      <c r="X24" s="28">
        <v>52830</v>
      </c>
      <c r="Y24" s="22">
        <v>206098</v>
      </c>
    </row>
    <row r="25" spans="1:25" ht="13.5">
      <c r="A25" s="6" t="s">
        <v>191</v>
      </c>
      <c r="B25" s="28">
        <v>68858</v>
      </c>
      <c r="C25" s="28">
        <v>47864</v>
      </c>
      <c r="D25" s="28">
        <v>25432</v>
      </c>
      <c r="E25" s="22">
        <v>84001</v>
      </c>
      <c r="F25" s="28">
        <v>63254</v>
      </c>
      <c r="G25" s="28">
        <v>43567</v>
      </c>
      <c r="H25" s="28">
        <v>24063</v>
      </c>
      <c r="I25" s="22">
        <v>98348</v>
      </c>
      <c r="J25" s="28">
        <v>73390</v>
      </c>
      <c r="K25" s="28">
        <v>51823</v>
      </c>
      <c r="L25" s="28">
        <v>26630</v>
      </c>
      <c r="M25" s="22">
        <v>112332</v>
      </c>
      <c r="N25" s="28">
        <v>87484</v>
      </c>
      <c r="O25" s="28">
        <v>60926</v>
      </c>
      <c r="P25" s="28">
        <v>34501</v>
      </c>
      <c r="Q25" s="22">
        <v>125872</v>
      </c>
      <c r="R25" s="28">
        <v>96307</v>
      </c>
      <c r="S25" s="28">
        <v>65113</v>
      </c>
      <c r="T25" s="28">
        <v>32890</v>
      </c>
      <c r="U25" s="22">
        <v>134966</v>
      </c>
      <c r="V25" s="28">
        <v>101854</v>
      </c>
      <c r="W25" s="28">
        <v>66888</v>
      </c>
      <c r="X25" s="28">
        <v>31608</v>
      </c>
      <c r="Y25" s="22">
        <v>127608</v>
      </c>
    </row>
    <row r="26" spans="1:25" ht="13.5">
      <c r="A26" s="6" t="s">
        <v>45</v>
      </c>
      <c r="B26" s="28">
        <v>55955</v>
      </c>
      <c r="C26" s="28">
        <v>48284</v>
      </c>
      <c r="D26" s="28">
        <v>47799</v>
      </c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79</v>
      </c>
      <c r="B27" s="28">
        <v>8122</v>
      </c>
      <c r="C27" s="28">
        <v>5619</v>
      </c>
      <c r="D27" s="28">
        <v>3502</v>
      </c>
      <c r="E27" s="22">
        <v>80</v>
      </c>
      <c r="F27" s="28">
        <v>8277</v>
      </c>
      <c r="G27" s="28">
        <v>5155</v>
      </c>
      <c r="H27" s="28">
        <v>2097</v>
      </c>
      <c r="I27" s="22">
        <v>491</v>
      </c>
      <c r="J27" s="28">
        <v>15409</v>
      </c>
      <c r="K27" s="28">
        <v>7619</v>
      </c>
      <c r="L27" s="28">
        <v>3476</v>
      </c>
      <c r="M27" s="22">
        <v>10007</v>
      </c>
      <c r="N27" s="28">
        <v>22764</v>
      </c>
      <c r="O27" s="28">
        <v>15592</v>
      </c>
      <c r="P27" s="28">
        <v>4533</v>
      </c>
      <c r="Q27" s="22">
        <v>9087</v>
      </c>
      <c r="R27" s="28">
        <v>15967</v>
      </c>
      <c r="S27" s="28">
        <v>11230</v>
      </c>
      <c r="T27" s="28">
        <v>5214</v>
      </c>
      <c r="U27" s="22">
        <v>2411</v>
      </c>
      <c r="V27" s="28">
        <v>30631</v>
      </c>
      <c r="W27" s="28">
        <v>17445</v>
      </c>
      <c r="X27" s="28">
        <v>10890</v>
      </c>
      <c r="Y27" s="22">
        <v>3531</v>
      </c>
    </row>
    <row r="28" spans="1:25" ht="13.5">
      <c r="A28" s="6" t="s">
        <v>194</v>
      </c>
      <c r="B28" s="28">
        <v>132935</v>
      </c>
      <c r="C28" s="28">
        <v>101767</v>
      </c>
      <c r="D28" s="28">
        <v>76734</v>
      </c>
      <c r="E28" s="22">
        <v>94359</v>
      </c>
      <c r="F28" s="28">
        <v>71531</v>
      </c>
      <c r="G28" s="28">
        <v>48723</v>
      </c>
      <c r="H28" s="28">
        <v>26161</v>
      </c>
      <c r="I28" s="22">
        <v>113994</v>
      </c>
      <c r="J28" s="28">
        <v>88799</v>
      </c>
      <c r="K28" s="28">
        <v>59443</v>
      </c>
      <c r="L28" s="28">
        <v>30107</v>
      </c>
      <c r="M28" s="22">
        <v>139993</v>
      </c>
      <c r="N28" s="28">
        <v>110248</v>
      </c>
      <c r="O28" s="28">
        <v>76519</v>
      </c>
      <c r="P28" s="28">
        <v>39035</v>
      </c>
      <c r="Q28" s="22">
        <v>150202</v>
      </c>
      <c r="R28" s="28">
        <v>112275</v>
      </c>
      <c r="S28" s="28">
        <v>76343</v>
      </c>
      <c r="T28" s="28">
        <v>38104</v>
      </c>
      <c r="U28" s="22">
        <v>170682</v>
      </c>
      <c r="V28" s="28">
        <v>132486</v>
      </c>
      <c r="W28" s="28">
        <v>84334</v>
      </c>
      <c r="X28" s="28">
        <v>42498</v>
      </c>
      <c r="Y28" s="22">
        <v>170877</v>
      </c>
    </row>
    <row r="29" spans="1:25" ht="14.25" thickBot="1">
      <c r="A29" s="25" t="s">
        <v>195</v>
      </c>
      <c r="B29" s="29">
        <v>1091571</v>
      </c>
      <c r="C29" s="29">
        <v>711886</v>
      </c>
      <c r="D29" s="29">
        <v>318461</v>
      </c>
      <c r="E29" s="23">
        <v>888575</v>
      </c>
      <c r="F29" s="29">
        <v>747693</v>
      </c>
      <c r="G29" s="29">
        <v>426519</v>
      </c>
      <c r="H29" s="29">
        <v>217489</v>
      </c>
      <c r="I29" s="23">
        <v>737520</v>
      </c>
      <c r="J29" s="29">
        <v>477033</v>
      </c>
      <c r="K29" s="29">
        <v>404838</v>
      </c>
      <c r="L29" s="29">
        <v>209633</v>
      </c>
      <c r="M29" s="23">
        <v>731783</v>
      </c>
      <c r="N29" s="29">
        <v>627572</v>
      </c>
      <c r="O29" s="29">
        <v>415218</v>
      </c>
      <c r="P29" s="29">
        <v>174698</v>
      </c>
      <c r="Q29" s="23">
        <v>101059</v>
      </c>
      <c r="R29" s="29">
        <v>-44667</v>
      </c>
      <c r="S29" s="29">
        <v>-141198</v>
      </c>
      <c r="T29" s="29">
        <v>-25680</v>
      </c>
      <c r="U29" s="23">
        <v>295150</v>
      </c>
      <c r="V29" s="29">
        <v>449394</v>
      </c>
      <c r="W29" s="29">
        <v>423761</v>
      </c>
      <c r="X29" s="29">
        <v>243147</v>
      </c>
      <c r="Y29" s="23">
        <v>1253043</v>
      </c>
    </row>
    <row r="30" spans="1:25" ht="14.25" thickTop="1">
      <c r="A30" s="6" t="s">
        <v>196</v>
      </c>
      <c r="B30" s="28">
        <v>3869</v>
      </c>
      <c r="C30" s="28">
        <v>12</v>
      </c>
      <c r="D30" s="28"/>
      <c r="E30" s="22">
        <v>8</v>
      </c>
      <c r="F30" s="28">
        <v>8</v>
      </c>
      <c r="G30" s="28">
        <v>8</v>
      </c>
      <c r="H30" s="28">
        <v>8</v>
      </c>
      <c r="I30" s="22">
        <v>103246</v>
      </c>
      <c r="J30" s="28">
        <v>103080</v>
      </c>
      <c r="K30" s="28">
        <v>3012</v>
      </c>
      <c r="L30" s="28">
        <v>3001</v>
      </c>
      <c r="M30" s="22">
        <v>358</v>
      </c>
      <c r="N30" s="28">
        <v>358</v>
      </c>
      <c r="O30" s="28">
        <v>339</v>
      </c>
      <c r="P30" s="28">
        <v>339</v>
      </c>
      <c r="Q30" s="22"/>
      <c r="R30" s="28"/>
      <c r="S30" s="28"/>
      <c r="T30" s="28"/>
      <c r="U30" s="22">
        <v>8294</v>
      </c>
      <c r="V30" s="28">
        <v>8382</v>
      </c>
      <c r="W30" s="28">
        <v>8294</v>
      </c>
      <c r="X30" s="28">
        <v>3069</v>
      </c>
      <c r="Y30" s="22">
        <v>1599</v>
      </c>
    </row>
    <row r="31" spans="1:25" ht="13.5">
      <c r="A31" s="6" t="s">
        <v>46</v>
      </c>
      <c r="B31" s="28">
        <v>893</v>
      </c>
      <c r="C31" s="28">
        <v>893</v>
      </c>
      <c r="D31" s="28">
        <v>893</v>
      </c>
      <c r="E31" s="22"/>
      <c r="F31" s="28"/>
      <c r="G31" s="28"/>
      <c r="H31" s="28"/>
      <c r="I31" s="22"/>
      <c r="J31" s="28"/>
      <c r="K31" s="28"/>
      <c r="L31" s="28"/>
      <c r="M31" s="22">
        <v>500</v>
      </c>
      <c r="N31" s="28"/>
      <c r="O31" s="28"/>
      <c r="P31" s="28"/>
      <c r="Q31" s="22">
        <v>310572</v>
      </c>
      <c r="R31" s="28">
        <v>162591</v>
      </c>
      <c r="S31" s="28"/>
      <c r="T31" s="28"/>
      <c r="U31" s="22">
        <v>244</v>
      </c>
      <c r="V31" s="28">
        <v>244</v>
      </c>
      <c r="W31" s="28">
        <v>32</v>
      </c>
      <c r="X31" s="28"/>
      <c r="Y31" s="22"/>
    </row>
    <row r="32" spans="1:25" ht="13.5">
      <c r="A32" s="6" t="s">
        <v>197</v>
      </c>
      <c r="B32" s="28">
        <v>4762</v>
      </c>
      <c r="C32" s="28">
        <v>906</v>
      </c>
      <c r="D32" s="28">
        <v>893</v>
      </c>
      <c r="E32" s="22">
        <v>8</v>
      </c>
      <c r="F32" s="28">
        <v>8</v>
      </c>
      <c r="G32" s="28">
        <v>8</v>
      </c>
      <c r="H32" s="28">
        <v>8</v>
      </c>
      <c r="I32" s="22">
        <v>103246</v>
      </c>
      <c r="J32" s="28">
        <v>103080</v>
      </c>
      <c r="K32" s="28">
        <v>3012</v>
      </c>
      <c r="L32" s="28">
        <v>3001</v>
      </c>
      <c r="M32" s="22">
        <v>62568</v>
      </c>
      <c r="N32" s="28">
        <v>47786</v>
      </c>
      <c r="O32" s="28">
        <v>42257</v>
      </c>
      <c r="P32" s="28">
        <v>34405</v>
      </c>
      <c r="Q32" s="22">
        <v>396984</v>
      </c>
      <c r="R32" s="28">
        <v>293061</v>
      </c>
      <c r="S32" s="28">
        <v>125511</v>
      </c>
      <c r="T32" s="28">
        <v>30663</v>
      </c>
      <c r="U32" s="22">
        <v>142156</v>
      </c>
      <c r="V32" s="28">
        <v>137545</v>
      </c>
      <c r="W32" s="28">
        <v>132685</v>
      </c>
      <c r="X32" s="28">
        <v>144505</v>
      </c>
      <c r="Y32" s="22">
        <v>358661</v>
      </c>
    </row>
    <row r="33" spans="1:25" ht="13.5">
      <c r="A33" s="6" t="s">
        <v>200</v>
      </c>
      <c r="B33" s="28">
        <v>1280</v>
      </c>
      <c r="C33" s="28">
        <v>621</v>
      </c>
      <c r="D33" s="28">
        <v>174</v>
      </c>
      <c r="E33" s="22">
        <v>20316</v>
      </c>
      <c r="F33" s="28">
        <v>19547</v>
      </c>
      <c r="G33" s="28">
        <v>1947</v>
      </c>
      <c r="H33" s="28">
        <v>1116</v>
      </c>
      <c r="I33" s="22">
        <v>14253</v>
      </c>
      <c r="J33" s="28">
        <v>12946</v>
      </c>
      <c r="K33" s="28">
        <v>11404</v>
      </c>
      <c r="L33" s="28">
        <v>20</v>
      </c>
      <c r="M33" s="22">
        <v>13043</v>
      </c>
      <c r="N33" s="28">
        <v>2624</v>
      </c>
      <c r="O33" s="28">
        <v>2437</v>
      </c>
      <c r="P33" s="28">
        <v>619</v>
      </c>
      <c r="Q33" s="22">
        <v>1650</v>
      </c>
      <c r="R33" s="28">
        <v>352</v>
      </c>
      <c r="S33" s="28">
        <v>334</v>
      </c>
      <c r="T33" s="28">
        <v>95</v>
      </c>
      <c r="U33" s="22">
        <v>48584</v>
      </c>
      <c r="V33" s="28">
        <v>26746</v>
      </c>
      <c r="W33" s="28">
        <v>20140</v>
      </c>
      <c r="X33" s="28">
        <v>17696</v>
      </c>
      <c r="Y33" s="22">
        <v>31718</v>
      </c>
    </row>
    <row r="34" spans="1:25" ht="13.5">
      <c r="A34" s="6" t="s">
        <v>201</v>
      </c>
      <c r="B34" s="28"/>
      <c r="C34" s="28"/>
      <c r="D34" s="28"/>
      <c r="E34" s="22">
        <v>7563</v>
      </c>
      <c r="F34" s="28">
        <v>7297</v>
      </c>
      <c r="G34" s="28"/>
      <c r="H34" s="28"/>
      <c r="I34" s="22"/>
      <c r="J34" s="28"/>
      <c r="K34" s="28"/>
      <c r="L34" s="28"/>
      <c r="M34" s="22">
        <v>269</v>
      </c>
      <c r="N34" s="28">
        <v>250</v>
      </c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202</v>
      </c>
      <c r="B35" s="28"/>
      <c r="C35" s="28"/>
      <c r="D35" s="28"/>
      <c r="E35" s="22"/>
      <c r="F35" s="28">
        <v>50376</v>
      </c>
      <c r="G35" s="28">
        <v>67904</v>
      </c>
      <c r="H35" s="28"/>
      <c r="I35" s="22">
        <v>3066</v>
      </c>
      <c r="J35" s="28">
        <v>394</v>
      </c>
      <c r="K35" s="28"/>
      <c r="L35" s="28"/>
      <c r="M35" s="22"/>
      <c r="N35" s="28"/>
      <c r="O35" s="28">
        <v>1011</v>
      </c>
      <c r="P35" s="28"/>
      <c r="Q35" s="22"/>
      <c r="R35" s="28"/>
      <c r="S35" s="28"/>
      <c r="T35" s="28"/>
      <c r="U35" s="22">
        <v>50369</v>
      </c>
      <c r="V35" s="28">
        <v>38652</v>
      </c>
      <c r="W35" s="28"/>
      <c r="X35" s="28"/>
      <c r="Y35" s="22"/>
    </row>
    <row r="36" spans="1:25" ht="13.5">
      <c r="A36" s="6" t="s">
        <v>204</v>
      </c>
      <c r="B36" s="28">
        <v>1280</v>
      </c>
      <c r="C36" s="28">
        <v>621</v>
      </c>
      <c r="D36" s="28">
        <v>174</v>
      </c>
      <c r="E36" s="22">
        <v>46471</v>
      </c>
      <c r="F36" s="28">
        <v>77221</v>
      </c>
      <c r="G36" s="28">
        <v>69852</v>
      </c>
      <c r="H36" s="28">
        <v>1116</v>
      </c>
      <c r="I36" s="22">
        <v>83771</v>
      </c>
      <c r="J36" s="28">
        <v>74536</v>
      </c>
      <c r="K36" s="28">
        <v>11720</v>
      </c>
      <c r="L36" s="28">
        <v>335</v>
      </c>
      <c r="M36" s="22">
        <v>64071</v>
      </c>
      <c r="N36" s="28">
        <v>4599</v>
      </c>
      <c r="O36" s="28">
        <v>5015</v>
      </c>
      <c r="P36" s="28">
        <v>2185</v>
      </c>
      <c r="Q36" s="22">
        <v>128835</v>
      </c>
      <c r="R36" s="28">
        <v>14446</v>
      </c>
      <c r="S36" s="28">
        <v>14429</v>
      </c>
      <c r="T36" s="28">
        <v>95</v>
      </c>
      <c r="U36" s="22">
        <v>193058</v>
      </c>
      <c r="V36" s="28">
        <v>71660</v>
      </c>
      <c r="W36" s="28">
        <v>24146</v>
      </c>
      <c r="X36" s="28">
        <v>21702</v>
      </c>
      <c r="Y36" s="22">
        <v>287833</v>
      </c>
    </row>
    <row r="37" spans="1:25" ht="13.5">
      <c r="A37" s="7" t="s">
        <v>205</v>
      </c>
      <c r="B37" s="28">
        <v>1095053</v>
      </c>
      <c r="C37" s="28">
        <v>712171</v>
      </c>
      <c r="D37" s="28">
        <v>319180</v>
      </c>
      <c r="E37" s="22">
        <v>842112</v>
      </c>
      <c r="F37" s="28">
        <v>670481</v>
      </c>
      <c r="G37" s="28">
        <v>356675</v>
      </c>
      <c r="H37" s="28">
        <v>216382</v>
      </c>
      <c r="I37" s="22">
        <v>756995</v>
      </c>
      <c r="J37" s="28">
        <v>505577</v>
      </c>
      <c r="K37" s="28">
        <v>396129</v>
      </c>
      <c r="L37" s="28">
        <v>212298</v>
      </c>
      <c r="M37" s="22">
        <v>730280</v>
      </c>
      <c r="N37" s="28">
        <v>670759</v>
      </c>
      <c r="O37" s="28">
        <v>452460</v>
      </c>
      <c r="P37" s="28">
        <v>206918</v>
      </c>
      <c r="Q37" s="22">
        <v>369209</v>
      </c>
      <c r="R37" s="28">
        <v>233947</v>
      </c>
      <c r="S37" s="28">
        <v>-30115</v>
      </c>
      <c r="T37" s="28">
        <v>4886</v>
      </c>
      <c r="U37" s="22">
        <v>244248</v>
      </c>
      <c r="V37" s="28">
        <v>515279</v>
      </c>
      <c r="W37" s="28">
        <v>532300</v>
      </c>
      <c r="X37" s="28">
        <v>365950</v>
      </c>
      <c r="Y37" s="22">
        <v>1323872</v>
      </c>
    </row>
    <row r="38" spans="1:25" ht="13.5">
      <c r="A38" s="7" t="s">
        <v>206</v>
      </c>
      <c r="B38" s="28">
        <v>615167</v>
      </c>
      <c r="C38" s="28">
        <v>440081</v>
      </c>
      <c r="D38" s="28">
        <v>153005</v>
      </c>
      <c r="E38" s="22">
        <v>510040</v>
      </c>
      <c r="F38" s="28">
        <v>375175</v>
      </c>
      <c r="G38" s="28">
        <v>313823</v>
      </c>
      <c r="H38" s="28">
        <v>153380</v>
      </c>
      <c r="I38" s="22">
        <v>350368</v>
      </c>
      <c r="J38" s="28">
        <v>243944</v>
      </c>
      <c r="K38" s="28">
        <v>162204</v>
      </c>
      <c r="L38" s="28">
        <v>30842</v>
      </c>
      <c r="M38" s="22">
        <v>256203</v>
      </c>
      <c r="N38" s="28">
        <v>292898</v>
      </c>
      <c r="O38" s="28">
        <v>216003</v>
      </c>
      <c r="P38" s="28">
        <v>54801</v>
      </c>
      <c r="Q38" s="22">
        <v>233224</v>
      </c>
      <c r="R38" s="28">
        <v>150312</v>
      </c>
      <c r="S38" s="28">
        <v>68133</v>
      </c>
      <c r="T38" s="28">
        <v>16818</v>
      </c>
      <c r="U38" s="22">
        <v>122995</v>
      </c>
      <c r="V38" s="28">
        <v>200396</v>
      </c>
      <c r="W38" s="28">
        <v>178553</v>
      </c>
      <c r="X38" s="28">
        <v>132082</v>
      </c>
      <c r="Y38" s="22">
        <v>575598</v>
      </c>
    </row>
    <row r="39" spans="1:25" ht="13.5">
      <c r="A39" s="7" t="s">
        <v>207</v>
      </c>
      <c r="B39" s="28">
        <v>-84718</v>
      </c>
      <c r="C39" s="28">
        <v>-92226</v>
      </c>
      <c r="D39" s="28">
        <v>-6267</v>
      </c>
      <c r="E39" s="22">
        <v>-129892</v>
      </c>
      <c r="F39" s="28">
        <v>-46485</v>
      </c>
      <c r="G39" s="28">
        <v>-101539</v>
      </c>
      <c r="H39" s="28">
        <v>-41526</v>
      </c>
      <c r="I39" s="22">
        <v>92312</v>
      </c>
      <c r="J39" s="28">
        <v>101619</v>
      </c>
      <c r="K39" s="28">
        <v>16763</v>
      </c>
      <c r="L39" s="28">
        <v>57761</v>
      </c>
      <c r="M39" s="22">
        <v>50707</v>
      </c>
      <c r="N39" s="28">
        <v>24850</v>
      </c>
      <c r="O39" s="28">
        <v>3824</v>
      </c>
      <c r="P39" s="28">
        <v>43686</v>
      </c>
      <c r="Q39" s="22">
        <v>48291</v>
      </c>
      <c r="R39" s="28">
        <v>69026</v>
      </c>
      <c r="S39" s="28">
        <v>5389</v>
      </c>
      <c r="T39" s="28">
        <v>27299</v>
      </c>
      <c r="U39" s="22">
        <v>18135</v>
      </c>
      <c r="V39" s="28">
        <v>17122</v>
      </c>
      <c r="W39" s="28">
        <v>43235</v>
      </c>
      <c r="X39" s="28">
        <v>13683</v>
      </c>
      <c r="Y39" s="22">
        <v>-8656</v>
      </c>
    </row>
    <row r="40" spans="1:25" ht="13.5">
      <c r="A40" s="7" t="s">
        <v>208</v>
      </c>
      <c r="B40" s="28">
        <v>530449</v>
      </c>
      <c r="C40" s="28">
        <v>347854</v>
      </c>
      <c r="D40" s="28">
        <v>146738</v>
      </c>
      <c r="E40" s="22">
        <v>380147</v>
      </c>
      <c r="F40" s="28">
        <v>328689</v>
      </c>
      <c r="G40" s="28">
        <v>212284</v>
      </c>
      <c r="H40" s="28">
        <v>111853</v>
      </c>
      <c r="I40" s="22">
        <v>442681</v>
      </c>
      <c r="J40" s="28">
        <v>345563</v>
      </c>
      <c r="K40" s="28">
        <v>178968</v>
      </c>
      <c r="L40" s="28">
        <v>88603</v>
      </c>
      <c r="M40" s="22">
        <v>306911</v>
      </c>
      <c r="N40" s="28">
        <v>317748</v>
      </c>
      <c r="O40" s="28">
        <v>219828</v>
      </c>
      <c r="P40" s="28">
        <v>98488</v>
      </c>
      <c r="Q40" s="22">
        <v>281516</v>
      </c>
      <c r="R40" s="28">
        <v>219338</v>
      </c>
      <c r="S40" s="28">
        <v>73522</v>
      </c>
      <c r="T40" s="28">
        <v>44118</v>
      </c>
      <c r="U40" s="22">
        <v>141131</v>
      </c>
      <c r="V40" s="28">
        <v>217518</v>
      </c>
      <c r="W40" s="28">
        <v>221789</v>
      </c>
      <c r="X40" s="28">
        <v>145766</v>
      </c>
      <c r="Y40" s="22">
        <v>566942</v>
      </c>
    </row>
    <row r="41" spans="1:25" ht="13.5">
      <c r="A41" s="7" t="s">
        <v>47</v>
      </c>
      <c r="B41" s="28">
        <v>564604</v>
      </c>
      <c r="C41" s="28">
        <v>364316</v>
      </c>
      <c r="D41" s="28">
        <v>172442</v>
      </c>
      <c r="E41" s="22">
        <v>461964</v>
      </c>
      <c r="F41" s="28">
        <v>341791</v>
      </c>
      <c r="G41" s="28">
        <v>144391</v>
      </c>
      <c r="H41" s="28">
        <v>104528</v>
      </c>
      <c r="I41" s="22">
        <v>314313</v>
      </c>
      <c r="J41" s="28">
        <v>160013</v>
      </c>
      <c r="K41" s="28">
        <v>217161</v>
      </c>
      <c r="L41" s="28">
        <v>123695</v>
      </c>
      <c r="M41" s="22">
        <v>423368</v>
      </c>
      <c r="N41" s="28">
        <v>353010</v>
      </c>
      <c r="O41" s="28">
        <v>232631</v>
      </c>
      <c r="P41" s="28">
        <v>108430</v>
      </c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4.25" thickBot="1">
      <c r="A42" s="7" t="s">
        <v>209</v>
      </c>
      <c r="B42" s="28">
        <v>564604</v>
      </c>
      <c r="C42" s="28">
        <v>364316</v>
      </c>
      <c r="D42" s="28">
        <v>172442</v>
      </c>
      <c r="E42" s="22">
        <v>461964</v>
      </c>
      <c r="F42" s="28">
        <v>341791</v>
      </c>
      <c r="G42" s="28">
        <v>144391</v>
      </c>
      <c r="H42" s="28">
        <v>104528</v>
      </c>
      <c r="I42" s="22">
        <v>314313</v>
      </c>
      <c r="J42" s="28">
        <v>160013</v>
      </c>
      <c r="K42" s="28">
        <v>217161</v>
      </c>
      <c r="L42" s="28">
        <v>123695</v>
      </c>
      <c r="M42" s="22">
        <v>423368</v>
      </c>
      <c r="N42" s="28">
        <v>353010</v>
      </c>
      <c r="O42" s="28">
        <v>232631</v>
      </c>
      <c r="P42" s="28">
        <v>108430</v>
      </c>
      <c r="Q42" s="22">
        <v>114832</v>
      </c>
      <c r="R42" s="28">
        <v>41747</v>
      </c>
      <c r="S42" s="28">
        <v>-76499</v>
      </c>
      <c r="T42" s="28">
        <v>-21716</v>
      </c>
      <c r="U42" s="22">
        <v>124795</v>
      </c>
      <c r="V42" s="28">
        <v>303160</v>
      </c>
      <c r="W42" s="28">
        <v>313504</v>
      </c>
      <c r="X42" s="28">
        <v>223446</v>
      </c>
      <c r="Y42" s="22">
        <v>750830</v>
      </c>
    </row>
    <row r="43" spans="1:25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5" ht="13.5">
      <c r="A45" s="20" t="s">
        <v>151</v>
      </c>
    </row>
    <row r="46" ht="13.5">
      <c r="A46" s="20" t="s">
        <v>152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147</v>
      </c>
      <c r="B2" s="14">
        <v>7417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49</v>
      </c>
      <c r="B4" s="15" t="str">
        <f>HYPERLINK("http://www.kabupro.jp/mark/20131113/S1000ECE.htm","四半期報告書")</f>
        <v>四半期報告書</v>
      </c>
      <c r="C4" s="15" t="str">
        <f>HYPERLINK("http://www.kabupro.jp/mark/20130626/S000DPLA.htm","有価証券報告書")</f>
        <v>有価証券報告書</v>
      </c>
      <c r="D4" s="15" t="str">
        <f>HYPERLINK("http://www.kabupro.jp/mark/20131113/S1000ECE.htm","四半期報告書")</f>
        <v>四半期報告書</v>
      </c>
      <c r="E4" s="15" t="str">
        <f>HYPERLINK("http://www.kabupro.jp/mark/20130626/S000DPLA.htm","有価証券報告書")</f>
        <v>有価証券報告書</v>
      </c>
      <c r="F4" s="15" t="str">
        <f>HYPERLINK("http://www.kabupro.jp/mark/20121109/S000C6BE.htm","四半期報告書")</f>
        <v>四半期報告書</v>
      </c>
      <c r="G4" s="15" t="str">
        <f>HYPERLINK("http://www.kabupro.jp/mark/20120627/S000B5JR.htm","有価証券報告書")</f>
        <v>有価証券報告書</v>
      </c>
      <c r="H4" s="15" t="str">
        <f>HYPERLINK("http://www.kabupro.jp/mark/20111111/S0009O86.htm","四半期報告書")</f>
        <v>四半期報告書</v>
      </c>
      <c r="I4" s="15" t="str">
        <f>HYPERLINK("http://www.kabupro.jp/mark/20100811/S0006JWQ.htm","四半期報告書")</f>
        <v>四半期報告書</v>
      </c>
      <c r="J4" s="15" t="str">
        <f>HYPERLINK("http://www.kabupro.jp/mark/20110629/S0008JX2.htm","有価証券報告書")</f>
        <v>有価証券報告書</v>
      </c>
      <c r="K4" s="15" t="str">
        <f>HYPERLINK("http://www.kabupro.jp/mark/20100210/S00052JQ.htm","四半期報告書")</f>
        <v>四半期報告書</v>
      </c>
      <c r="L4" s="15" t="str">
        <f>HYPERLINK("http://www.kabupro.jp/mark/20101111/S00072C7.htm","四半期報告書")</f>
        <v>四半期報告書</v>
      </c>
      <c r="M4" s="15" t="str">
        <f>HYPERLINK("http://www.kabupro.jp/mark/20100811/S0006JWQ.htm","四半期報告書")</f>
        <v>四半期報告書</v>
      </c>
      <c r="N4" s="15" t="str">
        <f>HYPERLINK("http://www.kabupro.jp/mark/20100625/S0005X9S.htm","有価証券報告書")</f>
        <v>有価証券報告書</v>
      </c>
      <c r="O4" s="15" t="str">
        <f>HYPERLINK("http://www.kabupro.jp/mark/20100210/S00052JQ.htm","四半期報告書")</f>
        <v>四半期報告書</v>
      </c>
      <c r="P4" s="15" t="str">
        <f>HYPERLINK("http://www.kabupro.jp/mark/20091111/S0004G32.htm","四半期報告書")</f>
        <v>四半期報告書</v>
      </c>
      <c r="Q4" s="15" t="str">
        <f>HYPERLINK("http://www.kabupro.jp/mark/20090811/S0003VAS.htm","四半期報告書")</f>
        <v>四半期報告書</v>
      </c>
      <c r="R4" s="15" t="str">
        <f>HYPERLINK("http://www.kabupro.jp/mark/20090626/S0003DCK.htm","有価証券報告書")</f>
        <v>有価証券報告書</v>
      </c>
    </row>
    <row r="5" spans="1:18" ht="14.25" thickBot="1">
      <c r="A5" s="11" t="s">
        <v>50</v>
      </c>
      <c r="B5" s="1" t="s">
        <v>214</v>
      </c>
      <c r="C5" s="1" t="s">
        <v>56</v>
      </c>
      <c r="D5" s="1" t="s">
        <v>214</v>
      </c>
      <c r="E5" s="1" t="s">
        <v>56</v>
      </c>
      <c r="F5" s="1" t="s">
        <v>220</v>
      </c>
      <c r="G5" s="1" t="s">
        <v>60</v>
      </c>
      <c r="H5" s="1" t="s">
        <v>226</v>
      </c>
      <c r="I5" s="1" t="s">
        <v>232</v>
      </c>
      <c r="J5" s="1" t="s">
        <v>62</v>
      </c>
      <c r="K5" s="1" t="s">
        <v>234</v>
      </c>
      <c r="L5" s="1" t="s">
        <v>230</v>
      </c>
      <c r="M5" s="1" t="s">
        <v>232</v>
      </c>
      <c r="N5" s="1" t="s">
        <v>64</v>
      </c>
      <c r="O5" s="1" t="s">
        <v>234</v>
      </c>
      <c r="P5" s="1" t="s">
        <v>236</v>
      </c>
      <c r="Q5" s="1" t="s">
        <v>238</v>
      </c>
      <c r="R5" s="1" t="s">
        <v>66</v>
      </c>
    </row>
    <row r="6" spans="1:18" ht="15" thickBot="1" thickTop="1">
      <c r="A6" s="10" t="s">
        <v>51</v>
      </c>
      <c r="B6" s="18" t="s">
        <v>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52</v>
      </c>
      <c r="B7" s="14" t="s">
        <v>2</v>
      </c>
      <c r="C7" s="16" t="s">
        <v>57</v>
      </c>
      <c r="D7" s="14" t="s">
        <v>2</v>
      </c>
      <c r="E7" s="16" t="s">
        <v>57</v>
      </c>
      <c r="F7" s="14" t="s">
        <v>2</v>
      </c>
      <c r="G7" s="16" t="s">
        <v>57</v>
      </c>
      <c r="H7" s="14" t="s">
        <v>2</v>
      </c>
      <c r="I7" s="14" t="s">
        <v>2</v>
      </c>
      <c r="J7" s="16" t="s">
        <v>57</v>
      </c>
      <c r="K7" s="14" t="s">
        <v>2</v>
      </c>
      <c r="L7" s="14" t="s">
        <v>2</v>
      </c>
      <c r="M7" s="14" t="s">
        <v>2</v>
      </c>
      <c r="N7" s="16" t="s">
        <v>57</v>
      </c>
      <c r="O7" s="14" t="s">
        <v>2</v>
      </c>
      <c r="P7" s="14" t="s">
        <v>2</v>
      </c>
      <c r="Q7" s="14" t="s">
        <v>2</v>
      </c>
      <c r="R7" s="16" t="s">
        <v>57</v>
      </c>
    </row>
    <row r="8" spans="1:18" ht="13.5">
      <c r="A8" s="13" t="s">
        <v>53</v>
      </c>
      <c r="B8" s="1" t="s">
        <v>3</v>
      </c>
      <c r="C8" s="17" t="s">
        <v>153</v>
      </c>
      <c r="D8" s="1" t="s">
        <v>153</v>
      </c>
      <c r="E8" s="17" t="s">
        <v>154</v>
      </c>
      <c r="F8" s="1" t="s">
        <v>154</v>
      </c>
      <c r="G8" s="17" t="s">
        <v>155</v>
      </c>
      <c r="H8" s="1" t="s">
        <v>155</v>
      </c>
      <c r="I8" s="1" t="s">
        <v>155</v>
      </c>
      <c r="J8" s="17" t="s">
        <v>156</v>
      </c>
      <c r="K8" s="1" t="s">
        <v>156</v>
      </c>
      <c r="L8" s="1" t="s">
        <v>156</v>
      </c>
      <c r="M8" s="1" t="s">
        <v>156</v>
      </c>
      <c r="N8" s="17" t="s">
        <v>157</v>
      </c>
      <c r="O8" s="1" t="s">
        <v>157</v>
      </c>
      <c r="P8" s="1" t="s">
        <v>157</v>
      </c>
      <c r="Q8" s="1" t="s">
        <v>157</v>
      </c>
      <c r="R8" s="17" t="s">
        <v>158</v>
      </c>
    </row>
    <row r="9" spans="1:18" ht="13.5">
      <c r="A9" s="13" t="s">
        <v>54</v>
      </c>
      <c r="B9" s="1" t="s">
        <v>215</v>
      </c>
      <c r="C9" s="17" t="s">
        <v>58</v>
      </c>
      <c r="D9" s="1" t="s">
        <v>221</v>
      </c>
      <c r="E9" s="17" t="s">
        <v>59</v>
      </c>
      <c r="F9" s="1" t="s">
        <v>227</v>
      </c>
      <c r="G9" s="17" t="s">
        <v>61</v>
      </c>
      <c r="H9" s="1" t="s">
        <v>231</v>
      </c>
      <c r="I9" s="1" t="s">
        <v>233</v>
      </c>
      <c r="J9" s="17" t="s">
        <v>63</v>
      </c>
      <c r="K9" s="1" t="s">
        <v>235</v>
      </c>
      <c r="L9" s="1" t="s">
        <v>237</v>
      </c>
      <c r="M9" s="1" t="s">
        <v>239</v>
      </c>
      <c r="N9" s="17" t="s">
        <v>65</v>
      </c>
      <c r="O9" s="1" t="s">
        <v>241</v>
      </c>
      <c r="P9" s="1" t="s">
        <v>243</v>
      </c>
      <c r="Q9" s="1" t="s">
        <v>245</v>
      </c>
      <c r="R9" s="17" t="s">
        <v>67</v>
      </c>
    </row>
    <row r="10" spans="1:18" ht="14.25" thickBot="1">
      <c r="A10" s="13" t="s">
        <v>55</v>
      </c>
      <c r="B10" s="1" t="s">
        <v>69</v>
      </c>
      <c r="C10" s="17" t="s">
        <v>69</v>
      </c>
      <c r="D10" s="1" t="s">
        <v>69</v>
      </c>
      <c r="E10" s="17" t="s">
        <v>69</v>
      </c>
      <c r="F10" s="1" t="s">
        <v>69</v>
      </c>
      <c r="G10" s="17" t="s">
        <v>69</v>
      </c>
      <c r="H10" s="1" t="s">
        <v>69</v>
      </c>
      <c r="I10" s="1" t="s">
        <v>69</v>
      </c>
      <c r="J10" s="17" t="s">
        <v>69</v>
      </c>
      <c r="K10" s="1" t="s">
        <v>69</v>
      </c>
      <c r="L10" s="1" t="s">
        <v>69</v>
      </c>
      <c r="M10" s="1" t="s">
        <v>69</v>
      </c>
      <c r="N10" s="17" t="s">
        <v>69</v>
      </c>
      <c r="O10" s="1" t="s">
        <v>69</v>
      </c>
      <c r="P10" s="1" t="s">
        <v>69</v>
      </c>
      <c r="Q10" s="1" t="s">
        <v>69</v>
      </c>
      <c r="R10" s="17" t="s">
        <v>69</v>
      </c>
    </row>
    <row r="11" spans="1:18" ht="14.25" thickTop="1">
      <c r="A11" s="30" t="s">
        <v>205</v>
      </c>
      <c r="B11" s="27">
        <v>712171</v>
      </c>
      <c r="C11" s="21">
        <v>842112</v>
      </c>
      <c r="D11" s="27">
        <v>356675</v>
      </c>
      <c r="E11" s="21">
        <v>756995</v>
      </c>
      <c r="F11" s="27">
        <v>396129</v>
      </c>
      <c r="G11" s="21">
        <v>730280</v>
      </c>
      <c r="H11" s="27">
        <v>452460</v>
      </c>
      <c r="I11" s="27">
        <v>206918</v>
      </c>
      <c r="J11" s="21">
        <v>369209</v>
      </c>
      <c r="K11" s="27">
        <v>233947</v>
      </c>
      <c r="L11" s="27">
        <v>-30115</v>
      </c>
      <c r="M11" s="27">
        <v>4886</v>
      </c>
      <c r="N11" s="21">
        <v>244248</v>
      </c>
      <c r="O11" s="27">
        <v>515279</v>
      </c>
      <c r="P11" s="27">
        <v>532300</v>
      </c>
      <c r="Q11" s="27">
        <v>365950</v>
      </c>
      <c r="R11" s="21">
        <v>1323872</v>
      </c>
    </row>
    <row r="12" spans="1:18" ht="13.5">
      <c r="A12" s="6" t="s">
        <v>181</v>
      </c>
      <c r="B12" s="28">
        <v>804962</v>
      </c>
      <c r="C12" s="22">
        <v>1458299</v>
      </c>
      <c r="D12" s="28">
        <v>671926</v>
      </c>
      <c r="E12" s="22">
        <v>1339071</v>
      </c>
      <c r="F12" s="28">
        <v>645398</v>
      </c>
      <c r="G12" s="22">
        <v>1347949</v>
      </c>
      <c r="H12" s="28">
        <v>660624</v>
      </c>
      <c r="I12" s="28">
        <v>324054</v>
      </c>
      <c r="J12" s="22">
        <v>1400262</v>
      </c>
      <c r="K12" s="28">
        <v>1046164</v>
      </c>
      <c r="L12" s="28">
        <v>705781</v>
      </c>
      <c r="M12" s="28">
        <v>366789</v>
      </c>
      <c r="N12" s="22">
        <v>1565939</v>
      </c>
      <c r="O12" s="28">
        <v>1157753</v>
      </c>
      <c r="P12" s="28">
        <v>764098</v>
      </c>
      <c r="Q12" s="28">
        <v>388015</v>
      </c>
      <c r="R12" s="22">
        <v>1519988</v>
      </c>
    </row>
    <row r="13" spans="1:18" ht="13.5">
      <c r="A13" s="6" t="s">
        <v>4</v>
      </c>
      <c r="B13" s="28">
        <v>7228</v>
      </c>
      <c r="C13" s="22"/>
      <c r="D13" s="28"/>
      <c r="E13" s="22"/>
      <c r="F13" s="28"/>
      <c r="G13" s="22"/>
      <c r="H13" s="28"/>
      <c r="I13" s="28"/>
      <c r="J13" s="22"/>
      <c r="K13" s="28"/>
      <c r="L13" s="28"/>
      <c r="M13" s="28"/>
      <c r="N13" s="22"/>
      <c r="O13" s="28"/>
      <c r="P13" s="28"/>
      <c r="Q13" s="28"/>
      <c r="R13" s="22"/>
    </row>
    <row r="14" spans="1:18" ht="13.5">
      <c r="A14" s="6" t="s">
        <v>5</v>
      </c>
      <c r="B14" s="28">
        <v>-52413</v>
      </c>
      <c r="C14" s="22">
        <v>-28093</v>
      </c>
      <c r="D14" s="28">
        <v>-6457</v>
      </c>
      <c r="E14" s="22">
        <v>198278</v>
      </c>
      <c r="F14" s="28">
        <v>79429</v>
      </c>
      <c r="G14" s="22">
        <v>-63352</v>
      </c>
      <c r="H14" s="28">
        <v>-43765</v>
      </c>
      <c r="I14" s="28">
        <v>-27957</v>
      </c>
      <c r="J14" s="22">
        <v>30387</v>
      </c>
      <c r="K14" s="28">
        <v>32250</v>
      </c>
      <c r="L14" s="28">
        <v>9084</v>
      </c>
      <c r="M14" s="28">
        <v>-9282</v>
      </c>
      <c r="N14" s="22">
        <v>40667</v>
      </c>
      <c r="O14" s="28">
        <v>-22038</v>
      </c>
      <c r="P14" s="28">
        <v>-139187</v>
      </c>
      <c r="Q14" s="28">
        <v>-85505</v>
      </c>
      <c r="R14" s="22">
        <v>102367</v>
      </c>
    </row>
    <row r="15" spans="1:18" ht="13.5">
      <c r="A15" s="6" t="s">
        <v>6</v>
      </c>
      <c r="B15" s="28">
        <v>26007</v>
      </c>
      <c r="C15" s="22">
        <v>-2341</v>
      </c>
      <c r="D15" s="28">
        <v>-3703</v>
      </c>
      <c r="E15" s="22">
        <v>-6205</v>
      </c>
      <c r="F15" s="28">
        <v>-3676</v>
      </c>
      <c r="G15" s="22">
        <v>47376</v>
      </c>
      <c r="H15" s="28">
        <v>31150</v>
      </c>
      <c r="I15" s="28">
        <v>-35095</v>
      </c>
      <c r="J15" s="22">
        <v>-42908</v>
      </c>
      <c r="K15" s="28">
        <v>-91047</v>
      </c>
      <c r="L15" s="28">
        <v>-41358</v>
      </c>
      <c r="M15" s="28">
        <v>-91874</v>
      </c>
      <c r="N15" s="22">
        <v>-27582</v>
      </c>
      <c r="O15" s="28">
        <v>-92262</v>
      </c>
      <c r="P15" s="28">
        <v>-14020</v>
      </c>
      <c r="Q15" s="28">
        <v>-86014</v>
      </c>
      <c r="R15" s="22">
        <v>-7274</v>
      </c>
    </row>
    <row r="16" spans="1:18" ht="13.5">
      <c r="A16" s="6" t="s">
        <v>7</v>
      </c>
      <c r="B16" s="28">
        <v>20500</v>
      </c>
      <c r="C16" s="22">
        <v>13079</v>
      </c>
      <c r="D16" s="28">
        <v>373</v>
      </c>
      <c r="E16" s="22">
        <v>-23575</v>
      </c>
      <c r="F16" s="28">
        <v>-14900</v>
      </c>
      <c r="G16" s="22">
        <v>3280</v>
      </c>
      <c r="H16" s="28">
        <v>-6459</v>
      </c>
      <c r="I16" s="28">
        <v>-4978</v>
      </c>
      <c r="J16" s="22">
        <v>30381</v>
      </c>
      <c r="K16" s="28">
        <v>13723</v>
      </c>
      <c r="L16" s="28">
        <v>10177</v>
      </c>
      <c r="M16" s="28">
        <v>5839</v>
      </c>
      <c r="N16" s="22">
        <v>32075</v>
      </c>
      <c r="O16" s="28">
        <v>-7379</v>
      </c>
      <c r="P16" s="28">
        <v>-13608</v>
      </c>
      <c r="Q16" s="28">
        <v>-7531</v>
      </c>
      <c r="R16" s="22">
        <v>1944</v>
      </c>
    </row>
    <row r="17" spans="1:18" ht="13.5">
      <c r="A17" s="6" t="s">
        <v>8</v>
      </c>
      <c r="B17" s="28">
        <v>-17149</v>
      </c>
      <c r="C17" s="22">
        <v>-29588</v>
      </c>
      <c r="D17" s="28">
        <v>-14530</v>
      </c>
      <c r="E17" s="22">
        <v>-34531</v>
      </c>
      <c r="F17" s="28">
        <v>-19402</v>
      </c>
      <c r="G17" s="22">
        <v>-30647</v>
      </c>
      <c r="H17" s="28">
        <v>-15698</v>
      </c>
      <c r="I17" s="28">
        <v>-9837</v>
      </c>
      <c r="J17" s="22">
        <v>-52112</v>
      </c>
      <c r="K17" s="28">
        <v>-46090</v>
      </c>
      <c r="L17" s="28">
        <v>-38880</v>
      </c>
      <c r="M17" s="28">
        <v>-10658</v>
      </c>
      <c r="N17" s="22">
        <v>-42717</v>
      </c>
      <c r="O17" s="28">
        <v>-35568</v>
      </c>
      <c r="P17" s="28">
        <v>-24675</v>
      </c>
      <c r="Q17" s="28">
        <v>-17944</v>
      </c>
      <c r="R17" s="22">
        <v>-66522</v>
      </c>
    </row>
    <row r="18" spans="1:18" ht="13.5">
      <c r="A18" s="6" t="s">
        <v>191</v>
      </c>
      <c r="B18" s="28">
        <v>47864</v>
      </c>
      <c r="C18" s="22">
        <v>84001</v>
      </c>
      <c r="D18" s="28">
        <v>43567</v>
      </c>
      <c r="E18" s="22">
        <v>98348</v>
      </c>
      <c r="F18" s="28">
        <v>51823</v>
      </c>
      <c r="G18" s="22">
        <v>112332</v>
      </c>
      <c r="H18" s="28">
        <v>60926</v>
      </c>
      <c r="I18" s="28">
        <v>34501</v>
      </c>
      <c r="J18" s="22">
        <v>125872</v>
      </c>
      <c r="K18" s="28">
        <v>96307</v>
      </c>
      <c r="L18" s="28">
        <v>65113</v>
      </c>
      <c r="M18" s="28">
        <v>32890</v>
      </c>
      <c r="N18" s="22">
        <v>134966</v>
      </c>
      <c r="O18" s="28">
        <v>101854</v>
      </c>
      <c r="P18" s="28">
        <v>66888</v>
      </c>
      <c r="Q18" s="28">
        <v>31608</v>
      </c>
      <c r="R18" s="22">
        <v>127608</v>
      </c>
    </row>
    <row r="19" spans="1:18" ht="13.5">
      <c r="A19" s="6" t="s">
        <v>9</v>
      </c>
      <c r="B19" s="28">
        <v>-255</v>
      </c>
      <c r="C19" s="22">
        <v>-14773</v>
      </c>
      <c r="D19" s="28">
        <v>-8853</v>
      </c>
      <c r="E19" s="22">
        <v>-25543</v>
      </c>
      <c r="F19" s="28">
        <v>-17205</v>
      </c>
      <c r="G19" s="22">
        <v>-25258</v>
      </c>
      <c r="H19" s="28">
        <v>-9844</v>
      </c>
      <c r="I19" s="28">
        <v>-4603</v>
      </c>
      <c r="J19" s="22">
        <v>-5987</v>
      </c>
      <c r="K19" s="28">
        <v>-9373</v>
      </c>
      <c r="L19" s="28">
        <v>-5635</v>
      </c>
      <c r="M19" s="28">
        <v>-48</v>
      </c>
      <c r="N19" s="22">
        <v>-55569</v>
      </c>
      <c r="O19" s="28">
        <v>-39694</v>
      </c>
      <c r="P19" s="28">
        <v>-21969</v>
      </c>
      <c r="Q19" s="28">
        <v>-14537</v>
      </c>
      <c r="R19" s="22">
        <v>-77835</v>
      </c>
    </row>
    <row r="20" spans="1:18" ht="13.5">
      <c r="A20" s="6" t="s">
        <v>10</v>
      </c>
      <c r="B20" s="28">
        <v>608</v>
      </c>
      <c r="C20" s="22">
        <v>20451</v>
      </c>
      <c r="D20" s="28">
        <v>1939</v>
      </c>
      <c r="E20" s="22">
        <v>-23259</v>
      </c>
      <c r="F20" s="28">
        <v>8708</v>
      </c>
      <c r="G20" s="22">
        <v>12818</v>
      </c>
      <c r="H20" s="28">
        <v>2098</v>
      </c>
      <c r="I20" s="28">
        <v>279</v>
      </c>
      <c r="J20" s="22">
        <v>1680</v>
      </c>
      <c r="K20" s="28">
        <v>352</v>
      </c>
      <c r="L20" s="28">
        <v>334</v>
      </c>
      <c r="M20" s="28">
        <v>95</v>
      </c>
      <c r="N20" s="22">
        <v>40545</v>
      </c>
      <c r="O20" s="28">
        <v>18875</v>
      </c>
      <c r="P20" s="28">
        <v>12351</v>
      </c>
      <c r="Q20" s="28">
        <v>15133</v>
      </c>
      <c r="R20" s="22">
        <v>33145</v>
      </c>
    </row>
    <row r="21" spans="1:18" ht="13.5">
      <c r="A21" s="6" t="s">
        <v>11</v>
      </c>
      <c r="B21" s="28">
        <v>-893</v>
      </c>
      <c r="C21" s="22">
        <v>7563</v>
      </c>
      <c r="D21" s="28"/>
      <c r="E21" s="22"/>
      <c r="F21" s="28"/>
      <c r="G21" s="22">
        <v>-230</v>
      </c>
      <c r="H21" s="28"/>
      <c r="I21" s="28"/>
      <c r="J21" s="22">
        <v>-310572</v>
      </c>
      <c r="K21" s="28">
        <v>-162591</v>
      </c>
      <c r="L21" s="28"/>
      <c r="M21" s="28"/>
      <c r="N21" s="22">
        <v>-244</v>
      </c>
      <c r="O21" s="28">
        <v>-244</v>
      </c>
      <c r="P21" s="28">
        <v>-32</v>
      </c>
      <c r="Q21" s="28"/>
      <c r="R21" s="22"/>
    </row>
    <row r="22" spans="1:18" ht="13.5">
      <c r="A22" s="6" t="s">
        <v>12</v>
      </c>
      <c r="B22" s="28"/>
      <c r="C22" s="22"/>
      <c r="D22" s="28">
        <v>67904</v>
      </c>
      <c r="E22" s="22">
        <v>3066</v>
      </c>
      <c r="F22" s="28"/>
      <c r="G22" s="22"/>
      <c r="H22" s="28">
        <v>1011</v>
      </c>
      <c r="I22" s="28"/>
      <c r="J22" s="22"/>
      <c r="K22" s="28"/>
      <c r="L22" s="28"/>
      <c r="M22" s="28"/>
      <c r="N22" s="22">
        <v>50369</v>
      </c>
      <c r="O22" s="28">
        <v>38652</v>
      </c>
      <c r="P22" s="28"/>
      <c r="Q22" s="28"/>
      <c r="R22" s="22"/>
    </row>
    <row r="23" spans="1:18" ht="13.5">
      <c r="A23" s="6" t="s">
        <v>13</v>
      </c>
      <c r="B23" s="28">
        <v>145025</v>
      </c>
      <c r="C23" s="22">
        <v>586365</v>
      </c>
      <c r="D23" s="28">
        <v>-835236</v>
      </c>
      <c r="E23" s="22">
        <v>556693</v>
      </c>
      <c r="F23" s="28">
        <v>-747158</v>
      </c>
      <c r="G23" s="22">
        <v>-1204484</v>
      </c>
      <c r="H23" s="28">
        <v>-1414131</v>
      </c>
      <c r="I23" s="28">
        <v>-1446004</v>
      </c>
      <c r="J23" s="22">
        <v>389860</v>
      </c>
      <c r="K23" s="28">
        <v>1366667</v>
      </c>
      <c r="L23" s="28">
        <v>1639724</v>
      </c>
      <c r="M23" s="28">
        <v>795587</v>
      </c>
      <c r="N23" s="22">
        <v>4289045</v>
      </c>
      <c r="O23" s="28">
        <v>2344576</v>
      </c>
      <c r="P23" s="28">
        <v>1228031</v>
      </c>
      <c r="Q23" s="28">
        <v>1295659</v>
      </c>
      <c r="R23" s="22">
        <v>1080466</v>
      </c>
    </row>
    <row r="24" spans="1:18" ht="13.5">
      <c r="A24" s="6" t="s">
        <v>14</v>
      </c>
      <c r="B24" s="28">
        <v>327087</v>
      </c>
      <c r="C24" s="22">
        <v>-295691</v>
      </c>
      <c r="D24" s="28">
        <v>-144633</v>
      </c>
      <c r="E24" s="22">
        <v>360496</v>
      </c>
      <c r="F24" s="28">
        <v>124275</v>
      </c>
      <c r="G24" s="22">
        <v>142793</v>
      </c>
      <c r="H24" s="28">
        <v>196596</v>
      </c>
      <c r="I24" s="28">
        <v>160291</v>
      </c>
      <c r="J24" s="22">
        <v>570978</v>
      </c>
      <c r="K24" s="28">
        <v>353743</v>
      </c>
      <c r="L24" s="28">
        <v>132385</v>
      </c>
      <c r="M24" s="28">
        <v>-80003</v>
      </c>
      <c r="N24" s="22">
        <v>236685</v>
      </c>
      <c r="O24" s="28">
        <v>116425</v>
      </c>
      <c r="P24" s="28">
        <v>-319422</v>
      </c>
      <c r="Q24" s="28">
        <v>18703</v>
      </c>
      <c r="R24" s="22">
        <v>-641156</v>
      </c>
    </row>
    <row r="25" spans="1:18" ht="13.5">
      <c r="A25" s="6" t="s">
        <v>15</v>
      </c>
      <c r="B25" s="28">
        <v>-522837</v>
      </c>
      <c r="C25" s="22">
        <v>1115869</v>
      </c>
      <c r="D25" s="28">
        <v>1557028</v>
      </c>
      <c r="E25" s="22">
        <v>-400637</v>
      </c>
      <c r="F25" s="28">
        <v>235118</v>
      </c>
      <c r="G25" s="22">
        <v>1505671</v>
      </c>
      <c r="H25" s="28">
        <v>1357005</v>
      </c>
      <c r="I25" s="28">
        <v>1366040</v>
      </c>
      <c r="J25" s="22">
        <v>-1394626</v>
      </c>
      <c r="K25" s="28">
        <v>-2258431</v>
      </c>
      <c r="L25" s="28">
        <v>-2803346</v>
      </c>
      <c r="M25" s="28">
        <v>-1663500</v>
      </c>
      <c r="N25" s="22">
        <v>-4484708</v>
      </c>
      <c r="O25" s="28">
        <v>-2222602</v>
      </c>
      <c r="P25" s="28">
        <v>-2006422</v>
      </c>
      <c r="Q25" s="28">
        <v>-2220190</v>
      </c>
      <c r="R25" s="22">
        <v>1493105</v>
      </c>
    </row>
    <row r="26" spans="1:18" ht="13.5">
      <c r="A26" s="6" t="s">
        <v>79</v>
      </c>
      <c r="B26" s="28">
        <v>-51521</v>
      </c>
      <c r="C26" s="22">
        <v>-249601</v>
      </c>
      <c r="D26" s="28">
        <v>-267691</v>
      </c>
      <c r="E26" s="22">
        <v>-359014</v>
      </c>
      <c r="F26" s="28">
        <v>-244125</v>
      </c>
      <c r="G26" s="22">
        <v>207462</v>
      </c>
      <c r="H26" s="28">
        <v>-77292</v>
      </c>
      <c r="I26" s="28">
        <v>19104</v>
      </c>
      <c r="J26" s="22">
        <v>-574494</v>
      </c>
      <c r="K26" s="28">
        <v>-777323</v>
      </c>
      <c r="L26" s="28">
        <v>-267273</v>
      </c>
      <c r="M26" s="28">
        <v>-46637</v>
      </c>
      <c r="N26" s="22">
        <v>-333829</v>
      </c>
      <c r="O26" s="28">
        <v>-472957</v>
      </c>
      <c r="P26" s="28">
        <v>-232510</v>
      </c>
      <c r="Q26" s="28">
        <v>270328</v>
      </c>
      <c r="R26" s="22">
        <v>-1479556</v>
      </c>
    </row>
    <row r="27" spans="1:18" ht="13.5">
      <c r="A27" s="6" t="s">
        <v>16</v>
      </c>
      <c r="B27" s="28">
        <v>1446385</v>
      </c>
      <c r="C27" s="22">
        <v>3507651</v>
      </c>
      <c r="D27" s="28">
        <v>1418310</v>
      </c>
      <c r="E27" s="22">
        <v>2440181</v>
      </c>
      <c r="F27" s="28">
        <v>494416</v>
      </c>
      <c r="G27" s="22">
        <v>2828918</v>
      </c>
      <c r="H27" s="28">
        <v>1194680</v>
      </c>
      <c r="I27" s="28">
        <v>582714</v>
      </c>
      <c r="J27" s="22">
        <v>537931</v>
      </c>
      <c r="K27" s="28">
        <v>-201702</v>
      </c>
      <c r="L27" s="28">
        <v>-624006</v>
      </c>
      <c r="M27" s="28">
        <v>-695915</v>
      </c>
      <c r="N27" s="22">
        <v>1689892</v>
      </c>
      <c r="O27" s="28">
        <v>1400669</v>
      </c>
      <c r="P27" s="28">
        <v>-168177</v>
      </c>
      <c r="Q27" s="28">
        <v>-46322</v>
      </c>
      <c r="R27" s="22">
        <v>3328223</v>
      </c>
    </row>
    <row r="28" spans="1:18" ht="13.5">
      <c r="A28" s="6" t="s">
        <v>17</v>
      </c>
      <c r="B28" s="28">
        <v>35327</v>
      </c>
      <c r="C28" s="22">
        <v>43792</v>
      </c>
      <c r="D28" s="28">
        <v>29372</v>
      </c>
      <c r="E28" s="22">
        <v>47654</v>
      </c>
      <c r="F28" s="28">
        <v>33284</v>
      </c>
      <c r="G28" s="22">
        <v>48941</v>
      </c>
      <c r="H28" s="28">
        <v>31619</v>
      </c>
      <c r="I28" s="28">
        <v>25387</v>
      </c>
      <c r="J28" s="22">
        <v>69832</v>
      </c>
      <c r="K28" s="28">
        <v>65364</v>
      </c>
      <c r="L28" s="28">
        <v>58488</v>
      </c>
      <c r="M28" s="28">
        <v>27252</v>
      </c>
      <c r="N28" s="22">
        <v>81428</v>
      </c>
      <c r="O28" s="28">
        <v>69113</v>
      </c>
      <c r="P28" s="28">
        <v>54649</v>
      </c>
      <c r="Q28" s="28">
        <v>46016</v>
      </c>
      <c r="R28" s="22">
        <v>74255</v>
      </c>
    </row>
    <row r="29" spans="1:18" ht="13.5">
      <c r="A29" s="6" t="s">
        <v>18</v>
      </c>
      <c r="B29" s="28">
        <v>-49578</v>
      </c>
      <c r="C29" s="22">
        <v>-86072</v>
      </c>
      <c r="D29" s="28">
        <v>-47692</v>
      </c>
      <c r="E29" s="22">
        <v>-95352</v>
      </c>
      <c r="F29" s="28">
        <v>-51790</v>
      </c>
      <c r="G29" s="22">
        <v>-112339</v>
      </c>
      <c r="H29" s="28">
        <v>-60947</v>
      </c>
      <c r="I29" s="28">
        <v>-35211</v>
      </c>
      <c r="J29" s="22">
        <v>-124513</v>
      </c>
      <c r="K29" s="28">
        <v>-95559</v>
      </c>
      <c r="L29" s="28">
        <v>-64874</v>
      </c>
      <c r="M29" s="28">
        <v>-32253</v>
      </c>
      <c r="N29" s="22">
        <v>-135330</v>
      </c>
      <c r="O29" s="28">
        <v>-101487</v>
      </c>
      <c r="P29" s="28">
        <v>-66887</v>
      </c>
      <c r="Q29" s="28">
        <v>-31233</v>
      </c>
      <c r="R29" s="22">
        <v>-127001</v>
      </c>
    </row>
    <row r="30" spans="1:18" ht="13.5">
      <c r="A30" s="6" t="s">
        <v>19</v>
      </c>
      <c r="B30" s="28">
        <v>-306392</v>
      </c>
      <c r="C30" s="22">
        <v>-444919</v>
      </c>
      <c r="D30" s="28">
        <v>-260115</v>
      </c>
      <c r="E30" s="22">
        <v>-238560</v>
      </c>
      <c r="F30" s="28">
        <v>-122395</v>
      </c>
      <c r="G30" s="22">
        <v>-315595</v>
      </c>
      <c r="H30" s="28">
        <v>-175919</v>
      </c>
      <c r="I30" s="28">
        <v>-175755</v>
      </c>
      <c r="J30" s="22"/>
      <c r="K30" s="28"/>
      <c r="L30" s="28"/>
      <c r="M30" s="28">
        <v>-12630</v>
      </c>
      <c r="N30" s="22"/>
      <c r="O30" s="28"/>
      <c r="P30" s="28"/>
      <c r="Q30" s="28">
        <v>-215297</v>
      </c>
      <c r="R30" s="22">
        <v>-782167</v>
      </c>
    </row>
    <row r="31" spans="1:18" ht="14.25" thickBot="1">
      <c r="A31" s="5" t="s">
        <v>20</v>
      </c>
      <c r="B31" s="29">
        <v>1125741</v>
      </c>
      <c r="C31" s="23">
        <v>3020452</v>
      </c>
      <c r="D31" s="29">
        <v>1139875</v>
      </c>
      <c r="E31" s="23">
        <v>2153922</v>
      </c>
      <c r="F31" s="29">
        <v>353515</v>
      </c>
      <c r="G31" s="23">
        <v>2449924</v>
      </c>
      <c r="H31" s="29">
        <v>989432</v>
      </c>
      <c r="I31" s="29">
        <v>397134</v>
      </c>
      <c r="J31" s="23">
        <v>583250</v>
      </c>
      <c r="K31" s="29">
        <v>-131256</v>
      </c>
      <c r="L31" s="29">
        <v>-473365</v>
      </c>
      <c r="M31" s="29">
        <v>-713547</v>
      </c>
      <c r="N31" s="23">
        <v>1147465</v>
      </c>
      <c r="O31" s="29">
        <v>885169</v>
      </c>
      <c r="P31" s="29">
        <v>-390384</v>
      </c>
      <c r="Q31" s="29">
        <v>-246837</v>
      </c>
      <c r="R31" s="23">
        <v>2493309</v>
      </c>
    </row>
    <row r="32" spans="1:18" ht="14.25" thickTop="1">
      <c r="A32" s="6" t="s">
        <v>21</v>
      </c>
      <c r="B32" s="28">
        <v>-1406469</v>
      </c>
      <c r="C32" s="22">
        <v>-1957437</v>
      </c>
      <c r="D32" s="28">
        <v>-973616</v>
      </c>
      <c r="E32" s="22">
        <v>-1235505</v>
      </c>
      <c r="F32" s="28">
        <v>-771319</v>
      </c>
      <c r="G32" s="22">
        <v>-1393792</v>
      </c>
      <c r="H32" s="28">
        <v>-899449</v>
      </c>
      <c r="I32" s="28">
        <v>-588816</v>
      </c>
      <c r="J32" s="22">
        <v>-864804</v>
      </c>
      <c r="K32" s="28">
        <v>-501864</v>
      </c>
      <c r="L32" s="28">
        <v>-247091</v>
      </c>
      <c r="M32" s="28">
        <v>-158059</v>
      </c>
      <c r="N32" s="22">
        <v>-1900296</v>
      </c>
      <c r="O32" s="28">
        <v>-1589596</v>
      </c>
      <c r="P32" s="28">
        <v>-977899</v>
      </c>
      <c r="Q32" s="28">
        <v>-418938</v>
      </c>
      <c r="R32" s="22">
        <v>-2564283</v>
      </c>
    </row>
    <row r="33" spans="1:18" ht="13.5">
      <c r="A33" s="6" t="s">
        <v>22</v>
      </c>
      <c r="B33" s="28">
        <v>318615</v>
      </c>
      <c r="C33" s="22">
        <v>421711</v>
      </c>
      <c r="D33" s="28">
        <v>158039</v>
      </c>
      <c r="E33" s="22">
        <v>705254</v>
      </c>
      <c r="F33" s="28">
        <v>324830</v>
      </c>
      <c r="G33" s="22">
        <v>508415</v>
      </c>
      <c r="H33" s="28">
        <v>447247</v>
      </c>
      <c r="I33" s="28">
        <v>338665</v>
      </c>
      <c r="J33" s="22">
        <v>1110048</v>
      </c>
      <c r="K33" s="28">
        <v>1056190</v>
      </c>
      <c r="L33" s="28">
        <v>667222</v>
      </c>
      <c r="M33" s="28">
        <v>344131</v>
      </c>
      <c r="N33" s="22">
        <v>932861</v>
      </c>
      <c r="O33" s="28">
        <v>837340</v>
      </c>
      <c r="P33" s="28">
        <v>677385</v>
      </c>
      <c r="Q33" s="28">
        <v>236809</v>
      </c>
      <c r="R33" s="22">
        <v>775663</v>
      </c>
    </row>
    <row r="34" spans="1:18" ht="13.5">
      <c r="A34" s="6" t="s">
        <v>23</v>
      </c>
      <c r="B34" s="28">
        <v>-45000</v>
      </c>
      <c r="C34" s="22">
        <v>-31699</v>
      </c>
      <c r="D34" s="28">
        <v>-24287</v>
      </c>
      <c r="E34" s="22">
        <v>-2302</v>
      </c>
      <c r="F34" s="28">
        <v>-2302</v>
      </c>
      <c r="G34" s="22">
        <v>-15498</v>
      </c>
      <c r="H34" s="28">
        <v>-14248</v>
      </c>
      <c r="I34" s="28">
        <v>-14248</v>
      </c>
      <c r="J34" s="22">
        <v>-1700</v>
      </c>
      <c r="K34" s="28">
        <v>-1700</v>
      </c>
      <c r="L34" s="28">
        <v>-1700</v>
      </c>
      <c r="M34" s="28">
        <v>-1700</v>
      </c>
      <c r="N34" s="22">
        <v>-34611</v>
      </c>
      <c r="O34" s="28">
        <v>-34729</v>
      </c>
      <c r="P34" s="28">
        <v>-34729</v>
      </c>
      <c r="Q34" s="28">
        <v>-480</v>
      </c>
      <c r="R34" s="22">
        <v>-3576</v>
      </c>
    </row>
    <row r="35" spans="1:18" ht="13.5">
      <c r="A35" s="6" t="s">
        <v>24</v>
      </c>
      <c r="B35" s="28">
        <v>-1605</v>
      </c>
      <c r="C35" s="22">
        <v>-3500</v>
      </c>
      <c r="D35" s="28">
        <v>-1605</v>
      </c>
      <c r="E35" s="22">
        <v>-42578</v>
      </c>
      <c r="F35" s="28">
        <v>-36969</v>
      </c>
      <c r="G35" s="22">
        <v>-18728</v>
      </c>
      <c r="H35" s="28">
        <v>-2647</v>
      </c>
      <c r="I35" s="28">
        <v>-1198</v>
      </c>
      <c r="J35" s="22">
        <v>-5471</v>
      </c>
      <c r="K35" s="28">
        <v>-4322</v>
      </c>
      <c r="L35" s="28">
        <v>-3132</v>
      </c>
      <c r="M35" s="28">
        <v>-1179</v>
      </c>
      <c r="N35" s="22">
        <v>-9699</v>
      </c>
      <c r="O35" s="28">
        <v>-8479</v>
      </c>
      <c r="P35" s="28">
        <v>-7001</v>
      </c>
      <c r="Q35" s="28">
        <v>-1760</v>
      </c>
      <c r="R35" s="22">
        <v>-8820</v>
      </c>
    </row>
    <row r="36" spans="1:18" ht="13.5">
      <c r="A36" s="6" t="s">
        <v>25</v>
      </c>
      <c r="B36" s="28">
        <v>4923</v>
      </c>
      <c r="C36" s="22">
        <v>5238</v>
      </c>
      <c r="D36" s="28"/>
      <c r="E36" s="22">
        <v>799</v>
      </c>
      <c r="F36" s="28">
        <v>499</v>
      </c>
      <c r="G36" s="22">
        <v>10670</v>
      </c>
      <c r="H36" s="28">
        <v>500</v>
      </c>
      <c r="I36" s="28"/>
      <c r="J36" s="22">
        <v>362792</v>
      </c>
      <c r="K36" s="28">
        <v>180832</v>
      </c>
      <c r="L36" s="28">
        <v>799</v>
      </c>
      <c r="M36" s="28"/>
      <c r="N36" s="22">
        <v>5731</v>
      </c>
      <c r="O36" s="28">
        <v>5731</v>
      </c>
      <c r="P36" s="28">
        <v>4642</v>
      </c>
      <c r="Q36" s="28">
        <v>4077</v>
      </c>
      <c r="R36" s="22">
        <v>7499</v>
      </c>
    </row>
    <row r="37" spans="1:18" ht="13.5">
      <c r="A37" s="6" t="s">
        <v>26</v>
      </c>
      <c r="B37" s="28">
        <v>-259690</v>
      </c>
      <c r="C37" s="22"/>
      <c r="D37" s="28"/>
      <c r="E37" s="22"/>
      <c r="F37" s="28"/>
      <c r="G37" s="22"/>
      <c r="H37" s="28"/>
      <c r="I37" s="28"/>
      <c r="J37" s="22"/>
      <c r="K37" s="28"/>
      <c r="L37" s="28"/>
      <c r="M37" s="28"/>
      <c r="N37" s="22"/>
      <c r="O37" s="28"/>
      <c r="P37" s="28"/>
      <c r="Q37" s="28"/>
      <c r="R37" s="22"/>
    </row>
    <row r="38" spans="1:18" ht="13.5">
      <c r="A38" s="6" t="s">
        <v>27</v>
      </c>
      <c r="B38" s="28"/>
      <c r="C38" s="22">
        <v>-23500</v>
      </c>
      <c r="D38" s="28">
        <v>-1500</v>
      </c>
      <c r="E38" s="22">
        <v>-44800</v>
      </c>
      <c r="F38" s="28">
        <v>-41800</v>
      </c>
      <c r="G38" s="22">
        <v>-60800</v>
      </c>
      <c r="H38" s="28">
        <v>-20800</v>
      </c>
      <c r="I38" s="28">
        <v>-13800</v>
      </c>
      <c r="J38" s="22">
        <v>-76861</v>
      </c>
      <c r="K38" s="28">
        <v>-44100</v>
      </c>
      <c r="L38" s="28">
        <v>-28600</v>
      </c>
      <c r="M38" s="28">
        <v>-18600</v>
      </c>
      <c r="N38" s="22">
        <v>-115000</v>
      </c>
      <c r="O38" s="28">
        <v>-114219</v>
      </c>
      <c r="P38" s="28">
        <v>-50000</v>
      </c>
      <c r="Q38" s="28">
        <v>-33000</v>
      </c>
      <c r="R38" s="22">
        <v>-79200</v>
      </c>
    </row>
    <row r="39" spans="1:18" ht="13.5">
      <c r="A39" s="6" t="s">
        <v>28</v>
      </c>
      <c r="B39" s="28">
        <v>2488</v>
      </c>
      <c r="C39" s="22">
        <v>9413</v>
      </c>
      <c r="D39" s="28">
        <v>3409</v>
      </c>
      <c r="E39" s="22">
        <v>25151</v>
      </c>
      <c r="F39" s="28">
        <v>19872</v>
      </c>
      <c r="G39" s="22">
        <v>91888</v>
      </c>
      <c r="H39" s="28">
        <v>45634</v>
      </c>
      <c r="I39" s="28">
        <v>42604</v>
      </c>
      <c r="J39" s="22">
        <v>5326</v>
      </c>
      <c r="K39" s="28">
        <v>4900</v>
      </c>
      <c r="L39" s="28">
        <v>940</v>
      </c>
      <c r="M39" s="28">
        <v>293</v>
      </c>
      <c r="N39" s="22">
        <v>32101</v>
      </c>
      <c r="O39" s="28">
        <v>21927</v>
      </c>
      <c r="P39" s="28">
        <v>11174</v>
      </c>
      <c r="Q39" s="28">
        <v>378</v>
      </c>
      <c r="R39" s="22">
        <v>87177</v>
      </c>
    </row>
    <row r="40" spans="1:18" ht="13.5">
      <c r="A40" s="6" t="s">
        <v>29</v>
      </c>
      <c r="B40" s="28">
        <v>-9312</v>
      </c>
      <c r="C40" s="22">
        <v>-38097</v>
      </c>
      <c r="D40" s="28">
        <v>-26649</v>
      </c>
      <c r="E40" s="22">
        <v>-42106</v>
      </c>
      <c r="F40" s="28">
        <v>-16210</v>
      </c>
      <c r="G40" s="22">
        <v>-34147</v>
      </c>
      <c r="H40" s="28">
        <v>-14226</v>
      </c>
      <c r="I40" s="28">
        <v>-3850</v>
      </c>
      <c r="J40" s="22">
        <v>-112132</v>
      </c>
      <c r="K40" s="28">
        <v>-102397</v>
      </c>
      <c r="L40" s="28">
        <v>-8283</v>
      </c>
      <c r="M40" s="28">
        <v>-2805</v>
      </c>
      <c r="N40" s="22">
        <v>-93279</v>
      </c>
      <c r="O40" s="28">
        <v>-88696</v>
      </c>
      <c r="P40" s="28">
        <v>-4578</v>
      </c>
      <c r="Q40" s="28">
        <v>-2876</v>
      </c>
      <c r="R40" s="22">
        <v>-214765</v>
      </c>
    </row>
    <row r="41" spans="1:18" ht="13.5">
      <c r="A41" s="6" t="s">
        <v>30</v>
      </c>
      <c r="B41" s="28">
        <v>5818</v>
      </c>
      <c r="C41" s="22">
        <v>17262</v>
      </c>
      <c r="D41" s="28">
        <v>10297</v>
      </c>
      <c r="E41" s="22">
        <v>24158</v>
      </c>
      <c r="F41" s="28">
        <v>3588</v>
      </c>
      <c r="G41" s="22">
        <v>12678</v>
      </c>
      <c r="H41" s="28">
        <v>11942</v>
      </c>
      <c r="I41" s="28">
        <v>10780</v>
      </c>
      <c r="J41" s="22">
        <v>9523</v>
      </c>
      <c r="K41" s="28">
        <v>8523</v>
      </c>
      <c r="L41" s="28">
        <v>2263</v>
      </c>
      <c r="M41" s="28">
        <v>1085</v>
      </c>
      <c r="N41" s="22">
        <v>22055</v>
      </c>
      <c r="O41" s="28">
        <v>16267</v>
      </c>
      <c r="P41" s="28">
        <v>3158</v>
      </c>
      <c r="Q41" s="28">
        <v>2273</v>
      </c>
      <c r="R41" s="22">
        <v>19792</v>
      </c>
    </row>
    <row r="42" spans="1:18" ht="14.25" thickBot="1">
      <c r="A42" s="5" t="s">
        <v>31</v>
      </c>
      <c r="B42" s="29">
        <v>-1390232</v>
      </c>
      <c r="C42" s="23">
        <v>-1600609</v>
      </c>
      <c r="D42" s="29">
        <v>-855912</v>
      </c>
      <c r="E42" s="23">
        <v>-611929</v>
      </c>
      <c r="F42" s="29">
        <v>-519809</v>
      </c>
      <c r="G42" s="23">
        <v>-1024240</v>
      </c>
      <c r="H42" s="29">
        <v>-600632</v>
      </c>
      <c r="I42" s="29">
        <v>-384450</v>
      </c>
      <c r="J42" s="23">
        <v>426720</v>
      </c>
      <c r="K42" s="29">
        <v>596062</v>
      </c>
      <c r="L42" s="29">
        <v>382418</v>
      </c>
      <c r="M42" s="29">
        <v>163165</v>
      </c>
      <c r="N42" s="23">
        <v>-1156136</v>
      </c>
      <c r="O42" s="29">
        <v>-950453</v>
      </c>
      <c r="P42" s="29">
        <v>-373848</v>
      </c>
      <c r="Q42" s="29">
        <v>-209516</v>
      </c>
      <c r="R42" s="23">
        <v>-1971566</v>
      </c>
    </row>
    <row r="43" spans="1:18" ht="14.25" thickTop="1">
      <c r="A43" s="6" t="s">
        <v>32</v>
      </c>
      <c r="B43" s="28">
        <v>-40194</v>
      </c>
      <c r="C43" s="22">
        <v>-287847</v>
      </c>
      <c r="D43" s="28">
        <v>-358510</v>
      </c>
      <c r="E43" s="22">
        <v>447180</v>
      </c>
      <c r="F43" s="28">
        <v>-26108</v>
      </c>
      <c r="G43" s="22">
        <v>-325000</v>
      </c>
      <c r="H43" s="28">
        <v>-200000</v>
      </c>
      <c r="I43" s="28"/>
      <c r="J43" s="22"/>
      <c r="K43" s="28"/>
      <c r="L43" s="28">
        <v>300000</v>
      </c>
      <c r="M43" s="28">
        <v>500000</v>
      </c>
      <c r="N43" s="22">
        <v>-800000</v>
      </c>
      <c r="O43" s="28"/>
      <c r="P43" s="28">
        <v>65630</v>
      </c>
      <c r="Q43" s="28"/>
      <c r="R43" s="22">
        <v>-595000</v>
      </c>
    </row>
    <row r="44" spans="1:18" ht="13.5">
      <c r="A44" s="6" t="s">
        <v>33</v>
      </c>
      <c r="B44" s="28">
        <v>-295073</v>
      </c>
      <c r="C44" s="22">
        <v>-684473</v>
      </c>
      <c r="D44" s="28">
        <v>-316189</v>
      </c>
      <c r="E44" s="22">
        <v>-769534</v>
      </c>
      <c r="F44" s="28">
        <v>-331224</v>
      </c>
      <c r="G44" s="22">
        <v>-1012449</v>
      </c>
      <c r="H44" s="28">
        <v>-662733</v>
      </c>
      <c r="I44" s="28">
        <v>-444165</v>
      </c>
      <c r="J44" s="22">
        <v>-788836</v>
      </c>
      <c r="K44" s="28">
        <v>-577128</v>
      </c>
      <c r="L44" s="28">
        <v>-371184</v>
      </c>
      <c r="M44" s="28">
        <v>-182330</v>
      </c>
      <c r="N44" s="22">
        <v>-735166</v>
      </c>
      <c r="O44" s="28">
        <v>-574544</v>
      </c>
      <c r="P44" s="28">
        <v>-403266</v>
      </c>
      <c r="Q44" s="28">
        <v>-168775</v>
      </c>
      <c r="R44" s="22">
        <v>-686786</v>
      </c>
    </row>
    <row r="45" spans="1:18" ht="13.5">
      <c r="A45" s="6" t="s">
        <v>34</v>
      </c>
      <c r="B45" s="28">
        <v>-110000</v>
      </c>
      <c r="C45" s="22">
        <v>-160000</v>
      </c>
      <c r="D45" s="28">
        <v>-80000</v>
      </c>
      <c r="E45" s="22">
        <v>-930000</v>
      </c>
      <c r="F45" s="28">
        <v>-50000</v>
      </c>
      <c r="G45" s="22">
        <v>-375000</v>
      </c>
      <c r="H45" s="28">
        <v>-25000</v>
      </c>
      <c r="I45" s="28"/>
      <c r="J45" s="22"/>
      <c r="K45" s="28"/>
      <c r="L45" s="28"/>
      <c r="M45" s="28"/>
      <c r="N45" s="22"/>
      <c r="O45" s="28"/>
      <c r="P45" s="28"/>
      <c r="Q45" s="28"/>
      <c r="R45" s="22"/>
    </row>
    <row r="46" spans="1:18" ht="13.5">
      <c r="A46" s="6" t="s">
        <v>35</v>
      </c>
      <c r="B46" s="28">
        <v>-31</v>
      </c>
      <c r="C46" s="22">
        <v>-35</v>
      </c>
      <c r="D46" s="28">
        <v>-12</v>
      </c>
      <c r="E46" s="22">
        <v>-22</v>
      </c>
      <c r="F46" s="28">
        <v>-22</v>
      </c>
      <c r="G46" s="22">
        <v>-26</v>
      </c>
      <c r="H46" s="28">
        <v>-18</v>
      </c>
      <c r="I46" s="28"/>
      <c r="J46" s="22">
        <v>-32</v>
      </c>
      <c r="K46" s="28">
        <v>-27</v>
      </c>
      <c r="L46" s="28">
        <v>-18</v>
      </c>
      <c r="M46" s="28">
        <v>-13</v>
      </c>
      <c r="N46" s="22">
        <v>-60</v>
      </c>
      <c r="O46" s="28">
        <v>-30</v>
      </c>
      <c r="P46" s="28">
        <v>-7</v>
      </c>
      <c r="Q46" s="28">
        <v>-7</v>
      </c>
      <c r="R46" s="22">
        <v>-8</v>
      </c>
    </row>
    <row r="47" spans="1:18" ht="13.5">
      <c r="A47" s="6" t="s">
        <v>36</v>
      </c>
      <c r="B47" s="28">
        <v>-127360</v>
      </c>
      <c r="C47" s="22">
        <v>-114626</v>
      </c>
      <c r="D47" s="28">
        <v>-114626</v>
      </c>
      <c r="E47" s="22">
        <v>-95522</v>
      </c>
      <c r="F47" s="28">
        <v>-95522</v>
      </c>
      <c r="G47" s="22">
        <v>-63682</v>
      </c>
      <c r="H47" s="28">
        <v>-63682</v>
      </c>
      <c r="I47" s="28">
        <v>-63682</v>
      </c>
      <c r="J47" s="22">
        <v>-127434</v>
      </c>
      <c r="K47" s="28">
        <v>-127434</v>
      </c>
      <c r="L47" s="28">
        <v>-127434</v>
      </c>
      <c r="M47" s="28">
        <v>-127434</v>
      </c>
      <c r="N47" s="22">
        <v>-159295</v>
      </c>
      <c r="O47" s="28">
        <v>-159295</v>
      </c>
      <c r="P47" s="28">
        <v>-159295</v>
      </c>
      <c r="Q47" s="28">
        <v>-159295</v>
      </c>
      <c r="R47" s="22">
        <v>-159296</v>
      </c>
    </row>
    <row r="48" spans="1:18" ht="14.25" thickBot="1">
      <c r="A48" s="5" t="s">
        <v>37</v>
      </c>
      <c r="B48" s="29">
        <v>-572660</v>
      </c>
      <c r="C48" s="23">
        <v>-946982</v>
      </c>
      <c r="D48" s="29">
        <v>-869337</v>
      </c>
      <c r="E48" s="23">
        <v>-1047899</v>
      </c>
      <c r="F48" s="29">
        <v>-202877</v>
      </c>
      <c r="G48" s="23">
        <v>-1076158</v>
      </c>
      <c r="H48" s="29">
        <v>-551434</v>
      </c>
      <c r="I48" s="29">
        <v>-107847</v>
      </c>
      <c r="J48" s="23">
        <v>-916303</v>
      </c>
      <c r="K48" s="29">
        <v>-704590</v>
      </c>
      <c r="L48" s="29">
        <v>-198637</v>
      </c>
      <c r="M48" s="29">
        <v>190222</v>
      </c>
      <c r="N48" s="23">
        <v>-894522</v>
      </c>
      <c r="O48" s="29">
        <v>-733871</v>
      </c>
      <c r="P48" s="29">
        <v>-496938</v>
      </c>
      <c r="Q48" s="29">
        <v>-328079</v>
      </c>
      <c r="R48" s="23">
        <v>-1441091</v>
      </c>
    </row>
    <row r="49" spans="1:18" ht="14.25" thickTop="1">
      <c r="A49" s="7" t="s">
        <v>38</v>
      </c>
      <c r="B49" s="28">
        <v>47425</v>
      </c>
      <c r="C49" s="22">
        <v>8775</v>
      </c>
      <c r="D49" s="28"/>
      <c r="E49" s="22">
        <v>14</v>
      </c>
      <c r="F49" s="28">
        <v>-13</v>
      </c>
      <c r="G49" s="22">
        <v>9</v>
      </c>
      <c r="H49" s="28">
        <v>-13</v>
      </c>
      <c r="I49" s="28">
        <v>-17</v>
      </c>
      <c r="J49" s="22">
        <v>-31</v>
      </c>
      <c r="K49" s="28">
        <v>-122</v>
      </c>
      <c r="L49" s="28">
        <v>-91</v>
      </c>
      <c r="M49" s="28">
        <v>-84</v>
      </c>
      <c r="N49" s="22">
        <v>-174</v>
      </c>
      <c r="O49" s="28">
        <v>-199</v>
      </c>
      <c r="P49" s="28">
        <v>-42</v>
      </c>
      <c r="Q49" s="28">
        <v>13</v>
      </c>
      <c r="R49" s="22">
        <v>-24</v>
      </c>
    </row>
    <row r="50" spans="1:18" ht="13.5">
      <c r="A50" s="7" t="s">
        <v>39</v>
      </c>
      <c r="B50" s="28">
        <v>-789726</v>
      </c>
      <c r="C50" s="22">
        <v>481635</v>
      </c>
      <c r="D50" s="28">
        <v>-585375</v>
      </c>
      <c r="E50" s="22">
        <v>494108</v>
      </c>
      <c r="F50" s="28">
        <v>-369185</v>
      </c>
      <c r="G50" s="22">
        <v>349535</v>
      </c>
      <c r="H50" s="28">
        <v>-162647</v>
      </c>
      <c r="I50" s="28">
        <v>-95181</v>
      </c>
      <c r="J50" s="22">
        <v>93636</v>
      </c>
      <c r="K50" s="28">
        <v>-239906</v>
      </c>
      <c r="L50" s="28">
        <v>-289675</v>
      </c>
      <c r="M50" s="28">
        <v>-360244</v>
      </c>
      <c r="N50" s="22">
        <v>-903368</v>
      </c>
      <c r="O50" s="28">
        <v>-799355</v>
      </c>
      <c r="P50" s="28">
        <v>-1261214</v>
      </c>
      <c r="Q50" s="28">
        <v>-784419</v>
      </c>
      <c r="R50" s="22">
        <v>-919372</v>
      </c>
    </row>
    <row r="51" spans="1:18" ht="13.5">
      <c r="A51" s="7" t="s">
        <v>40</v>
      </c>
      <c r="B51" s="28">
        <v>2960938</v>
      </c>
      <c r="C51" s="22">
        <v>2465424</v>
      </c>
      <c r="D51" s="28">
        <v>2465424</v>
      </c>
      <c r="E51" s="22">
        <v>1916827</v>
      </c>
      <c r="F51" s="28">
        <v>1916827</v>
      </c>
      <c r="G51" s="22">
        <v>1567292</v>
      </c>
      <c r="H51" s="28">
        <v>1567292</v>
      </c>
      <c r="I51" s="28">
        <v>1567292</v>
      </c>
      <c r="J51" s="22">
        <v>1473655</v>
      </c>
      <c r="K51" s="28">
        <v>1473655</v>
      </c>
      <c r="L51" s="28">
        <v>1473655</v>
      </c>
      <c r="M51" s="28">
        <v>1473655</v>
      </c>
      <c r="N51" s="22">
        <v>2377023</v>
      </c>
      <c r="O51" s="28">
        <v>2377023</v>
      </c>
      <c r="P51" s="28">
        <v>2377023</v>
      </c>
      <c r="Q51" s="28">
        <v>2377023</v>
      </c>
      <c r="R51" s="22">
        <v>3296396</v>
      </c>
    </row>
    <row r="52" spans="1:18" ht="13.5">
      <c r="A52" s="7" t="s">
        <v>41</v>
      </c>
      <c r="B52" s="28"/>
      <c r="C52" s="22">
        <v>13878</v>
      </c>
      <c r="D52" s="28">
        <v>13878</v>
      </c>
      <c r="E52" s="22">
        <v>54489</v>
      </c>
      <c r="F52" s="28">
        <v>54489</v>
      </c>
      <c r="G52" s="22"/>
      <c r="H52" s="28"/>
      <c r="I52" s="28"/>
      <c r="J52" s="22"/>
      <c r="K52" s="28"/>
      <c r="L52" s="28"/>
      <c r="M52" s="28"/>
      <c r="N52" s="22"/>
      <c r="O52" s="28"/>
      <c r="P52" s="28"/>
      <c r="Q52" s="28"/>
      <c r="R52" s="22"/>
    </row>
    <row r="53" spans="1:18" ht="14.25" thickBot="1">
      <c r="A53" s="7" t="s">
        <v>40</v>
      </c>
      <c r="B53" s="28">
        <v>2171212</v>
      </c>
      <c r="C53" s="22">
        <v>2960938</v>
      </c>
      <c r="D53" s="28">
        <v>1893927</v>
      </c>
      <c r="E53" s="22">
        <v>2465424</v>
      </c>
      <c r="F53" s="28">
        <v>1602130</v>
      </c>
      <c r="G53" s="22">
        <v>1916827</v>
      </c>
      <c r="H53" s="28">
        <v>1404644</v>
      </c>
      <c r="I53" s="28">
        <v>1472111</v>
      </c>
      <c r="J53" s="22">
        <v>1567292</v>
      </c>
      <c r="K53" s="28">
        <v>1233748</v>
      </c>
      <c r="L53" s="28">
        <v>1183979</v>
      </c>
      <c r="M53" s="28">
        <v>1113410</v>
      </c>
      <c r="N53" s="22">
        <v>1473655</v>
      </c>
      <c r="O53" s="28">
        <v>1577668</v>
      </c>
      <c r="P53" s="28">
        <v>1115808</v>
      </c>
      <c r="Q53" s="28">
        <v>1592603</v>
      </c>
      <c r="R53" s="22">
        <v>2377023</v>
      </c>
    </row>
    <row r="54" spans="1:18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6" ht="13.5">
      <c r="A56" s="20" t="s">
        <v>151</v>
      </c>
    </row>
    <row r="57" ht="13.5">
      <c r="A57" s="20" t="s">
        <v>152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147</v>
      </c>
      <c r="B2" s="14">
        <v>7417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49</v>
      </c>
      <c r="B4" s="15" t="str">
        <f>HYPERLINK("http://www.kabupro.jp/mark/20140213/S10014AG.htm","四半期報告書")</f>
        <v>四半期報告書</v>
      </c>
      <c r="C4" s="15" t="str">
        <f>HYPERLINK("http://www.kabupro.jp/mark/20131113/S1000ECE.htm","四半期報告書")</f>
        <v>四半期報告書</v>
      </c>
      <c r="D4" s="15" t="str">
        <f>HYPERLINK("http://www.kabupro.jp/mark/20130812/S000E9CX.htm","四半期報告書")</f>
        <v>四半期報告書</v>
      </c>
      <c r="E4" s="15" t="str">
        <f>HYPERLINK("http://www.kabupro.jp/mark/20140213/S10014AG.htm","四半期報告書")</f>
        <v>四半期報告書</v>
      </c>
      <c r="F4" s="15" t="str">
        <f>HYPERLINK("http://www.kabupro.jp/mark/20130213/S000CSM4.htm","四半期報告書")</f>
        <v>四半期報告書</v>
      </c>
      <c r="G4" s="15" t="str">
        <f>HYPERLINK("http://www.kabupro.jp/mark/20121109/S000C6BE.htm","四半期報告書")</f>
        <v>四半期報告書</v>
      </c>
      <c r="H4" s="15" t="str">
        <f>HYPERLINK("http://www.kabupro.jp/mark/20120810/S000BNRE.htm","四半期報告書")</f>
        <v>四半期報告書</v>
      </c>
      <c r="I4" s="15" t="str">
        <f>HYPERLINK("http://www.kabupro.jp/mark/20130626/S000DPLA.htm","有価証券報告書")</f>
        <v>有価証券報告書</v>
      </c>
      <c r="J4" s="15" t="str">
        <f>HYPERLINK("http://www.kabupro.jp/mark/20120210/S000A8UO.htm","四半期報告書")</f>
        <v>四半期報告書</v>
      </c>
      <c r="K4" s="15" t="str">
        <f>HYPERLINK("http://www.kabupro.jp/mark/20111111/S0009O86.htm","四半期報告書")</f>
        <v>四半期報告書</v>
      </c>
      <c r="L4" s="15" t="str">
        <f>HYPERLINK("http://www.kabupro.jp/mark/20110811/S00092VC.htm","四半期報告書")</f>
        <v>四半期報告書</v>
      </c>
      <c r="M4" s="15" t="str">
        <f>HYPERLINK("http://www.kabupro.jp/mark/20120627/S000B5JR.htm","有価証券報告書")</f>
        <v>有価証券報告書</v>
      </c>
      <c r="N4" s="15" t="str">
        <f>HYPERLINK("http://www.kabupro.jp/mark/20101111/S00072C7.htm","四半期報告書")</f>
        <v>四半期報告書</v>
      </c>
      <c r="O4" s="15" t="str">
        <f>HYPERLINK("http://www.kabupro.jp/mark/20100811/S0006JWQ.htm","四半期報告書")</f>
        <v>四半期報告書</v>
      </c>
      <c r="P4" s="15" t="str">
        <f>HYPERLINK("http://www.kabupro.jp/mark/20110629/S0008JX2.htm","有価証券報告書")</f>
        <v>有価証券報告書</v>
      </c>
      <c r="Q4" s="15" t="str">
        <f>HYPERLINK("http://www.kabupro.jp/mark/20100210/S00052JQ.htm","四半期報告書")</f>
        <v>四半期報告書</v>
      </c>
      <c r="R4" s="15" t="str">
        <f>HYPERLINK("http://www.kabupro.jp/mark/20091111/S0004G32.htm","四半期報告書")</f>
        <v>四半期報告書</v>
      </c>
      <c r="S4" s="15" t="str">
        <f>HYPERLINK("http://www.kabupro.jp/mark/20090811/S0003VAS.htm","四半期報告書")</f>
        <v>四半期報告書</v>
      </c>
      <c r="T4" s="15" t="str">
        <f>HYPERLINK("http://www.kabupro.jp/mark/20100625/S0005X9S.htm","有価証券報告書")</f>
        <v>有価証券報告書</v>
      </c>
      <c r="U4" s="15" t="str">
        <f>HYPERLINK("http://www.kabupro.jp/mark/20090212/S0002EX0.htm","四半期報告書")</f>
        <v>四半期報告書</v>
      </c>
      <c r="V4" s="15" t="str">
        <f>HYPERLINK("http://www.kabupro.jp/mark/20081113/S0001S75.htm","四半期報告書")</f>
        <v>四半期報告書</v>
      </c>
      <c r="W4" s="15" t="str">
        <f>HYPERLINK("http://www.kabupro.jp/mark/20080812/S00011D8.htm","四半期報告書")</f>
        <v>四半期報告書</v>
      </c>
      <c r="X4" s="15" t="str">
        <f>HYPERLINK("http://www.kabupro.jp/mark/20090626/S0003DCK.htm","有価証券報告書")</f>
        <v>有価証券報告書</v>
      </c>
    </row>
    <row r="5" spans="1:24" ht="14.25" thickBot="1">
      <c r="A5" s="11" t="s">
        <v>50</v>
      </c>
      <c r="B5" s="1" t="s">
        <v>211</v>
      </c>
      <c r="C5" s="1" t="s">
        <v>214</v>
      </c>
      <c r="D5" s="1" t="s">
        <v>216</v>
      </c>
      <c r="E5" s="1" t="s">
        <v>211</v>
      </c>
      <c r="F5" s="1" t="s">
        <v>218</v>
      </c>
      <c r="G5" s="1" t="s">
        <v>220</v>
      </c>
      <c r="H5" s="1" t="s">
        <v>222</v>
      </c>
      <c r="I5" s="1" t="s">
        <v>56</v>
      </c>
      <c r="J5" s="1" t="s">
        <v>224</v>
      </c>
      <c r="K5" s="1" t="s">
        <v>226</v>
      </c>
      <c r="L5" s="1" t="s">
        <v>228</v>
      </c>
      <c r="M5" s="1" t="s">
        <v>60</v>
      </c>
      <c r="N5" s="1" t="s">
        <v>230</v>
      </c>
      <c r="O5" s="1" t="s">
        <v>232</v>
      </c>
      <c r="P5" s="1" t="s">
        <v>62</v>
      </c>
      <c r="Q5" s="1" t="s">
        <v>234</v>
      </c>
      <c r="R5" s="1" t="s">
        <v>236</v>
      </c>
      <c r="S5" s="1" t="s">
        <v>238</v>
      </c>
      <c r="T5" s="1" t="s">
        <v>64</v>
      </c>
      <c r="U5" s="1" t="s">
        <v>240</v>
      </c>
      <c r="V5" s="1" t="s">
        <v>242</v>
      </c>
      <c r="W5" s="1" t="s">
        <v>244</v>
      </c>
      <c r="X5" s="1" t="s">
        <v>66</v>
      </c>
    </row>
    <row r="6" spans="1:24" ht="15" thickBot="1" thickTop="1">
      <c r="A6" s="10" t="s">
        <v>51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52</v>
      </c>
      <c r="B7" s="14" t="s">
        <v>212</v>
      </c>
      <c r="C7" s="14" t="s">
        <v>212</v>
      </c>
      <c r="D7" s="14" t="s">
        <v>212</v>
      </c>
      <c r="E7" s="16" t="s">
        <v>57</v>
      </c>
      <c r="F7" s="14" t="s">
        <v>212</v>
      </c>
      <c r="G7" s="14" t="s">
        <v>212</v>
      </c>
      <c r="H7" s="14" t="s">
        <v>212</v>
      </c>
      <c r="I7" s="16" t="s">
        <v>57</v>
      </c>
      <c r="J7" s="14" t="s">
        <v>212</v>
      </c>
      <c r="K7" s="14" t="s">
        <v>212</v>
      </c>
      <c r="L7" s="14" t="s">
        <v>212</v>
      </c>
      <c r="M7" s="16" t="s">
        <v>57</v>
      </c>
      <c r="N7" s="14" t="s">
        <v>212</v>
      </c>
      <c r="O7" s="14" t="s">
        <v>212</v>
      </c>
      <c r="P7" s="16" t="s">
        <v>57</v>
      </c>
      <c r="Q7" s="14" t="s">
        <v>212</v>
      </c>
      <c r="R7" s="14" t="s">
        <v>212</v>
      </c>
      <c r="S7" s="14" t="s">
        <v>212</v>
      </c>
      <c r="T7" s="16" t="s">
        <v>57</v>
      </c>
      <c r="U7" s="14" t="s">
        <v>212</v>
      </c>
      <c r="V7" s="14" t="s">
        <v>212</v>
      </c>
      <c r="W7" s="14" t="s">
        <v>212</v>
      </c>
      <c r="X7" s="16" t="s">
        <v>57</v>
      </c>
    </row>
    <row r="8" spans="1:24" ht="13.5">
      <c r="A8" s="13" t="s">
        <v>53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54</v>
      </c>
      <c r="B9" s="1" t="s">
        <v>213</v>
      </c>
      <c r="C9" s="1" t="s">
        <v>215</v>
      </c>
      <c r="D9" s="1" t="s">
        <v>217</v>
      </c>
      <c r="E9" s="17" t="s">
        <v>58</v>
      </c>
      <c r="F9" s="1" t="s">
        <v>219</v>
      </c>
      <c r="G9" s="1" t="s">
        <v>221</v>
      </c>
      <c r="H9" s="1" t="s">
        <v>223</v>
      </c>
      <c r="I9" s="17" t="s">
        <v>59</v>
      </c>
      <c r="J9" s="1" t="s">
        <v>225</v>
      </c>
      <c r="K9" s="1" t="s">
        <v>227</v>
      </c>
      <c r="L9" s="1" t="s">
        <v>229</v>
      </c>
      <c r="M9" s="17" t="s">
        <v>61</v>
      </c>
      <c r="N9" s="1" t="s">
        <v>231</v>
      </c>
      <c r="O9" s="1" t="s">
        <v>233</v>
      </c>
      <c r="P9" s="17" t="s">
        <v>63</v>
      </c>
      <c r="Q9" s="1" t="s">
        <v>235</v>
      </c>
      <c r="R9" s="1" t="s">
        <v>237</v>
      </c>
      <c r="S9" s="1" t="s">
        <v>239</v>
      </c>
      <c r="T9" s="17" t="s">
        <v>65</v>
      </c>
      <c r="U9" s="1" t="s">
        <v>241</v>
      </c>
      <c r="V9" s="1" t="s">
        <v>243</v>
      </c>
      <c r="W9" s="1" t="s">
        <v>245</v>
      </c>
      <c r="X9" s="17" t="s">
        <v>67</v>
      </c>
    </row>
    <row r="10" spans="1:24" ht="14.25" thickBot="1">
      <c r="A10" s="13" t="s">
        <v>55</v>
      </c>
      <c r="B10" s="1" t="s">
        <v>69</v>
      </c>
      <c r="C10" s="1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69</v>
      </c>
      <c r="K10" s="1" t="s">
        <v>69</v>
      </c>
      <c r="L10" s="1" t="s">
        <v>69</v>
      </c>
      <c r="M10" s="17" t="s">
        <v>69</v>
      </c>
      <c r="N10" s="1" t="s">
        <v>69</v>
      </c>
      <c r="O10" s="1" t="s">
        <v>69</v>
      </c>
      <c r="P10" s="17" t="s">
        <v>69</v>
      </c>
      <c r="Q10" s="1" t="s">
        <v>69</v>
      </c>
      <c r="R10" s="1" t="s">
        <v>69</v>
      </c>
      <c r="S10" s="1" t="s">
        <v>69</v>
      </c>
      <c r="T10" s="17" t="s">
        <v>69</v>
      </c>
      <c r="U10" s="1" t="s">
        <v>69</v>
      </c>
      <c r="V10" s="1" t="s">
        <v>69</v>
      </c>
      <c r="W10" s="1" t="s">
        <v>69</v>
      </c>
      <c r="X10" s="17" t="s">
        <v>69</v>
      </c>
    </row>
    <row r="11" spans="1:24" ht="14.25" thickTop="1">
      <c r="A11" s="9" t="s">
        <v>68</v>
      </c>
      <c r="B11" s="27">
        <v>2368314</v>
      </c>
      <c r="C11" s="27">
        <v>2177807</v>
      </c>
      <c r="D11" s="27">
        <v>2167089</v>
      </c>
      <c r="E11" s="21">
        <v>2967533</v>
      </c>
      <c r="F11" s="27">
        <v>2212795</v>
      </c>
      <c r="G11" s="27">
        <v>1900521</v>
      </c>
      <c r="H11" s="27">
        <v>2171608</v>
      </c>
      <c r="I11" s="21">
        <v>2472019</v>
      </c>
      <c r="J11" s="27">
        <v>1928751</v>
      </c>
      <c r="K11" s="27">
        <v>1608711</v>
      </c>
      <c r="L11" s="27">
        <v>1708847</v>
      </c>
      <c r="M11" s="21">
        <v>1923407</v>
      </c>
      <c r="N11" s="27">
        <v>1411218</v>
      </c>
      <c r="O11" s="27">
        <v>1478684</v>
      </c>
      <c r="P11" s="21">
        <v>1573865</v>
      </c>
      <c r="Q11" s="27">
        <v>1240321</v>
      </c>
      <c r="R11" s="27">
        <v>1190528</v>
      </c>
      <c r="S11" s="27">
        <v>1119957</v>
      </c>
      <c r="T11" s="21">
        <v>1480202</v>
      </c>
      <c r="U11" s="27">
        <v>1584214</v>
      </c>
      <c r="V11" s="27">
        <v>1122342</v>
      </c>
      <c r="W11" s="27">
        <v>1599135</v>
      </c>
      <c r="X11" s="21">
        <v>2383554</v>
      </c>
    </row>
    <row r="12" spans="1:24" ht="13.5">
      <c r="A12" s="2" t="s">
        <v>246</v>
      </c>
      <c r="B12" s="28">
        <v>12422513</v>
      </c>
      <c r="C12" s="28">
        <v>12211663</v>
      </c>
      <c r="D12" s="28">
        <v>11794965</v>
      </c>
      <c r="E12" s="22">
        <v>11949580</v>
      </c>
      <c r="F12" s="28">
        <v>12707402</v>
      </c>
      <c r="G12" s="28">
        <v>13520256</v>
      </c>
      <c r="H12" s="28">
        <v>12621354</v>
      </c>
      <c r="I12" s="22">
        <v>12669627</v>
      </c>
      <c r="J12" s="28">
        <v>12824225</v>
      </c>
      <c r="K12" s="28">
        <v>14107507</v>
      </c>
      <c r="L12" s="28">
        <v>13612767</v>
      </c>
      <c r="M12" s="22">
        <v>12971719</v>
      </c>
      <c r="N12" s="28">
        <v>13303548</v>
      </c>
      <c r="O12" s="28">
        <v>13385087</v>
      </c>
      <c r="P12" s="22">
        <v>11755580</v>
      </c>
      <c r="Q12" s="28">
        <v>10897273</v>
      </c>
      <c r="R12" s="28">
        <v>10690735</v>
      </c>
      <c r="S12" s="28">
        <v>11571926</v>
      </c>
      <c r="T12" s="22">
        <v>12138843</v>
      </c>
      <c r="U12" s="28">
        <v>14081661</v>
      </c>
      <c r="V12" s="28">
        <v>15279719</v>
      </c>
      <c r="W12" s="28">
        <v>15231619</v>
      </c>
      <c r="X12" s="22">
        <v>16301134</v>
      </c>
    </row>
    <row r="13" spans="1:24" ht="13.5">
      <c r="A13" s="2" t="s">
        <v>247</v>
      </c>
      <c r="B13" s="28">
        <v>1223435</v>
      </c>
      <c r="C13" s="28">
        <v>1225449</v>
      </c>
      <c r="D13" s="28">
        <v>1510949</v>
      </c>
      <c r="E13" s="22">
        <v>1492961</v>
      </c>
      <c r="F13" s="28">
        <v>1288215</v>
      </c>
      <c r="G13" s="28">
        <v>1339405</v>
      </c>
      <c r="H13" s="28">
        <v>1217384</v>
      </c>
      <c r="I13" s="22">
        <v>1206355</v>
      </c>
      <c r="J13" s="28">
        <v>1248686</v>
      </c>
      <c r="K13" s="28">
        <v>1438674</v>
      </c>
      <c r="L13" s="28">
        <v>1683589</v>
      </c>
      <c r="M13" s="22">
        <v>1555801</v>
      </c>
      <c r="N13" s="28">
        <v>1501731</v>
      </c>
      <c r="O13" s="28">
        <v>1536167</v>
      </c>
      <c r="P13" s="22">
        <v>1698447</v>
      </c>
      <c r="Q13" s="28">
        <v>1915739</v>
      </c>
      <c r="R13" s="28">
        <v>2134300</v>
      </c>
      <c r="S13" s="28">
        <v>2348134</v>
      </c>
      <c r="T13" s="22">
        <v>2267279</v>
      </c>
      <c r="U13" s="28"/>
      <c r="V13" s="28"/>
      <c r="W13" s="28"/>
      <c r="X13" s="22"/>
    </row>
    <row r="14" spans="1:24" ht="13.5">
      <c r="A14" s="2" t="s">
        <v>248</v>
      </c>
      <c r="B14" s="28">
        <v>71572</v>
      </c>
      <c r="C14" s="28">
        <v>45080</v>
      </c>
      <c r="D14" s="28">
        <v>55586</v>
      </c>
      <c r="E14" s="22">
        <v>35426</v>
      </c>
      <c r="F14" s="28">
        <v>72273</v>
      </c>
      <c r="G14" s="28">
        <v>38311</v>
      </c>
      <c r="H14" s="28">
        <v>40151</v>
      </c>
      <c r="I14" s="22"/>
      <c r="J14" s="28"/>
      <c r="K14" s="28"/>
      <c r="L14" s="28"/>
      <c r="M14" s="22"/>
      <c r="N14" s="28"/>
      <c r="O14" s="28"/>
      <c r="P14" s="22"/>
      <c r="Q14" s="28"/>
      <c r="R14" s="28"/>
      <c r="S14" s="28"/>
      <c r="T14" s="22"/>
      <c r="U14" s="28"/>
      <c r="V14" s="28"/>
      <c r="W14" s="28"/>
      <c r="X14" s="22"/>
    </row>
    <row r="15" spans="1:24" ht="13.5">
      <c r="A15" s="2" t="s">
        <v>74</v>
      </c>
      <c r="B15" s="28">
        <v>3000</v>
      </c>
      <c r="C15" s="28">
        <v>2729</v>
      </c>
      <c r="D15" s="28">
        <v>5267</v>
      </c>
      <c r="E15" s="22">
        <v>2627</v>
      </c>
      <c r="F15" s="28">
        <v>2239</v>
      </c>
      <c r="G15" s="28">
        <v>2239</v>
      </c>
      <c r="H15" s="28">
        <v>5136</v>
      </c>
      <c r="I15" s="22">
        <v>2020</v>
      </c>
      <c r="J15" s="28">
        <v>1854</v>
      </c>
      <c r="K15" s="28">
        <v>5922</v>
      </c>
      <c r="L15" s="28">
        <v>4690</v>
      </c>
      <c r="M15" s="22">
        <v>2681</v>
      </c>
      <c r="N15" s="28">
        <v>2948</v>
      </c>
      <c r="O15" s="28">
        <v>4816</v>
      </c>
      <c r="P15" s="22">
        <v>2828</v>
      </c>
      <c r="Q15" s="28">
        <v>2771</v>
      </c>
      <c r="R15" s="28">
        <v>5567</v>
      </c>
      <c r="S15" s="28">
        <v>4123</v>
      </c>
      <c r="T15" s="22">
        <v>4974</v>
      </c>
      <c r="U15" s="28"/>
      <c r="V15" s="28"/>
      <c r="W15" s="28"/>
      <c r="X15" s="22"/>
    </row>
    <row r="16" spans="1:24" ht="13.5">
      <c r="A16" s="2" t="s">
        <v>79</v>
      </c>
      <c r="B16" s="28">
        <v>1410986</v>
      </c>
      <c r="C16" s="28">
        <v>1271018</v>
      </c>
      <c r="D16" s="28">
        <v>1379271</v>
      </c>
      <c r="E16" s="22">
        <v>1453929</v>
      </c>
      <c r="F16" s="28">
        <v>1428861</v>
      </c>
      <c r="G16" s="28">
        <v>1157831</v>
      </c>
      <c r="H16" s="28">
        <v>1040545</v>
      </c>
      <c r="I16" s="22">
        <v>616200</v>
      </c>
      <c r="J16" s="28">
        <v>1442496</v>
      </c>
      <c r="K16" s="28">
        <v>910954</v>
      </c>
      <c r="L16" s="28">
        <v>907599</v>
      </c>
      <c r="M16" s="22">
        <v>248429</v>
      </c>
      <c r="N16" s="28">
        <v>940698</v>
      </c>
      <c r="O16" s="28">
        <v>893186</v>
      </c>
      <c r="P16" s="22">
        <v>358409</v>
      </c>
      <c r="Q16" s="28">
        <v>1479099</v>
      </c>
      <c r="R16" s="28">
        <v>1150890</v>
      </c>
      <c r="S16" s="28">
        <v>1035220</v>
      </c>
      <c r="T16" s="22">
        <v>445988</v>
      </c>
      <c r="U16" s="28">
        <v>1412500</v>
      </c>
      <c r="V16" s="28">
        <v>1101579</v>
      </c>
      <c r="W16" s="28">
        <v>1167195</v>
      </c>
      <c r="X16" s="22">
        <v>421991</v>
      </c>
    </row>
    <row r="17" spans="1:24" ht="13.5">
      <c r="A17" s="2" t="s">
        <v>80</v>
      </c>
      <c r="B17" s="28">
        <v>-756241</v>
      </c>
      <c r="C17" s="28">
        <v>-714550</v>
      </c>
      <c r="D17" s="28">
        <v>-700083</v>
      </c>
      <c r="E17" s="22">
        <v>-725360</v>
      </c>
      <c r="F17" s="28">
        <v>-653219</v>
      </c>
      <c r="G17" s="28">
        <v>-665363</v>
      </c>
      <c r="H17" s="28">
        <v>-646368</v>
      </c>
      <c r="I17" s="22">
        <v>-720911</v>
      </c>
      <c r="J17" s="28">
        <v>-664239</v>
      </c>
      <c r="K17" s="28">
        <v>-501613</v>
      </c>
      <c r="L17" s="28">
        <v>-459440</v>
      </c>
      <c r="M17" s="22">
        <v>-441344</v>
      </c>
      <c r="N17" s="28">
        <v>-387706</v>
      </c>
      <c r="O17" s="28">
        <v>-380612</v>
      </c>
      <c r="P17" s="22">
        <v>-389311</v>
      </c>
      <c r="Q17" s="28">
        <v>-353248</v>
      </c>
      <c r="R17" s="28">
        <v>-346350</v>
      </c>
      <c r="S17" s="28">
        <v>-358389</v>
      </c>
      <c r="T17" s="22">
        <v>-375875</v>
      </c>
      <c r="U17" s="28">
        <v>-356312</v>
      </c>
      <c r="V17" s="28">
        <v>-346125</v>
      </c>
      <c r="W17" s="28">
        <v>-353170</v>
      </c>
      <c r="X17" s="22">
        <v>-414593</v>
      </c>
    </row>
    <row r="18" spans="1:24" ht="13.5">
      <c r="A18" s="2" t="s">
        <v>81</v>
      </c>
      <c r="B18" s="28">
        <v>16743580</v>
      </c>
      <c r="C18" s="28">
        <v>16219198</v>
      </c>
      <c r="D18" s="28">
        <v>16213047</v>
      </c>
      <c r="E18" s="22">
        <v>17176699</v>
      </c>
      <c r="F18" s="28">
        <v>17058569</v>
      </c>
      <c r="G18" s="28">
        <v>17293203</v>
      </c>
      <c r="H18" s="28">
        <v>16449815</v>
      </c>
      <c r="I18" s="22">
        <v>16990169</v>
      </c>
      <c r="J18" s="28">
        <v>16781774</v>
      </c>
      <c r="K18" s="28">
        <v>17570157</v>
      </c>
      <c r="L18" s="28">
        <v>17458055</v>
      </c>
      <c r="M18" s="22">
        <v>17045146</v>
      </c>
      <c r="N18" s="28">
        <v>16772438</v>
      </c>
      <c r="O18" s="28">
        <v>16917330</v>
      </c>
      <c r="P18" s="22">
        <v>15798861</v>
      </c>
      <c r="Q18" s="28">
        <v>15181956</v>
      </c>
      <c r="R18" s="28">
        <v>14825673</v>
      </c>
      <c r="S18" s="28">
        <v>15720973</v>
      </c>
      <c r="T18" s="22">
        <v>16732124</v>
      </c>
      <c r="U18" s="28">
        <v>19109766</v>
      </c>
      <c r="V18" s="28">
        <v>19981987</v>
      </c>
      <c r="W18" s="28">
        <v>20130356</v>
      </c>
      <c r="X18" s="22">
        <v>22132572</v>
      </c>
    </row>
    <row r="19" spans="1:24" ht="13.5">
      <c r="A19" s="3" t="s">
        <v>84</v>
      </c>
      <c r="B19" s="28">
        <v>7329526</v>
      </c>
      <c r="C19" s="28">
        <v>6731124</v>
      </c>
      <c r="D19" s="28">
        <v>6442652</v>
      </c>
      <c r="E19" s="22">
        <v>5609300</v>
      </c>
      <c r="F19" s="28">
        <v>5732644</v>
      </c>
      <c r="G19" s="28">
        <v>5415867</v>
      </c>
      <c r="H19" s="28">
        <v>4707857</v>
      </c>
      <c r="I19" s="22">
        <v>4745791</v>
      </c>
      <c r="J19" s="28">
        <v>4962836</v>
      </c>
      <c r="K19" s="28">
        <v>4952849</v>
      </c>
      <c r="L19" s="28">
        <v>5042234</v>
      </c>
      <c r="M19" s="22">
        <v>5416735</v>
      </c>
      <c r="N19" s="28">
        <v>5760500</v>
      </c>
      <c r="O19" s="28">
        <v>5600875</v>
      </c>
      <c r="P19" s="22">
        <v>6039902</v>
      </c>
      <c r="Q19" s="28">
        <v>6325052</v>
      </c>
      <c r="R19" s="28">
        <v>6435436</v>
      </c>
      <c r="S19" s="28">
        <v>6677050</v>
      </c>
      <c r="T19" s="22">
        <v>7277367</v>
      </c>
      <c r="U19" s="28">
        <v>7767351</v>
      </c>
      <c r="V19" s="28">
        <v>7345516</v>
      </c>
      <c r="W19" s="28">
        <v>6838768</v>
      </c>
      <c r="X19" s="22">
        <v>7148630</v>
      </c>
    </row>
    <row r="20" spans="1:24" ht="13.5">
      <c r="A20" s="3" t="s">
        <v>249</v>
      </c>
      <c r="B20" s="28">
        <v>2252369</v>
      </c>
      <c r="C20" s="28">
        <v>2255039</v>
      </c>
      <c r="D20" s="28">
        <v>2256306</v>
      </c>
      <c r="E20" s="22">
        <v>2263988</v>
      </c>
      <c r="F20" s="28">
        <v>2281303</v>
      </c>
      <c r="G20" s="28">
        <v>2220081</v>
      </c>
      <c r="H20" s="28">
        <v>2236261</v>
      </c>
      <c r="I20" s="22"/>
      <c r="J20" s="28">
        <v>2180277</v>
      </c>
      <c r="K20" s="28">
        <v>2348383</v>
      </c>
      <c r="L20" s="28">
        <v>2054721</v>
      </c>
      <c r="M20" s="22"/>
      <c r="N20" s="28">
        <v>1845774</v>
      </c>
      <c r="O20" s="28">
        <v>1814208</v>
      </c>
      <c r="P20" s="22"/>
      <c r="Q20" s="28">
        <v>1325049</v>
      </c>
      <c r="R20" s="28">
        <v>1330871</v>
      </c>
      <c r="S20" s="28">
        <v>1367856</v>
      </c>
      <c r="T20" s="22"/>
      <c r="U20" s="28">
        <v>1438166</v>
      </c>
      <c r="V20" s="28">
        <v>1467588</v>
      </c>
      <c r="W20" s="28">
        <v>1490950</v>
      </c>
      <c r="X20" s="22"/>
    </row>
    <row r="21" spans="1:24" ht="13.5">
      <c r="A21" s="3" t="s">
        <v>95</v>
      </c>
      <c r="B21" s="28">
        <v>9581896</v>
      </c>
      <c r="C21" s="28">
        <v>8986164</v>
      </c>
      <c r="D21" s="28">
        <v>8698958</v>
      </c>
      <c r="E21" s="22">
        <v>7873289</v>
      </c>
      <c r="F21" s="28">
        <v>8013948</v>
      </c>
      <c r="G21" s="28">
        <v>7635949</v>
      </c>
      <c r="H21" s="28">
        <v>6944118</v>
      </c>
      <c r="I21" s="22">
        <v>6922877</v>
      </c>
      <c r="J21" s="28">
        <v>7143113</v>
      </c>
      <c r="K21" s="28">
        <v>7301233</v>
      </c>
      <c r="L21" s="28">
        <v>7096956</v>
      </c>
      <c r="M21" s="22">
        <v>7330111</v>
      </c>
      <c r="N21" s="28">
        <v>7606275</v>
      </c>
      <c r="O21" s="28">
        <v>7415083</v>
      </c>
      <c r="P21" s="22">
        <v>7356268</v>
      </c>
      <c r="Q21" s="28">
        <v>7650102</v>
      </c>
      <c r="R21" s="28">
        <v>7766307</v>
      </c>
      <c r="S21" s="28">
        <v>8044907</v>
      </c>
      <c r="T21" s="22">
        <v>8661591</v>
      </c>
      <c r="U21" s="28">
        <v>9205518</v>
      </c>
      <c r="V21" s="28">
        <v>8813104</v>
      </c>
      <c r="W21" s="28">
        <v>8329719</v>
      </c>
      <c r="X21" s="22">
        <v>8640816</v>
      </c>
    </row>
    <row r="22" spans="1:24" ht="13.5">
      <c r="A22" s="3" t="s">
        <v>250</v>
      </c>
      <c r="B22" s="28">
        <v>61440</v>
      </c>
      <c r="C22" s="28">
        <v>65054</v>
      </c>
      <c r="D22" s="28">
        <v>68668</v>
      </c>
      <c r="E22" s="22"/>
      <c r="F22" s="28"/>
      <c r="G22" s="28"/>
      <c r="H22" s="28"/>
      <c r="I22" s="22"/>
      <c r="J22" s="28"/>
      <c r="K22" s="28"/>
      <c r="L22" s="28"/>
      <c r="M22" s="22"/>
      <c r="N22" s="28"/>
      <c r="O22" s="28"/>
      <c r="P22" s="22"/>
      <c r="Q22" s="28"/>
      <c r="R22" s="28"/>
      <c r="S22" s="28"/>
      <c r="T22" s="22"/>
      <c r="U22" s="28"/>
      <c r="V22" s="28"/>
      <c r="W22" s="28"/>
      <c r="X22" s="22"/>
    </row>
    <row r="23" spans="1:24" ht="13.5">
      <c r="A23" s="3" t="s">
        <v>79</v>
      </c>
      <c r="B23" s="28">
        <v>129269</v>
      </c>
      <c r="C23" s="28">
        <v>131839</v>
      </c>
      <c r="D23" s="28">
        <v>92830</v>
      </c>
      <c r="E23" s="22">
        <v>98135</v>
      </c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2"/>
      <c r="Q23" s="28"/>
      <c r="R23" s="28"/>
      <c r="S23" s="28"/>
      <c r="T23" s="22"/>
      <c r="U23" s="28"/>
      <c r="V23" s="28"/>
      <c r="W23" s="28"/>
      <c r="X23" s="22"/>
    </row>
    <row r="24" spans="1:24" ht="13.5">
      <c r="A24" s="3" t="s">
        <v>99</v>
      </c>
      <c r="B24" s="28">
        <v>190710</v>
      </c>
      <c r="C24" s="28">
        <v>196894</v>
      </c>
      <c r="D24" s="28">
        <v>161499</v>
      </c>
      <c r="E24" s="22">
        <v>98135</v>
      </c>
      <c r="F24" s="28">
        <v>51341</v>
      </c>
      <c r="G24" s="28">
        <v>52254</v>
      </c>
      <c r="H24" s="28">
        <v>49187</v>
      </c>
      <c r="I24" s="22">
        <v>51986</v>
      </c>
      <c r="J24" s="28">
        <v>38934</v>
      </c>
      <c r="K24" s="28">
        <v>43532</v>
      </c>
      <c r="L24" s="28">
        <v>46826</v>
      </c>
      <c r="M24" s="22">
        <v>51222</v>
      </c>
      <c r="N24" s="28">
        <v>59444</v>
      </c>
      <c r="O24" s="28">
        <v>64235</v>
      </c>
      <c r="P24" s="22">
        <v>68885</v>
      </c>
      <c r="Q24" s="28">
        <v>59287</v>
      </c>
      <c r="R24" s="28">
        <v>63377</v>
      </c>
      <c r="S24" s="28">
        <v>67481</v>
      </c>
      <c r="T24" s="22">
        <v>71602</v>
      </c>
      <c r="U24" s="28">
        <v>74269</v>
      </c>
      <c r="V24" s="28">
        <v>78348</v>
      </c>
      <c r="W24" s="28">
        <v>48567</v>
      </c>
      <c r="X24" s="22">
        <v>50849</v>
      </c>
    </row>
    <row r="25" spans="1:24" ht="13.5">
      <c r="A25" s="3" t="s">
        <v>100</v>
      </c>
      <c r="B25" s="28">
        <v>1269771</v>
      </c>
      <c r="C25" s="28">
        <v>1148491</v>
      </c>
      <c r="D25" s="28">
        <v>1087710</v>
      </c>
      <c r="E25" s="22">
        <v>1049873</v>
      </c>
      <c r="F25" s="28">
        <v>904275</v>
      </c>
      <c r="G25" s="28">
        <v>832345</v>
      </c>
      <c r="H25" s="28">
        <v>885058</v>
      </c>
      <c r="I25" s="22">
        <v>955079</v>
      </c>
      <c r="J25" s="28">
        <v>849514</v>
      </c>
      <c r="K25" s="28">
        <v>884742</v>
      </c>
      <c r="L25" s="28">
        <v>927204</v>
      </c>
      <c r="M25" s="22">
        <v>913730</v>
      </c>
      <c r="N25" s="28">
        <v>799433</v>
      </c>
      <c r="O25" s="28">
        <v>855425</v>
      </c>
      <c r="P25" s="22">
        <v>897156</v>
      </c>
      <c r="Q25" s="28">
        <v>994657</v>
      </c>
      <c r="R25" s="28">
        <v>1182290</v>
      </c>
      <c r="S25" s="28">
        <v>1129718</v>
      </c>
      <c r="T25" s="22">
        <v>964032</v>
      </c>
      <c r="U25" s="28">
        <v>992315</v>
      </c>
      <c r="V25" s="28">
        <v>1268659</v>
      </c>
      <c r="W25" s="28">
        <v>1453249</v>
      </c>
      <c r="X25" s="22">
        <v>1340393</v>
      </c>
    </row>
    <row r="26" spans="1:24" ht="13.5">
      <c r="A26" s="3" t="s">
        <v>79</v>
      </c>
      <c r="B26" s="28">
        <v>1012732</v>
      </c>
      <c r="C26" s="28">
        <v>1016696</v>
      </c>
      <c r="D26" s="28">
        <v>1024544</v>
      </c>
      <c r="E26" s="22">
        <v>1029546</v>
      </c>
      <c r="F26" s="28">
        <v>1127917</v>
      </c>
      <c r="G26" s="28">
        <v>1154080</v>
      </c>
      <c r="H26" s="28">
        <v>1166917</v>
      </c>
      <c r="I26" s="22">
        <v>892039</v>
      </c>
      <c r="J26" s="28">
        <v>1224484</v>
      </c>
      <c r="K26" s="28">
        <v>1331113</v>
      </c>
      <c r="L26" s="28">
        <v>1311913</v>
      </c>
      <c r="M26" s="22">
        <v>1086423</v>
      </c>
      <c r="N26" s="28">
        <v>1609591</v>
      </c>
      <c r="O26" s="28">
        <v>1658643</v>
      </c>
      <c r="P26" s="22">
        <v>1207081</v>
      </c>
      <c r="Q26" s="28">
        <v>1600128</v>
      </c>
      <c r="R26" s="28">
        <v>1467292</v>
      </c>
      <c r="S26" s="28">
        <v>1368425</v>
      </c>
      <c r="T26" s="22">
        <v>1029446</v>
      </c>
      <c r="U26" s="28">
        <v>1322821</v>
      </c>
      <c r="V26" s="28">
        <v>981079</v>
      </c>
      <c r="W26" s="28">
        <v>925918</v>
      </c>
      <c r="X26" s="22">
        <v>762209</v>
      </c>
    </row>
    <row r="27" spans="1:24" ht="13.5">
      <c r="A27" s="3" t="s">
        <v>80</v>
      </c>
      <c r="B27" s="28">
        <v>-166472</v>
      </c>
      <c r="C27" s="28">
        <v>-166494</v>
      </c>
      <c r="D27" s="28">
        <v>-173942</v>
      </c>
      <c r="E27" s="22">
        <v>-208098</v>
      </c>
      <c r="F27" s="28">
        <v>-288908</v>
      </c>
      <c r="G27" s="28">
        <v>-289731</v>
      </c>
      <c r="H27" s="28">
        <v>-288070</v>
      </c>
      <c r="I27" s="22">
        <v>-303611</v>
      </c>
      <c r="J27" s="28">
        <v>-328315</v>
      </c>
      <c r="K27" s="28">
        <v>-404060</v>
      </c>
      <c r="L27" s="28">
        <v>-404715</v>
      </c>
      <c r="M27" s="22">
        <v>-384900</v>
      </c>
      <c r="N27" s="28">
        <v>-458125</v>
      </c>
      <c r="O27" s="28">
        <v>-481028</v>
      </c>
      <c r="P27" s="22">
        <v>-500286</v>
      </c>
      <c r="Q27" s="28">
        <v>-538211</v>
      </c>
      <c r="R27" s="28">
        <v>-521944</v>
      </c>
      <c r="S27" s="28">
        <v>-491538</v>
      </c>
      <c r="T27" s="22">
        <v>-483334</v>
      </c>
      <c r="U27" s="28">
        <v>-440191</v>
      </c>
      <c r="V27" s="28">
        <v>-333228</v>
      </c>
      <c r="W27" s="28">
        <v>-379866</v>
      </c>
      <c r="X27" s="22">
        <v>-403948</v>
      </c>
    </row>
    <row r="28" spans="1:24" ht="13.5">
      <c r="A28" s="3" t="s">
        <v>108</v>
      </c>
      <c r="B28" s="28">
        <v>2116030</v>
      </c>
      <c r="C28" s="28">
        <v>1998693</v>
      </c>
      <c r="D28" s="28">
        <v>1938312</v>
      </c>
      <c r="E28" s="22">
        <v>1871322</v>
      </c>
      <c r="F28" s="28">
        <v>1743284</v>
      </c>
      <c r="G28" s="28">
        <v>1696693</v>
      </c>
      <c r="H28" s="28">
        <v>1763905</v>
      </c>
      <c r="I28" s="22">
        <v>1787380</v>
      </c>
      <c r="J28" s="28">
        <v>1745683</v>
      </c>
      <c r="K28" s="28">
        <v>1811794</v>
      </c>
      <c r="L28" s="28">
        <v>1834402</v>
      </c>
      <c r="M28" s="22">
        <v>1900271</v>
      </c>
      <c r="N28" s="28">
        <v>1950899</v>
      </c>
      <c r="O28" s="28">
        <v>2033040</v>
      </c>
      <c r="P28" s="22">
        <v>1949282</v>
      </c>
      <c r="Q28" s="28">
        <v>2056574</v>
      </c>
      <c r="R28" s="28">
        <v>2127639</v>
      </c>
      <c r="S28" s="28">
        <v>2006604</v>
      </c>
      <c r="T28" s="22">
        <v>1923491</v>
      </c>
      <c r="U28" s="28">
        <v>1874946</v>
      </c>
      <c r="V28" s="28">
        <v>1916509</v>
      </c>
      <c r="W28" s="28">
        <v>1999300</v>
      </c>
      <c r="X28" s="22">
        <v>1985407</v>
      </c>
    </row>
    <row r="29" spans="1:24" ht="13.5">
      <c r="A29" s="2" t="s">
        <v>109</v>
      </c>
      <c r="B29" s="28">
        <v>11888636</v>
      </c>
      <c r="C29" s="28">
        <v>11181752</v>
      </c>
      <c r="D29" s="28">
        <v>10798770</v>
      </c>
      <c r="E29" s="22">
        <v>9842747</v>
      </c>
      <c r="F29" s="28">
        <v>9808574</v>
      </c>
      <c r="G29" s="28">
        <v>9384898</v>
      </c>
      <c r="H29" s="28">
        <v>8757211</v>
      </c>
      <c r="I29" s="22">
        <v>8762245</v>
      </c>
      <c r="J29" s="28">
        <v>8927732</v>
      </c>
      <c r="K29" s="28">
        <v>9156560</v>
      </c>
      <c r="L29" s="28">
        <v>8978185</v>
      </c>
      <c r="M29" s="22">
        <v>9281605</v>
      </c>
      <c r="N29" s="28">
        <v>9616619</v>
      </c>
      <c r="O29" s="28">
        <v>9512360</v>
      </c>
      <c r="P29" s="22">
        <v>9374436</v>
      </c>
      <c r="Q29" s="28">
        <v>9765964</v>
      </c>
      <c r="R29" s="28">
        <v>9957324</v>
      </c>
      <c r="S29" s="28">
        <v>10118993</v>
      </c>
      <c r="T29" s="22">
        <v>10656685</v>
      </c>
      <c r="U29" s="28">
        <v>11154734</v>
      </c>
      <c r="V29" s="28">
        <v>10807962</v>
      </c>
      <c r="W29" s="28">
        <v>10377588</v>
      </c>
      <c r="X29" s="22">
        <v>10677073</v>
      </c>
    </row>
    <row r="30" spans="1:24" ht="13.5">
      <c r="A30" s="2" t="s">
        <v>251</v>
      </c>
      <c r="B30" s="28">
        <v>45352</v>
      </c>
      <c r="C30" s="28">
        <v>47025</v>
      </c>
      <c r="D30" s="28">
        <v>49285</v>
      </c>
      <c r="E30" s="22">
        <v>50794</v>
      </c>
      <c r="F30" s="28">
        <v>54064</v>
      </c>
      <c r="G30" s="28">
        <v>54574</v>
      </c>
      <c r="H30" s="28">
        <v>50998</v>
      </c>
      <c r="I30" s="22">
        <v>42636</v>
      </c>
      <c r="J30" s="28">
        <v>37625</v>
      </c>
      <c r="K30" s="28">
        <v>29605</v>
      </c>
      <c r="L30" s="28">
        <v>27635</v>
      </c>
      <c r="M30" s="22">
        <v>26507</v>
      </c>
      <c r="N30" s="28">
        <v>9675</v>
      </c>
      <c r="O30" s="28">
        <v>7376</v>
      </c>
      <c r="P30" s="22"/>
      <c r="Q30" s="28"/>
      <c r="R30" s="28"/>
      <c r="S30" s="28"/>
      <c r="T30" s="22"/>
      <c r="U30" s="28"/>
      <c r="V30" s="28"/>
      <c r="W30" s="28"/>
      <c r="X30" s="22"/>
    </row>
    <row r="31" spans="1:24" ht="13.5">
      <c r="A31" s="2" t="s">
        <v>252</v>
      </c>
      <c r="B31" s="28">
        <v>45352</v>
      </c>
      <c r="C31" s="28">
        <v>47025</v>
      </c>
      <c r="D31" s="28">
        <v>49285</v>
      </c>
      <c r="E31" s="22">
        <v>50794</v>
      </c>
      <c r="F31" s="28">
        <v>54064</v>
      </c>
      <c r="G31" s="28">
        <v>54574</v>
      </c>
      <c r="H31" s="28">
        <v>50998</v>
      </c>
      <c r="I31" s="22">
        <v>42636</v>
      </c>
      <c r="J31" s="28">
        <v>37625</v>
      </c>
      <c r="K31" s="28">
        <v>29605</v>
      </c>
      <c r="L31" s="28">
        <v>27635</v>
      </c>
      <c r="M31" s="22">
        <v>26507</v>
      </c>
      <c r="N31" s="28">
        <v>9675</v>
      </c>
      <c r="O31" s="28">
        <v>7376</v>
      </c>
      <c r="P31" s="22"/>
      <c r="Q31" s="28"/>
      <c r="R31" s="28"/>
      <c r="S31" s="28"/>
      <c r="T31" s="22"/>
      <c r="U31" s="28"/>
      <c r="V31" s="28"/>
      <c r="W31" s="28"/>
      <c r="X31" s="22"/>
    </row>
    <row r="32" spans="1:24" ht="14.25" thickBot="1">
      <c r="A32" s="5" t="s">
        <v>110</v>
      </c>
      <c r="B32" s="29">
        <v>28677570</v>
      </c>
      <c r="C32" s="29">
        <v>27447975</v>
      </c>
      <c r="D32" s="29">
        <v>27061103</v>
      </c>
      <c r="E32" s="23">
        <v>27070240</v>
      </c>
      <c r="F32" s="29">
        <v>26921208</v>
      </c>
      <c r="G32" s="29">
        <v>26732676</v>
      </c>
      <c r="H32" s="29">
        <v>25258025</v>
      </c>
      <c r="I32" s="23">
        <v>25795051</v>
      </c>
      <c r="J32" s="29">
        <v>25747131</v>
      </c>
      <c r="K32" s="29">
        <v>26756323</v>
      </c>
      <c r="L32" s="29">
        <v>26463875</v>
      </c>
      <c r="M32" s="23">
        <v>26353259</v>
      </c>
      <c r="N32" s="29">
        <v>26398733</v>
      </c>
      <c r="O32" s="29">
        <v>26437068</v>
      </c>
      <c r="P32" s="23">
        <v>25173298</v>
      </c>
      <c r="Q32" s="29">
        <v>24947920</v>
      </c>
      <c r="R32" s="29">
        <v>24782997</v>
      </c>
      <c r="S32" s="29">
        <v>25839966</v>
      </c>
      <c r="T32" s="23">
        <v>27388809</v>
      </c>
      <c r="U32" s="29">
        <v>30264500</v>
      </c>
      <c r="V32" s="29">
        <v>30789949</v>
      </c>
      <c r="W32" s="29">
        <v>30507945</v>
      </c>
      <c r="X32" s="23">
        <v>32809645</v>
      </c>
    </row>
    <row r="33" spans="1:24" ht="14.25" thickTop="1">
      <c r="A33" s="2" t="s">
        <v>253</v>
      </c>
      <c r="B33" s="28">
        <v>8390069</v>
      </c>
      <c r="C33" s="28">
        <v>7556738</v>
      </c>
      <c r="D33" s="28">
        <v>7490593</v>
      </c>
      <c r="E33" s="22">
        <v>7845404</v>
      </c>
      <c r="F33" s="28">
        <v>8059756</v>
      </c>
      <c r="G33" s="28">
        <v>8286563</v>
      </c>
      <c r="H33" s="28">
        <v>6572367</v>
      </c>
      <c r="I33" s="22">
        <v>6715636</v>
      </c>
      <c r="J33" s="28">
        <v>6657472</v>
      </c>
      <c r="K33" s="28">
        <v>7351392</v>
      </c>
      <c r="L33" s="28">
        <v>6839564</v>
      </c>
      <c r="M33" s="22">
        <v>7094036</v>
      </c>
      <c r="N33" s="28">
        <v>6945370</v>
      </c>
      <c r="O33" s="28">
        <v>6954405</v>
      </c>
      <c r="P33" s="22">
        <v>5588365</v>
      </c>
      <c r="Q33" s="28">
        <v>4724560</v>
      </c>
      <c r="R33" s="28">
        <v>4179645</v>
      </c>
      <c r="S33" s="28">
        <v>5319491</v>
      </c>
      <c r="T33" s="22">
        <v>6982991</v>
      </c>
      <c r="U33" s="28">
        <v>12515462</v>
      </c>
      <c r="V33" s="28">
        <v>12731642</v>
      </c>
      <c r="W33" s="28">
        <v>12517874</v>
      </c>
      <c r="X33" s="22">
        <v>14738064</v>
      </c>
    </row>
    <row r="34" spans="1:24" ht="13.5">
      <c r="A34" s="2" t="s">
        <v>113</v>
      </c>
      <c r="B34" s="28">
        <v>2842543</v>
      </c>
      <c r="C34" s="28">
        <v>2867235</v>
      </c>
      <c r="D34" s="28">
        <v>3037339</v>
      </c>
      <c r="E34" s="22">
        <v>2907429</v>
      </c>
      <c r="F34" s="28">
        <v>3096327</v>
      </c>
      <c r="G34" s="28">
        <v>2836767</v>
      </c>
      <c r="H34" s="28">
        <v>3220326</v>
      </c>
      <c r="I34" s="22">
        <v>3195277</v>
      </c>
      <c r="J34" s="28">
        <v>2833703</v>
      </c>
      <c r="K34" s="28">
        <v>2721989</v>
      </c>
      <c r="L34" s="28">
        <v>3086781</v>
      </c>
      <c r="M34" s="22">
        <v>2565000</v>
      </c>
      <c r="N34" s="28">
        <v>2690000</v>
      </c>
      <c r="O34" s="28">
        <v>2890000</v>
      </c>
      <c r="P34" s="22">
        <v>2890000</v>
      </c>
      <c r="Q34" s="28">
        <v>2890000</v>
      </c>
      <c r="R34" s="28">
        <v>3190000</v>
      </c>
      <c r="S34" s="28">
        <v>3390000</v>
      </c>
      <c r="T34" s="22">
        <v>2890000</v>
      </c>
      <c r="U34" s="28">
        <v>3690000</v>
      </c>
      <c r="V34" s="28">
        <v>3755630</v>
      </c>
      <c r="W34" s="28">
        <v>3690000</v>
      </c>
      <c r="X34" s="22">
        <v>3690000</v>
      </c>
    </row>
    <row r="35" spans="1:24" ht="13.5">
      <c r="A35" s="2" t="s">
        <v>114</v>
      </c>
      <c r="B35" s="28">
        <v>470000</v>
      </c>
      <c r="C35" s="28">
        <v>495000</v>
      </c>
      <c r="D35" s="28">
        <v>520000</v>
      </c>
      <c r="E35" s="22">
        <v>520000</v>
      </c>
      <c r="F35" s="28">
        <v>160000</v>
      </c>
      <c r="G35" s="28">
        <v>160000</v>
      </c>
      <c r="H35" s="28">
        <v>160000</v>
      </c>
      <c r="I35" s="22">
        <v>160000</v>
      </c>
      <c r="J35" s="28">
        <v>960000</v>
      </c>
      <c r="K35" s="28">
        <v>960000</v>
      </c>
      <c r="L35" s="28">
        <v>900000</v>
      </c>
      <c r="M35" s="22">
        <v>900000</v>
      </c>
      <c r="N35" s="28">
        <v>400000</v>
      </c>
      <c r="O35" s="28">
        <v>400000</v>
      </c>
      <c r="P35" s="22">
        <v>300000</v>
      </c>
      <c r="Q35" s="28"/>
      <c r="R35" s="28"/>
      <c r="S35" s="28"/>
      <c r="T35" s="22"/>
      <c r="U35" s="28"/>
      <c r="V35" s="28"/>
      <c r="W35" s="28"/>
      <c r="X35" s="22"/>
    </row>
    <row r="36" spans="1:24" ht="13.5">
      <c r="A36" s="2" t="s">
        <v>115</v>
      </c>
      <c r="B36" s="28">
        <v>2308753</v>
      </c>
      <c r="C36" s="28">
        <v>2112879</v>
      </c>
      <c r="D36" s="28">
        <v>1977335</v>
      </c>
      <c r="E36" s="22">
        <v>1692988</v>
      </c>
      <c r="F36" s="28">
        <v>1763258</v>
      </c>
      <c r="G36" s="28">
        <v>1787819</v>
      </c>
      <c r="H36" s="28">
        <v>1538225</v>
      </c>
      <c r="I36" s="22">
        <v>1576829</v>
      </c>
      <c r="J36" s="28">
        <v>1632565</v>
      </c>
      <c r="K36" s="28">
        <v>1832629</v>
      </c>
      <c r="L36" s="28">
        <v>1940322</v>
      </c>
      <c r="M36" s="22">
        <v>2075569</v>
      </c>
      <c r="N36" s="28">
        <v>2403462</v>
      </c>
      <c r="O36" s="28">
        <v>2339862</v>
      </c>
      <c r="P36" s="22">
        <v>2756976</v>
      </c>
      <c r="Q36" s="28">
        <v>2930634</v>
      </c>
      <c r="R36" s="28">
        <v>3130596</v>
      </c>
      <c r="S36" s="28">
        <v>3112343</v>
      </c>
      <c r="T36" s="22">
        <v>3276613</v>
      </c>
      <c r="U36" s="28"/>
      <c r="V36" s="28"/>
      <c r="W36" s="28"/>
      <c r="X36" s="22"/>
    </row>
    <row r="37" spans="1:24" ht="13.5">
      <c r="A37" s="2" t="s">
        <v>118</v>
      </c>
      <c r="B37" s="28">
        <v>390697</v>
      </c>
      <c r="C37" s="28">
        <v>431395</v>
      </c>
      <c r="D37" s="28">
        <v>150958</v>
      </c>
      <c r="E37" s="22">
        <v>301457</v>
      </c>
      <c r="F37" s="28">
        <v>186458</v>
      </c>
      <c r="G37" s="28">
        <v>288383</v>
      </c>
      <c r="H37" s="28">
        <v>156034</v>
      </c>
      <c r="I37" s="22">
        <v>245429</v>
      </c>
      <c r="J37" s="28">
        <v>165921</v>
      </c>
      <c r="K37" s="28">
        <v>161063</v>
      </c>
      <c r="L37" s="28">
        <v>29801</v>
      </c>
      <c r="M37" s="22">
        <v>116370</v>
      </c>
      <c r="N37" s="28">
        <v>217547</v>
      </c>
      <c r="O37" s="28">
        <v>52959</v>
      </c>
      <c r="P37" s="22">
        <v>179298</v>
      </c>
      <c r="Q37" s="28">
        <v>95010</v>
      </c>
      <c r="R37" s="28">
        <v>68399</v>
      </c>
      <c r="S37" s="28">
        <v>15422</v>
      </c>
      <c r="T37" s="22">
        <v>15040</v>
      </c>
      <c r="U37" s="28">
        <v>7387</v>
      </c>
      <c r="V37" s="28">
        <v>179052</v>
      </c>
      <c r="W37" s="28">
        <v>130239</v>
      </c>
      <c r="X37" s="22">
        <v>216444</v>
      </c>
    </row>
    <row r="38" spans="1:24" ht="13.5">
      <c r="A38" s="2" t="s">
        <v>124</v>
      </c>
      <c r="B38" s="28">
        <v>105157</v>
      </c>
      <c r="C38" s="28">
        <v>184723</v>
      </c>
      <c r="D38" s="28">
        <v>96723</v>
      </c>
      <c r="E38" s="22">
        <v>155522</v>
      </c>
      <c r="F38" s="28">
        <v>85670</v>
      </c>
      <c r="G38" s="28">
        <v>154161</v>
      </c>
      <c r="H38" s="28">
        <v>85193</v>
      </c>
      <c r="I38" s="22">
        <v>157864</v>
      </c>
      <c r="J38" s="28">
        <v>88180</v>
      </c>
      <c r="K38" s="28">
        <v>160393</v>
      </c>
      <c r="L38" s="28">
        <v>86861</v>
      </c>
      <c r="M38" s="22">
        <v>159734</v>
      </c>
      <c r="N38" s="28">
        <v>143508</v>
      </c>
      <c r="O38" s="28">
        <v>77263</v>
      </c>
      <c r="P38" s="22">
        <v>112358</v>
      </c>
      <c r="Q38" s="28">
        <v>64218</v>
      </c>
      <c r="R38" s="28">
        <v>113908</v>
      </c>
      <c r="S38" s="28">
        <v>63392</v>
      </c>
      <c r="T38" s="22">
        <v>155266</v>
      </c>
      <c r="U38" s="28">
        <v>90585</v>
      </c>
      <c r="V38" s="28">
        <v>168828</v>
      </c>
      <c r="W38" s="28">
        <v>96833</v>
      </c>
      <c r="X38" s="22">
        <v>182848</v>
      </c>
    </row>
    <row r="39" spans="1:24" ht="13.5">
      <c r="A39" s="2" t="s">
        <v>125</v>
      </c>
      <c r="B39" s="28">
        <v>890319</v>
      </c>
      <c r="C39" s="28">
        <v>930819</v>
      </c>
      <c r="D39" s="28">
        <v>934579</v>
      </c>
      <c r="E39" s="22">
        <v>939312</v>
      </c>
      <c r="F39" s="28">
        <v>960376</v>
      </c>
      <c r="G39" s="28">
        <v>972101</v>
      </c>
      <c r="H39" s="28">
        <v>1020241</v>
      </c>
      <c r="I39" s="22">
        <v>1042846</v>
      </c>
      <c r="J39" s="28">
        <v>1108356</v>
      </c>
      <c r="K39" s="28">
        <v>1170978</v>
      </c>
      <c r="L39" s="28">
        <v>1191164</v>
      </c>
      <c r="M39" s="22">
        <v>1154360</v>
      </c>
      <c r="N39" s="28">
        <v>1122317</v>
      </c>
      <c r="O39" s="28">
        <v>1133561</v>
      </c>
      <c r="P39" s="22">
        <v>1080446</v>
      </c>
      <c r="Q39" s="28">
        <v>1117212</v>
      </c>
      <c r="R39" s="28">
        <v>1161304</v>
      </c>
      <c r="S39" s="28">
        <v>1177644</v>
      </c>
      <c r="T39" s="22">
        <v>1213390</v>
      </c>
      <c r="U39" s="28">
        <v>1245542</v>
      </c>
      <c r="V39" s="28">
        <v>1219338</v>
      </c>
      <c r="W39" s="28">
        <v>1260019</v>
      </c>
      <c r="X39" s="22">
        <v>1297363</v>
      </c>
    </row>
    <row r="40" spans="1:24" ht="13.5">
      <c r="A40" s="2" t="s">
        <v>79</v>
      </c>
      <c r="B40" s="28">
        <v>809938</v>
      </c>
      <c r="C40" s="28">
        <v>652143</v>
      </c>
      <c r="D40" s="28">
        <v>863552</v>
      </c>
      <c r="E40" s="22">
        <v>818325</v>
      </c>
      <c r="F40" s="28">
        <v>847692</v>
      </c>
      <c r="G40" s="28">
        <v>712875</v>
      </c>
      <c r="H40" s="28">
        <v>945450</v>
      </c>
      <c r="I40" s="22">
        <v>784346</v>
      </c>
      <c r="J40" s="28">
        <v>875904</v>
      </c>
      <c r="K40" s="28">
        <v>843468</v>
      </c>
      <c r="L40" s="28">
        <v>1105017</v>
      </c>
      <c r="M40" s="22">
        <v>622175</v>
      </c>
      <c r="N40" s="28">
        <v>920195</v>
      </c>
      <c r="O40" s="28">
        <v>1094971</v>
      </c>
      <c r="P40" s="22">
        <v>620553</v>
      </c>
      <c r="Q40" s="28">
        <v>1721564</v>
      </c>
      <c r="R40" s="28">
        <v>1552536</v>
      </c>
      <c r="S40" s="28">
        <v>1347515</v>
      </c>
      <c r="T40" s="22">
        <v>741898</v>
      </c>
      <c r="U40" s="28">
        <v>1839218</v>
      </c>
      <c r="V40" s="28">
        <v>1701048</v>
      </c>
      <c r="W40" s="28">
        <v>1749610</v>
      </c>
      <c r="X40" s="22">
        <v>749194</v>
      </c>
    </row>
    <row r="41" spans="1:24" ht="13.5">
      <c r="A41" s="2" t="s">
        <v>127</v>
      </c>
      <c r="B41" s="28">
        <v>16207479</v>
      </c>
      <c r="C41" s="28">
        <v>15230935</v>
      </c>
      <c r="D41" s="28">
        <v>15071081</v>
      </c>
      <c r="E41" s="22">
        <v>15180441</v>
      </c>
      <c r="F41" s="28">
        <v>15159540</v>
      </c>
      <c r="G41" s="28">
        <v>15198671</v>
      </c>
      <c r="H41" s="28">
        <v>13697840</v>
      </c>
      <c r="I41" s="22">
        <v>14197163</v>
      </c>
      <c r="J41" s="28">
        <v>14322105</v>
      </c>
      <c r="K41" s="28">
        <v>15201916</v>
      </c>
      <c r="L41" s="28">
        <v>15179512</v>
      </c>
      <c r="M41" s="22">
        <v>15086267</v>
      </c>
      <c r="N41" s="28">
        <v>14842401</v>
      </c>
      <c r="O41" s="28">
        <v>14943023</v>
      </c>
      <c r="P41" s="22">
        <v>14008621</v>
      </c>
      <c r="Q41" s="28">
        <v>13543200</v>
      </c>
      <c r="R41" s="28">
        <v>13396390</v>
      </c>
      <c r="S41" s="28">
        <v>14425808</v>
      </c>
      <c r="T41" s="22">
        <v>15923889</v>
      </c>
      <c r="U41" s="28">
        <v>19403195</v>
      </c>
      <c r="V41" s="28">
        <v>19765540</v>
      </c>
      <c r="W41" s="28">
        <v>19449577</v>
      </c>
      <c r="X41" s="22">
        <v>21775507</v>
      </c>
    </row>
    <row r="42" spans="1:24" ht="13.5">
      <c r="A42" s="2" t="s">
        <v>128</v>
      </c>
      <c r="B42" s="28">
        <v>315000</v>
      </c>
      <c r="C42" s="28">
        <v>330000</v>
      </c>
      <c r="D42" s="28">
        <v>375000</v>
      </c>
      <c r="E42" s="22">
        <v>415000</v>
      </c>
      <c r="F42" s="28">
        <v>530000</v>
      </c>
      <c r="G42" s="28">
        <v>555000</v>
      </c>
      <c r="H42" s="28">
        <v>610000</v>
      </c>
      <c r="I42" s="22">
        <v>635000</v>
      </c>
      <c r="J42" s="28">
        <v>690000</v>
      </c>
      <c r="K42" s="28">
        <v>715000</v>
      </c>
      <c r="L42" s="28">
        <v>500000</v>
      </c>
      <c r="M42" s="22">
        <v>525000</v>
      </c>
      <c r="N42" s="28">
        <v>1075000</v>
      </c>
      <c r="O42" s="28">
        <v>1100000</v>
      </c>
      <c r="P42" s="22">
        <v>800000</v>
      </c>
      <c r="Q42" s="28">
        <v>1100000</v>
      </c>
      <c r="R42" s="28">
        <v>1100000</v>
      </c>
      <c r="S42" s="28">
        <v>1100000</v>
      </c>
      <c r="T42" s="22">
        <v>1100000</v>
      </c>
      <c r="U42" s="28">
        <v>300000</v>
      </c>
      <c r="V42" s="28">
        <v>300000</v>
      </c>
      <c r="W42" s="28">
        <v>300000</v>
      </c>
      <c r="X42" s="22">
        <v>300000</v>
      </c>
    </row>
    <row r="43" spans="1:24" ht="13.5">
      <c r="A43" s="2" t="s">
        <v>129</v>
      </c>
      <c r="B43" s="28">
        <v>310051</v>
      </c>
      <c r="C43" s="28">
        <v>299607</v>
      </c>
      <c r="D43" s="28">
        <v>289307</v>
      </c>
      <c r="E43" s="22">
        <v>267851</v>
      </c>
      <c r="F43" s="28">
        <v>260919</v>
      </c>
      <c r="G43" s="28">
        <v>255145</v>
      </c>
      <c r="H43" s="28">
        <v>263703</v>
      </c>
      <c r="I43" s="22">
        <v>254771</v>
      </c>
      <c r="J43" s="28">
        <v>264993</v>
      </c>
      <c r="K43" s="28">
        <v>263446</v>
      </c>
      <c r="L43" s="28">
        <v>267058</v>
      </c>
      <c r="M43" s="22">
        <v>278347</v>
      </c>
      <c r="N43" s="28">
        <v>268606</v>
      </c>
      <c r="O43" s="28">
        <v>270087</v>
      </c>
      <c r="P43" s="22">
        <v>275066</v>
      </c>
      <c r="Q43" s="28">
        <v>258408</v>
      </c>
      <c r="R43" s="28">
        <v>254862</v>
      </c>
      <c r="S43" s="28">
        <v>250524</v>
      </c>
      <c r="T43" s="22">
        <v>244685</v>
      </c>
      <c r="U43" s="28">
        <v>205230</v>
      </c>
      <c r="V43" s="28">
        <v>199001</v>
      </c>
      <c r="W43" s="28">
        <v>205078</v>
      </c>
      <c r="X43" s="22">
        <v>212609</v>
      </c>
    </row>
    <row r="44" spans="1:24" ht="13.5">
      <c r="A44" s="2" t="s">
        <v>130</v>
      </c>
      <c r="B44" s="28">
        <v>113386</v>
      </c>
      <c r="C44" s="28">
        <v>110708</v>
      </c>
      <c r="D44" s="28">
        <v>108033</v>
      </c>
      <c r="E44" s="22">
        <v>105356</v>
      </c>
      <c r="F44" s="28">
        <v>102680</v>
      </c>
      <c r="G44" s="28">
        <v>100003</v>
      </c>
      <c r="H44" s="28">
        <v>97327</v>
      </c>
      <c r="I44" s="22">
        <v>94650</v>
      </c>
      <c r="J44" s="28">
        <v>92680</v>
      </c>
      <c r="K44" s="28">
        <v>89901</v>
      </c>
      <c r="L44" s="28">
        <v>86189</v>
      </c>
      <c r="M44" s="22">
        <v>89576</v>
      </c>
      <c r="N44" s="28">
        <v>84599</v>
      </c>
      <c r="O44" s="28">
        <v>81162</v>
      </c>
      <c r="P44" s="22">
        <v>79178</v>
      </c>
      <c r="Q44" s="28">
        <v>76260</v>
      </c>
      <c r="R44" s="28">
        <v>74072</v>
      </c>
      <c r="S44" s="28">
        <v>72189</v>
      </c>
      <c r="T44" s="22">
        <v>74574</v>
      </c>
      <c r="U44" s="28">
        <v>82477</v>
      </c>
      <c r="V44" s="28">
        <v>80070</v>
      </c>
      <c r="W44" s="28">
        <v>77665</v>
      </c>
      <c r="X44" s="22">
        <v>176400</v>
      </c>
    </row>
    <row r="45" spans="1:24" ht="13.5">
      <c r="A45" s="2" t="s">
        <v>254</v>
      </c>
      <c r="B45" s="28">
        <v>354582</v>
      </c>
      <c r="C45" s="28">
        <v>355933</v>
      </c>
      <c r="D45" s="28">
        <v>355960</v>
      </c>
      <c r="E45" s="22">
        <v>355826</v>
      </c>
      <c r="F45" s="28">
        <v>354587</v>
      </c>
      <c r="G45" s="28">
        <v>355812</v>
      </c>
      <c r="H45" s="28">
        <v>354160</v>
      </c>
      <c r="I45" s="22">
        <v>352060</v>
      </c>
      <c r="J45" s="28">
        <v>351006</v>
      </c>
      <c r="K45" s="28">
        <v>348756</v>
      </c>
      <c r="L45" s="28">
        <v>347883</v>
      </c>
      <c r="M45" s="22">
        <v>344699</v>
      </c>
      <c r="N45" s="28">
        <v>363149</v>
      </c>
      <c r="O45" s="28">
        <v>360899</v>
      </c>
      <c r="P45" s="22">
        <v>358649</v>
      </c>
      <c r="Q45" s="28">
        <v>358584</v>
      </c>
      <c r="R45" s="28">
        <v>356334</v>
      </c>
      <c r="S45" s="28">
        <v>354004</v>
      </c>
      <c r="T45" s="22">
        <v>351754</v>
      </c>
      <c r="U45" s="28">
        <v>350077</v>
      </c>
      <c r="V45" s="28">
        <v>347557</v>
      </c>
      <c r="W45" s="28">
        <v>346115</v>
      </c>
      <c r="X45" s="22">
        <v>343595</v>
      </c>
    </row>
    <row r="46" spans="1:24" ht="13.5">
      <c r="A46" s="2" t="s">
        <v>79</v>
      </c>
      <c r="B46" s="28">
        <v>150666</v>
      </c>
      <c r="C46" s="28">
        <v>148416</v>
      </c>
      <c r="D46" s="28">
        <v>149622</v>
      </c>
      <c r="E46" s="22">
        <v>149749</v>
      </c>
      <c r="F46" s="28">
        <v>143755</v>
      </c>
      <c r="G46" s="28">
        <v>136870</v>
      </c>
      <c r="H46" s="28">
        <v>136825</v>
      </c>
      <c r="I46" s="22">
        <v>5742</v>
      </c>
      <c r="J46" s="28">
        <v>119660</v>
      </c>
      <c r="K46" s="28">
        <v>136576</v>
      </c>
      <c r="L46" s="28">
        <v>134680</v>
      </c>
      <c r="M46" s="22">
        <v>5628</v>
      </c>
      <c r="N46" s="28">
        <v>129479</v>
      </c>
      <c r="O46" s="28">
        <v>127971</v>
      </c>
      <c r="P46" s="22"/>
      <c r="Q46" s="28">
        <v>122351</v>
      </c>
      <c r="R46" s="28">
        <v>122036</v>
      </c>
      <c r="S46" s="28">
        <v>122036</v>
      </c>
      <c r="T46" s="22"/>
      <c r="U46" s="28">
        <v>122036</v>
      </c>
      <c r="V46" s="28">
        <v>122036</v>
      </c>
      <c r="W46" s="28">
        <v>133079</v>
      </c>
      <c r="X46" s="22"/>
    </row>
    <row r="47" spans="1:24" ht="13.5">
      <c r="A47" s="2" t="s">
        <v>131</v>
      </c>
      <c r="B47" s="28">
        <v>1243687</v>
      </c>
      <c r="C47" s="28">
        <v>1244666</v>
      </c>
      <c r="D47" s="28">
        <v>1277924</v>
      </c>
      <c r="E47" s="22">
        <v>1293783</v>
      </c>
      <c r="F47" s="28">
        <v>1391943</v>
      </c>
      <c r="G47" s="28">
        <v>1402831</v>
      </c>
      <c r="H47" s="28">
        <v>1462017</v>
      </c>
      <c r="I47" s="22">
        <v>1467730</v>
      </c>
      <c r="J47" s="28">
        <v>1518341</v>
      </c>
      <c r="K47" s="28">
        <v>1553681</v>
      </c>
      <c r="L47" s="28">
        <v>1335811</v>
      </c>
      <c r="M47" s="22">
        <v>1367079</v>
      </c>
      <c r="N47" s="28">
        <v>1920835</v>
      </c>
      <c r="O47" s="28">
        <v>1940122</v>
      </c>
      <c r="P47" s="22">
        <v>1635230</v>
      </c>
      <c r="Q47" s="28">
        <v>1915605</v>
      </c>
      <c r="R47" s="28">
        <v>1907306</v>
      </c>
      <c r="S47" s="28">
        <v>1898755</v>
      </c>
      <c r="T47" s="22">
        <v>1893050</v>
      </c>
      <c r="U47" s="28">
        <v>1059821</v>
      </c>
      <c r="V47" s="28">
        <v>1048665</v>
      </c>
      <c r="W47" s="28">
        <v>1061939</v>
      </c>
      <c r="X47" s="22">
        <v>1165685</v>
      </c>
    </row>
    <row r="48" spans="1:24" ht="14.25" thickBot="1">
      <c r="A48" s="5" t="s">
        <v>132</v>
      </c>
      <c r="B48" s="29">
        <v>17451166</v>
      </c>
      <c r="C48" s="29">
        <v>16475601</v>
      </c>
      <c r="D48" s="29">
        <v>16349006</v>
      </c>
      <c r="E48" s="23">
        <v>16474224</v>
      </c>
      <c r="F48" s="29">
        <v>16551483</v>
      </c>
      <c r="G48" s="29">
        <v>16601502</v>
      </c>
      <c r="H48" s="29">
        <v>15159857</v>
      </c>
      <c r="I48" s="23">
        <v>15664894</v>
      </c>
      <c r="J48" s="29">
        <v>15840446</v>
      </c>
      <c r="K48" s="29">
        <v>16755598</v>
      </c>
      <c r="L48" s="29">
        <v>16515324</v>
      </c>
      <c r="M48" s="23">
        <v>16453347</v>
      </c>
      <c r="N48" s="29">
        <v>16763237</v>
      </c>
      <c r="O48" s="29">
        <v>16883146</v>
      </c>
      <c r="P48" s="23">
        <v>15643852</v>
      </c>
      <c r="Q48" s="29">
        <v>15458805</v>
      </c>
      <c r="R48" s="29">
        <v>15303697</v>
      </c>
      <c r="S48" s="29">
        <v>16324563</v>
      </c>
      <c r="T48" s="23">
        <v>17816940</v>
      </c>
      <c r="U48" s="29">
        <v>20463017</v>
      </c>
      <c r="V48" s="29">
        <v>20814206</v>
      </c>
      <c r="W48" s="29">
        <v>20511516</v>
      </c>
      <c r="X48" s="23">
        <v>22941192</v>
      </c>
    </row>
    <row r="49" spans="1:24" ht="14.25" thickTop="1">
      <c r="A49" s="2" t="s">
        <v>133</v>
      </c>
      <c r="B49" s="28">
        <v>1181875</v>
      </c>
      <c r="C49" s="28">
        <v>1181875</v>
      </c>
      <c r="D49" s="28">
        <v>1181875</v>
      </c>
      <c r="E49" s="22">
        <v>1181875</v>
      </c>
      <c r="F49" s="28">
        <v>1181875</v>
      </c>
      <c r="G49" s="28">
        <v>1181875</v>
      </c>
      <c r="H49" s="28">
        <v>1181875</v>
      </c>
      <c r="I49" s="22">
        <v>1181875</v>
      </c>
      <c r="J49" s="28">
        <v>1181875</v>
      </c>
      <c r="K49" s="28">
        <v>1181875</v>
      </c>
      <c r="L49" s="28">
        <v>1181875</v>
      </c>
      <c r="M49" s="22">
        <v>1181875</v>
      </c>
      <c r="N49" s="28">
        <v>1181875</v>
      </c>
      <c r="O49" s="28">
        <v>1181875</v>
      </c>
      <c r="P49" s="22">
        <v>1181875</v>
      </c>
      <c r="Q49" s="28">
        <v>1181875</v>
      </c>
      <c r="R49" s="28">
        <v>1181875</v>
      </c>
      <c r="S49" s="28">
        <v>1181875</v>
      </c>
      <c r="T49" s="22">
        <v>1181875</v>
      </c>
      <c r="U49" s="28">
        <v>1181875</v>
      </c>
      <c r="V49" s="28">
        <v>1181875</v>
      </c>
      <c r="W49" s="28">
        <v>1181875</v>
      </c>
      <c r="X49" s="22">
        <v>1181875</v>
      </c>
    </row>
    <row r="50" spans="1:24" ht="13.5">
      <c r="A50" s="2" t="s">
        <v>135</v>
      </c>
      <c r="B50" s="28">
        <v>1015305</v>
      </c>
      <c r="C50" s="28">
        <v>1015305</v>
      </c>
      <c r="D50" s="28">
        <v>1015305</v>
      </c>
      <c r="E50" s="22">
        <v>1015305</v>
      </c>
      <c r="F50" s="28">
        <v>1015305</v>
      </c>
      <c r="G50" s="28">
        <v>1015305</v>
      </c>
      <c r="H50" s="28">
        <v>1015305</v>
      </c>
      <c r="I50" s="22">
        <v>1015305</v>
      </c>
      <c r="J50" s="28">
        <v>1015305</v>
      </c>
      <c r="K50" s="28">
        <v>1015305</v>
      </c>
      <c r="L50" s="28">
        <v>1015305</v>
      </c>
      <c r="M50" s="22">
        <v>1015305</v>
      </c>
      <c r="N50" s="28">
        <v>1015305</v>
      </c>
      <c r="O50" s="28">
        <v>1015305</v>
      </c>
      <c r="P50" s="22">
        <v>1015305</v>
      </c>
      <c r="Q50" s="28">
        <v>1015305</v>
      </c>
      <c r="R50" s="28">
        <v>1015305</v>
      </c>
      <c r="S50" s="28">
        <v>1015305</v>
      </c>
      <c r="T50" s="22">
        <v>1015305</v>
      </c>
      <c r="U50" s="28">
        <v>1015305</v>
      </c>
      <c r="V50" s="28">
        <v>1015305</v>
      </c>
      <c r="W50" s="28">
        <v>1015305</v>
      </c>
      <c r="X50" s="22">
        <v>1015305</v>
      </c>
    </row>
    <row r="51" spans="1:24" ht="13.5">
      <c r="A51" s="2" t="s">
        <v>140</v>
      </c>
      <c r="B51" s="28">
        <v>8898141</v>
      </c>
      <c r="C51" s="28">
        <v>8697853</v>
      </c>
      <c r="D51" s="28">
        <v>8505979</v>
      </c>
      <c r="E51" s="22">
        <v>8460898</v>
      </c>
      <c r="F51" s="28">
        <v>8340724</v>
      </c>
      <c r="G51" s="28">
        <v>8143324</v>
      </c>
      <c r="H51" s="28">
        <v>8103461</v>
      </c>
      <c r="I51" s="22">
        <v>8121610</v>
      </c>
      <c r="J51" s="28">
        <v>7967310</v>
      </c>
      <c r="K51" s="28">
        <v>8024457</v>
      </c>
      <c r="L51" s="28">
        <v>7930991</v>
      </c>
      <c r="M51" s="22">
        <v>7870993</v>
      </c>
      <c r="N51" s="28">
        <v>7680256</v>
      </c>
      <c r="O51" s="28">
        <v>7556054</v>
      </c>
      <c r="P51" s="22">
        <v>7511307</v>
      </c>
      <c r="Q51" s="28">
        <v>7438222</v>
      </c>
      <c r="R51" s="28">
        <v>7319974</v>
      </c>
      <c r="S51" s="28">
        <v>7374758</v>
      </c>
      <c r="T51" s="22">
        <v>7523909</v>
      </c>
      <c r="U51" s="28">
        <v>7702274</v>
      </c>
      <c r="V51" s="28">
        <v>7712618</v>
      </c>
      <c r="W51" s="28">
        <v>7622560</v>
      </c>
      <c r="X51" s="22">
        <v>7558410</v>
      </c>
    </row>
    <row r="52" spans="1:24" ht="13.5">
      <c r="A52" s="2" t="s">
        <v>141</v>
      </c>
      <c r="B52" s="28">
        <v>-231034</v>
      </c>
      <c r="C52" s="28">
        <v>-231011</v>
      </c>
      <c r="D52" s="28">
        <v>-230980</v>
      </c>
      <c r="E52" s="22">
        <v>-230980</v>
      </c>
      <c r="F52" s="28">
        <v>-230957</v>
      </c>
      <c r="G52" s="28">
        <v>-230957</v>
      </c>
      <c r="H52" s="28">
        <v>-230945</v>
      </c>
      <c r="I52" s="22">
        <v>-230945</v>
      </c>
      <c r="J52" s="28">
        <v>-230945</v>
      </c>
      <c r="K52" s="28">
        <v>-230945</v>
      </c>
      <c r="L52" s="28">
        <v>-230922</v>
      </c>
      <c r="M52" s="22">
        <v>-230922</v>
      </c>
      <c r="N52" s="28">
        <v>-230914</v>
      </c>
      <c r="O52" s="28">
        <v>-230896</v>
      </c>
      <c r="P52" s="22">
        <v>-230896</v>
      </c>
      <c r="Q52" s="28">
        <v>-230891</v>
      </c>
      <c r="R52" s="28">
        <v>-230882</v>
      </c>
      <c r="S52" s="28">
        <v>-230877</v>
      </c>
      <c r="T52" s="22">
        <v>-229589</v>
      </c>
      <c r="U52" s="28">
        <v>-229559</v>
      </c>
      <c r="V52" s="28">
        <v>-229536</v>
      </c>
      <c r="W52" s="28">
        <v>-229536</v>
      </c>
      <c r="X52" s="22">
        <v>-229529</v>
      </c>
    </row>
    <row r="53" spans="1:24" ht="13.5">
      <c r="A53" s="2" t="s">
        <v>142</v>
      </c>
      <c r="B53" s="28">
        <v>10864286</v>
      </c>
      <c r="C53" s="28">
        <v>10664021</v>
      </c>
      <c r="D53" s="28">
        <v>10472179</v>
      </c>
      <c r="E53" s="22">
        <v>10427097</v>
      </c>
      <c r="F53" s="28">
        <v>10306947</v>
      </c>
      <c r="G53" s="28">
        <v>10109547</v>
      </c>
      <c r="H53" s="28">
        <v>10069696</v>
      </c>
      <c r="I53" s="22">
        <v>10087845</v>
      </c>
      <c r="J53" s="28">
        <v>9933544</v>
      </c>
      <c r="K53" s="28">
        <v>9990692</v>
      </c>
      <c r="L53" s="28">
        <v>9897249</v>
      </c>
      <c r="M53" s="22">
        <v>9837250</v>
      </c>
      <c r="N53" s="28">
        <v>9646521</v>
      </c>
      <c r="O53" s="28">
        <v>9522338</v>
      </c>
      <c r="P53" s="22">
        <v>9477591</v>
      </c>
      <c r="Q53" s="28">
        <v>9404510</v>
      </c>
      <c r="R53" s="28">
        <v>9286272</v>
      </c>
      <c r="S53" s="28">
        <v>9341061</v>
      </c>
      <c r="T53" s="22">
        <v>9491500</v>
      </c>
      <c r="U53" s="28">
        <v>9669895</v>
      </c>
      <c r="V53" s="28">
        <v>9680262</v>
      </c>
      <c r="W53" s="28">
        <v>9590203</v>
      </c>
      <c r="X53" s="22">
        <v>9526061</v>
      </c>
    </row>
    <row r="54" spans="1:24" ht="13.5">
      <c r="A54" s="2" t="s">
        <v>143</v>
      </c>
      <c r="B54" s="28">
        <v>285107</v>
      </c>
      <c r="C54" s="28">
        <v>232425</v>
      </c>
      <c r="D54" s="28">
        <v>202234</v>
      </c>
      <c r="E54" s="22">
        <v>175594</v>
      </c>
      <c r="F54" s="28">
        <v>138460</v>
      </c>
      <c r="G54" s="28">
        <v>95471</v>
      </c>
      <c r="H54" s="28">
        <v>83744</v>
      </c>
      <c r="I54" s="22">
        <v>133615</v>
      </c>
      <c r="J54" s="28">
        <v>72460</v>
      </c>
      <c r="K54" s="28">
        <v>76756</v>
      </c>
      <c r="L54" s="28">
        <v>116219</v>
      </c>
      <c r="M54" s="22">
        <v>121675</v>
      </c>
      <c r="N54" s="28">
        <v>46461</v>
      </c>
      <c r="O54" s="28">
        <v>73735</v>
      </c>
      <c r="P54" s="22">
        <v>101067</v>
      </c>
      <c r="Q54" s="28">
        <v>139331</v>
      </c>
      <c r="R54" s="28">
        <v>237353</v>
      </c>
      <c r="S54" s="28">
        <v>211598</v>
      </c>
      <c r="T54" s="22">
        <v>110592</v>
      </c>
      <c r="U54" s="28">
        <v>111960</v>
      </c>
      <c r="V54" s="28">
        <v>251040</v>
      </c>
      <c r="W54" s="28">
        <v>377391</v>
      </c>
      <c r="X54" s="22">
        <v>295110</v>
      </c>
    </row>
    <row r="55" spans="1:24" ht="13.5">
      <c r="A55" s="2" t="s">
        <v>0</v>
      </c>
      <c r="B55" s="28">
        <v>77008</v>
      </c>
      <c r="C55" s="28">
        <v>75927</v>
      </c>
      <c r="D55" s="28">
        <v>37683</v>
      </c>
      <c r="E55" s="22">
        <v>-6675</v>
      </c>
      <c r="F55" s="28">
        <v>-75683</v>
      </c>
      <c r="G55" s="28">
        <v>-73845</v>
      </c>
      <c r="H55" s="28">
        <v>-55273</v>
      </c>
      <c r="I55" s="22">
        <v>-91302</v>
      </c>
      <c r="J55" s="28">
        <v>-99319</v>
      </c>
      <c r="K55" s="28">
        <v>-66723</v>
      </c>
      <c r="L55" s="28">
        <v>-64917</v>
      </c>
      <c r="M55" s="22">
        <v>-59014</v>
      </c>
      <c r="N55" s="28">
        <v>-57485</v>
      </c>
      <c r="O55" s="28">
        <v>-42152</v>
      </c>
      <c r="P55" s="22">
        <v>-49212</v>
      </c>
      <c r="Q55" s="28">
        <v>-54726</v>
      </c>
      <c r="R55" s="28">
        <v>-44325</v>
      </c>
      <c r="S55" s="28">
        <v>-46879</v>
      </c>
      <c r="T55" s="22">
        <v>-57362</v>
      </c>
      <c r="U55" s="28">
        <v>-23788</v>
      </c>
      <c r="V55" s="28">
        <v>-1383</v>
      </c>
      <c r="W55" s="28">
        <v>-16721</v>
      </c>
      <c r="X55" s="22">
        <v>-1535</v>
      </c>
    </row>
    <row r="56" spans="1:24" ht="13.5">
      <c r="A56" s="2" t="s">
        <v>144</v>
      </c>
      <c r="B56" s="28">
        <v>362116</v>
      </c>
      <c r="C56" s="28">
        <v>308353</v>
      </c>
      <c r="D56" s="28">
        <v>239917</v>
      </c>
      <c r="E56" s="22">
        <v>168918</v>
      </c>
      <c r="F56" s="28">
        <v>62777</v>
      </c>
      <c r="G56" s="28">
        <v>21626</v>
      </c>
      <c r="H56" s="28">
        <v>28471</v>
      </c>
      <c r="I56" s="22">
        <v>42312</v>
      </c>
      <c r="J56" s="28">
        <v>-26859</v>
      </c>
      <c r="K56" s="28">
        <v>10033</v>
      </c>
      <c r="L56" s="28">
        <v>51301</v>
      </c>
      <c r="M56" s="22">
        <v>62660</v>
      </c>
      <c r="N56" s="28">
        <v>-11024</v>
      </c>
      <c r="O56" s="28">
        <v>31583</v>
      </c>
      <c r="P56" s="22">
        <v>51854</v>
      </c>
      <c r="Q56" s="28">
        <v>84604</v>
      </c>
      <c r="R56" s="28">
        <v>193028</v>
      </c>
      <c r="S56" s="28">
        <v>164719</v>
      </c>
      <c r="T56" s="22">
        <v>53230</v>
      </c>
      <c r="U56" s="28">
        <v>88171</v>
      </c>
      <c r="V56" s="28">
        <v>249657</v>
      </c>
      <c r="W56" s="28">
        <v>360669</v>
      </c>
      <c r="X56" s="22">
        <v>293575</v>
      </c>
    </row>
    <row r="57" spans="1:24" ht="13.5">
      <c r="A57" s="6" t="s">
        <v>145</v>
      </c>
      <c r="B57" s="28">
        <v>11226403</v>
      </c>
      <c r="C57" s="28">
        <v>10972374</v>
      </c>
      <c r="D57" s="28">
        <v>10712096</v>
      </c>
      <c r="E57" s="22">
        <v>10596016</v>
      </c>
      <c r="F57" s="28">
        <v>10369724</v>
      </c>
      <c r="G57" s="28">
        <v>10131174</v>
      </c>
      <c r="H57" s="28">
        <v>10098167</v>
      </c>
      <c r="I57" s="22">
        <v>10130157</v>
      </c>
      <c r="J57" s="28">
        <v>9906685</v>
      </c>
      <c r="K57" s="28">
        <v>10000725</v>
      </c>
      <c r="L57" s="28">
        <v>9948551</v>
      </c>
      <c r="M57" s="22">
        <v>9899911</v>
      </c>
      <c r="N57" s="28">
        <v>9635496</v>
      </c>
      <c r="O57" s="28">
        <v>9553922</v>
      </c>
      <c r="P57" s="22">
        <v>9529445</v>
      </c>
      <c r="Q57" s="28">
        <v>9489115</v>
      </c>
      <c r="R57" s="28">
        <v>9479300</v>
      </c>
      <c r="S57" s="28">
        <v>9515403</v>
      </c>
      <c r="T57" s="22">
        <v>9571869</v>
      </c>
      <c r="U57" s="28">
        <v>9801483</v>
      </c>
      <c r="V57" s="28">
        <v>9975743</v>
      </c>
      <c r="W57" s="28">
        <v>9996428</v>
      </c>
      <c r="X57" s="22">
        <v>9868453</v>
      </c>
    </row>
    <row r="58" spans="1:24" ht="14.25" thickBot="1">
      <c r="A58" s="7" t="s">
        <v>146</v>
      </c>
      <c r="B58" s="28">
        <v>28677570</v>
      </c>
      <c r="C58" s="28">
        <v>27447975</v>
      </c>
      <c r="D58" s="28">
        <v>27061103</v>
      </c>
      <c r="E58" s="22">
        <v>27070240</v>
      </c>
      <c r="F58" s="28">
        <v>26921208</v>
      </c>
      <c r="G58" s="28">
        <v>26732676</v>
      </c>
      <c r="H58" s="28">
        <v>25258025</v>
      </c>
      <c r="I58" s="22">
        <v>25795051</v>
      </c>
      <c r="J58" s="28">
        <v>25747131</v>
      </c>
      <c r="K58" s="28">
        <v>26756323</v>
      </c>
      <c r="L58" s="28">
        <v>26463875</v>
      </c>
      <c r="M58" s="22">
        <v>26353259</v>
      </c>
      <c r="N58" s="28">
        <v>26398733</v>
      </c>
      <c r="O58" s="28">
        <v>26437068</v>
      </c>
      <c r="P58" s="22">
        <v>25173298</v>
      </c>
      <c r="Q58" s="28">
        <v>24947920</v>
      </c>
      <c r="R58" s="28">
        <v>24782997</v>
      </c>
      <c r="S58" s="28">
        <v>25839966</v>
      </c>
      <c r="T58" s="22">
        <v>27388809</v>
      </c>
      <c r="U58" s="28">
        <v>30264500</v>
      </c>
      <c r="V58" s="28">
        <v>30789949</v>
      </c>
      <c r="W58" s="28">
        <v>30507945</v>
      </c>
      <c r="X58" s="22">
        <v>32809645</v>
      </c>
    </row>
    <row r="59" spans="1:24" ht="14.25" thickTop="1">
      <c r="A59" s="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1" ht="13.5">
      <c r="A61" s="20" t="s">
        <v>151</v>
      </c>
    </row>
    <row r="62" ht="13.5">
      <c r="A62" s="20" t="s">
        <v>152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147</v>
      </c>
      <c r="B2" s="14">
        <v>7417</v>
      </c>
      <c r="C2" s="14"/>
      <c r="D2" s="14"/>
      <c r="E2" s="14"/>
      <c r="F2" s="14"/>
      <c r="G2" s="14"/>
    </row>
    <row r="3" spans="1:7" ht="14.25" thickBot="1">
      <c r="A3" s="11" t="s">
        <v>148</v>
      </c>
      <c r="B3" s="1" t="s">
        <v>149</v>
      </c>
      <c r="C3" s="1"/>
      <c r="D3" s="1"/>
      <c r="E3" s="1"/>
      <c r="F3" s="1"/>
      <c r="G3" s="1"/>
    </row>
    <row r="4" spans="1:7" ht="14.25" thickTop="1">
      <c r="A4" s="10" t="s">
        <v>49</v>
      </c>
      <c r="B4" s="15" t="str">
        <f>HYPERLINK("http://www.kabupro.jp/mark/20130626/S000DPLA.htm","有価証券報告書")</f>
        <v>有価証券報告書</v>
      </c>
      <c r="C4" s="15" t="str">
        <f>HYPERLINK("http://www.kabupro.jp/mark/20130626/S000DPLA.htm","有価証券報告書")</f>
        <v>有価証券報告書</v>
      </c>
      <c r="D4" s="15" t="str">
        <f>HYPERLINK("http://www.kabupro.jp/mark/20120627/S000B5JR.htm","有価証券報告書")</f>
        <v>有価証券報告書</v>
      </c>
      <c r="E4" s="15" t="str">
        <f>HYPERLINK("http://www.kabupro.jp/mark/20110629/S0008JX2.htm","有価証券報告書")</f>
        <v>有価証券報告書</v>
      </c>
      <c r="F4" s="15" t="str">
        <f>HYPERLINK("http://www.kabupro.jp/mark/20100625/S0005X9S.htm","有価証券報告書")</f>
        <v>有価証券報告書</v>
      </c>
      <c r="G4" s="15" t="str">
        <f>HYPERLINK("http://www.kabupro.jp/mark/20090626/S0003DCK.htm","有価証券報告書")</f>
        <v>有価証券報告書</v>
      </c>
    </row>
    <row r="5" spans="1:7" ht="14.25" thickBot="1">
      <c r="A5" s="11" t="s">
        <v>50</v>
      </c>
      <c r="B5" s="1" t="s">
        <v>56</v>
      </c>
      <c r="C5" s="1" t="s">
        <v>56</v>
      </c>
      <c r="D5" s="1" t="s">
        <v>60</v>
      </c>
      <c r="E5" s="1" t="s">
        <v>62</v>
      </c>
      <c r="F5" s="1" t="s">
        <v>64</v>
      </c>
      <c r="G5" s="1" t="s">
        <v>66</v>
      </c>
    </row>
    <row r="6" spans="1:7" ht="15" thickBot="1" thickTop="1">
      <c r="A6" s="10" t="s">
        <v>51</v>
      </c>
      <c r="B6" s="18" t="s">
        <v>210</v>
      </c>
      <c r="C6" s="19"/>
      <c r="D6" s="19"/>
      <c r="E6" s="19"/>
      <c r="F6" s="19"/>
      <c r="G6" s="19"/>
    </row>
    <row r="7" spans="1:7" ht="14.25" thickTop="1">
      <c r="A7" s="12" t="s">
        <v>52</v>
      </c>
      <c r="B7" s="16" t="s">
        <v>57</v>
      </c>
      <c r="C7" s="16" t="s">
        <v>57</v>
      </c>
      <c r="D7" s="16" t="s">
        <v>57</v>
      </c>
      <c r="E7" s="16" t="s">
        <v>57</v>
      </c>
      <c r="F7" s="16" t="s">
        <v>57</v>
      </c>
      <c r="G7" s="16" t="s">
        <v>57</v>
      </c>
    </row>
    <row r="8" spans="1:7" ht="13.5">
      <c r="A8" s="13" t="s">
        <v>53</v>
      </c>
      <c r="B8" s="17" t="s">
        <v>153</v>
      </c>
      <c r="C8" s="17" t="s">
        <v>154</v>
      </c>
      <c r="D8" s="17" t="s">
        <v>155</v>
      </c>
      <c r="E8" s="17" t="s">
        <v>156</v>
      </c>
      <c r="F8" s="17" t="s">
        <v>157</v>
      </c>
      <c r="G8" s="17" t="s">
        <v>158</v>
      </c>
    </row>
    <row r="9" spans="1:7" ht="13.5">
      <c r="A9" s="13" t="s">
        <v>54</v>
      </c>
      <c r="B9" s="17" t="s">
        <v>58</v>
      </c>
      <c r="C9" s="17" t="s">
        <v>59</v>
      </c>
      <c r="D9" s="17" t="s">
        <v>61</v>
      </c>
      <c r="E9" s="17" t="s">
        <v>63</v>
      </c>
      <c r="F9" s="17" t="s">
        <v>65</v>
      </c>
      <c r="G9" s="17" t="s">
        <v>67</v>
      </c>
    </row>
    <row r="10" spans="1:7" ht="14.25" thickBot="1">
      <c r="A10" s="13" t="s">
        <v>55</v>
      </c>
      <c r="B10" s="17" t="s">
        <v>69</v>
      </c>
      <c r="C10" s="17" t="s">
        <v>69</v>
      </c>
      <c r="D10" s="17" t="s">
        <v>69</v>
      </c>
      <c r="E10" s="17" t="s">
        <v>69</v>
      </c>
      <c r="F10" s="17" t="s">
        <v>69</v>
      </c>
      <c r="G10" s="17" t="s">
        <v>69</v>
      </c>
    </row>
    <row r="11" spans="1:7" ht="14.25" thickTop="1">
      <c r="A11" s="26" t="s">
        <v>159</v>
      </c>
      <c r="B11" s="21">
        <v>23078839</v>
      </c>
      <c r="C11" s="21">
        <v>21688211</v>
      </c>
      <c r="D11" s="21">
        <v>24192583</v>
      </c>
      <c r="E11" s="21">
        <v>18067830</v>
      </c>
      <c r="F11" s="21">
        <v>28253303</v>
      </c>
      <c r="G11" s="21">
        <v>36401031</v>
      </c>
    </row>
    <row r="12" spans="1:7" ht="13.5">
      <c r="A12" s="7" t="s">
        <v>160</v>
      </c>
      <c r="B12" s="22">
        <v>20755440</v>
      </c>
      <c r="C12" s="22">
        <v>19276218</v>
      </c>
      <c r="D12" s="22">
        <v>21529287</v>
      </c>
      <c r="E12" s="22">
        <v>15970548</v>
      </c>
      <c r="F12" s="22">
        <v>25396790</v>
      </c>
      <c r="G12" s="22">
        <v>32779204</v>
      </c>
    </row>
    <row r="13" spans="1:7" ht="13.5">
      <c r="A13" s="7" t="s">
        <v>161</v>
      </c>
      <c r="B13" s="22">
        <v>2323398</v>
      </c>
      <c r="C13" s="22">
        <v>2411993</v>
      </c>
      <c r="D13" s="22">
        <v>2663296</v>
      </c>
      <c r="E13" s="22">
        <v>2097281</v>
      </c>
      <c r="F13" s="22">
        <v>2856512</v>
      </c>
      <c r="G13" s="22">
        <v>3621826</v>
      </c>
    </row>
    <row r="14" spans="1:7" ht="13.5">
      <c r="A14" s="7" t="s">
        <v>162</v>
      </c>
      <c r="B14" s="22">
        <v>420560</v>
      </c>
      <c r="C14" s="22">
        <v>449240</v>
      </c>
      <c r="D14" s="22">
        <v>445594</v>
      </c>
      <c r="E14" s="22">
        <v>462288</v>
      </c>
      <c r="F14" s="22">
        <v>543111</v>
      </c>
      <c r="G14" s="22">
        <v>624944</v>
      </c>
    </row>
    <row r="15" spans="1:7" ht="13.5">
      <c r="A15" s="7" t="s">
        <v>163</v>
      </c>
      <c r="B15" s="22">
        <v>295969</v>
      </c>
      <c r="C15" s="22">
        <v>323610</v>
      </c>
      <c r="D15" s="22">
        <v>530311</v>
      </c>
      <c r="E15" s="22">
        <v>359930</v>
      </c>
      <c r="F15" s="22">
        <v>468174</v>
      </c>
      <c r="G15" s="22">
        <v>490018</v>
      </c>
    </row>
    <row r="16" spans="1:7" ht="13.5">
      <c r="A16" s="7" t="s">
        <v>164</v>
      </c>
      <c r="B16" s="22">
        <v>2447989</v>
      </c>
      <c r="C16" s="22">
        <v>2537623</v>
      </c>
      <c r="D16" s="22">
        <v>2578579</v>
      </c>
      <c r="E16" s="22">
        <v>2199640</v>
      </c>
      <c r="F16" s="22">
        <v>2931449</v>
      </c>
      <c r="G16" s="22">
        <v>3756752</v>
      </c>
    </row>
    <row r="17" spans="1:7" ht="13.5">
      <c r="A17" s="6" t="s">
        <v>165</v>
      </c>
      <c r="B17" s="22">
        <v>23353</v>
      </c>
      <c r="C17" s="22">
        <v>32576</v>
      </c>
      <c r="D17" s="22">
        <v>59305</v>
      </c>
      <c r="E17" s="22">
        <v>131956</v>
      </c>
      <c r="F17" s="22">
        <v>161224</v>
      </c>
      <c r="G17" s="22">
        <v>257420</v>
      </c>
    </row>
    <row r="18" spans="1:7" ht="13.5">
      <c r="A18" s="6" t="s">
        <v>166</v>
      </c>
      <c r="B18" s="22">
        <v>9222</v>
      </c>
      <c r="C18" s="22">
        <v>21847</v>
      </c>
      <c r="D18" s="22">
        <v>48525</v>
      </c>
      <c r="E18" s="22">
        <v>56025</v>
      </c>
      <c r="F18" s="22">
        <v>111142</v>
      </c>
      <c r="G18" s="22">
        <v>218820</v>
      </c>
    </row>
    <row r="19" spans="1:7" ht="13.5">
      <c r="A19" s="6" t="s">
        <v>167</v>
      </c>
      <c r="B19" s="22">
        <v>17915</v>
      </c>
      <c r="C19" s="22">
        <v>17644</v>
      </c>
      <c r="D19" s="22">
        <v>14463</v>
      </c>
      <c r="E19" s="22">
        <v>4787</v>
      </c>
      <c r="F19" s="22">
        <v>17453</v>
      </c>
      <c r="G19" s="22">
        <v>27384</v>
      </c>
    </row>
    <row r="20" spans="1:7" ht="13.5">
      <c r="A20" s="6" t="s">
        <v>168</v>
      </c>
      <c r="B20" s="22">
        <v>203192</v>
      </c>
      <c r="C20" s="22">
        <v>222471</v>
      </c>
      <c r="D20" s="22">
        <v>186060</v>
      </c>
      <c r="E20" s="22">
        <v>205457</v>
      </c>
      <c r="F20" s="22">
        <v>189274</v>
      </c>
      <c r="G20" s="22">
        <v>186010</v>
      </c>
    </row>
    <row r="21" spans="1:7" ht="13.5">
      <c r="A21" s="6" t="s">
        <v>169</v>
      </c>
      <c r="B21" s="22">
        <v>64350</v>
      </c>
      <c r="C21" s="22">
        <v>58765</v>
      </c>
      <c r="D21" s="22">
        <v>49750</v>
      </c>
      <c r="E21" s="22">
        <v>47755</v>
      </c>
      <c r="F21" s="22">
        <v>55900</v>
      </c>
      <c r="G21" s="22">
        <v>75235</v>
      </c>
    </row>
    <row r="22" spans="1:7" ht="13.5">
      <c r="A22" s="6" t="s">
        <v>170</v>
      </c>
      <c r="B22" s="22">
        <v>641020</v>
      </c>
      <c r="C22" s="22">
        <v>654075</v>
      </c>
      <c r="D22" s="22">
        <v>667196</v>
      </c>
      <c r="E22" s="22">
        <v>700385</v>
      </c>
      <c r="F22" s="22">
        <v>752408</v>
      </c>
      <c r="G22" s="22">
        <v>761864</v>
      </c>
    </row>
    <row r="23" spans="1:7" ht="13.5">
      <c r="A23" s="6" t="s">
        <v>171</v>
      </c>
      <c r="B23" s="22">
        <v>91964</v>
      </c>
      <c r="C23" s="22">
        <v>101359</v>
      </c>
      <c r="D23" s="22">
        <v>107266</v>
      </c>
      <c r="E23" s="22">
        <v>64325</v>
      </c>
      <c r="F23" s="22">
        <v>116768</v>
      </c>
      <c r="G23" s="22">
        <v>115699</v>
      </c>
    </row>
    <row r="24" spans="1:7" ht="13.5">
      <c r="A24" s="6" t="s">
        <v>172</v>
      </c>
      <c r="B24" s="22">
        <v>110237</v>
      </c>
      <c r="C24" s="22">
        <v>113000</v>
      </c>
      <c r="D24" s="22">
        <v>113000</v>
      </c>
      <c r="E24" s="22">
        <v>75000</v>
      </c>
      <c r="F24" s="22">
        <v>115000</v>
      </c>
      <c r="G24" s="22">
        <v>132000</v>
      </c>
    </row>
    <row r="25" spans="1:7" ht="13.5">
      <c r="A25" s="6" t="s">
        <v>173</v>
      </c>
      <c r="B25" s="22">
        <v>56989</v>
      </c>
      <c r="C25" s="22">
        <v>63007</v>
      </c>
      <c r="D25" s="22">
        <v>45777</v>
      </c>
      <c r="E25" s="22">
        <v>86848</v>
      </c>
      <c r="F25" s="22">
        <v>59832</v>
      </c>
      <c r="G25" s="22">
        <v>56574</v>
      </c>
    </row>
    <row r="26" spans="1:7" ht="13.5">
      <c r="A26" s="6" t="s">
        <v>174</v>
      </c>
      <c r="B26" s="22">
        <v>9477</v>
      </c>
      <c r="C26" s="22">
        <v>9007</v>
      </c>
      <c r="D26" s="22">
        <v>8765</v>
      </c>
      <c r="E26" s="22">
        <v>8057</v>
      </c>
      <c r="F26" s="22">
        <v>9926</v>
      </c>
      <c r="G26" s="22">
        <v>7624</v>
      </c>
    </row>
    <row r="27" spans="1:7" ht="13.5">
      <c r="A27" s="6" t="s">
        <v>175</v>
      </c>
      <c r="B27" s="22">
        <v>143783</v>
      </c>
      <c r="C27" s="22">
        <v>138765</v>
      </c>
      <c r="D27" s="22">
        <v>141616</v>
      </c>
      <c r="E27" s="22">
        <v>120322</v>
      </c>
      <c r="F27" s="22">
        <v>147622</v>
      </c>
      <c r="G27" s="22">
        <v>152696</v>
      </c>
    </row>
    <row r="28" spans="1:7" ht="13.5">
      <c r="A28" s="6" t="s">
        <v>176</v>
      </c>
      <c r="B28" s="22">
        <v>31976</v>
      </c>
      <c r="C28" s="22">
        <v>30712</v>
      </c>
      <c r="D28" s="22">
        <v>29336</v>
      </c>
      <c r="E28" s="22">
        <v>20408</v>
      </c>
      <c r="F28" s="22">
        <v>39919</v>
      </c>
      <c r="G28" s="22">
        <v>46892</v>
      </c>
    </row>
    <row r="29" spans="1:7" ht="13.5">
      <c r="A29" s="6" t="s">
        <v>177</v>
      </c>
      <c r="B29" s="22">
        <v>90538</v>
      </c>
      <c r="C29" s="22">
        <v>88257</v>
      </c>
      <c r="D29" s="22">
        <v>90589</v>
      </c>
      <c r="E29" s="22">
        <v>81713</v>
      </c>
      <c r="F29" s="22">
        <v>110177</v>
      </c>
      <c r="G29" s="22">
        <v>114448</v>
      </c>
    </row>
    <row r="30" spans="1:7" ht="13.5">
      <c r="A30" s="6" t="s">
        <v>178</v>
      </c>
      <c r="B30" s="22">
        <v>28753</v>
      </c>
      <c r="C30" s="22">
        <v>33276</v>
      </c>
      <c r="D30" s="22">
        <v>35773</v>
      </c>
      <c r="E30" s="22">
        <v>36044</v>
      </c>
      <c r="F30" s="22">
        <v>40803</v>
      </c>
      <c r="G30" s="22">
        <v>46719</v>
      </c>
    </row>
    <row r="31" spans="1:7" ht="13.5">
      <c r="A31" s="6" t="s">
        <v>179</v>
      </c>
      <c r="B31" s="22">
        <v>39995</v>
      </c>
      <c r="C31" s="22">
        <v>46646</v>
      </c>
      <c r="D31" s="22">
        <v>47004</v>
      </c>
      <c r="E31" s="22">
        <v>40841</v>
      </c>
      <c r="F31" s="22">
        <v>54679</v>
      </c>
      <c r="G31" s="22">
        <v>59079</v>
      </c>
    </row>
    <row r="32" spans="1:7" ht="13.5">
      <c r="A32" s="6" t="s">
        <v>180</v>
      </c>
      <c r="B32" s="22">
        <v>31518</v>
      </c>
      <c r="C32" s="22">
        <v>40055</v>
      </c>
      <c r="D32" s="22">
        <v>36774</v>
      </c>
      <c r="E32" s="22">
        <v>31768</v>
      </c>
      <c r="F32" s="22">
        <v>38541</v>
      </c>
      <c r="G32" s="22">
        <v>42613</v>
      </c>
    </row>
    <row r="33" spans="1:7" ht="13.5">
      <c r="A33" s="6" t="s">
        <v>181</v>
      </c>
      <c r="B33" s="22">
        <v>56634</v>
      </c>
      <c r="C33" s="22">
        <v>42252</v>
      </c>
      <c r="D33" s="22">
        <v>28420</v>
      </c>
      <c r="E33" s="22">
        <v>27914</v>
      </c>
      <c r="F33" s="22">
        <v>33770</v>
      </c>
      <c r="G33" s="22">
        <v>34685</v>
      </c>
    </row>
    <row r="34" spans="1:7" ht="13.5">
      <c r="A34" s="6" t="s">
        <v>182</v>
      </c>
      <c r="B34" s="22">
        <v>10528</v>
      </c>
      <c r="C34" s="22">
        <v>9976</v>
      </c>
      <c r="D34" s="22">
        <v>10500</v>
      </c>
      <c r="E34" s="22">
        <v>13765</v>
      </c>
      <c r="F34" s="22">
        <v>15398</v>
      </c>
      <c r="G34" s="22">
        <v>22340</v>
      </c>
    </row>
    <row r="35" spans="1:7" ht="13.5">
      <c r="A35" s="6" t="s">
        <v>183</v>
      </c>
      <c r="B35" s="22">
        <v>135223</v>
      </c>
      <c r="C35" s="22">
        <v>143749</v>
      </c>
      <c r="D35" s="22">
        <v>144055</v>
      </c>
      <c r="E35" s="22">
        <v>148537</v>
      </c>
      <c r="F35" s="22">
        <v>174401</v>
      </c>
      <c r="G35" s="22">
        <v>181967</v>
      </c>
    </row>
    <row r="36" spans="1:7" ht="13.5">
      <c r="A36" s="6" t="s">
        <v>79</v>
      </c>
      <c r="B36" s="22">
        <v>185714</v>
      </c>
      <c r="C36" s="22">
        <v>185254</v>
      </c>
      <c r="D36" s="22">
        <v>169548</v>
      </c>
      <c r="E36" s="22">
        <v>161131</v>
      </c>
      <c r="F36" s="22">
        <v>245709</v>
      </c>
      <c r="G36" s="22">
        <v>197535</v>
      </c>
    </row>
    <row r="37" spans="1:7" ht="13.5">
      <c r="A37" s="6" t="s">
        <v>184</v>
      </c>
      <c r="B37" s="22">
        <v>1982388</v>
      </c>
      <c r="C37" s="22">
        <v>2052702</v>
      </c>
      <c r="D37" s="22">
        <v>2033731</v>
      </c>
      <c r="E37" s="22">
        <v>2063048</v>
      </c>
      <c r="F37" s="22">
        <v>2489952</v>
      </c>
      <c r="G37" s="22">
        <v>2757611</v>
      </c>
    </row>
    <row r="38" spans="1:7" ht="14.25" thickBot="1">
      <c r="A38" s="25" t="s">
        <v>185</v>
      </c>
      <c r="B38" s="23">
        <v>465600</v>
      </c>
      <c r="C38" s="23">
        <v>484920</v>
      </c>
      <c r="D38" s="23">
        <v>544847</v>
      </c>
      <c r="E38" s="23">
        <v>136591</v>
      </c>
      <c r="F38" s="23">
        <v>441496</v>
      </c>
      <c r="G38" s="23">
        <v>999140</v>
      </c>
    </row>
    <row r="39" spans="1:7" ht="14.25" thickTop="1">
      <c r="A39" s="6" t="s">
        <v>186</v>
      </c>
      <c r="B39" s="22">
        <v>46119</v>
      </c>
      <c r="C39" s="22">
        <v>50841</v>
      </c>
      <c r="D39" s="22">
        <v>49485</v>
      </c>
      <c r="E39" s="22">
        <v>53333</v>
      </c>
      <c r="F39" s="22">
        <v>66617</v>
      </c>
      <c r="G39" s="22">
        <v>61698</v>
      </c>
    </row>
    <row r="40" spans="1:7" ht="13.5">
      <c r="A40" s="6" t="s">
        <v>187</v>
      </c>
      <c r="B40" s="22">
        <v>36950</v>
      </c>
      <c r="C40" s="22">
        <v>35527</v>
      </c>
      <c r="D40" s="22">
        <v>31289</v>
      </c>
      <c r="E40" s="22">
        <v>57073</v>
      </c>
      <c r="F40" s="22">
        <v>49150</v>
      </c>
      <c r="G40" s="22">
        <v>72214</v>
      </c>
    </row>
    <row r="41" spans="1:7" ht="13.5">
      <c r="A41" s="6" t="s">
        <v>188</v>
      </c>
      <c r="B41" s="22">
        <v>25313</v>
      </c>
      <c r="C41" s="22">
        <v>24351</v>
      </c>
      <c r="D41" s="22">
        <v>23955</v>
      </c>
      <c r="E41" s="22">
        <v>23502</v>
      </c>
      <c r="F41" s="22">
        <v>23168</v>
      </c>
      <c r="G41" s="22">
        <v>23687</v>
      </c>
    </row>
    <row r="42" spans="1:7" ht="13.5">
      <c r="A42" s="6" t="s">
        <v>189</v>
      </c>
      <c r="B42" s="22">
        <v>21501</v>
      </c>
      <c r="C42" s="22">
        <v>8122</v>
      </c>
      <c r="D42" s="22"/>
      <c r="E42" s="22"/>
      <c r="F42" s="22"/>
      <c r="G42" s="22"/>
    </row>
    <row r="43" spans="1:7" ht="13.5">
      <c r="A43" s="6" t="s">
        <v>79</v>
      </c>
      <c r="B43" s="22">
        <v>12867</v>
      </c>
      <c r="C43" s="22">
        <v>6374</v>
      </c>
      <c r="D43" s="22">
        <v>16627</v>
      </c>
      <c r="E43" s="22">
        <v>6140</v>
      </c>
      <c r="F43" s="22">
        <v>18695</v>
      </c>
      <c r="G43" s="22">
        <v>18906</v>
      </c>
    </row>
    <row r="44" spans="1:7" ht="13.5">
      <c r="A44" s="6" t="s">
        <v>190</v>
      </c>
      <c r="B44" s="22">
        <v>142753</v>
      </c>
      <c r="C44" s="22">
        <v>125217</v>
      </c>
      <c r="D44" s="22">
        <v>121358</v>
      </c>
      <c r="E44" s="22">
        <v>140049</v>
      </c>
      <c r="F44" s="22">
        <v>157631</v>
      </c>
      <c r="G44" s="22">
        <v>176506</v>
      </c>
    </row>
    <row r="45" spans="1:7" ht="13.5">
      <c r="A45" s="6" t="s">
        <v>191</v>
      </c>
      <c r="B45" s="22">
        <v>29591</v>
      </c>
      <c r="C45" s="22">
        <v>40413</v>
      </c>
      <c r="D45" s="22">
        <v>45909</v>
      </c>
      <c r="E45" s="22">
        <v>46510</v>
      </c>
      <c r="F45" s="22">
        <v>53656</v>
      </c>
      <c r="G45" s="22">
        <v>61377</v>
      </c>
    </row>
    <row r="46" spans="1:7" ht="13.5">
      <c r="A46" s="6" t="s">
        <v>192</v>
      </c>
      <c r="B46" s="22">
        <v>7042</v>
      </c>
      <c r="C46" s="22">
        <v>8535</v>
      </c>
      <c r="D46" s="22">
        <v>9399</v>
      </c>
      <c r="E46" s="22">
        <v>10338</v>
      </c>
      <c r="F46" s="22">
        <v>24532</v>
      </c>
      <c r="G46" s="22">
        <v>18274</v>
      </c>
    </row>
    <row r="47" spans="1:7" ht="13.5">
      <c r="A47" s="6" t="s">
        <v>193</v>
      </c>
      <c r="B47" s="22">
        <v>3235</v>
      </c>
      <c r="C47" s="22">
        <v>6619</v>
      </c>
      <c r="D47" s="22">
        <v>8253</v>
      </c>
      <c r="E47" s="22">
        <v>4864</v>
      </c>
      <c r="F47" s="22">
        <v>8474</v>
      </c>
      <c r="G47" s="22">
        <v>15116</v>
      </c>
    </row>
    <row r="48" spans="1:7" ht="13.5">
      <c r="A48" s="6" t="s">
        <v>79</v>
      </c>
      <c r="B48" s="22"/>
      <c r="C48" s="22">
        <v>423</v>
      </c>
      <c r="D48" s="22">
        <v>10</v>
      </c>
      <c r="E48" s="22">
        <v>8650</v>
      </c>
      <c r="F48" s="22">
        <v>703</v>
      </c>
      <c r="G48" s="22">
        <v>2314</v>
      </c>
    </row>
    <row r="49" spans="1:7" ht="13.5">
      <c r="A49" s="6" t="s">
        <v>194</v>
      </c>
      <c r="B49" s="22">
        <v>39869</v>
      </c>
      <c r="C49" s="22">
        <v>55991</v>
      </c>
      <c r="D49" s="22">
        <v>70722</v>
      </c>
      <c r="E49" s="22">
        <v>70402</v>
      </c>
      <c r="F49" s="22">
        <v>87664</v>
      </c>
      <c r="G49" s="22">
        <v>101854</v>
      </c>
    </row>
    <row r="50" spans="1:7" ht="14.25" thickBot="1">
      <c r="A50" s="25" t="s">
        <v>195</v>
      </c>
      <c r="B50" s="23">
        <v>568484</v>
      </c>
      <c r="C50" s="23">
        <v>554146</v>
      </c>
      <c r="D50" s="23">
        <v>595483</v>
      </c>
      <c r="E50" s="23">
        <v>206238</v>
      </c>
      <c r="F50" s="23">
        <v>511464</v>
      </c>
      <c r="G50" s="23">
        <v>1073793</v>
      </c>
    </row>
    <row r="51" spans="1:7" ht="14.25" thickTop="1">
      <c r="A51" s="6" t="s">
        <v>196</v>
      </c>
      <c r="B51" s="22"/>
      <c r="C51" s="22">
        <v>100349</v>
      </c>
      <c r="D51" s="22"/>
      <c r="E51" s="22"/>
      <c r="F51" s="22">
        <v>1005</v>
      </c>
      <c r="G51" s="22">
        <v>970</v>
      </c>
    </row>
    <row r="52" spans="1:7" ht="13.5">
      <c r="A52" s="6" t="s">
        <v>197</v>
      </c>
      <c r="B52" s="22"/>
      <c r="C52" s="22">
        <v>100349</v>
      </c>
      <c r="D52" s="22">
        <v>27123</v>
      </c>
      <c r="E52" s="22">
        <v>379779</v>
      </c>
      <c r="F52" s="22">
        <v>28770</v>
      </c>
      <c r="G52" s="22">
        <v>117755</v>
      </c>
    </row>
    <row r="53" spans="1:7" ht="13.5">
      <c r="A53" s="6" t="s">
        <v>198</v>
      </c>
      <c r="B53" s="22">
        <v>10747</v>
      </c>
      <c r="C53" s="22">
        <v>718</v>
      </c>
      <c r="D53" s="22">
        <v>716</v>
      </c>
      <c r="E53" s="22">
        <v>429</v>
      </c>
      <c r="F53" s="22"/>
      <c r="G53" s="22"/>
    </row>
    <row r="54" spans="1:7" ht="13.5">
      <c r="A54" s="6" t="s">
        <v>199</v>
      </c>
      <c r="B54" s="22"/>
      <c r="C54" s="22">
        <v>65605</v>
      </c>
      <c r="D54" s="22"/>
      <c r="E54" s="22"/>
      <c r="F54" s="22">
        <v>392</v>
      </c>
      <c r="G54" s="22">
        <v>3026</v>
      </c>
    </row>
    <row r="55" spans="1:7" ht="13.5">
      <c r="A55" s="6" t="s">
        <v>200</v>
      </c>
      <c r="B55" s="22">
        <v>17598</v>
      </c>
      <c r="C55" s="22">
        <v>1569</v>
      </c>
      <c r="D55" s="22">
        <v>10</v>
      </c>
      <c r="E55" s="22">
        <v>50</v>
      </c>
      <c r="F55" s="22">
        <v>15124</v>
      </c>
      <c r="G55" s="22">
        <v>3880</v>
      </c>
    </row>
    <row r="56" spans="1:7" ht="13.5">
      <c r="A56" s="6" t="s">
        <v>201</v>
      </c>
      <c r="B56" s="22">
        <v>7563</v>
      </c>
      <c r="C56" s="22"/>
      <c r="D56" s="22">
        <v>269</v>
      </c>
      <c r="E56" s="22"/>
      <c r="F56" s="22"/>
      <c r="G56" s="22"/>
    </row>
    <row r="57" spans="1:7" ht="13.5">
      <c r="A57" s="6" t="s">
        <v>202</v>
      </c>
      <c r="B57" s="22"/>
      <c r="C57" s="22">
        <v>3066</v>
      </c>
      <c r="D57" s="22"/>
      <c r="E57" s="22"/>
      <c r="F57" s="22">
        <v>50369</v>
      </c>
      <c r="G57" s="22"/>
    </row>
    <row r="58" spans="1:7" ht="13.5">
      <c r="A58" s="6" t="s">
        <v>203</v>
      </c>
      <c r="B58" s="22"/>
      <c r="C58" s="22">
        <v>50000</v>
      </c>
      <c r="D58" s="22">
        <v>30000</v>
      </c>
      <c r="E58" s="22">
        <v>80000</v>
      </c>
      <c r="F58" s="22"/>
      <c r="G58" s="22"/>
    </row>
    <row r="59" spans="1:7" ht="13.5">
      <c r="A59" s="6" t="s">
        <v>168</v>
      </c>
      <c r="B59" s="22">
        <v>1200</v>
      </c>
      <c r="C59" s="22"/>
      <c r="D59" s="22">
        <v>350</v>
      </c>
      <c r="E59" s="22">
        <v>177071</v>
      </c>
      <c r="F59" s="22">
        <v>5750</v>
      </c>
      <c r="G59" s="22">
        <v>133177</v>
      </c>
    </row>
    <row r="60" spans="1:7" ht="13.5">
      <c r="A60" s="6" t="s">
        <v>204</v>
      </c>
      <c r="B60" s="22">
        <v>37109</v>
      </c>
      <c r="C60" s="22">
        <v>120959</v>
      </c>
      <c r="D60" s="22">
        <v>65770</v>
      </c>
      <c r="E60" s="22">
        <v>257550</v>
      </c>
      <c r="F60" s="22">
        <v>146298</v>
      </c>
      <c r="G60" s="22">
        <v>145433</v>
      </c>
    </row>
    <row r="61" spans="1:7" ht="13.5">
      <c r="A61" s="7" t="s">
        <v>205</v>
      </c>
      <c r="B61" s="22">
        <v>531374</v>
      </c>
      <c r="C61" s="22">
        <v>533536</v>
      </c>
      <c r="D61" s="22">
        <v>556836</v>
      </c>
      <c r="E61" s="22">
        <v>328467</v>
      </c>
      <c r="F61" s="22">
        <v>393936</v>
      </c>
      <c r="G61" s="22">
        <v>1046114</v>
      </c>
    </row>
    <row r="62" spans="1:7" ht="13.5">
      <c r="A62" s="7" t="s">
        <v>206</v>
      </c>
      <c r="B62" s="22">
        <v>323347</v>
      </c>
      <c r="C62" s="22">
        <v>264772</v>
      </c>
      <c r="D62" s="22">
        <v>158250</v>
      </c>
      <c r="E62" s="22">
        <v>209785</v>
      </c>
      <c r="F62" s="22">
        <v>108119</v>
      </c>
      <c r="G62" s="22">
        <v>457734</v>
      </c>
    </row>
    <row r="63" spans="1:7" ht="13.5">
      <c r="A63" s="7" t="s">
        <v>207</v>
      </c>
      <c r="B63" s="22">
        <v>-86326</v>
      </c>
      <c r="C63" s="22">
        <v>45754</v>
      </c>
      <c r="D63" s="22">
        <v>107051</v>
      </c>
      <c r="E63" s="22">
        <v>-53663</v>
      </c>
      <c r="F63" s="22">
        <v>88834</v>
      </c>
      <c r="G63" s="22">
        <v>7948</v>
      </c>
    </row>
    <row r="64" spans="1:7" ht="13.5">
      <c r="A64" s="7" t="s">
        <v>208</v>
      </c>
      <c r="B64" s="22">
        <v>237021</v>
      </c>
      <c r="C64" s="22">
        <v>310527</v>
      </c>
      <c r="D64" s="22">
        <v>265302</v>
      </c>
      <c r="E64" s="22">
        <v>156122</v>
      </c>
      <c r="F64" s="22">
        <v>196953</v>
      </c>
      <c r="G64" s="22">
        <v>465682</v>
      </c>
    </row>
    <row r="65" spans="1:7" ht="14.25" thickBot="1">
      <c r="A65" s="7" t="s">
        <v>209</v>
      </c>
      <c r="B65" s="22">
        <v>294353</v>
      </c>
      <c r="C65" s="22">
        <v>223009</v>
      </c>
      <c r="D65" s="22">
        <v>291534</v>
      </c>
      <c r="E65" s="22">
        <v>172345</v>
      </c>
      <c r="F65" s="22">
        <v>196982</v>
      </c>
      <c r="G65" s="22">
        <v>580431</v>
      </c>
    </row>
    <row r="66" spans="1:7" ht="14.25" thickTop="1">
      <c r="A66" s="8"/>
      <c r="B66" s="24"/>
      <c r="C66" s="24"/>
      <c r="D66" s="24"/>
      <c r="E66" s="24"/>
      <c r="F66" s="24"/>
      <c r="G66" s="24"/>
    </row>
    <row r="68" ht="13.5">
      <c r="A68" s="20" t="s">
        <v>151</v>
      </c>
    </row>
    <row r="69" ht="13.5">
      <c r="A69" s="20" t="s">
        <v>152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147</v>
      </c>
      <c r="B2" s="14">
        <v>7417</v>
      </c>
      <c r="C2" s="14"/>
      <c r="D2" s="14"/>
      <c r="E2" s="14"/>
      <c r="F2" s="14"/>
      <c r="G2" s="14"/>
    </row>
    <row r="3" spans="1:7" ht="14.25" thickBot="1">
      <c r="A3" s="11" t="s">
        <v>148</v>
      </c>
      <c r="B3" s="1" t="s">
        <v>149</v>
      </c>
      <c r="C3" s="1"/>
      <c r="D3" s="1"/>
      <c r="E3" s="1"/>
      <c r="F3" s="1"/>
      <c r="G3" s="1"/>
    </row>
    <row r="4" spans="1:7" ht="14.25" thickTop="1">
      <c r="A4" s="10" t="s">
        <v>49</v>
      </c>
      <c r="B4" s="15" t="str">
        <f>HYPERLINK("http://www.kabupro.jp/mark/20130626/S000DPLA.htm","有価証券報告書")</f>
        <v>有価証券報告書</v>
      </c>
      <c r="C4" s="15" t="str">
        <f>HYPERLINK("http://www.kabupro.jp/mark/20130626/S000DPLA.htm","有価証券報告書")</f>
        <v>有価証券報告書</v>
      </c>
      <c r="D4" s="15" t="str">
        <f>HYPERLINK("http://www.kabupro.jp/mark/20120627/S000B5JR.htm","有価証券報告書")</f>
        <v>有価証券報告書</v>
      </c>
      <c r="E4" s="15" t="str">
        <f>HYPERLINK("http://www.kabupro.jp/mark/20110629/S0008JX2.htm","有価証券報告書")</f>
        <v>有価証券報告書</v>
      </c>
      <c r="F4" s="15" t="str">
        <f>HYPERLINK("http://www.kabupro.jp/mark/20100625/S0005X9S.htm","有価証券報告書")</f>
        <v>有価証券報告書</v>
      </c>
      <c r="G4" s="15" t="str">
        <f>HYPERLINK("http://www.kabupro.jp/mark/20090626/S0003DCK.htm","有価証券報告書")</f>
        <v>有価証券報告書</v>
      </c>
    </row>
    <row r="5" spans="1:7" ht="14.25" thickBot="1">
      <c r="A5" s="11" t="s">
        <v>50</v>
      </c>
      <c r="B5" s="1" t="s">
        <v>56</v>
      </c>
      <c r="C5" s="1" t="s">
        <v>56</v>
      </c>
      <c r="D5" s="1" t="s">
        <v>60</v>
      </c>
      <c r="E5" s="1" t="s">
        <v>62</v>
      </c>
      <c r="F5" s="1" t="s">
        <v>64</v>
      </c>
      <c r="G5" s="1" t="s">
        <v>66</v>
      </c>
    </row>
    <row r="6" spans="1:7" ht="15" thickBot="1" thickTop="1">
      <c r="A6" s="10" t="s">
        <v>51</v>
      </c>
      <c r="B6" s="18" t="s">
        <v>150</v>
      </c>
      <c r="C6" s="19"/>
      <c r="D6" s="19"/>
      <c r="E6" s="19"/>
      <c r="F6" s="19"/>
      <c r="G6" s="19"/>
    </row>
    <row r="7" spans="1:7" ht="14.25" thickTop="1">
      <c r="A7" s="12" t="s">
        <v>52</v>
      </c>
      <c r="B7" s="16" t="s">
        <v>57</v>
      </c>
      <c r="C7" s="16" t="s">
        <v>57</v>
      </c>
      <c r="D7" s="16" t="s">
        <v>57</v>
      </c>
      <c r="E7" s="16" t="s">
        <v>57</v>
      </c>
      <c r="F7" s="16" t="s">
        <v>57</v>
      </c>
      <c r="G7" s="16" t="s">
        <v>57</v>
      </c>
    </row>
    <row r="8" spans="1:7" ht="13.5">
      <c r="A8" s="13" t="s">
        <v>53</v>
      </c>
      <c r="B8" s="17"/>
      <c r="C8" s="17"/>
      <c r="D8" s="17"/>
      <c r="E8" s="17"/>
      <c r="F8" s="17"/>
      <c r="G8" s="17"/>
    </row>
    <row r="9" spans="1:7" ht="13.5">
      <c r="A9" s="13" t="s">
        <v>54</v>
      </c>
      <c r="B9" s="17" t="s">
        <v>58</v>
      </c>
      <c r="C9" s="17" t="s">
        <v>59</v>
      </c>
      <c r="D9" s="17" t="s">
        <v>61</v>
      </c>
      <c r="E9" s="17" t="s">
        <v>63</v>
      </c>
      <c r="F9" s="17" t="s">
        <v>65</v>
      </c>
      <c r="G9" s="17" t="s">
        <v>67</v>
      </c>
    </row>
    <row r="10" spans="1:7" ht="14.25" thickBot="1">
      <c r="A10" s="13" t="s">
        <v>55</v>
      </c>
      <c r="B10" s="17" t="s">
        <v>69</v>
      </c>
      <c r="C10" s="17" t="s">
        <v>69</v>
      </c>
      <c r="D10" s="17" t="s">
        <v>69</v>
      </c>
      <c r="E10" s="17" t="s">
        <v>69</v>
      </c>
      <c r="F10" s="17" t="s">
        <v>69</v>
      </c>
      <c r="G10" s="17" t="s">
        <v>69</v>
      </c>
    </row>
    <row r="11" spans="1:7" ht="14.25" thickTop="1">
      <c r="A11" s="9" t="s">
        <v>68</v>
      </c>
      <c r="B11" s="21">
        <v>1808521</v>
      </c>
      <c r="C11" s="21">
        <v>1616589</v>
      </c>
      <c r="D11" s="21">
        <v>1195632</v>
      </c>
      <c r="E11" s="21">
        <v>1006700</v>
      </c>
      <c r="F11" s="21">
        <v>886277</v>
      </c>
      <c r="G11" s="21">
        <v>1766555</v>
      </c>
    </row>
    <row r="12" spans="1:7" ht="13.5">
      <c r="A12" s="2" t="s">
        <v>70</v>
      </c>
      <c r="B12" s="22">
        <v>4189235</v>
      </c>
      <c r="C12" s="22">
        <v>4471697</v>
      </c>
      <c r="D12" s="22">
        <v>5522042</v>
      </c>
      <c r="E12" s="22">
        <v>5317274</v>
      </c>
      <c r="F12" s="22">
        <v>6450827</v>
      </c>
      <c r="G12" s="22">
        <v>7902235</v>
      </c>
    </row>
    <row r="13" spans="1:7" ht="13.5">
      <c r="A13" s="2" t="s">
        <v>71</v>
      </c>
      <c r="B13" s="22">
        <v>7283153</v>
      </c>
      <c r="C13" s="22">
        <v>6884297</v>
      </c>
      <c r="D13" s="22">
        <v>7245930</v>
      </c>
      <c r="E13" s="22">
        <v>6504818</v>
      </c>
      <c r="F13" s="22">
        <v>6133789</v>
      </c>
      <c r="G13" s="22">
        <v>9349647</v>
      </c>
    </row>
    <row r="14" spans="1:7" ht="13.5">
      <c r="A14" s="2" t="s">
        <v>72</v>
      </c>
      <c r="B14" s="22">
        <v>17459</v>
      </c>
      <c r="C14" s="22">
        <v>22953</v>
      </c>
      <c r="D14" s="22">
        <v>35179</v>
      </c>
      <c r="E14" s="22">
        <v>54160</v>
      </c>
      <c r="F14" s="22">
        <v>66929</v>
      </c>
      <c r="G14" s="22">
        <v>131645</v>
      </c>
    </row>
    <row r="15" spans="1:7" ht="13.5">
      <c r="A15" s="2" t="s">
        <v>73</v>
      </c>
      <c r="B15" s="22">
        <v>1026336</v>
      </c>
      <c r="C15" s="22">
        <v>814775</v>
      </c>
      <c r="D15" s="22">
        <v>1344313</v>
      </c>
      <c r="E15" s="22">
        <v>1195203</v>
      </c>
      <c r="F15" s="22">
        <v>1490279</v>
      </c>
      <c r="G15" s="22">
        <v>1190102</v>
      </c>
    </row>
    <row r="16" spans="1:7" ht="13.5">
      <c r="A16" s="2" t="s">
        <v>74</v>
      </c>
      <c r="B16" s="22">
        <v>1532</v>
      </c>
      <c r="C16" s="22">
        <v>1144</v>
      </c>
      <c r="D16" s="22">
        <v>978</v>
      </c>
      <c r="E16" s="22">
        <v>966</v>
      </c>
      <c r="F16" s="22">
        <v>909</v>
      </c>
      <c r="G16" s="22">
        <v>906</v>
      </c>
    </row>
    <row r="17" spans="1:7" ht="13.5">
      <c r="A17" s="2" t="s">
        <v>75</v>
      </c>
      <c r="B17" s="22">
        <v>117001</v>
      </c>
      <c r="C17" s="22">
        <v>135990</v>
      </c>
      <c r="D17" s="22">
        <v>12915</v>
      </c>
      <c r="E17" s="22">
        <v>64217</v>
      </c>
      <c r="F17" s="22">
        <v>3356</v>
      </c>
      <c r="G17" s="22">
        <v>94450</v>
      </c>
    </row>
    <row r="18" spans="1:7" ht="13.5">
      <c r="A18" s="2" t="s">
        <v>76</v>
      </c>
      <c r="B18" s="22">
        <v>9483</v>
      </c>
      <c r="C18" s="22">
        <v>8938</v>
      </c>
      <c r="D18" s="22">
        <v>9529</v>
      </c>
      <c r="E18" s="22">
        <v>9882</v>
      </c>
      <c r="F18" s="22">
        <v>15910</v>
      </c>
      <c r="G18" s="22">
        <v>22928</v>
      </c>
    </row>
    <row r="19" spans="1:7" ht="13.5">
      <c r="A19" s="2" t="s">
        <v>77</v>
      </c>
      <c r="B19" s="22">
        <v>258485</v>
      </c>
      <c r="C19" s="22">
        <v>179188</v>
      </c>
      <c r="D19" s="22">
        <v>178577</v>
      </c>
      <c r="E19" s="22">
        <v>217361</v>
      </c>
      <c r="F19" s="22">
        <v>149309</v>
      </c>
      <c r="G19" s="22">
        <v>182329</v>
      </c>
    </row>
    <row r="20" spans="1:7" ht="13.5">
      <c r="A20" s="2" t="s">
        <v>78</v>
      </c>
      <c r="B20" s="22">
        <v>4689751</v>
      </c>
      <c r="C20" s="22">
        <v>3987365</v>
      </c>
      <c r="D20" s="22">
        <v>3707377</v>
      </c>
      <c r="E20" s="22">
        <v>3594252</v>
      </c>
      <c r="F20" s="22">
        <v>4147046</v>
      </c>
      <c r="G20" s="22">
        <v>3192028</v>
      </c>
    </row>
    <row r="21" spans="1:7" ht="13.5">
      <c r="A21" s="2" t="s">
        <v>79</v>
      </c>
      <c r="B21" s="22">
        <v>121986</v>
      </c>
      <c r="C21" s="22">
        <v>31877</v>
      </c>
      <c r="D21" s="22">
        <v>45922</v>
      </c>
      <c r="E21" s="22">
        <v>113665</v>
      </c>
      <c r="F21" s="22">
        <v>216997</v>
      </c>
      <c r="G21" s="22">
        <v>206832</v>
      </c>
    </row>
    <row r="22" spans="1:7" ht="13.5">
      <c r="A22" s="2" t="s">
        <v>80</v>
      </c>
      <c r="B22" s="22">
        <v>-645923</v>
      </c>
      <c r="C22" s="22">
        <v>-507736</v>
      </c>
      <c r="D22" s="22">
        <v>-371166</v>
      </c>
      <c r="E22" s="22">
        <v>-493804</v>
      </c>
      <c r="F22" s="22">
        <v>-305900</v>
      </c>
      <c r="G22" s="22">
        <v>-334903</v>
      </c>
    </row>
    <row r="23" spans="1:7" ht="13.5">
      <c r="A23" s="2" t="s">
        <v>81</v>
      </c>
      <c r="B23" s="22">
        <v>18877024</v>
      </c>
      <c r="C23" s="22">
        <v>17647082</v>
      </c>
      <c r="D23" s="22">
        <v>18927233</v>
      </c>
      <c r="E23" s="22">
        <v>17584700</v>
      </c>
      <c r="F23" s="22">
        <v>19255733</v>
      </c>
      <c r="G23" s="22">
        <v>23704760</v>
      </c>
    </row>
    <row r="24" spans="1:7" ht="13.5">
      <c r="A24" s="3" t="s">
        <v>82</v>
      </c>
      <c r="B24" s="22">
        <v>355251</v>
      </c>
      <c r="C24" s="22">
        <v>521318</v>
      </c>
      <c r="D24" s="22">
        <v>992518</v>
      </c>
      <c r="E24" s="22">
        <v>1782751</v>
      </c>
      <c r="F24" s="22">
        <v>1951676</v>
      </c>
      <c r="G24" s="22">
        <v>2951525</v>
      </c>
    </row>
    <row r="25" spans="1:7" ht="13.5">
      <c r="A25" s="4" t="s">
        <v>83</v>
      </c>
      <c r="B25" s="22">
        <v>-118356</v>
      </c>
      <c r="C25" s="22">
        <v>-244783</v>
      </c>
      <c r="D25" s="22">
        <v>-540601</v>
      </c>
      <c r="E25" s="22">
        <v>-857084</v>
      </c>
      <c r="F25" s="22">
        <v>-946999</v>
      </c>
      <c r="G25" s="22">
        <v>-1239220</v>
      </c>
    </row>
    <row r="26" spans="1:7" ht="13.5">
      <c r="A26" s="4" t="s">
        <v>84</v>
      </c>
      <c r="B26" s="22">
        <v>236894</v>
      </c>
      <c r="C26" s="22">
        <v>276534</v>
      </c>
      <c r="D26" s="22">
        <v>451917</v>
      </c>
      <c r="E26" s="22">
        <v>925667</v>
      </c>
      <c r="F26" s="22">
        <v>1004676</v>
      </c>
      <c r="G26" s="22">
        <v>1712305</v>
      </c>
    </row>
    <row r="27" spans="1:7" ht="13.5">
      <c r="A27" s="3" t="s">
        <v>85</v>
      </c>
      <c r="B27" s="22">
        <v>652350</v>
      </c>
      <c r="C27" s="22">
        <v>652350</v>
      </c>
      <c r="D27" s="22">
        <v>298995</v>
      </c>
      <c r="E27" s="22">
        <v>293662</v>
      </c>
      <c r="F27" s="22">
        <v>293051</v>
      </c>
      <c r="G27" s="22">
        <v>302049</v>
      </c>
    </row>
    <row r="28" spans="1:7" ht="13.5">
      <c r="A28" s="4" t="s">
        <v>83</v>
      </c>
      <c r="B28" s="22">
        <v>-109749</v>
      </c>
      <c r="C28" s="22">
        <v>-88048</v>
      </c>
      <c r="D28" s="22">
        <v>-172424</v>
      </c>
      <c r="E28" s="22">
        <v>-164439</v>
      </c>
      <c r="F28" s="22">
        <v>-156559</v>
      </c>
      <c r="G28" s="22">
        <v>-152327</v>
      </c>
    </row>
    <row r="29" spans="1:7" ht="13.5">
      <c r="A29" s="4" t="s">
        <v>86</v>
      </c>
      <c r="B29" s="22">
        <v>542600</v>
      </c>
      <c r="C29" s="22">
        <v>564301</v>
      </c>
      <c r="D29" s="22">
        <v>126570</v>
      </c>
      <c r="E29" s="22">
        <v>129222</v>
      </c>
      <c r="F29" s="22">
        <v>136491</v>
      </c>
      <c r="G29" s="22">
        <v>149722</v>
      </c>
    </row>
    <row r="30" spans="1:7" ht="13.5">
      <c r="A30" s="3" t="s">
        <v>87</v>
      </c>
      <c r="B30" s="22">
        <v>74429</v>
      </c>
      <c r="C30" s="22">
        <v>74429</v>
      </c>
      <c r="D30" s="22">
        <v>69098</v>
      </c>
      <c r="E30" s="22">
        <v>69098</v>
      </c>
      <c r="F30" s="22">
        <v>69098</v>
      </c>
      <c r="G30" s="22">
        <v>89294</v>
      </c>
    </row>
    <row r="31" spans="1:7" ht="13.5">
      <c r="A31" s="4" t="s">
        <v>83</v>
      </c>
      <c r="B31" s="22">
        <v>-50774</v>
      </c>
      <c r="C31" s="22">
        <v>-47155</v>
      </c>
      <c r="D31" s="22">
        <v>-62133</v>
      </c>
      <c r="E31" s="22">
        <v>-61137</v>
      </c>
      <c r="F31" s="22">
        <v>-59834</v>
      </c>
      <c r="G31" s="22">
        <v>-64143</v>
      </c>
    </row>
    <row r="32" spans="1:7" ht="13.5">
      <c r="A32" s="4" t="s">
        <v>88</v>
      </c>
      <c r="B32" s="22">
        <v>23654</v>
      </c>
      <c r="C32" s="22">
        <v>27273</v>
      </c>
      <c r="D32" s="22">
        <v>6964</v>
      </c>
      <c r="E32" s="22">
        <v>7960</v>
      </c>
      <c r="F32" s="22">
        <v>9263</v>
      </c>
      <c r="G32" s="22">
        <v>25151</v>
      </c>
    </row>
    <row r="33" spans="1:7" ht="13.5">
      <c r="A33" s="3" t="s">
        <v>89</v>
      </c>
      <c r="B33" s="22">
        <v>26563</v>
      </c>
      <c r="C33" s="22">
        <v>17687</v>
      </c>
      <c r="D33" s="22">
        <v>19207</v>
      </c>
      <c r="E33" s="22">
        <v>19207</v>
      </c>
      <c r="F33" s="22">
        <v>19207</v>
      </c>
      <c r="G33" s="22">
        <v>19469</v>
      </c>
    </row>
    <row r="34" spans="1:7" ht="13.5">
      <c r="A34" s="4" t="s">
        <v>83</v>
      </c>
      <c r="B34" s="22">
        <v>-10760</v>
      </c>
      <c r="C34" s="22">
        <v>-7073</v>
      </c>
      <c r="D34" s="22">
        <v>-14283</v>
      </c>
      <c r="E34" s="22">
        <v>-12853</v>
      </c>
      <c r="F34" s="22">
        <v>-11319</v>
      </c>
      <c r="G34" s="22">
        <v>-16937</v>
      </c>
    </row>
    <row r="35" spans="1:7" ht="13.5">
      <c r="A35" s="4" t="s">
        <v>90</v>
      </c>
      <c r="B35" s="22">
        <v>15802</v>
      </c>
      <c r="C35" s="22">
        <v>10613</v>
      </c>
      <c r="D35" s="22">
        <v>4923</v>
      </c>
      <c r="E35" s="22">
        <v>6354</v>
      </c>
      <c r="F35" s="22">
        <v>7888</v>
      </c>
      <c r="G35" s="22">
        <v>2531</v>
      </c>
    </row>
    <row r="36" spans="1:7" ht="13.5">
      <c r="A36" s="3" t="s">
        <v>91</v>
      </c>
      <c r="B36" s="22">
        <v>71757</v>
      </c>
      <c r="C36" s="22">
        <v>91977</v>
      </c>
      <c r="D36" s="22">
        <v>42277</v>
      </c>
      <c r="E36" s="22">
        <v>42131</v>
      </c>
      <c r="F36" s="22">
        <v>44194</v>
      </c>
      <c r="G36" s="22">
        <v>53969</v>
      </c>
    </row>
    <row r="37" spans="1:7" ht="13.5">
      <c r="A37" s="4" t="s">
        <v>83</v>
      </c>
      <c r="B37" s="22">
        <v>-41580</v>
      </c>
      <c r="C37" s="22">
        <v>-33922</v>
      </c>
      <c r="D37" s="22">
        <v>-35383</v>
      </c>
      <c r="E37" s="22">
        <v>-33337</v>
      </c>
      <c r="F37" s="22">
        <v>-31420</v>
      </c>
      <c r="G37" s="22">
        <v>-32396</v>
      </c>
    </row>
    <row r="38" spans="1:7" ht="13.5">
      <c r="A38" s="4" t="s">
        <v>92</v>
      </c>
      <c r="B38" s="22">
        <v>30176</v>
      </c>
      <c r="C38" s="22">
        <v>58054</v>
      </c>
      <c r="D38" s="22">
        <v>6894</v>
      </c>
      <c r="E38" s="22">
        <v>8794</v>
      </c>
      <c r="F38" s="22">
        <v>12774</v>
      </c>
      <c r="G38" s="22">
        <v>21572</v>
      </c>
    </row>
    <row r="39" spans="1:7" ht="13.5">
      <c r="A39" s="3" t="s">
        <v>93</v>
      </c>
      <c r="B39" s="22">
        <v>826779</v>
      </c>
      <c r="C39" s="22">
        <v>836766</v>
      </c>
      <c r="D39" s="22">
        <v>981117</v>
      </c>
      <c r="E39" s="22">
        <v>447525</v>
      </c>
      <c r="F39" s="22">
        <v>447954</v>
      </c>
      <c r="G39" s="22">
        <v>447954</v>
      </c>
    </row>
    <row r="40" spans="1:7" ht="13.5">
      <c r="A40" s="3" t="s">
        <v>94</v>
      </c>
      <c r="B40" s="22">
        <v>1952</v>
      </c>
      <c r="C40" s="22">
        <v>1952</v>
      </c>
      <c r="D40" s="22">
        <v>68508</v>
      </c>
      <c r="E40" s="22"/>
      <c r="F40" s="22"/>
      <c r="G40" s="22"/>
    </row>
    <row r="41" spans="1:7" ht="13.5">
      <c r="A41" s="3" t="s">
        <v>95</v>
      </c>
      <c r="B41" s="22">
        <v>1677862</v>
      </c>
      <c r="C41" s="22">
        <v>1775497</v>
      </c>
      <c r="D41" s="22">
        <v>1646896</v>
      </c>
      <c r="E41" s="22">
        <v>1525524</v>
      </c>
      <c r="F41" s="22">
        <v>1619050</v>
      </c>
      <c r="G41" s="22">
        <v>2359237</v>
      </c>
    </row>
    <row r="42" spans="1:7" ht="13.5">
      <c r="A42" s="3" t="s">
        <v>96</v>
      </c>
      <c r="B42" s="22">
        <v>65263</v>
      </c>
      <c r="C42" s="22">
        <v>16611</v>
      </c>
      <c r="D42" s="22">
        <v>30142</v>
      </c>
      <c r="E42" s="22">
        <v>43893</v>
      </c>
      <c r="F42" s="22">
        <v>45909</v>
      </c>
      <c r="G42" s="22">
        <v>31647</v>
      </c>
    </row>
    <row r="43" spans="1:7" ht="13.5">
      <c r="A43" s="3" t="s">
        <v>97</v>
      </c>
      <c r="B43" s="22">
        <v>17640</v>
      </c>
      <c r="C43" s="22">
        <v>17640</v>
      </c>
      <c r="D43" s="22"/>
      <c r="E43" s="22"/>
      <c r="F43" s="22"/>
      <c r="G43" s="22"/>
    </row>
    <row r="44" spans="1:7" ht="13.5">
      <c r="A44" s="3" t="s">
        <v>98</v>
      </c>
      <c r="B44" s="22">
        <v>8479</v>
      </c>
      <c r="C44" s="22">
        <v>8479</v>
      </c>
      <c r="D44" s="22">
        <v>8479</v>
      </c>
      <c r="E44" s="22">
        <v>8479</v>
      </c>
      <c r="F44" s="22">
        <v>8479</v>
      </c>
      <c r="G44" s="22">
        <v>8479</v>
      </c>
    </row>
    <row r="45" spans="1:7" ht="13.5">
      <c r="A45" s="3" t="s">
        <v>99</v>
      </c>
      <c r="B45" s="22">
        <v>91382</v>
      </c>
      <c r="C45" s="22">
        <v>42730</v>
      </c>
      <c r="D45" s="22">
        <v>38621</v>
      </c>
      <c r="E45" s="22">
        <v>52373</v>
      </c>
      <c r="F45" s="22">
        <v>54389</v>
      </c>
      <c r="G45" s="22">
        <v>40126</v>
      </c>
    </row>
    <row r="46" spans="1:7" ht="13.5">
      <c r="A46" s="3" t="s">
        <v>100</v>
      </c>
      <c r="B46" s="22">
        <v>752367</v>
      </c>
      <c r="C46" s="22">
        <v>698871</v>
      </c>
      <c r="D46" s="22">
        <v>650862</v>
      </c>
      <c r="E46" s="22">
        <v>608331</v>
      </c>
      <c r="F46" s="22">
        <v>677038</v>
      </c>
      <c r="G46" s="22">
        <v>1027384</v>
      </c>
    </row>
    <row r="47" spans="1:7" ht="13.5">
      <c r="A47" s="3" t="s">
        <v>101</v>
      </c>
      <c r="B47" s="22">
        <v>454122</v>
      </c>
      <c r="C47" s="22">
        <v>454122</v>
      </c>
      <c r="D47" s="22">
        <v>500358</v>
      </c>
      <c r="E47" s="22">
        <v>480358</v>
      </c>
      <c r="F47" s="22">
        <v>560358</v>
      </c>
      <c r="G47" s="22">
        <v>564358</v>
      </c>
    </row>
    <row r="48" spans="1:7" ht="13.5">
      <c r="A48" s="3" t="s">
        <v>102</v>
      </c>
      <c r="B48" s="22">
        <v>151276</v>
      </c>
      <c r="C48" s="22">
        <v>151276</v>
      </c>
      <c r="D48" s="22">
        <v>151266</v>
      </c>
      <c r="E48" s="22">
        <v>14005</v>
      </c>
      <c r="F48" s="22">
        <v>14005</v>
      </c>
      <c r="G48" s="22">
        <v>14005</v>
      </c>
    </row>
    <row r="49" spans="1:7" ht="13.5">
      <c r="A49" s="3" t="s">
        <v>103</v>
      </c>
      <c r="B49" s="22">
        <v>348093</v>
      </c>
      <c r="C49" s="22">
        <v>348093</v>
      </c>
      <c r="D49" s="22">
        <v>348093</v>
      </c>
      <c r="E49" s="22">
        <v>371354</v>
      </c>
      <c r="F49" s="22">
        <v>279314</v>
      </c>
      <c r="G49" s="22">
        <v>202330</v>
      </c>
    </row>
    <row r="50" spans="1:7" ht="13.5">
      <c r="A50" s="3" t="s">
        <v>104</v>
      </c>
      <c r="B50" s="22">
        <v>24370</v>
      </c>
      <c r="C50" s="22">
        <v>27839</v>
      </c>
      <c r="D50" s="22">
        <v>36775</v>
      </c>
      <c r="E50" s="22">
        <v>44761</v>
      </c>
      <c r="F50" s="22">
        <v>43000</v>
      </c>
      <c r="G50" s="22">
        <v>43000</v>
      </c>
    </row>
    <row r="51" spans="1:7" ht="13.5">
      <c r="A51" s="3" t="s">
        <v>105</v>
      </c>
      <c r="B51" s="22">
        <v>10664</v>
      </c>
      <c r="C51" s="22">
        <v>13108</v>
      </c>
      <c r="D51" s="22">
        <v>12523</v>
      </c>
      <c r="E51" s="22">
        <v>7626</v>
      </c>
      <c r="F51" s="22">
        <v>2852</v>
      </c>
      <c r="G51" s="22">
        <v>4954</v>
      </c>
    </row>
    <row r="52" spans="1:7" ht="13.5">
      <c r="A52" s="3" t="s">
        <v>106</v>
      </c>
      <c r="B52" s="22">
        <v>181299</v>
      </c>
      <c r="C52" s="22">
        <v>299946</v>
      </c>
      <c r="D52" s="22">
        <v>379156</v>
      </c>
      <c r="E52" s="22">
        <v>591134</v>
      </c>
      <c r="F52" s="22">
        <v>519030</v>
      </c>
      <c r="G52" s="22">
        <v>346779</v>
      </c>
    </row>
    <row r="53" spans="1:7" ht="13.5">
      <c r="A53" s="3" t="s">
        <v>77</v>
      </c>
      <c r="B53" s="22">
        <v>74327</v>
      </c>
      <c r="C53" s="22">
        <v>89516</v>
      </c>
      <c r="D53" s="22">
        <v>130449</v>
      </c>
      <c r="E53" s="22">
        <v>209657</v>
      </c>
      <c r="F53" s="22">
        <v>215166</v>
      </c>
      <c r="G53" s="22">
        <v>147967</v>
      </c>
    </row>
    <row r="54" spans="1:7" ht="13.5">
      <c r="A54" s="3" t="s">
        <v>107</v>
      </c>
      <c r="B54" s="22">
        <v>35453</v>
      </c>
      <c r="C54" s="22">
        <v>35729</v>
      </c>
      <c r="D54" s="22">
        <v>36688</v>
      </c>
      <c r="E54" s="22">
        <v>36067</v>
      </c>
      <c r="F54" s="22">
        <v>38239</v>
      </c>
      <c r="G54" s="22">
        <v>48255</v>
      </c>
    </row>
    <row r="55" spans="1:7" ht="13.5">
      <c r="A55" s="3" t="s">
        <v>79</v>
      </c>
      <c r="B55" s="22">
        <v>36339</v>
      </c>
      <c r="C55" s="22">
        <v>40291</v>
      </c>
      <c r="D55" s="22">
        <v>35860</v>
      </c>
      <c r="E55" s="22">
        <v>33707</v>
      </c>
      <c r="F55" s="22">
        <v>31554</v>
      </c>
      <c r="G55" s="22">
        <v>36962</v>
      </c>
    </row>
    <row r="56" spans="1:7" ht="13.5">
      <c r="A56" s="3" t="s">
        <v>80</v>
      </c>
      <c r="B56" s="22">
        <v>-173413</v>
      </c>
      <c r="C56" s="22">
        <v>-255866</v>
      </c>
      <c r="D56" s="22">
        <v>-323964</v>
      </c>
      <c r="E56" s="22">
        <v>-423342</v>
      </c>
      <c r="F56" s="22">
        <v>-409331</v>
      </c>
      <c r="G56" s="22">
        <v>-357589</v>
      </c>
    </row>
    <row r="57" spans="1:7" ht="13.5">
      <c r="A57" s="3" t="s">
        <v>108</v>
      </c>
      <c r="B57" s="22">
        <v>1894899</v>
      </c>
      <c r="C57" s="22">
        <v>1902928</v>
      </c>
      <c r="D57" s="22">
        <v>1958071</v>
      </c>
      <c r="E57" s="22">
        <v>1973663</v>
      </c>
      <c r="F57" s="22">
        <v>1971229</v>
      </c>
      <c r="G57" s="22">
        <v>2078407</v>
      </c>
    </row>
    <row r="58" spans="1:7" ht="13.5">
      <c r="A58" s="2" t="s">
        <v>109</v>
      </c>
      <c r="B58" s="22">
        <v>3664144</v>
      </c>
      <c r="C58" s="22">
        <v>3721156</v>
      </c>
      <c r="D58" s="22">
        <v>3643589</v>
      </c>
      <c r="E58" s="22">
        <v>3551561</v>
      </c>
      <c r="F58" s="22">
        <v>3644669</v>
      </c>
      <c r="G58" s="22">
        <v>4477772</v>
      </c>
    </row>
    <row r="59" spans="1:7" ht="14.25" thickBot="1">
      <c r="A59" s="5" t="s">
        <v>110</v>
      </c>
      <c r="B59" s="23">
        <v>22541168</v>
      </c>
      <c r="C59" s="23">
        <v>21368239</v>
      </c>
      <c r="D59" s="23">
        <v>22570822</v>
      </c>
      <c r="E59" s="23">
        <v>21136261</v>
      </c>
      <c r="F59" s="23">
        <v>22900402</v>
      </c>
      <c r="G59" s="23">
        <v>28182532</v>
      </c>
    </row>
    <row r="60" spans="1:7" ht="14.25" thickTop="1">
      <c r="A60" s="2" t="s">
        <v>111</v>
      </c>
      <c r="B60" s="22">
        <v>3960032</v>
      </c>
      <c r="C60" s="22">
        <v>3410179</v>
      </c>
      <c r="D60" s="22">
        <v>3623414</v>
      </c>
      <c r="E60" s="22">
        <v>3106721</v>
      </c>
      <c r="F60" s="22">
        <v>4546974</v>
      </c>
      <c r="G60" s="22">
        <v>6970229</v>
      </c>
    </row>
    <row r="61" spans="1:7" ht="13.5">
      <c r="A61" s="2" t="s">
        <v>112</v>
      </c>
      <c r="B61" s="22">
        <v>3305094</v>
      </c>
      <c r="C61" s="22">
        <v>2532430</v>
      </c>
      <c r="D61" s="22">
        <v>3002526</v>
      </c>
      <c r="E61" s="22">
        <v>2115031</v>
      </c>
      <c r="F61" s="22">
        <v>1980961</v>
      </c>
      <c r="G61" s="22">
        <v>4476591</v>
      </c>
    </row>
    <row r="62" spans="1:7" ht="13.5">
      <c r="A62" s="2" t="s">
        <v>113</v>
      </c>
      <c r="B62" s="22">
        <v>2420000</v>
      </c>
      <c r="C62" s="22">
        <v>2645000</v>
      </c>
      <c r="D62" s="22">
        <v>2565000</v>
      </c>
      <c r="E62" s="22">
        <v>2890000</v>
      </c>
      <c r="F62" s="22">
        <v>2890000</v>
      </c>
      <c r="G62" s="22">
        <v>3690000</v>
      </c>
    </row>
    <row r="63" spans="1:7" ht="13.5">
      <c r="A63" s="2" t="s">
        <v>114</v>
      </c>
      <c r="B63" s="22">
        <v>520000</v>
      </c>
      <c r="C63" s="22">
        <v>160000</v>
      </c>
      <c r="D63" s="22">
        <v>900000</v>
      </c>
      <c r="E63" s="22">
        <v>300000</v>
      </c>
      <c r="F63" s="22"/>
      <c r="G63" s="22"/>
    </row>
    <row r="64" spans="1:7" ht="13.5">
      <c r="A64" s="2" t="s">
        <v>115</v>
      </c>
      <c r="B64" s="22">
        <v>53173</v>
      </c>
      <c r="C64" s="22">
        <v>76370</v>
      </c>
      <c r="D64" s="22">
        <v>151499</v>
      </c>
      <c r="E64" s="22">
        <v>280682</v>
      </c>
      <c r="F64" s="22">
        <v>422815</v>
      </c>
      <c r="G64" s="22"/>
    </row>
    <row r="65" spans="1:7" ht="13.5">
      <c r="A65" s="2" t="s">
        <v>116</v>
      </c>
      <c r="B65" s="22">
        <v>87813</v>
      </c>
      <c r="C65" s="22">
        <v>75052</v>
      </c>
      <c r="D65" s="22">
        <v>57934</v>
      </c>
      <c r="E65" s="22">
        <v>61319</v>
      </c>
      <c r="F65" s="22">
        <v>65264</v>
      </c>
      <c r="G65" s="22">
        <v>217963</v>
      </c>
    </row>
    <row r="66" spans="1:7" ht="13.5">
      <c r="A66" s="2" t="s">
        <v>117</v>
      </c>
      <c r="B66" s="22">
        <v>46770</v>
      </c>
      <c r="C66" s="22">
        <v>52692</v>
      </c>
      <c r="D66" s="22">
        <v>55920</v>
      </c>
      <c r="E66" s="22">
        <v>56138</v>
      </c>
      <c r="F66" s="22">
        <v>65987</v>
      </c>
      <c r="G66" s="22">
        <v>78974</v>
      </c>
    </row>
    <row r="67" spans="1:7" ht="13.5">
      <c r="A67" s="2" t="s">
        <v>118</v>
      </c>
      <c r="B67" s="22">
        <v>194529</v>
      </c>
      <c r="C67" s="22">
        <v>201104</v>
      </c>
      <c r="D67" s="22">
        <v>31120</v>
      </c>
      <c r="E67" s="22">
        <v>159920</v>
      </c>
      <c r="F67" s="22">
        <v>10936</v>
      </c>
      <c r="G67" s="22">
        <v>173294</v>
      </c>
    </row>
    <row r="68" spans="1:7" ht="13.5">
      <c r="A68" s="2" t="s">
        <v>119</v>
      </c>
      <c r="B68" s="22">
        <v>8767</v>
      </c>
      <c r="C68" s="22">
        <v>79514</v>
      </c>
      <c r="D68" s="22">
        <v>18173</v>
      </c>
      <c r="E68" s="22">
        <v>20885</v>
      </c>
      <c r="F68" s="22"/>
      <c r="G68" s="22"/>
    </row>
    <row r="69" spans="1:7" ht="13.5">
      <c r="A69" s="2" t="s">
        <v>120</v>
      </c>
      <c r="B69" s="22">
        <v>76578</v>
      </c>
      <c r="C69" s="22">
        <v>112765</v>
      </c>
      <c r="D69" s="22">
        <v>47447</v>
      </c>
      <c r="E69" s="22">
        <v>57842</v>
      </c>
      <c r="F69" s="22">
        <v>35639</v>
      </c>
      <c r="G69" s="22">
        <v>153644</v>
      </c>
    </row>
    <row r="70" spans="1:7" ht="13.5">
      <c r="A70" s="2" t="s">
        <v>121</v>
      </c>
      <c r="B70" s="22">
        <v>9724</v>
      </c>
      <c r="C70" s="22">
        <v>26493</v>
      </c>
      <c r="D70" s="22">
        <v>72102</v>
      </c>
      <c r="E70" s="22">
        <v>151200</v>
      </c>
      <c r="F70" s="22">
        <v>271924</v>
      </c>
      <c r="G70" s="22">
        <v>459632</v>
      </c>
    </row>
    <row r="71" spans="1:7" ht="13.5">
      <c r="A71" s="2" t="s">
        <v>122</v>
      </c>
      <c r="B71" s="22">
        <v>89282</v>
      </c>
      <c r="C71" s="22">
        <v>87591</v>
      </c>
      <c r="D71" s="22">
        <v>173577</v>
      </c>
      <c r="E71" s="22">
        <v>122450</v>
      </c>
      <c r="F71" s="22">
        <v>309405</v>
      </c>
      <c r="G71" s="22">
        <v>73121</v>
      </c>
    </row>
    <row r="72" spans="1:7" ht="13.5">
      <c r="A72" s="2" t="s">
        <v>123</v>
      </c>
      <c r="B72" s="22">
        <v>15922</v>
      </c>
      <c r="C72" s="22">
        <v>18122</v>
      </c>
      <c r="D72" s="22">
        <v>25032</v>
      </c>
      <c r="E72" s="22">
        <v>28461</v>
      </c>
      <c r="F72" s="22">
        <v>33599</v>
      </c>
      <c r="G72" s="22">
        <v>33444</v>
      </c>
    </row>
    <row r="73" spans="1:7" ht="13.5">
      <c r="A73" s="2" t="s">
        <v>124</v>
      </c>
      <c r="B73" s="22">
        <v>110237</v>
      </c>
      <c r="C73" s="22">
        <v>113000</v>
      </c>
      <c r="D73" s="22">
        <v>113000</v>
      </c>
      <c r="E73" s="22">
        <v>75000</v>
      </c>
      <c r="F73" s="22">
        <v>115000</v>
      </c>
      <c r="G73" s="22">
        <v>132000</v>
      </c>
    </row>
    <row r="74" spans="1:7" ht="13.5">
      <c r="A74" s="2" t="s">
        <v>125</v>
      </c>
      <c r="B74" s="22">
        <v>939884</v>
      </c>
      <c r="C74" s="22">
        <v>1064545</v>
      </c>
      <c r="D74" s="22">
        <v>1194547</v>
      </c>
      <c r="E74" s="22">
        <v>1136544</v>
      </c>
      <c r="F74" s="22">
        <v>1290673</v>
      </c>
      <c r="G74" s="22">
        <v>1404149</v>
      </c>
    </row>
    <row r="75" spans="1:7" ht="13.5">
      <c r="A75" s="2" t="s">
        <v>126</v>
      </c>
      <c r="B75" s="22">
        <v>241422</v>
      </c>
      <c r="C75" s="22">
        <v>273264</v>
      </c>
      <c r="D75" s="22">
        <v>326918</v>
      </c>
      <c r="E75" s="22">
        <v>329422</v>
      </c>
      <c r="F75" s="22">
        <v>376142</v>
      </c>
      <c r="G75" s="22">
        <v>421958</v>
      </c>
    </row>
    <row r="76" spans="1:7" ht="13.5">
      <c r="A76" s="2" t="s">
        <v>79</v>
      </c>
      <c r="B76" s="22">
        <v>850</v>
      </c>
      <c r="C76" s="22">
        <v>1853</v>
      </c>
      <c r="D76" s="22">
        <v>10975</v>
      </c>
      <c r="E76" s="22">
        <v>23993</v>
      </c>
      <c r="F76" s="22">
        <v>28681</v>
      </c>
      <c r="G76" s="22">
        <v>16433</v>
      </c>
    </row>
    <row r="77" spans="1:7" ht="13.5">
      <c r="A77" s="2" t="s">
        <v>127</v>
      </c>
      <c r="B77" s="22">
        <v>12080083</v>
      </c>
      <c r="C77" s="22">
        <v>10929981</v>
      </c>
      <c r="D77" s="22">
        <v>12369190</v>
      </c>
      <c r="E77" s="22">
        <v>10915613</v>
      </c>
      <c r="F77" s="22">
        <v>12444005</v>
      </c>
      <c r="G77" s="22">
        <v>18321438</v>
      </c>
    </row>
    <row r="78" spans="1:7" ht="13.5">
      <c r="A78" s="2" t="s">
        <v>128</v>
      </c>
      <c r="B78" s="22">
        <v>415000</v>
      </c>
      <c r="C78" s="22">
        <v>635000</v>
      </c>
      <c r="D78" s="22">
        <v>525000</v>
      </c>
      <c r="E78" s="22">
        <v>800000</v>
      </c>
      <c r="F78" s="22">
        <v>1100000</v>
      </c>
      <c r="G78" s="22">
        <v>300000</v>
      </c>
    </row>
    <row r="79" spans="1:7" ht="13.5">
      <c r="A79" s="2" t="s">
        <v>129</v>
      </c>
      <c r="B79" s="22">
        <v>267851</v>
      </c>
      <c r="C79" s="22">
        <v>254771</v>
      </c>
      <c r="D79" s="22">
        <v>278347</v>
      </c>
      <c r="E79" s="22">
        <v>275066</v>
      </c>
      <c r="F79" s="22">
        <v>244685</v>
      </c>
      <c r="G79" s="22">
        <v>212609</v>
      </c>
    </row>
    <row r="80" spans="1:7" ht="13.5">
      <c r="A80" s="2" t="s">
        <v>130</v>
      </c>
      <c r="B80" s="22">
        <v>88942</v>
      </c>
      <c r="C80" s="22">
        <v>79465</v>
      </c>
      <c r="D80" s="22">
        <v>75219</v>
      </c>
      <c r="E80" s="22">
        <v>66454</v>
      </c>
      <c r="F80" s="22">
        <v>63109</v>
      </c>
      <c r="G80" s="22">
        <v>156334</v>
      </c>
    </row>
    <row r="81" spans="1:7" ht="13.5">
      <c r="A81" s="2" t="s">
        <v>131</v>
      </c>
      <c r="B81" s="22">
        <v>771793</v>
      </c>
      <c r="C81" s="22">
        <v>969237</v>
      </c>
      <c r="D81" s="22">
        <v>878567</v>
      </c>
      <c r="E81" s="22">
        <v>1141520</v>
      </c>
      <c r="F81" s="22">
        <v>1407794</v>
      </c>
      <c r="G81" s="22">
        <v>668944</v>
      </c>
    </row>
    <row r="82" spans="1:7" ht="14.25" thickBot="1">
      <c r="A82" s="5" t="s">
        <v>132</v>
      </c>
      <c r="B82" s="23">
        <v>12851876</v>
      </c>
      <c r="C82" s="23">
        <v>11899218</v>
      </c>
      <c r="D82" s="23">
        <v>13247757</v>
      </c>
      <c r="E82" s="23">
        <v>12057134</v>
      </c>
      <c r="F82" s="23">
        <v>13851800</v>
      </c>
      <c r="G82" s="23">
        <v>18990382</v>
      </c>
    </row>
    <row r="83" spans="1:7" ht="14.25" thickTop="1">
      <c r="A83" s="2" t="s">
        <v>133</v>
      </c>
      <c r="B83" s="22">
        <v>1181875</v>
      </c>
      <c r="C83" s="22">
        <v>1181875</v>
      </c>
      <c r="D83" s="22">
        <v>1181875</v>
      </c>
      <c r="E83" s="22">
        <v>1181875</v>
      </c>
      <c r="F83" s="22">
        <v>1181875</v>
      </c>
      <c r="G83" s="22">
        <v>1181875</v>
      </c>
    </row>
    <row r="84" spans="1:7" ht="13.5">
      <c r="A84" s="3" t="s">
        <v>134</v>
      </c>
      <c r="B84" s="22">
        <v>1015305</v>
      </c>
      <c r="C84" s="22">
        <v>1015305</v>
      </c>
      <c r="D84" s="22">
        <v>1015305</v>
      </c>
      <c r="E84" s="22">
        <v>1015305</v>
      </c>
      <c r="F84" s="22">
        <v>1015305</v>
      </c>
      <c r="G84" s="22">
        <v>1015305</v>
      </c>
    </row>
    <row r="85" spans="1:7" ht="13.5">
      <c r="A85" s="3" t="s">
        <v>135</v>
      </c>
      <c r="B85" s="22">
        <v>1015305</v>
      </c>
      <c r="C85" s="22">
        <v>1015305</v>
      </c>
      <c r="D85" s="22">
        <v>1015305</v>
      </c>
      <c r="E85" s="22">
        <v>1015305</v>
      </c>
      <c r="F85" s="22">
        <v>1015305</v>
      </c>
      <c r="G85" s="22">
        <v>1015305</v>
      </c>
    </row>
    <row r="86" spans="1:7" ht="13.5">
      <c r="A86" s="3" t="s">
        <v>136</v>
      </c>
      <c r="B86" s="22">
        <v>131832</v>
      </c>
      <c r="C86" s="22">
        <v>131832</v>
      </c>
      <c r="D86" s="22">
        <v>131832</v>
      </c>
      <c r="E86" s="22">
        <v>131832</v>
      </c>
      <c r="F86" s="22">
        <v>131832</v>
      </c>
      <c r="G86" s="22">
        <v>131832</v>
      </c>
    </row>
    <row r="87" spans="1:7" ht="13.5">
      <c r="A87" s="4" t="s">
        <v>137</v>
      </c>
      <c r="B87" s="22">
        <v>29737</v>
      </c>
      <c r="C87" s="22">
        <v>29991</v>
      </c>
      <c r="D87" s="22">
        <v>27669</v>
      </c>
      <c r="E87" s="22">
        <v>28819</v>
      </c>
      <c r="F87" s="22">
        <v>29969</v>
      </c>
      <c r="G87" s="22">
        <v>31119</v>
      </c>
    </row>
    <row r="88" spans="1:7" ht="13.5">
      <c r="A88" s="4" t="s">
        <v>138</v>
      </c>
      <c r="B88" s="22">
        <v>4821000</v>
      </c>
      <c r="C88" s="22">
        <v>4821000</v>
      </c>
      <c r="D88" s="22">
        <v>4821000</v>
      </c>
      <c r="E88" s="22">
        <v>4821000</v>
      </c>
      <c r="F88" s="22">
        <v>4821000</v>
      </c>
      <c r="G88" s="22">
        <v>4621000</v>
      </c>
    </row>
    <row r="89" spans="1:7" ht="13.5">
      <c r="A89" s="4" t="s">
        <v>139</v>
      </c>
      <c r="B89" s="22">
        <v>2563131</v>
      </c>
      <c r="C89" s="22">
        <v>2383149</v>
      </c>
      <c r="D89" s="22">
        <v>2257985</v>
      </c>
      <c r="E89" s="22">
        <v>2028983</v>
      </c>
      <c r="F89" s="22">
        <v>1982922</v>
      </c>
      <c r="G89" s="22">
        <v>2144086</v>
      </c>
    </row>
    <row r="90" spans="1:7" ht="13.5">
      <c r="A90" s="3" t="s">
        <v>140</v>
      </c>
      <c r="B90" s="22">
        <v>7545701</v>
      </c>
      <c r="C90" s="22">
        <v>7365974</v>
      </c>
      <c r="D90" s="22">
        <v>7238487</v>
      </c>
      <c r="E90" s="22">
        <v>7010635</v>
      </c>
      <c r="F90" s="22">
        <v>6965725</v>
      </c>
      <c r="G90" s="22">
        <v>6928038</v>
      </c>
    </row>
    <row r="91" spans="1:7" ht="13.5">
      <c r="A91" s="2" t="s">
        <v>141</v>
      </c>
      <c r="B91" s="22">
        <v>-230980</v>
      </c>
      <c r="C91" s="22">
        <v>-230945</v>
      </c>
      <c r="D91" s="22">
        <v>-230922</v>
      </c>
      <c r="E91" s="22">
        <v>-230896</v>
      </c>
      <c r="F91" s="22">
        <v>-229589</v>
      </c>
      <c r="G91" s="22">
        <v>-229529</v>
      </c>
    </row>
    <row r="92" spans="1:7" ht="13.5">
      <c r="A92" s="2" t="s">
        <v>142</v>
      </c>
      <c r="B92" s="22">
        <v>9511900</v>
      </c>
      <c r="C92" s="22">
        <v>9332209</v>
      </c>
      <c r="D92" s="22">
        <v>9204745</v>
      </c>
      <c r="E92" s="22">
        <v>8976919</v>
      </c>
      <c r="F92" s="22">
        <v>8933315</v>
      </c>
      <c r="G92" s="22">
        <v>8895689</v>
      </c>
    </row>
    <row r="93" spans="1:7" ht="13.5">
      <c r="A93" s="2" t="s">
        <v>143</v>
      </c>
      <c r="B93" s="22">
        <v>177391</v>
      </c>
      <c r="C93" s="22">
        <v>136811</v>
      </c>
      <c r="D93" s="22">
        <v>118320</v>
      </c>
      <c r="E93" s="22">
        <v>102207</v>
      </c>
      <c r="F93" s="22">
        <v>115285</v>
      </c>
      <c r="G93" s="22">
        <v>296460</v>
      </c>
    </row>
    <row r="94" spans="1:7" ht="13.5">
      <c r="A94" s="2" t="s">
        <v>144</v>
      </c>
      <c r="B94" s="22">
        <v>177391</v>
      </c>
      <c r="C94" s="22">
        <v>136811</v>
      </c>
      <c r="D94" s="22">
        <v>118320</v>
      </c>
      <c r="E94" s="22">
        <v>102207</v>
      </c>
      <c r="F94" s="22">
        <v>115285</v>
      </c>
      <c r="G94" s="22">
        <v>296460</v>
      </c>
    </row>
    <row r="95" spans="1:7" ht="13.5">
      <c r="A95" s="6" t="s">
        <v>145</v>
      </c>
      <c r="B95" s="22">
        <v>9689292</v>
      </c>
      <c r="C95" s="22">
        <v>9469020</v>
      </c>
      <c r="D95" s="22">
        <v>9323065</v>
      </c>
      <c r="E95" s="22">
        <v>9079127</v>
      </c>
      <c r="F95" s="22">
        <v>9048601</v>
      </c>
      <c r="G95" s="22">
        <v>9192150</v>
      </c>
    </row>
    <row r="96" spans="1:7" ht="14.25" thickBot="1">
      <c r="A96" s="7" t="s">
        <v>146</v>
      </c>
      <c r="B96" s="22">
        <v>22541168</v>
      </c>
      <c r="C96" s="22">
        <v>21368239</v>
      </c>
      <c r="D96" s="22">
        <v>22570822</v>
      </c>
      <c r="E96" s="22">
        <v>21136261</v>
      </c>
      <c r="F96" s="22">
        <v>22900402</v>
      </c>
      <c r="G96" s="22">
        <v>28182532</v>
      </c>
    </row>
    <row r="97" spans="1:7" ht="14.25" thickTop="1">
      <c r="A97" s="8"/>
      <c r="B97" s="24"/>
      <c r="C97" s="24"/>
      <c r="D97" s="24"/>
      <c r="E97" s="24"/>
      <c r="F97" s="24"/>
      <c r="G97" s="24"/>
    </row>
    <row r="99" ht="13.5">
      <c r="A99" s="20" t="s">
        <v>151</v>
      </c>
    </row>
    <row r="100" ht="13.5">
      <c r="A100" s="20" t="s">
        <v>152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2014-02-13T02:13:48Z</dcterms:created>
  <dcterms:modified xsi:type="dcterms:W3CDTF">2014-02-13T02:13:56Z</dcterms:modified>
  <cp:category/>
  <cp:version/>
  <cp:contentType/>
  <cp:contentStatus/>
</cp:coreProperties>
</file>