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キャッシュフロー計算書" sheetId="5" r:id="rId5"/>
    <sheet name="個別・貸借対照表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<sst xmlns="http://schemas.openxmlformats.org/spreadsheetml/2006/main" count="660" uniqueCount="264">
  <si>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</si>
  <si>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</si>
  <si>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</si>
  <si>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</si>
  <si>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</si>
  <si>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有形固定資産の取得による支出</t>
  </si>
  <si>
    <t>有形固定資産の売却による収入</t>
  </si>
  <si>
    <t>無形固定資産の取得による支出</t>
  </si>
  <si>
    <t>投資有価証券の取得による支出</t>
  </si>
  <si>
    <t>投資有価証券の取得による支出</t>
  </si>
  <si>
    <t>投資有価証券の売却による収入</t>
  </si>
  <si>
    <t>貸付けによる支出</t>
  </si>
  <si>
    <t>貸付金の回収による収入</t>
  </si>
  <si>
    <t>差入敷金保証金の支払による支出</t>
  </si>
  <si>
    <t>差入敷金保証金の戻入による収入</t>
  </si>
  <si>
    <t>投資活動によるキャッシュ・フロー</t>
  </si>
  <si>
    <t>短期借入金の純増減額（△は減少）</t>
  </si>
  <si>
    <t>長期借入金の返済による支出</t>
  </si>
  <si>
    <t>自己株式の取得による支出</t>
  </si>
  <si>
    <t>自己株式の売却による収入</t>
  </si>
  <si>
    <t>配当金の支払額</t>
  </si>
  <si>
    <t>財務活動によるキャッシュ・フロー</t>
  </si>
  <si>
    <t>財務活動によるキャッシュ・フロー</t>
  </si>
  <si>
    <t>現金及び現金同等物の増減額（△は減少）</t>
  </si>
  <si>
    <t>現金及び現金同等物の残高</t>
  </si>
  <si>
    <t>個別・キャッシュフロー計算書</t>
  </si>
  <si>
    <t>売上高</t>
  </si>
  <si>
    <t>商品期首たな卸高</t>
  </si>
  <si>
    <t>当期商品仕入高</t>
  </si>
  <si>
    <t>合計</t>
  </si>
  <si>
    <t>商品期末たな卸高</t>
  </si>
  <si>
    <t>商品売上原価合計</t>
  </si>
  <si>
    <t>売上総利益</t>
  </si>
  <si>
    <t>販売費・一般管理費</t>
  </si>
  <si>
    <t>営業利益</t>
  </si>
  <si>
    <t>受取利息</t>
  </si>
  <si>
    <t>受取配当金</t>
  </si>
  <si>
    <t>受取配当金</t>
  </si>
  <si>
    <t>仕入割引</t>
  </si>
  <si>
    <t>為替差益</t>
  </si>
  <si>
    <t>受取保険金</t>
  </si>
  <si>
    <t>雑収益</t>
  </si>
  <si>
    <t>営業外収益</t>
  </si>
  <si>
    <t>営業外収益</t>
  </si>
  <si>
    <t>貸倒引当金繰入額</t>
  </si>
  <si>
    <t>雑損失</t>
  </si>
  <si>
    <t>営業外費用</t>
  </si>
  <si>
    <t>営業外費用</t>
  </si>
  <si>
    <t>経常利益</t>
  </si>
  <si>
    <t>投資有価証券売却益</t>
  </si>
  <si>
    <t>貸倒引当金戻入額</t>
  </si>
  <si>
    <t>固定資産売却益</t>
  </si>
  <si>
    <t>特別利益</t>
  </si>
  <si>
    <t>固定資産除却損</t>
  </si>
  <si>
    <t>投資有価証券売却損</t>
  </si>
  <si>
    <t>投資有価証券評価損</t>
  </si>
  <si>
    <t>固定資産売却損</t>
  </si>
  <si>
    <t>特別損失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</si>
  <si>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</si>
  <si>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</si>
  <si>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</si>
  <si>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</si>
  <si>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</si>
  <si>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2014/02/14</t>
  </si>
  <si>
    <t>2013/12/31</t>
  </si>
  <si>
    <t>2013/11/14</t>
  </si>
  <si>
    <t>2013/09/30</t>
  </si>
  <si>
    <t>2013/08/13</t>
  </si>
  <si>
    <t>2013/06/30</t>
  </si>
  <si>
    <t>受取手形及び営業未収入金</t>
  </si>
  <si>
    <t>商品及び製品</t>
  </si>
  <si>
    <t>その他</t>
  </si>
  <si>
    <t>建物及び構築物（純額）</t>
  </si>
  <si>
    <t>土地</t>
  </si>
  <si>
    <t>支払手形及び買掛金</t>
  </si>
  <si>
    <t>賞与引当金</t>
  </si>
  <si>
    <t>退職給付引当金</t>
  </si>
  <si>
    <t>負債</t>
  </si>
  <si>
    <t>資本剰余金</t>
  </si>
  <si>
    <t>株主資本</t>
  </si>
  <si>
    <t>連結・貸借対照表</t>
  </si>
  <si>
    <t>2013/04/01</t>
  </si>
  <si>
    <t>のれん償却額</t>
  </si>
  <si>
    <t>未払又は未収消費税等の増減額</t>
  </si>
  <si>
    <t>その他</t>
  </si>
  <si>
    <t>法人税等の支払額</t>
  </si>
  <si>
    <t>有形固定資産の取得による支出</t>
  </si>
  <si>
    <t>連結の範囲の変更を伴う子会社株式の取得による収入</t>
  </si>
  <si>
    <t>貸付けによる支出</t>
  </si>
  <si>
    <t>その他</t>
  </si>
  <si>
    <t>連結・キャッシュフロー計算書</t>
  </si>
  <si>
    <t>売上原価</t>
  </si>
  <si>
    <t>特別利益</t>
  </si>
  <si>
    <t>特別損失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</si>
  <si>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</si>
  <si>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</si>
  <si>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</si>
  <si>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</si>
  <si>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</si>
  <si>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</si>
  <si>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</si>
  <si>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</si>
  <si>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</si>
  <si>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</si>
  <si>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2013/06/26</t>
  </si>
  <si>
    <t>通期</t>
  </si>
  <si>
    <t>2013/03/31</t>
  </si>
  <si>
    <t>2013/02/14</t>
  </si>
  <si>
    <t>四半期</t>
  </si>
  <si>
    <t>2012/12/31</t>
  </si>
  <si>
    <t>2012/11/14</t>
  </si>
  <si>
    <t>2012/09/30</t>
  </si>
  <si>
    <t>2012/08/10</t>
  </si>
  <si>
    <t>2012/06/30</t>
  </si>
  <si>
    <t>2012/03/31</t>
  </si>
  <si>
    <t>2012/02/14</t>
  </si>
  <si>
    <t>2011/12/31</t>
  </si>
  <si>
    <t>2011/11/14</t>
  </si>
  <si>
    <t>2011/09/30</t>
  </si>
  <si>
    <t>2011/08/12</t>
  </si>
  <si>
    <t>2011/06/30</t>
  </si>
  <si>
    <t>2012/06/27</t>
  </si>
  <si>
    <t>2011/03/31</t>
  </si>
  <si>
    <t>2011/02/14</t>
  </si>
  <si>
    <t>2010/12/31</t>
  </si>
  <si>
    <t>2010/11/12</t>
  </si>
  <si>
    <t>2010/09/30</t>
  </si>
  <si>
    <t>2010/08/10</t>
  </si>
  <si>
    <t>2010/06/30</t>
  </si>
  <si>
    <t>2011/06/28</t>
  </si>
  <si>
    <t>2010/03/31</t>
  </si>
  <si>
    <t>2010/02/12</t>
  </si>
  <si>
    <t>2009/12/31</t>
  </si>
  <si>
    <t>2009/11/12</t>
  </si>
  <si>
    <t>2009/09/30</t>
  </si>
  <si>
    <t>2009/08/11</t>
  </si>
  <si>
    <t>2009/06/30</t>
  </si>
  <si>
    <t>2010/06/25</t>
  </si>
  <si>
    <t>2009/03/31</t>
  </si>
  <si>
    <t>2009/02/12</t>
  </si>
  <si>
    <t>2008/12/31</t>
  </si>
  <si>
    <t>2008/11/13</t>
  </si>
  <si>
    <t>2008/09/30</t>
  </si>
  <si>
    <t>2008/08/12</t>
  </si>
  <si>
    <t>2008/06/30</t>
  </si>
  <si>
    <t>2009/06/26</t>
  </si>
  <si>
    <t>2008/03/31</t>
  </si>
  <si>
    <t>現金及び預金</t>
  </si>
  <si>
    <t>千円</t>
  </si>
  <si>
    <t>受取手形</t>
  </si>
  <si>
    <t>電子記録債権</t>
  </si>
  <si>
    <t>売掛金</t>
  </si>
  <si>
    <t>商品</t>
  </si>
  <si>
    <t>前渡金</t>
  </si>
  <si>
    <t>前払費用</t>
  </si>
  <si>
    <t>繰延税金資産</t>
  </si>
  <si>
    <t>未収入金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</si>
  <si>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</si>
  <si>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</si>
  <si>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</si>
  <si>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</si>
  <si>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</si>
  <si>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</si>
  <si>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</si>
  <si>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</si>
  <si>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</si>
  <si>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</si>
  <si>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</si>
  <si>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</si>
  <si>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</si>
  <si>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建設仮勘定</t>
  </si>
  <si>
    <t>その他（純額）</t>
  </si>
  <si>
    <t>その他（純額）</t>
  </si>
  <si>
    <t>有形固定資産</t>
  </si>
  <si>
    <t>電話加入権</t>
  </si>
  <si>
    <t>のれん</t>
  </si>
  <si>
    <t>借地権</t>
  </si>
  <si>
    <t>ソフトウエア</t>
  </si>
  <si>
    <t>その他</t>
  </si>
  <si>
    <t>無形固定資産</t>
  </si>
  <si>
    <t>無形固定資産</t>
  </si>
  <si>
    <t>投資有価証券</t>
  </si>
  <si>
    <t>関係会社株式</t>
  </si>
  <si>
    <t>出資金</t>
  </si>
  <si>
    <t>長期貸付金</t>
  </si>
  <si>
    <t>従業員に対する長期貸付金</t>
  </si>
  <si>
    <t>関係会社長期貸付金</t>
  </si>
  <si>
    <t>破産更生債権等</t>
  </si>
  <si>
    <t>長期前払費用</t>
  </si>
  <si>
    <t>敷金及び保証金</t>
  </si>
  <si>
    <t>会員権</t>
  </si>
  <si>
    <t>繰延税金資産</t>
  </si>
  <si>
    <t>投資その他の資産</t>
  </si>
  <si>
    <t>固定資産</t>
  </si>
  <si>
    <t>資産</t>
  </si>
  <si>
    <t>資産</t>
  </si>
  <si>
    <t>支払手形</t>
  </si>
  <si>
    <t>買掛金</t>
  </si>
  <si>
    <t>短期借入金</t>
  </si>
  <si>
    <t>1年内返済予定の長期借入金</t>
  </si>
  <si>
    <t>未払金</t>
  </si>
  <si>
    <t>未払費用</t>
  </si>
  <si>
    <t>未払法人税等</t>
  </si>
  <si>
    <t>未払消費税等</t>
  </si>
  <si>
    <t>前受金</t>
  </si>
  <si>
    <t>預り金</t>
  </si>
  <si>
    <t>賞与引当金</t>
  </si>
  <si>
    <t>未払役員賞与</t>
  </si>
  <si>
    <t>流動負債</t>
  </si>
  <si>
    <t>退職給付引当金</t>
  </si>
  <si>
    <t>役員退職慰労引当金</t>
  </si>
  <si>
    <t>固定負債</t>
  </si>
  <si>
    <t>負債</t>
  </si>
  <si>
    <t>資本金</t>
  </si>
  <si>
    <t>資本準備金</t>
  </si>
  <si>
    <t>その他資本剰余金</t>
  </si>
  <si>
    <t>資本剰余金</t>
  </si>
  <si>
    <t>利益準備金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</si>
  <si>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</si>
  <si>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</si>
  <si>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</si>
  <si>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</si>
  <si>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</si>
  <si>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</si>
  <si>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繰延ヘッジ損益</t>
  </si>
  <si>
    <t>評価・換算差額等</t>
  </si>
  <si>
    <t>評価・換算差額等</t>
  </si>
  <si>
    <t>純資産</t>
  </si>
  <si>
    <t>負債純資産</t>
  </si>
  <si>
    <t>証券コード</t>
  </si>
  <si>
    <t>企業名</t>
  </si>
  <si>
    <t>中山福株式会社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</si>
  <si>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</si>
  <si>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</si>
  <si>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</si>
  <si>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累積四半期</t>
  </si>
  <si>
    <t>2012/04/01</t>
  </si>
  <si>
    <t>2011/04/01</t>
  </si>
  <si>
    <t>2010/04/01</t>
  </si>
  <si>
    <t>2009/04/01</t>
  </si>
  <si>
    <t>2008/04/01</t>
  </si>
  <si>
    <t>2007/04/01</t>
  </si>
  <si>
    <t>税引前四半期純利益</t>
  </si>
  <si>
    <t>減価償却費</t>
  </si>
  <si>
    <t>貸倒引当金の増減額（△は減少）</t>
  </si>
  <si>
    <t>貸倒引当金の増減額（△は減少）</t>
  </si>
  <si>
    <t>賞与引当金の増減額（△は減少）</t>
  </si>
  <si>
    <t>役員賞与引当金の増減額（△は減少）</t>
  </si>
  <si>
    <t>退職給付引当金の増減額（△は減少）</t>
  </si>
  <si>
    <t>役員退職慰労引当金の増減額（△は減少）</t>
  </si>
  <si>
    <t>受取利息及び受取配当金</t>
  </si>
  <si>
    <t>支払利息</t>
  </si>
  <si>
    <t>有形固定資産売却損益（△は益）</t>
  </si>
  <si>
    <t>有形固定資産売却損益（△は益）</t>
  </si>
  <si>
    <t>有形固定資産除却損</t>
  </si>
  <si>
    <t>有価証券及び投資有価証券売却損益（△は益）</t>
  </si>
  <si>
    <t>投資有価証券評価損益（△は益）</t>
  </si>
  <si>
    <t>会員権評価損</t>
  </si>
  <si>
    <t>売上債権の増減額（△は増加）</t>
  </si>
  <si>
    <t>たな卸資産の増減額（△は増加）</t>
  </si>
  <si>
    <t>仕入債務の増減額（△は減少）</t>
  </si>
  <si>
    <t>未払消費税等の増減額（△は減少）</t>
  </si>
  <si>
    <t>その他の資産の増減額（△は増加）</t>
  </si>
  <si>
    <t>その他の負債の増減額（△は減少）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</si>
</sst>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2:E3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5" width="17.625" style="0" customWidth="1"/>
  </cols>
  <sheetData>
    <row r="1" ht="14.25" thickBot="1"/>
    <row r="2" spans="1:5" ht="14.25" thickTop="1">
      <c r="A2" s="10" t="s">
        <v>229</v>
      </c>
      <c r="B2" s="14">
        <v>7442</v>
      </c>
      <c r="C2" s="14"/>
      <c r="D2" s="14"/>
      <c r="E2" s="14"/>
    </row>
    <row r="3" spans="1:5" ht="14.25" thickBot="1">
      <c r="A3" s="11" t="s">
        <v>230</v>
      </c>
      <c r="B3" s="1" t="s">
        <v>231</v>
      </c>
      <c r="C3" s="1"/>
      <c r="D3" s="1"/>
      <c r="E3" s="1"/>
    </row>
    <row r="4" spans="1:5" ht="14.25" thickTop="1">
      <c r="A4" s="10" t="s">
        <v>97</v>
      </c>
      <c r="B4" s="15" t="str">
        <f>HYPERLINK("http://www.kabupro.jp/mark/20140214/S100159O.htm","四半期報告書")</f>
        <v>四半期報告書</v>
      </c>
      <c r="C4" s="15" t="str">
        <f>HYPERLINK("http://www.kabupro.jp/mark/20131114/S1000G73.htm","四半期報告書")</f>
        <v>四半期報告書</v>
      </c>
      <c r="D4" s="15" t="str">
        <f>HYPERLINK("http://www.kabupro.jp/mark/20130813/S000E9KR.htm","四半期報告書")</f>
        <v>四半期報告書</v>
      </c>
      <c r="E4" s="15" t="str">
        <f>HYPERLINK("http://www.kabupro.jp/mark/20130626/S000DRPU.htm","有価証券報告書")</f>
        <v>有価証券報告書</v>
      </c>
    </row>
    <row r="5" spans="1:5" ht="14.25" thickBot="1">
      <c r="A5" s="11" t="s">
        <v>98</v>
      </c>
      <c r="B5" s="1" t="s">
        <v>63</v>
      </c>
      <c r="C5" s="1" t="s">
        <v>65</v>
      </c>
      <c r="D5" s="1" t="s">
        <v>67</v>
      </c>
      <c r="E5" s="1" t="s">
        <v>104</v>
      </c>
    </row>
    <row r="6" spans="1:5" ht="15" thickBot="1" thickTop="1">
      <c r="A6" s="10" t="s">
        <v>99</v>
      </c>
      <c r="B6" s="18" t="s">
        <v>96</v>
      </c>
      <c r="C6" s="19"/>
      <c r="D6" s="19"/>
      <c r="E6" s="19"/>
    </row>
    <row r="7" spans="1:5" ht="14.25" thickTop="1">
      <c r="A7" s="12" t="s">
        <v>100</v>
      </c>
      <c r="B7" s="14" t="s">
        <v>235</v>
      </c>
      <c r="C7" s="14" t="s">
        <v>235</v>
      </c>
      <c r="D7" s="14" t="s">
        <v>235</v>
      </c>
      <c r="E7" s="16" t="s">
        <v>105</v>
      </c>
    </row>
    <row r="8" spans="1:5" ht="13.5">
      <c r="A8" s="13" t="s">
        <v>101</v>
      </c>
      <c r="B8" s="1" t="s">
        <v>81</v>
      </c>
      <c r="C8" s="1" t="s">
        <v>81</v>
      </c>
      <c r="D8" s="1" t="s">
        <v>81</v>
      </c>
      <c r="E8" s="17" t="s">
        <v>236</v>
      </c>
    </row>
    <row r="9" spans="1:5" ht="13.5">
      <c r="A9" s="13" t="s">
        <v>102</v>
      </c>
      <c r="B9" s="1" t="s">
        <v>64</v>
      </c>
      <c r="C9" s="1" t="s">
        <v>66</v>
      </c>
      <c r="D9" s="1" t="s">
        <v>68</v>
      </c>
      <c r="E9" s="17" t="s">
        <v>106</v>
      </c>
    </row>
    <row r="10" spans="1:5" ht="14.25" thickBot="1">
      <c r="A10" s="13" t="s">
        <v>103</v>
      </c>
      <c r="B10" s="1" t="s">
        <v>148</v>
      </c>
      <c r="C10" s="1" t="s">
        <v>148</v>
      </c>
      <c r="D10" s="1" t="s">
        <v>148</v>
      </c>
      <c r="E10" s="17" t="s">
        <v>148</v>
      </c>
    </row>
    <row r="11" spans="1:5" ht="14.25" thickTop="1">
      <c r="A11" s="30" t="s">
        <v>26</v>
      </c>
      <c r="B11" s="22">
        <v>34176201</v>
      </c>
      <c r="C11" s="22">
        <v>21944475</v>
      </c>
      <c r="D11" s="22">
        <v>11136457</v>
      </c>
      <c r="E11" s="21">
        <v>43407873</v>
      </c>
    </row>
    <row r="12" spans="1:5" ht="13.5">
      <c r="A12" s="7" t="s">
        <v>91</v>
      </c>
      <c r="B12" s="24">
        <v>28020848</v>
      </c>
      <c r="C12" s="24">
        <v>17848903</v>
      </c>
      <c r="D12" s="24">
        <v>9227081</v>
      </c>
      <c r="E12" s="23">
        <v>35158477</v>
      </c>
    </row>
    <row r="13" spans="1:5" ht="13.5">
      <c r="A13" s="7" t="s">
        <v>32</v>
      </c>
      <c r="B13" s="24">
        <v>6155352</v>
      </c>
      <c r="C13" s="24">
        <v>4095572</v>
      </c>
      <c r="D13" s="24">
        <v>1909375</v>
      </c>
      <c r="E13" s="23">
        <v>8249395</v>
      </c>
    </row>
    <row r="14" spans="1:5" ht="13.5">
      <c r="A14" s="7" t="s">
        <v>33</v>
      </c>
      <c r="B14" s="24">
        <v>5291259</v>
      </c>
      <c r="C14" s="24">
        <v>3500666</v>
      </c>
      <c r="D14" s="24">
        <v>1739768</v>
      </c>
      <c r="E14" s="23">
        <v>6601978</v>
      </c>
    </row>
    <row r="15" spans="1:5" ht="14.25" thickBot="1">
      <c r="A15" s="29" t="s">
        <v>34</v>
      </c>
      <c r="B15" s="26">
        <v>864093</v>
      </c>
      <c r="C15" s="26">
        <v>594905</v>
      </c>
      <c r="D15" s="26">
        <v>169607</v>
      </c>
      <c r="E15" s="25">
        <v>1647417</v>
      </c>
    </row>
    <row r="16" spans="1:5" ht="14.25" thickTop="1">
      <c r="A16" s="6" t="s">
        <v>35</v>
      </c>
      <c r="B16" s="24">
        <v>1031</v>
      </c>
      <c r="C16" s="24">
        <v>346</v>
      </c>
      <c r="D16" s="24">
        <v>148</v>
      </c>
      <c r="E16" s="23">
        <v>1301</v>
      </c>
    </row>
    <row r="17" spans="1:5" ht="13.5">
      <c r="A17" s="6" t="s">
        <v>36</v>
      </c>
      <c r="B17" s="24">
        <v>30095</v>
      </c>
      <c r="C17" s="24">
        <v>18499</v>
      </c>
      <c r="D17" s="24">
        <v>13554</v>
      </c>
      <c r="E17" s="23">
        <v>32351</v>
      </c>
    </row>
    <row r="18" spans="1:5" ht="13.5">
      <c r="A18" s="6" t="s">
        <v>38</v>
      </c>
      <c r="B18" s="24">
        <v>530823</v>
      </c>
      <c r="C18" s="24">
        <v>342890</v>
      </c>
      <c r="D18" s="24">
        <v>183865</v>
      </c>
      <c r="E18" s="23">
        <v>714786</v>
      </c>
    </row>
    <row r="19" spans="1:5" ht="13.5">
      <c r="A19" s="6" t="s">
        <v>71</v>
      </c>
      <c r="B19" s="24">
        <v>68875</v>
      </c>
      <c r="C19" s="24">
        <v>42177</v>
      </c>
      <c r="D19" s="24">
        <v>21809</v>
      </c>
      <c r="E19" s="23">
        <v>72777</v>
      </c>
    </row>
    <row r="20" spans="1:5" ht="13.5">
      <c r="A20" s="6" t="s">
        <v>42</v>
      </c>
      <c r="B20" s="24">
        <v>630826</v>
      </c>
      <c r="C20" s="24">
        <v>403914</v>
      </c>
      <c r="D20" s="24">
        <v>219377</v>
      </c>
      <c r="E20" s="23">
        <v>914066</v>
      </c>
    </row>
    <row r="21" spans="1:5" ht="13.5">
      <c r="A21" s="6" t="s">
        <v>251</v>
      </c>
      <c r="B21" s="24">
        <v>2000</v>
      </c>
      <c r="C21" s="24">
        <v>1527</v>
      </c>
      <c r="D21" s="24">
        <v>412</v>
      </c>
      <c r="E21" s="23">
        <v>3766</v>
      </c>
    </row>
    <row r="22" spans="1:5" ht="13.5">
      <c r="A22" s="6" t="s">
        <v>71</v>
      </c>
      <c r="B22" s="24">
        <v>1566</v>
      </c>
      <c r="C22" s="24">
        <v>1167</v>
      </c>
      <c r="D22" s="24">
        <v>154</v>
      </c>
      <c r="E22" s="23">
        <v>1868</v>
      </c>
    </row>
    <row r="23" spans="1:5" ht="13.5">
      <c r="A23" s="6" t="s">
        <v>46</v>
      </c>
      <c r="B23" s="24">
        <v>3566</v>
      </c>
      <c r="C23" s="24">
        <v>2694</v>
      </c>
      <c r="D23" s="24">
        <v>566</v>
      </c>
      <c r="E23" s="23">
        <v>5634</v>
      </c>
    </row>
    <row r="24" spans="1:5" ht="14.25" thickBot="1">
      <c r="A24" s="29" t="s">
        <v>48</v>
      </c>
      <c r="B24" s="26">
        <v>1491352</v>
      </c>
      <c r="C24" s="26">
        <v>996125</v>
      </c>
      <c r="D24" s="26">
        <v>388418</v>
      </c>
      <c r="E24" s="25">
        <v>2555848</v>
      </c>
    </row>
    <row r="25" spans="1:5" ht="14.25" thickTop="1">
      <c r="A25" s="6" t="s">
        <v>51</v>
      </c>
      <c r="B25" s="24">
        <v>131048</v>
      </c>
      <c r="C25" s="24">
        <v>163</v>
      </c>
      <c r="D25" s="24"/>
      <c r="E25" s="23">
        <v>742</v>
      </c>
    </row>
    <row r="26" spans="1:5" ht="13.5">
      <c r="A26" s="6" t="s">
        <v>92</v>
      </c>
      <c r="B26" s="24">
        <v>131048</v>
      </c>
      <c r="C26" s="24">
        <v>163</v>
      </c>
      <c r="D26" s="24"/>
      <c r="E26" s="23">
        <v>742</v>
      </c>
    </row>
    <row r="27" spans="1:5" ht="13.5">
      <c r="A27" s="6" t="s">
        <v>56</v>
      </c>
      <c r="B27" s="24">
        <v>28949</v>
      </c>
      <c r="C27" s="24"/>
      <c r="D27" s="24"/>
      <c r="E27" s="23"/>
    </row>
    <row r="28" spans="1:5" ht="13.5">
      <c r="A28" s="6" t="s">
        <v>53</v>
      </c>
      <c r="B28" s="24">
        <v>169</v>
      </c>
      <c r="C28" s="24">
        <v>169</v>
      </c>
      <c r="D28" s="24">
        <v>118</v>
      </c>
      <c r="E28" s="23">
        <v>23593</v>
      </c>
    </row>
    <row r="29" spans="1:5" ht="13.5">
      <c r="A29" s="6" t="s">
        <v>93</v>
      </c>
      <c r="B29" s="24">
        <v>29118</v>
      </c>
      <c r="C29" s="24">
        <v>169</v>
      </c>
      <c r="D29" s="24">
        <v>118</v>
      </c>
      <c r="E29" s="23">
        <v>23593</v>
      </c>
    </row>
    <row r="30" spans="1:5" ht="13.5">
      <c r="A30" s="7" t="s">
        <v>242</v>
      </c>
      <c r="B30" s="24">
        <v>1593282</v>
      </c>
      <c r="C30" s="24">
        <v>996119</v>
      </c>
      <c r="D30" s="24">
        <v>388299</v>
      </c>
      <c r="E30" s="23">
        <v>2532997</v>
      </c>
    </row>
    <row r="31" spans="1:5" ht="13.5">
      <c r="A31" s="7" t="s">
        <v>60</v>
      </c>
      <c r="B31" s="24">
        <v>637724</v>
      </c>
      <c r="C31" s="24">
        <v>398955</v>
      </c>
      <c r="D31" s="24">
        <v>156186</v>
      </c>
      <c r="E31" s="23">
        <v>994883</v>
      </c>
    </row>
    <row r="32" spans="1:5" ht="13.5">
      <c r="A32" s="7" t="s">
        <v>94</v>
      </c>
      <c r="B32" s="24">
        <v>955557</v>
      </c>
      <c r="C32" s="24">
        <v>597164</v>
      </c>
      <c r="D32" s="24">
        <v>232113</v>
      </c>
      <c r="E32" s="23">
        <v>1538114</v>
      </c>
    </row>
    <row r="33" spans="1:5" ht="13.5">
      <c r="A33" s="7" t="s">
        <v>95</v>
      </c>
      <c r="B33" s="24"/>
      <c r="C33" s="24"/>
      <c r="D33" s="24"/>
      <c r="E33" s="23"/>
    </row>
    <row r="34" spans="1:5" ht="14.25" thickBot="1">
      <c r="A34" s="7" t="s">
        <v>61</v>
      </c>
      <c r="B34" s="24">
        <v>955557</v>
      </c>
      <c r="C34" s="24">
        <v>597164</v>
      </c>
      <c r="D34" s="24">
        <v>232113</v>
      </c>
      <c r="E34" s="23">
        <v>1538114</v>
      </c>
    </row>
    <row r="35" spans="1:5" ht="14.25" thickTop="1">
      <c r="A35" s="8"/>
      <c r="B35" s="27"/>
      <c r="C35" s="27"/>
      <c r="D35" s="27"/>
      <c r="E35" s="27"/>
    </row>
    <row r="37" ht="13.5">
      <c r="A37" s="20" t="s">
        <v>233</v>
      </c>
    </row>
    <row r="38" ht="13.5">
      <c r="A38" s="20" t="s">
        <v>234</v>
      </c>
    </row>
  </sheetData>
  <mergeCells count="1">
    <mergeCell ref="B6:E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2:C5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3" width="17.625" style="0" customWidth="1"/>
  </cols>
  <sheetData>
    <row r="1" ht="14.25" thickBot="1"/>
    <row r="2" spans="1:3" ht="14.25" thickTop="1">
      <c r="A2" s="10" t="s">
        <v>229</v>
      </c>
      <c r="B2" s="14">
        <v>7442</v>
      </c>
      <c r="C2" s="14"/>
    </row>
    <row r="3" spans="1:3" ht="14.25" thickBot="1">
      <c r="A3" s="11" t="s">
        <v>230</v>
      </c>
      <c r="B3" s="1" t="s">
        <v>231</v>
      </c>
      <c r="C3" s="1"/>
    </row>
    <row r="4" spans="1:3" ht="14.25" thickTop="1">
      <c r="A4" s="10" t="s">
        <v>97</v>
      </c>
      <c r="B4" s="15" t="str">
        <f>HYPERLINK("http://www.kabupro.jp/mark/20131114/S1000G73.htm","四半期報告書")</f>
        <v>四半期報告書</v>
      </c>
      <c r="C4" s="15" t="str">
        <f>HYPERLINK("http://www.kabupro.jp/mark/20130626/S000DRPU.htm","有価証券報告書")</f>
        <v>有価証券報告書</v>
      </c>
    </row>
    <row r="5" spans="1:3" ht="14.25" thickBot="1">
      <c r="A5" s="11" t="s">
        <v>98</v>
      </c>
      <c r="B5" s="1" t="s">
        <v>65</v>
      </c>
      <c r="C5" s="1" t="s">
        <v>104</v>
      </c>
    </row>
    <row r="6" spans="1:3" ht="15" thickBot="1" thickTop="1">
      <c r="A6" s="10" t="s">
        <v>99</v>
      </c>
      <c r="B6" s="18" t="s">
        <v>90</v>
      </c>
      <c r="C6" s="19"/>
    </row>
    <row r="7" spans="1:3" ht="14.25" thickTop="1">
      <c r="A7" s="12" t="s">
        <v>100</v>
      </c>
      <c r="B7" s="14" t="s">
        <v>235</v>
      </c>
      <c r="C7" s="16" t="s">
        <v>105</v>
      </c>
    </row>
    <row r="8" spans="1:3" ht="13.5">
      <c r="A8" s="13" t="s">
        <v>101</v>
      </c>
      <c r="B8" s="1" t="s">
        <v>81</v>
      </c>
      <c r="C8" s="17" t="s">
        <v>236</v>
      </c>
    </row>
    <row r="9" spans="1:3" ht="13.5">
      <c r="A9" s="13" t="s">
        <v>102</v>
      </c>
      <c r="B9" s="1" t="s">
        <v>66</v>
      </c>
      <c r="C9" s="17" t="s">
        <v>106</v>
      </c>
    </row>
    <row r="10" spans="1:3" ht="14.25" thickBot="1">
      <c r="A10" s="13" t="s">
        <v>103</v>
      </c>
      <c r="B10" s="1" t="s">
        <v>148</v>
      </c>
      <c r="C10" s="17" t="s">
        <v>148</v>
      </c>
    </row>
    <row r="11" spans="1:3" ht="14.25" thickTop="1">
      <c r="A11" s="28" t="s">
        <v>242</v>
      </c>
      <c r="B11" s="22">
        <v>996119</v>
      </c>
      <c r="C11" s="21">
        <v>2532997</v>
      </c>
    </row>
    <row r="12" spans="1:3" ht="13.5">
      <c r="A12" s="6" t="s">
        <v>243</v>
      </c>
      <c r="B12" s="24">
        <v>76706</v>
      </c>
      <c r="C12" s="23">
        <v>161733</v>
      </c>
    </row>
    <row r="13" spans="1:3" ht="13.5">
      <c r="A13" s="6" t="s">
        <v>82</v>
      </c>
      <c r="B13" s="24">
        <v>19029</v>
      </c>
      <c r="C13" s="23"/>
    </row>
    <row r="14" spans="1:3" ht="13.5">
      <c r="A14" s="6" t="s">
        <v>244</v>
      </c>
      <c r="B14" s="24">
        <v>-230</v>
      </c>
      <c r="C14" s="23">
        <v>2514</v>
      </c>
    </row>
    <row r="15" spans="1:3" ht="13.5">
      <c r="A15" s="6" t="s">
        <v>246</v>
      </c>
      <c r="B15" s="24">
        <v>-16352</v>
      </c>
      <c r="C15" s="23">
        <v>-25100</v>
      </c>
    </row>
    <row r="16" spans="1:3" ht="13.5">
      <c r="A16" s="6" t="s">
        <v>247</v>
      </c>
      <c r="B16" s="24">
        <v>-45900</v>
      </c>
      <c r="C16" s="23">
        <v>-24100</v>
      </c>
    </row>
    <row r="17" spans="1:3" ht="13.5">
      <c r="A17" s="6" t="s">
        <v>248</v>
      </c>
      <c r="B17" s="24">
        <v>859</v>
      </c>
      <c r="C17" s="23">
        <v>-1777</v>
      </c>
    </row>
    <row r="18" spans="1:3" ht="13.5">
      <c r="A18" s="6" t="s">
        <v>249</v>
      </c>
      <c r="B18" s="24">
        <v>-35274</v>
      </c>
      <c r="C18" s="23">
        <v>-70432</v>
      </c>
    </row>
    <row r="19" spans="1:3" ht="13.5">
      <c r="A19" s="6" t="s">
        <v>250</v>
      </c>
      <c r="B19" s="24">
        <v>-18846</v>
      </c>
      <c r="C19" s="23">
        <v>-33653</v>
      </c>
    </row>
    <row r="20" spans="1:3" ht="13.5">
      <c r="A20" s="6" t="s">
        <v>251</v>
      </c>
      <c r="B20" s="24">
        <v>1527</v>
      </c>
      <c r="C20" s="23">
        <v>3766</v>
      </c>
    </row>
    <row r="21" spans="1:3" ht="13.5">
      <c r="A21" s="6" t="s">
        <v>252</v>
      </c>
      <c r="B21" s="24">
        <v>-163</v>
      </c>
      <c r="C21" s="23">
        <v>-742</v>
      </c>
    </row>
    <row r="22" spans="1:3" ht="13.5">
      <c r="A22" s="6" t="s">
        <v>254</v>
      </c>
      <c r="B22" s="24">
        <v>169</v>
      </c>
      <c r="C22" s="23">
        <v>23593</v>
      </c>
    </row>
    <row r="23" spans="1:3" ht="13.5">
      <c r="A23" s="6" t="s">
        <v>258</v>
      </c>
      <c r="B23" s="24">
        <v>1416036</v>
      </c>
      <c r="C23" s="23">
        <v>358325</v>
      </c>
    </row>
    <row r="24" spans="1:3" ht="13.5">
      <c r="A24" s="6" t="s">
        <v>259</v>
      </c>
      <c r="B24" s="24">
        <v>-162889</v>
      </c>
      <c r="C24" s="23">
        <v>-9536</v>
      </c>
    </row>
    <row r="25" spans="1:3" ht="13.5">
      <c r="A25" s="6" t="s">
        <v>260</v>
      </c>
      <c r="B25" s="24">
        <v>-377702</v>
      </c>
      <c r="C25" s="23">
        <v>-239603</v>
      </c>
    </row>
    <row r="26" spans="1:3" ht="13.5">
      <c r="A26" s="6" t="s">
        <v>83</v>
      </c>
      <c r="B26" s="24">
        <v>-43007</v>
      </c>
      <c r="C26" s="23"/>
    </row>
    <row r="27" spans="1:3" ht="13.5">
      <c r="A27" s="6" t="s">
        <v>84</v>
      </c>
      <c r="B27" s="24">
        <v>92098</v>
      </c>
      <c r="C27" s="23">
        <v>82263</v>
      </c>
    </row>
    <row r="28" spans="1:3" ht="13.5">
      <c r="A28" s="6" t="s">
        <v>0</v>
      </c>
      <c r="B28" s="24">
        <v>1902183</v>
      </c>
      <c r="C28" s="23">
        <v>2718289</v>
      </c>
    </row>
    <row r="29" spans="1:3" ht="13.5">
      <c r="A29" s="6" t="s">
        <v>1</v>
      </c>
      <c r="B29" s="24">
        <v>18876</v>
      </c>
      <c r="C29" s="23">
        <v>33657</v>
      </c>
    </row>
    <row r="30" spans="1:3" ht="13.5">
      <c r="A30" s="6" t="s">
        <v>2</v>
      </c>
      <c r="B30" s="24">
        <v>-1527</v>
      </c>
      <c r="C30" s="23">
        <v>-3766</v>
      </c>
    </row>
    <row r="31" spans="1:3" ht="13.5">
      <c r="A31" s="6" t="s">
        <v>85</v>
      </c>
      <c r="B31" s="24">
        <v>-603240</v>
      </c>
      <c r="C31" s="23">
        <v>-1003896</v>
      </c>
    </row>
    <row r="32" spans="1:3" ht="14.25" thickBot="1">
      <c r="A32" s="5" t="s">
        <v>4</v>
      </c>
      <c r="B32" s="26">
        <v>1316291</v>
      </c>
      <c r="C32" s="25">
        <v>1744284</v>
      </c>
    </row>
    <row r="33" spans="1:3" ht="14.25" thickTop="1">
      <c r="A33" s="6" t="s">
        <v>86</v>
      </c>
      <c r="B33" s="24">
        <v>-499529</v>
      </c>
      <c r="C33" s="23">
        <v>-607863</v>
      </c>
    </row>
    <row r="34" spans="1:3" ht="13.5">
      <c r="A34" s="6" t="s">
        <v>6</v>
      </c>
      <c r="B34" s="24">
        <v>163</v>
      </c>
      <c r="C34" s="23">
        <v>789</v>
      </c>
    </row>
    <row r="35" spans="1:3" ht="13.5">
      <c r="A35" s="6" t="s">
        <v>7</v>
      </c>
      <c r="B35" s="24">
        <v>-2520</v>
      </c>
      <c r="C35" s="23"/>
    </row>
    <row r="36" spans="1:3" ht="13.5">
      <c r="A36" s="6" t="s">
        <v>8</v>
      </c>
      <c r="B36" s="24">
        <v>-17562</v>
      </c>
      <c r="C36" s="23">
        <v>-31574</v>
      </c>
    </row>
    <row r="37" spans="1:3" ht="13.5">
      <c r="A37" s="6" t="s">
        <v>87</v>
      </c>
      <c r="B37" s="24"/>
      <c r="C37" s="23">
        <v>-447095</v>
      </c>
    </row>
    <row r="38" spans="1:3" ht="13.5">
      <c r="A38" s="6" t="s">
        <v>88</v>
      </c>
      <c r="B38" s="24">
        <v>-3540</v>
      </c>
      <c r="C38" s="23">
        <v>-4160</v>
      </c>
    </row>
    <row r="39" spans="1:3" ht="13.5">
      <c r="A39" s="6" t="s">
        <v>12</v>
      </c>
      <c r="B39" s="24">
        <v>2659</v>
      </c>
      <c r="C39" s="23">
        <v>4583</v>
      </c>
    </row>
    <row r="40" spans="1:3" ht="13.5">
      <c r="A40" s="6" t="s">
        <v>157</v>
      </c>
      <c r="B40" s="24">
        <v>-572</v>
      </c>
      <c r="C40" s="23">
        <v>2487</v>
      </c>
    </row>
    <row r="41" spans="1:3" ht="14.25" thickBot="1">
      <c r="A41" s="5" t="s">
        <v>15</v>
      </c>
      <c r="B41" s="26">
        <v>-520901</v>
      </c>
      <c r="C41" s="25">
        <v>-1082832</v>
      </c>
    </row>
    <row r="42" spans="1:3" ht="14.25" thickTop="1">
      <c r="A42" s="6" t="s">
        <v>17</v>
      </c>
      <c r="B42" s="24"/>
      <c r="C42" s="23">
        <v>-2704</v>
      </c>
    </row>
    <row r="43" spans="1:3" ht="13.5">
      <c r="A43" s="6" t="s">
        <v>18</v>
      </c>
      <c r="B43" s="24">
        <v>-11</v>
      </c>
      <c r="C43" s="23"/>
    </row>
    <row r="44" spans="1:3" ht="13.5">
      <c r="A44" s="6" t="s">
        <v>20</v>
      </c>
      <c r="B44" s="24">
        <v>-544905</v>
      </c>
      <c r="C44" s="23">
        <v>-544906</v>
      </c>
    </row>
    <row r="45" spans="1:3" ht="13.5">
      <c r="A45" s="6" t="s">
        <v>89</v>
      </c>
      <c r="B45" s="24"/>
      <c r="C45" s="23">
        <v>-31</v>
      </c>
    </row>
    <row r="46" spans="1:3" ht="14.25" thickBot="1">
      <c r="A46" s="5" t="s">
        <v>21</v>
      </c>
      <c r="B46" s="26">
        <v>-544916</v>
      </c>
      <c r="C46" s="25">
        <v>-547641</v>
      </c>
    </row>
    <row r="47" spans="1:3" ht="14.25" thickTop="1">
      <c r="A47" s="7" t="s">
        <v>23</v>
      </c>
      <c r="B47" s="24">
        <v>250473</v>
      </c>
      <c r="C47" s="23">
        <v>113809</v>
      </c>
    </row>
    <row r="48" spans="1:3" ht="13.5">
      <c r="A48" s="7" t="s">
        <v>24</v>
      </c>
      <c r="B48" s="24">
        <v>3580728</v>
      </c>
      <c r="C48" s="23">
        <v>3466918</v>
      </c>
    </row>
    <row r="49" spans="1:3" ht="14.25" thickBot="1">
      <c r="A49" s="7" t="s">
        <v>24</v>
      </c>
      <c r="B49" s="24">
        <v>3831201</v>
      </c>
      <c r="C49" s="23">
        <v>3580728</v>
      </c>
    </row>
    <row r="50" spans="1:3" ht="14.25" thickTop="1">
      <c r="A50" s="8"/>
      <c r="B50" s="27"/>
      <c r="C50" s="27"/>
    </row>
    <row r="52" ht="13.5">
      <c r="A52" s="20" t="s">
        <v>233</v>
      </c>
    </row>
    <row r="53" ht="13.5">
      <c r="A53" s="20" t="s">
        <v>234</v>
      </c>
    </row>
  </sheetData>
  <mergeCells count="1">
    <mergeCell ref="B6:C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E5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5" width="17.625" style="0" customWidth="1"/>
  </cols>
  <sheetData>
    <row r="1" ht="14.25" thickBot="1"/>
    <row r="2" spans="1:5" ht="14.25" thickTop="1">
      <c r="A2" s="10" t="s">
        <v>229</v>
      </c>
      <c r="B2" s="14">
        <v>7442</v>
      </c>
      <c r="C2" s="14"/>
      <c r="D2" s="14"/>
      <c r="E2" s="14"/>
    </row>
    <row r="3" spans="1:5" ht="14.25" thickBot="1">
      <c r="A3" s="11" t="s">
        <v>230</v>
      </c>
      <c r="B3" s="1" t="s">
        <v>231</v>
      </c>
      <c r="C3" s="1"/>
      <c r="D3" s="1"/>
      <c r="E3" s="1"/>
    </row>
    <row r="4" spans="1:5" ht="14.25" thickTop="1">
      <c r="A4" s="10" t="s">
        <v>97</v>
      </c>
      <c r="B4" s="15" t="str">
        <f>HYPERLINK("http://www.kabupro.jp/mark/20140214/S100159O.htm","四半期報告書")</f>
        <v>四半期報告書</v>
      </c>
      <c r="C4" s="15" t="str">
        <f>HYPERLINK("http://www.kabupro.jp/mark/20131114/S1000G73.htm","四半期報告書")</f>
        <v>四半期報告書</v>
      </c>
      <c r="D4" s="15" t="str">
        <f>HYPERLINK("http://www.kabupro.jp/mark/20130813/S000E9KR.htm","四半期報告書")</f>
        <v>四半期報告書</v>
      </c>
      <c r="E4" s="15" t="str">
        <f>HYPERLINK("http://www.kabupro.jp/mark/20140214/S100159O.htm","四半期報告書")</f>
        <v>四半期報告書</v>
      </c>
    </row>
    <row r="5" spans="1:5" ht="14.25" thickBot="1">
      <c r="A5" s="11" t="s">
        <v>98</v>
      </c>
      <c r="B5" s="1" t="s">
        <v>63</v>
      </c>
      <c r="C5" s="1" t="s">
        <v>65</v>
      </c>
      <c r="D5" s="1" t="s">
        <v>67</v>
      </c>
      <c r="E5" s="1" t="s">
        <v>63</v>
      </c>
    </row>
    <row r="6" spans="1:5" ht="15" thickBot="1" thickTop="1">
      <c r="A6" s="10" t="s">
        <v>99</v>
      </c>
      <c r="B6" s="18" t="s">
        <v>80</v>
      </c>
      <c r="C6" s="19"/>
      <c r="D6" s="19"/>
      <c r="E6" s="19"/>
    </row>
    <row r="7" spans="1:5" ht="14.25" thickTop="1">
      <c r="A7" s="12" t="s">
        <v>100</v>
      </c>
      <c r="B7" s="14" t="s">
        <v>108</v>
      </c>
      <c r="C7" s="14" t="s">
        <v>108</v>
      </c>
      <c r="D7" s="14" t="s">
        <v>108</v>
      </c>
      <c r="E7" s="16" t="s">
        <v>105</v>
      </c>
    </row>
    <row r="8" spans="1:5" ht="13.5">
      <c r="A8" s="13" t="s">
        <v>101</v>
      </c>
      <c r="B8" s="1"/>
      <c r="C8" s="1"/>
      <c r="D8" s="1"/>
      <c r="E8" s="17"/>
    </row>
    <row r="9" spans="1:5" ht="13.5">
      <c r="A9" s="13" t="s">
        <v>102</v>
      </c>
      <c r="B9" s="1" t="s">
        <v>64</v>
      </c>
      <c r="C9" s="1" t="s">
        <v>66</v>
      </c>
      <c r="D9" s="1" t="s">
        <v>68</v>
      </c>
      <c r="E9" s="17" t="s">
        <v>106</v>
      </c>
    </row>
    <row r="10" spans="1:5" ht="14.25" thickBot="1">
      <c r="A10" s="13" t="s">
        <v>103</v>
      </c>
      <c r="B10" s="1" t="s">
        <v>148</v>
      </c>
      <c r="C10" s="1" t="s">
        <v>148</v>
      </c>
      <c r="D10" s="1" t="s">
        <v>148</v>
      </c>
      <c r="E10" s="17" t="s">
        <v>148</v>
      </c>
    </row>
    <row r="11" spans="1:5" ht="14.25" thickTop="1">
      <c r="A11" s="9" t="s">
        <v>147</v>
      </c>
      <c r="B11" s="22">
        <v>4505267</v>
      </c>
      <c r="C11" s="22">
        <v>3831201</v>
      </c>
      <c r="D11" s="22">
        <v>3300542</v>
      </c>
      <c r="E11" s="21">
        <v>3580728</v>
      </c>
    </row>
    <row r="12" spans="1:5" ht="13.5">
      <c r="A12" s="2" t="s">
        <v>69</v>
      </c>
      <c r="B12" s="24">
        <v>11577184</v>
      </c>
      <c r="C12" s="24">
        <v>9127298</v>
      </c>
      <c r="D12" s="24">
        <v>10444352</v>
      </c>
      <c r="E12" s="23">
        <v>10543335</v>
      </c>
    </row>
    <row r="13" spans="1:5" ht="13.5">
      <c r="A13" s="2" t="s">
        <v>70</v>
      </c>
      <c r="B13" s="24">
        <v>3934671</v>
      </c>
      <c r="C13" s="24">
        <v>3116033</v>
      </c>
      <c r="D13" s="24">
        <v>3546453</v>
      </c>
      <c r="E13" s="23">
        <v>2953143</v>
      </c>
    </row>
    <row r="14" spans="1:5" ht="13.5">
      <c r="A14" s="2" t="s">
        <v>71</v>
      </c>
      <c r="B14" s="24">
        <v>476047</v>
      </c>
      <c r="C14" s="24">
        <v>414481</v>
      </c>
      <c r="D14" s="24">
        <v>402555</v>
      </c>
      <c r="E14" s="23">
        <v>469591</v>
      </c>
    </row>
    <row r="15" spans="1:5" ht="13.5">
      <c r="A15" s="2" t="s">
        <v>158</v>
      </c>
      <c r="B15" s="24">
        <v>-1418</v>
      </c>
      <c r="C15" s="24">
        <v>-1177</v>
      </c>
      <c r="D15" s="24">
        <v>-1345</v>
      </c>
      <c r="E15" s="23">
        <v>-1407</v>
      </c>
    </row>
    <row r="16" spans="1:5" ht="13.5">
      <c r="A16" s="2" t="s">
        <v>159</v>
      </c>
      <c r="B16" s="24">
        <v>20491752</v>
      </c>
      <c r="C16" s="24">
        <v>16487837</v>
      </c>
      <c r="D16" s="24">
        <v>17692559</v>
      </c>
      <c r="E16" s="23">
        <v>17545392</v>
      </c>
    </row>
    <row r="17" spans="1:5" ht="13.5">
      <c r="A17" s="3" t="s">
        <v>72</v>
      </c>
      <c r="B17" s="24">
        <v>2564294</v>
      </c>
      <c r="C17" s="24">
        <v>2651650</v>
      </c>
      <c r="D17" s="24">
        <v>2040596</v>
      </c>
      <c r="E17" s="23">
        <v>2057289</v>
      </c>
    </row>
    <row r="18" spans="1:5" ht="13.5">
      <c r="A18" s="3" t="s">
        <v>73</v>
      </c>
      <c r="B18" s="24">
        <v>3213808</v>
      </c>
      <c r="C18" s="24">
        <v>3262952</v>
      </c>
      <c r="D18" s="24">
        <v>2868010</v>
      </c>
      <c r="E18" s="23">
        <v>2868010</v>
      </c>
    </row>
    <row r="19" spans="1:5" ht="13.5">
      <c r="A19" s="3" t="s">
        <v>170</v>
      </c>
      <c r="B19" s="24"/>
      <c r="C19" s="24"/>
      <c r="D19" s="24">
        <v>1067027</v>
      </c>
      <c r="E19" s="23">
        <v>589237</v>
      </c>
    </row>
    <row r="20" spans="1:5" ht="13.5">
      <c r="A20" s="3" t="s">
        <v>171</v>
      </c>
      <c r="B20" s="24">
        <v>108460</v>
      </c>
      <c r="C20" s="24">
        <v>114603</v>
      </c>
      <c r="D20" s="24">
        <v>91213</v>
      </c>
      <c r="E20" s="23">
        <v>91236</v>
      </c>
    </row>
    <row r="21" spans="1:5" ht="13.5">
      <c r="A21" s="3" t="s">
        <v>173</v>
      </c>
      <c r="B21" s="24">
        <v>5886564</v>
      </c>
      <c r="C21" s="24">
        <v>6029206</v>
      </c>
      <c r="D21" s="24">
        <v>6066848</v>
      </c>
      <c r="E21" s="23">
        <v>5605773</v>
      </c>
    </row>
    <row r="22" spans="1:5" ht="13.5">
      <c r="A22" s="3" t="s">
        <v>175</v>
      </c>
      <c r="B22" s="24">
        <v>275934</v>
      </c>
      <c r="C22" s="24">
        <v>285449</v>
      </c>
      <c r="D22" s="24">
        <v>294964</v>
      </c>
      <c r="E22" s="23">
        <v>304479</v>
      </c>
    </row>
    <row r="23" spans="1:5" ht="13.5">
      <c r="A23" s="3" t="s">
        <v>157</v>
      </c>
      <c r="B23" s="24">
        <v>16957</v>
      </c>
      <c r="C23" s="24">
        <v>17358</v>
      </c>
      <c r="D23" s="24">
        <v>15197</v>
      </c>
      <c r="E23" s="23">
        <v>15472</v>
      </c>
    </row>
    <row r="24" spans="1:5" ht="13.5">
      <c r="A24" s="3" t="s">
        <v>179</v>
      </c>
      <c r="B24" s="24">
        <v>292892</v>
      </c>
      <c r="C24" s="24">
        <v>302808</v>
      </c>
      <c r="D24" s="24">
        <v>310162</v>
      </c>
      <c r="E24" s="23">
        <v>319952</v>
      </c>
    </row>
    <row r="25" spans="1:5" ht="13.5">
      <c r="A25" s="3" t="s">
        <v>181</v>
      </c>
      <c r="B25" s="24">
        <v>1977908</v>
      </c>
      <c r="C25" s="24">
        <v>1890527</v>
      </c>
      <c r="D25" s="24">
        <v>1803906</v>
      </c>
      <c r="E25" s="23">
        <v>1715776</v>
      </c>
    </row>
    <row r="26" spans="1:5" ht="13.5">
      <c r="A26" s="3" t="s">
        <v>71</v>
      </c>
      <c r="B26" s="24">
        <v>185110</v>
      </c>
      <c r="C26" s="24">
        <v>214374</v>
      </c>
      <c r="D26" s="24">
        <v>240010</v>
      </c>
      <c r="E26" s="23">
        <v>268792</v>
      </c>
    </row>
    <row r="27" spans="1:5" ht="13.5">
      <c r="A27" s="3" t="s">
        <v>158</v>
      </c>
      <c r="B27" s="24">
        <v>-32666</v>
      </c>
      <c r="C27" s="24">
        <v>-32666</v>
      </c>
      <c r="D27" s="24">
        <v>-32666</v>
      </c>
      <c r="E27" s="23">
        <v>-32666</v>
      </c>
    </row>
    <row r="28" spans="1:5" ht="13.5">
      <c r="A28" s="3" t="s">
        <v>192</v>
      </c>
      <c r="B28" s="24">
        <v>2130352</v>
      </c>
      <c r="C28" s="24">
        <v>2072234</v>
      </c>
      <c r="D28" s="24">
        <v>2011250</v>
      </c>
      <c r="E28" s="23">
        <v>1951901</v>
      </c>
    </row>
    <row r="29" spans="1:5" ht="13.5">
      <c r="A29" s="2" t="s">
        <v>193</v>
      </c>
      <c r="B29" s="24">
        <v>8309809</v>
      </c>
      <c r="C29" s="24">
        <v>8404248</v>
      </c>
      <c r="D29" s="24">
        <v>8388261</v>
      </c>
      <c r="E29" s="23">
        <v>7877627</v>
      </c>
    </row>
    <row r="30" spans="1:5" ht="14.25" thickBot="1">
      <c r="A30" s="5" t="s">
        <v>194</v>
      </c>
      <c r="B30" s="26">
        <v>28801561</v>
      </c>
      <c r="C30" s="26">
        <v>24892086</v>
      </c>
      <c r="D30" s="26">
        <v>26080820</v>
      </c>
      <c r="E30" s="25">
        <v>25423019</v>
      </c>
    </row>
    <row r="31" spans="1:5" ht="14.25" thickTop="1">
      <c r="A31" s="2" t="s">
        <v>74</v>
      </c>
      <c r="B31" s="24">
        <v>8189261</v>
      </c>
      <c r="C31" s="24">
        <v>5273664</v>
      </c>
      <c r="D31" s="24">
        <v>6326476</v>
      </c>
      <c r="E31" s="23">
        <v>5651366</v>
      </c>
    </row>
    <row r="32" spans="1:5" ht="13.5">
      <c r="A32" s="2" t="s">
        <v>198</v>
      </c>
      <c r="B32" s="24">
        <v>600000</v>
      </c>
      <c r="C32" s="24"/>
      <c r="D32" s="24">
        <v>600000</v>
      </c>
      <c r="E32" s="23"/>
    </row>
    <row r="33" spans="1:5" ht="13.5">
      <c r="A33" s="2" t="s">
        <v>202</v>
      </c>
      <c r="B33" s="24">
        <v>304025</v>
      </c>
      <c r="C33" s="24">
        <v>412385</v>
      </c>
      <c r="D33" s="24">
        <v>164712</v>
      </c>
      <c r="E33" s="23">
        <v>617881</v>
      </c>
    </row>
    <row r="34" spans="1:5" ht="13.5">
      <c r="A34" s="2" t="s">
        <v>75</v>
      </c>
      <c r="B34" s="24">
        <v>109623</v>
      </c>
      <c r="C34" s="24">
        <v>219157</v>
      </c>
      <c r="D34" s="24">
        <v>110373</v>
      </c>
      <c r="E34" s="23">
        <v>235509</v>
      </c>
    </row>
    <row r="35" spans="1:5" ht="13.5">
      <c r="A35" s="2" t="s">
        <v>71</v>
      </c>
      <c r="B35" s="24">
        <v>685929</v>
      </c>
      <c r="C35" s="24">
        <v>496890</v>
      </c>
      <c r="D35" s="24">
        <v>816427</v>
      </c>
      <c r="E35" s="23">
        <v>545706</v>
      </c>
    </row>
    <row r="36" spans="1:5" ht="13.5">
      <c r="A36" s="2" t="s">
        <v>208</v>
      </c>
      <c r="B36" s="24">
        <v>9888839</v>
      </c>
      <c r="C36" s="24">
        <v>6402097</v>
      </c>
      <c r="D36" s="24">
        <v>8017989</v>
      </c>
      <c r="E36" s="23">
        <v>7050464</v>
      </c>
    </row>
    <row r="37" spans="1:5" ht="13.5">
      <c r="A37" s="2" t="s">
        <v>76</v>
      </c>
      <c r="B37" s="24">
        <v>175856</v>
      </c>
      <c r="C37" s="24">
        <v>172537</v>
      </c>
      <c r="D37" s="24">
        <v>171183</v>
      </c>
      <c r="E37" s="23">
        <v>171677</v>
      </c>
    </row>
    <row r="38" spans="1:5" ht="13.5">
      <c r="A38" s="2" t="s">
        <v>210</v>
      </c>
      <c r="B38" s="24">
        <v>341366</v>
      </c>
      <c r="C38" s="24">
        <v>331426</v>
      </c>
      <c r="D38" s="24">
        <v>321485</v>
      </c>
      <c r="E38" s="23">
        <v>366700</v>
      </c>
    </row>
    <row r="39" spans="1:5" ht="13.5">
      <c r="A39" s="2" t="s">
        <v>71</v>
      </c>
      <c r="B39" s="24">
        <v>2705</v>
      </c>
      <c r="C39" s="24">
        <v>2705</v>
      </c>
      <c r="D39" s="24">
        <v>2705</v>
      </c>
      <c r="E39" s="23">
        <v>2705</v>
      </c>
    </row>
    <row r="40" spans="1:5" ht="13.5">
      <c r="A40" s="2" t="s">
        <v>211</v>
      </c>
      <c r="B40" s="24">
        <v>519927</v>
      </c>
      <c r="C40" s="24">
        <v>506668</v>
      </c>
      <c r="D40" s="24">
        <v>495373</v>
      </c>
      <c r="E40" s="23">
        <v>541082</v>
      </c>
    </row>
    <row r="41" spans="1:5" ht="14.25" thickBot="1">
      <c r="A41" s="5" t="s">
        <v>77</v>
      </c>
      <c r="B41" s="26">
        <v>10408767</v>
      </c>
      <c r="C41" s="26">
        <v>6908765</v>
      </c>
      <c r="D41" s="26">
        <v>8513362</v>
      </c>
      <c r="E41" s="25">
        <v>7591547</v>
      </c>
    </row>
    <row r="42" spans="1:5" ht="14.25" thickTop="1">
      <c r="A42" s="2" t="s">
        <v>213</v>
      </c>
      <c r="B42" s="24">
        <v>1706000</v>
      </c>
      <c r="C42" s="24">
        <v>1706000</v>
      </c>
      <c r="D42" s="24">
        <v>1706000</v>
      </c>
      <c r="E42" s="23">
        <v>1706000</v>
      </c>
    </row>
    <row r="43" spans="1:5" ht="13.5">
      <c r="A43" s="2" t="s">
        <v>78</v>
      </c>
      <c r="B43" s="24">
        <v>1269049</v>
      </c>
      <c r="C43" s="24">
        <v>1269049</v>
      </c>
      <c r="D43" s="24">
        <v>1269049</v>
      </c>
      <c r="E43" s="23">
        <v>1269049</v>
      </c>
    </row>
    <row r="44" spans="1:5" ht="13.5">
      <c r="A44" s="2" t="s">
        <v>220</v>
      </c>
      <c r="B44" s="24">
        <v>14984964</v>
      </c>
      <c r="C44" s="24">
        <v>14626571</v>
      </c>
      <c r="D44" s="24">
        <v>14261520</v>
      </c>
      <c r="E44" s="23">
        <v>14574312</v>
      </c>
    </row>
    <row r="45" spans="1:5" ht="13.5">
      <c r="A45" s="2" t="s">
        <v>221</v>
      </c>
      <c r="B45" s="24">
        <v>-13578</v>
      </c>
      <c r="C45" s="24">
        <v>-13565</v>
      </c>
      <c r="D45" s="24">
        <v>-13565</v>
      </c>
      <c r="E45" s="23">
        <v>-13554</v>
      </c>
    </row>
    <row r="46" spans="1:5" ht="13.5">
      <c r="A46" s="2" t="s">
        <v>79</v>
      </c>
      <c r="B46" s="24">
        <v>17946436</v>
      </c>
      <c r="C46" s="24">
        <v>17588055</v>
      </c>
      <c r="D46" s="24">
        <v>17223004</v>
      </c>
      <c r="E46" s="23">
        <v>17535808</v>
      </c>
    </row>
    <row r="47" spans="1:5" ht="13.5">
      <c r="A47" s="2" t="s">
        <v>223</v>
      </c>
      <c r="B47" s="24">
        <v>445865</v>
      </c>
      <c r="C47" s="24">
        <v>395484</v>
      </c>
      <c r="D47" s="24">
        <v>344574</v>
      </c>
      <c r="E47" s="23">
        <v>294239</v>
      </c>
    </row>
    <row r="48" spans="1:5" ht="13.5">
      <c r="A48" s="2" t="s">
        <v>224</v>
      </c>
      <c r="B48" s="24">
        <v>492</v>
      </c>
      <c r="C48" s="24">
        <v>-218</v>
      </c>
      <c r="D48" s="24">
        <v>-121</v>
      </c>
      <c r="E48" s="23">
        <v>1425</v>
      </c>
    </row>
    <row r="49" spans="1:5" ht="13.5">
      <c r="A49" s="2" t="s">
        <v>225</v>
      </c>
      <c r="B49" s="24">
        <v>446358</v>
      </c>
      <c r="C49" s="24">
        <v>395265</v>
      </c>
      <c r="D49" s="24">
        <v>344453</v>
      </c>
      <c r="E49" s="23">
        <v>295664</v>
      </c>
    </row>
    <row r="50" spans="1:5" ht="13.5">
      <c r="A50" s="6" t="s">
        <v>227</v>
      </c>
      <c r="B50" s="24">
        <v>18392794</v>
      </c>
      <c r="C50" s="24">
        <v>17983321</v>
      </c>
      <c r="D50" s="24">
        <v>17567457</v>
      </c>
      <c r="E50" s="23">
        <v>17831472</v>
      </c>
    </row>
    <row r="51" spans="1:5" ht="14.25" thickBot="1">
      <c r="A51" s="7" t="s">
        <v>228</v>
      </c>
      <c r="B51" s="24">
        <v>28801561</v>
      </c>
      <c r="C51" s="24">
        <v>24892086</v>
      </c>
      <c r="D51" s="24">
        <v>26080820</v>
      </c>
      <c r="E51" s="23">
        <v>25423019</v>
      </c>
    </row>
    <row r="52" spans="1:5" ht="14.25" thickTop="1">
      <c r="A52" s="8"/>
      <c r="B52" s="27"/>
      <c r="C52" s="27"/>
      <c r="D52" s="27"/>
      <c r="E52" s="27"/>
    </row>
    <row r="54" ht="13.5">
      <c r="A54" s="20" t="s">
        <v>233</v>
      </c>
    </row>
    <row r="55" ht="13.5">
      <c r="A55" s="20" t="s">
        <v>234</v>
      </c>
    </row>
  </sheetData>
  <mergeCells count="1">
    <mergeCell ref="B6:E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2:V4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2" width="17.625" style="0" customWidth="1"/>
  </cols>
  <sheetData>
    <row r="1" ht="14.25" thickBot="1"/>
    <row r="2" spans="1:22" ht="14.25" thickTop="1">
      <c r="A2" s="10" t="s">
        <v>229</v>
      </c>
      <c r="B2" s="14">
        <v>7442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ht="14.25" thickBot="1">
      <c r="A3" s="11" t="s">
        <v>230</v>
      </c>
      <c r="B3" s="1" t="s">
        <v>231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4.25" thickTop="1">
      <c r="A4" s="10" t="s">
        <v>97</v>
      </c>
      <c r="B4" s="15" t="str">
        <f>HYPERLINK("http://www.kabupro.jp/mark/20130626/S000DRPU.htm","有価証券報告書")</f>
        <v>有価証券報告書</v>
      </c>
      <c r="C4" s="15" t="str">
        <f>HYPERLINK("http://www.kabupro.jp/mark/20130214/S000CT8A.htm","四半期報告書")</f>
        <v>四半期報告書</v>
      </c>
      <c r="D4" s="15" t="str">
        <f>HYPERLINK("http://www.kabupro.jp/mark/20121114/S000CB5S.htm","四半期報告書")</f>
        <v>四半期報告書</v>
      </c>
      <c r="E4" s="15" t="str">
        <f>HYPERLINK("http://www.kabupro.jp/mark/20120810/S000BM3W.htm","四半期報告書")</f>
        <v>四半期報告書</v>
      </c>
      <c r="F4" s="15" t="str">
        <f>HYPERLINK("http://www.kabupro.jp/mark/20130626/S000DRPU.htm","有価証券報告書")</f>
        <v>有価証券報告書</v>
      </c>
      <c r="G4" s="15" t="str">
        <f>HYPERLINK("http://www.kabupro.jp/mark/20130214/S000CT8A.htm","四半期報告書")</f>
        <v>四半期報告書</v>
      </c>
      <c r="H4" s="15" t="str">
        <f>HYPERLINK("http://www.kabupro.jp/mark/20121114/S000CB5S.htm","四半期報告書")</f>
        <v>四半期報告書</v>
      </c>
      <c r="I4" s="15" t="str">
        <f>HYPERLINK("http://www.kabupro.jp/mark/20120810/S000BM3W.htm","四半期報告書")</f>
        <v>四半期報告書</v>
      </c>
      <c r="J4" s="15" t="str">
        <f>HYPERLINK("http://www.kabupro.jp/mark/20120627/S000B957.htm","有価証券報告書")</f>
        <v>有価証券報告書</v>
      </c>
      <c r="K4" s="15" t="str">
        <f>HYPERLINK("http://www.kabupro.jp/mark/20120214/S000ABSP.htm","四半期報告書")</f>
        <v>四半期報告書</v>
      </c>
      <c r="L4" s="15" t="str">
        <f>HYPERLINK("http://www.kabupro.jp/mark/20111114/S0009QA6.htm","四半期報告書")</f>
        <v>四半期報告書</v>
      </c>
      <c r="M4" s="15" t="str">
        <f>HYPERLINK("http://www.kabupro.jp/mark/20110812/S00091ZC.htm","四半期報告書")</f>
        <v>四半期報告書</v>
      </c>
      <c r="N4" s="15" t="str">
        <f>HYPERLINK("http://www.kabupro.jp/mark/20110628/S0008LZV.htm","有価証券報告書")</f>
        <v>有価証券報告書</v>
      </c>
      <c r="O4" s="15" t="str">
        <f>HYPERLINK("http://www.kabupro.jp/mark/20110214/S0007P9K.htm","四半期報告書")</f>
        <v>四半期報告書</v>
      </c>
      <c r="P4" s="15" t="str">
        <f>HYPERLINK("http://www.kabupro.jp/mark/20101112/S000734Y.htm","四半期報告書")</f>
        <v>四半期報告書</v>
      </c>
      <c r="Q4" s="15" t="str">
        <f>HYPERLINK("http://www.kabupro.jp/mark/20100810/S0006I6R.htm","四半期報告書")</f>
        <v>四半期報告書</v>
      </c>
      <c r="R4" s="15" t="str">
        <f>HYPERLINK("http://www.kabupro.jp/mark/20100625/S00060GM.htm","有価証券報告書")</f>
        <v>有価証券報告書</v>
      </c>
      <c r="S4" s="15" t="str">
        <f>HYPERLINK("http://www.kabupro.jp/mark/20100212/S00054EC.htm","四半期報告書")</f>
        <v>四半期報告書</v>
      </c>
      <c r="T4" s="15" t="str">
        <f>HYPERLINK("http://www.kabupro.jp/mark/20091112/S0004HTM.htm","四半期報告書")</f>
        <v>四半期報告書</v>
      </c>
      <c r="U4" s="15" t="str">
        <f>HYPERLINK("http://www.kabupro.jp/mark/20090811/S0003U8Z.htm","四半期報告書")</f>
        <v>四半期報告書</v>
      </c>
      <c r="V4" s="15" t="str">
        <f>HYPERLINK("http://www.kabupro.jp/mark/20090626/S0003FQ8.htm","有価証券報告書")</f>
        <v>有価証券報告書</v>
      </c>
    </row>
    <row r="5" spans="1:22" ht="14.25" thickBot="1">
      <c r="A5" s="11" t="s">
        <v>98</v>
      </c>
      <c r="B5" s="1" t="s">
        <v>104</v>
      </c>
      <c r="C5" s="1" t="s">
        <v>107</v>
      </c>
      <c r="D5" s="1" t="s">
        <v>110</v>
      </c>
      <c r="E5" s="1" t="s">
        <v>112</v>
      </c>
      <c r="F5" s="1" t="s">
        <v>104</v>
      </c>
      <c r="G5" s="1" t="s">
        <v>107</v>
      </c>
      <c r="H5" s="1" t="s">
        <v>110</v>
      </c>
      <c r="I5" s="1" t="s">
        <v>112</v>
      </c>
      <c r="J5" s="1" t="s">
        <v>121</v>
      </c>
      <c r="K5" s="1" t="s">
        <v>115</v>
      </c>
      <c r="L5" s="1" t="s">
        <v>117</v>
      </c>
      <c r="M5" s="1" t="s">
        <v>119</v>
      </c>
      <c r="N5" s="1" t="s">
        <v>129</v>
      </c>
      <c r="O5" s="1" t="s">
        <v>123</v>
      </c>
      <c r="P5" s="1" t="s">
        <v>125</v>
      </c>
      <c r="Q5" s="1" t="s">
        <v>127</v>
      </c>
      <c r="R5" s="1" t="s">
        <v>137</v>
      </c>
      <c r="S5" s="1" t="s">
        <v>131</v>
      </c>
      <c r="T5" s="1" t="s">
        <v>133</v>
      </c>
      <c r="U5" s="1" t="s">
        <v>135</v>
      </c>
      <c r="V5" s="1" t="s">
        <v>145</v>
      </c>
    </row>
    <row r="6" spans="1:22" ht="15" thickBot="1" thickTop="1">
      <c r="A6" s="10" t="s">
        <v>99</v>
      </c>
      <c r="B6" s="18" t="s">
        <v>62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14.25" thickTop="1">
      <c r="A7" s="12" t="s">
        <v>100</v>
      </c>
      <c r="B7" s="16" t="s">
        <v>105</v>
      </c>
      <c r="C7" s="14" t="s">
        <v>235</v>
      </c>
      <c r="D7" s="14" t="s">
        <v>235</v>
      </c>
      <c r="E7" s="14" t="s">
        <v>235</v>
      </c>
      <c r="F7" s="16" t="s">
        <v>105</v>
      </c>
      <c r="G7" s="14" t="s">
        <v>235</v>
      </c>
      <c r="H7" s="14" t="s">
        <v>235</v>
      </c>
      <c r="I7" s="14" t="s">
        <v>235</v>
      </c>
      <c r="J7" s="16" t="s">
        <v>105</v>
      </c>
      <c r="K7" s="14" t="s">
        <v>235</v>
      </c>
      <c r="L7" s="14" t="s">
        <v>235</v>
      </c>
      <c r="M7" s="14" t="s">
        <v>235</v>
      </c>
      <c r="N7" s="16" t="s">
        <v>105</v>
      </c>
      <c r="O7" s="14" t="s">
        <v>235</v>
      </c>
      <c r="P7" s="14" t="s">
        <v>235</v>
      </c>
      <c r="Q7" s="14" t="s">
        <v>235</v>
      </c>
      <c r="R7" s="16" t="s">
        <v>105</v>
      </c>
      <c r="S7" s="14" t="s">
        <v>235</v>
      </c>
      <c r="T7" s="14" t="s">
        <v>235</v>
      </c>
      <c r="U7" s="14" t="s">
        <v>235</v>
      </c>
      <c r="V7" s="16" t="s">
        <v>105</v>
      </c>
    </row>
    <row r="8" spans="1:22" ht="13.5">
      <c r="A8" s="13" t="s">
        <v>101</v>
      </c>
      <c r="B8" s="17" t="s">
        <v>236</v>
      </c>
      <c r="C8" s="1" t="s">
        <v>236</v>
      </c>
      <c r="D8" s="1" t="s">
        <v>236</v>
      </c>
      <c r="E8" s="1" t="s">
        <v>236</v>
      </c>
      <c r="F8" s="17" t="s">
        <v>237</v>
      </c>
      <c r="G8" s="1" t="s">
        <v>237</v>
      </c>
      <c r="H8" s="1" t="s">
        <v>237</v>
      </c>
      <c r="I8" s="1" t="s">
        <v>237</v>
      </c>
      <c r="J8" s="17" t="s">
        <v>238</v>
      </c>
      <c r="K8" s="1" t="s">
        <v>238</v>
      </c>
      <c r="L8" s="1" t="s">
        <v>238</v>
      </c>
      <c r="M8" s="1" t="s">
        <v>238</v>
      </c>
      <c r="N8" s="17" t="s">
        <v>239</v>
      </c>
      <c r="O8" s="1" t="s">
        <v>239</v>
      </c>
      <c r="P8" s="1" t="s">
        <v>239</v>
      </c>
      <c r="Q8" s="1" t="s">
        <v>239</v>
      </c>
      <c r="R8" s="17" t="s">
        <v>240</v>
      </c>
      <c r="S8" s="1" t="s">
        <v>240</v>
      </c>
      <c r="T8" s="1" t="s">
        <v>240</v>
      </c>
      <c r="U8" s="1" t="s">
        <v>240</v>
      </c>
      <c r="V8" s="17" t="s">
        <v>241</v>
      </c>
    </row>
    <row r="9" spans="1:22" ht="13.5">
      <c r="A9" s="13" t="s">
        <v>102</v>
      </c>
      <c r="B9" s="17" t="s">
        <v>106</v>
      </c>
      <c r="C9" s="1" t="s">
        <v>109</v>
      </c>
      <c r="D9" s="1" t="s">
        <v>111</v>
      </c>
      <c r="E9" s="1" t="s">
        <v>113</v>
      </c>
      <c r="F9" s="17" t="s">
        <v>114</v>
      </c>
      <c r="G9" s="1" t="s">
        <v>116</v>
      </c>
      <c r="H9" s="1" t="s">
        <v>118</v>
      </c>
      <c r="I9" s="1" t="s">
        <v>120</v>
      </c>
      <c r="J9" s="17" t="s">
        <v>122</v>
      </c>
      <c r="K9" s="1" t="s">
        <v>124</v>
      </c>
      <c r="L9" s="1" t="s">
        <v>126</v>
      </c>
      <c r="M9" s="1" t="s">
        <v>128</v>
      </c>
      <c r="N9" s="17" t="s">
        <v>130</v>
      </c>
      <c r="O9" s="1" t="s">
        <v>132</v>
      </c>
      <c r="P9" s="1" t="s">
        <v>134</v>
      </c>
      <c r="Q9" s="1" t="s">
        <v>136</v>
      </c>
      <c r="R9" s="17" t="s">
        <v>138</v>
      </c>
      <c r="S9" s="1" t="s">
        <v>140</v>
      </c>
      <c r="T9" s="1" t="s">
        <v>142</v>
      </c>
      <c r="U9" s="1" t="s">
        <v>144</v>
      </c>
      <c r="V9" s="17" t="s">
        <v>146</v>
      </c>
    </row>
    <row r="10" spans="1:22" ht="14.25" thickBot="1">
      <c r="A10" s="13" t="s">
        <v>103</v>
      </c>
      <c r="B10" s="17" t="s">
        <v>148</v>
      </c>
      <c r="C10" s="1" t="s">
        <v>148</v>
      </c>
      <c r="D10" s="1" t="s">
        <v>148</v>
      </c>
      <c r="E10" s="1" t="s">
        <v>148</v>
      </c>
      <c r="F10" s="17" t="s">
        <v>148</v>
      </c>
      <c r="G10" s="1" t="s">
        <v>148</v>
      </c>
      <c r="H10" s="1" t="s">
        <v>148</v>
      </c>
      <c r="I10" s="1" t="s">
        <v>148</v>
      </c>
      <c r="J10" s="17" t="s">
        <v>148</v>
      </c>
      <c r="K10" s="1" t="s">
        <v>148</v>
      </c>
      <c r="L10" s="1" t="s">
        <v>148</v>
      </c>
      <c r="M10" s="1" t="s">
        <v>148</v>
      </c>
      <c r="N10" s="17" t="s">
        <v>148</v>
      </c>
      <c r="O10" s="1" t="s">
        <v>148</v>
      </c>
      <c r="P10" s="1" t="s">
        <v>148</v>
      </c>
      <c r="Q10" s="1" t="s">
        <v>148</v>
      </c>
      <c r="R10" s="17" t="s">
        <v>148</v>
      </c>
      <c r="S10" s="1" t="s">
        <v>148</v>
      </c>
      <c r="T10" s="1" t="s">
        <v>148</v>
      </c>
      <c r="U10" s="1" t="s">
        <v>148</v>
      </c>
      <c r="V10" s="17" t="s">
        <v>148</v>
      </c>
    </row>
    <row r="11" spans="1:22" ht="14.25" thickTop="1">
      <c r="A11" s="30" t="s">
        <v>26</v>
      </c>
      <c r="B11" s="21">
        <v>43407873</v>
      </c>
      <c r="C11" s="22">
        <v>33497002</v>
      </c>
      <c r="D11" s="22">
        <v>21286014</v>
      </c>
      <c r="E11" s="22">
        <v>10712682</v>
      </c>
      <c r="F11" s="21">
        <v>45498594</v>
      </c>
      <c r="G11" s="22">
        <v>35043628</v>
      </c>
      <c r="H11" s="22">
        <v>22848599</v>
      </c>
      <c r="I11" s="22">
        <v>11415110</v>
      </c>
      <c r="J11" s="21">
        <v>42563033</v>
      </c>
      <c r="K11" s="22">
        <v>32576623</v>
      </c>
      <c r="L11" s="22">
        <v>21118085</v>
      </c>
      <c r="M11" s="22">
        <v>10506113</v>
      </c>
      <c r="N11" s="21">
        <v>42718159</v>
      </c>
      <c r="O11" s="22">
        <v>33197572</v>
      </c>
      <c r="P11" s="22">
        <v>21610972</v>
      </c>
      <c r="Q11" s="22">
        <v>10953030</v>
      </c>
      <c r="R11" s="21">
        <v>40682832</v>
      </c>
      <c r="S11" s="22">
        <v>31534486</v>
      </c>
      <c r="T11" s="22">
        <v>20452773</v>
      </c>
      <c r="U11" s="22">
        <v>10431767</v>
      </c>
      <c r="V11" s="21">
        <v>38844446</v>
      </c>
    </row>
    <row r="12" spans="1:22" ht="13.5">
      <c r="A12" s="6" t="s">
        <v>27</v>
      </c>
      <c r="B12" s="23">
        <v>2791783</v>
      </c>
      <c r="C12" s="24"/>
      <c r="D12" s="24"/>
      <c r="E12" s="24"/>
      <c r="F12" s="23">
        <v>2639872</v>
      </c>
      <c r="G12" s="24"/>
      <c r="H12" s="24"/>
      <c r="I12" s="24"/>
      <c r="J12" s="23">
        <v>2272470</v>
      </c>
      <c r="K12" s="24"/>
      <c r="L12" s="24"/>
      <c r="M12" s="24"/>
      <c r="N12" s="23">
        <v>1980000</v>
      </c>
      <c r="O12" s="24"/>
      <c r="P12" s="24"/>
      <c r="Q12" s="24"/>
      <c r="R12" s="23">
        <v>1863780</v>
      </c>
      <c r="S12" s="24"/>
      <c r="T12" s="24"/>
      <c r="U12" s="24"/>
      <c r="V12" s="23">
        <v>1950610</v>
      </c>
    </row>
    <row r="13" spans="1:22" ht="13.5">
      <c r="A13" s="6" t="s">
        <v>28</v>
      </c>
      <c r="B13" s="23">
        <v>35211733</v>
      </c>
      <c r="C13" s="24"/>
      <c r="D13" s="24"/>
      <c r="E13" s="24"/>
      <c r="F13" s="23">
        <v>37023109</v>
      </c>
      <c r="G13" s="24"/>
      <c r="H13" s="24"/>
      <c r="I13" s="24"/>
      <c r="J13" s="23">
        <v>34872214</v>
      </c>
      <c r="K13" s="24"/>
      <c r="L13" s="24"/>
      <c r="M13" s="24"/>
      <c r="N13" s="23">
        <v>34764123</v>
      </c>
      <c r="O13" s="24"/>
      <c r="P13" s="24"/>
      <c r="Q13" s="24"/>
      <c r="R13" s="23">
        <v>32767370</v>
      </c>
      <c r="S13" s="24"/>
      <c r="T13" s="24"/>
      <c r="U13" s="24"/>
      <c r="V13" s="23">
        <v>31274280</v>
      </c>
    </row>
    <row r="14" spans="1:22" ht="13.5">
      <c r="A14" s="6" t="s">
        <v>29</v>
      </c>
      <c r="B14" s="23">
        <v>38003517</v>
      </c>
      <c r="C14" s="24"/>
      <c r="D14" s="24"/>
      <c r="E14" s="24"/>
      <c r="F14" s="23">
        <v>39662982</v>
      </c>
      <c r="G14" s="24"/>
      <c r="H14" s="24"/>
      <c r="I14" s="24"/>
      <c r="J14" s="23">
        <v>37144684</v>
      </c>
      <c r="K14" s="24"/>
      <c r="L14" s="24"/>
      <c r="M14" s="24"/>
      <c r="N14" s="23">
        <v>36744123</v>
      </c>
      <c r="O14" s="24"/>
      <c r="P14" s="24"/>
      <c r="Q14" s="24"/>
      <c r="R14" s="23">
        <v>34631150</v>
      </c>
      <c r="S14" s="24"/>
      <c r="T14" s="24"/>
      <c r="U14" s="24"/>
      <c r="V14" s="23">
        <v>33224891</v>
      </c>
    </row>
    <row r="15" spans="1:22" ht="13.5">
      <c r="A15" s="6" t="s">
        <v>30</v>
      </c>
      <c r="B15" s="23">
        <v>2801314</v>
      </c>
      <c r="C15" s="24"/>
      <c r="D15" s="24"/>
      <c r="E15" s="24"/>
      <c r="F15" s="23">
        <v>2791783</v>
      </c>
      <c r="G15" s="24"/>
      <c r="H15" s="24"/>
      <c r="I15" s="24"/>
      <c r="J15" s="23">
        <v>2639872</v>
      </c>
      <c r="K15" s="24"/>
      <c r="L15" s="24"/>
      <c r="M15" s="24"/>
      <c r="N15" s="23">
        <v>2272470</v>
      </c>
      <c r="O15" s="24"/>
      <c r="P15" s="24"/>
      <c r="Q15" s="24"/>
      <c r="R15" s="23">
        <v>1980000</v>
      </c>
      <c r="S15" s="24"/>
      <c r="T15" s="24"/>
      <c r="U15" s="24"/>
      <c r="V15" s="23">
        <v>1863780</v>
      </c>
    </row>
    <row r="16" spans="1:22" ht="13.5">
      <c r="A16" s="6" t="s">
        <v>31</v>
      </c>
      <c r="B16" s="23">
        <v>35202202</v>
      </c>
      <c r="C16" s="24"/>
      <c r="D16" s="24"/>
      <c r="E16" s="24"/>
      <c r="F16" s="23">
        <v>36871198</v>
      </c>
      <c r="G16" s="24"/>
      <c r="H16" s="24"/>
      <c r="I16" s="24"/>
      <c r="J16" s="23">
        <v>34504812</v>
      </c>
      <c r="K16" s="24"/>
      <c r="L16" s="24"/>
      <c r="M16" s="24"/>
      <c r="N16" s="23">
        <v>34471653</v>
      </c>
      <c r="O16" s="24"/>
      <c r="P16" s="24"/>
      <c r="Q16" s="24"/>
      <c r="R16" s="23">
        <v>32651150</v>
      </c>
      <c r="S16" s="24"/>
      <c r="T16" s="24"/>
      <c r="U16" s="24"/>
      <c r="V16" s="23">
        <v>31361110</v>
      </c>
    </row>
    <row r="17" spans="1:22" ht="13.5">
      <c r="A17" s="7" t="s">
        <v>32</v>
      </c>
      <c r="B17" s="23">
        <v>8205670</v>
      </c>
      <c r="C17" s="24">
        <v>6061494</v>
      </c>
      <c r="D17" s="24">
        <v>3948874</v>
      </c>
      <c r="E17" s="24">
        <v>1828145</v>
      </c>
      <c r="F17" s="23">
        <v>8627395</v>
      </c>
      <c r="G17" s="24">
        <v>6361081</v>
      </c>
      <c r="H17" s="24">
        <v>4222675</v>
      </c>
      <c r="I17" s="24">
        <v>1963505</v>
      </c>
      <c r="J17" s="23">
        <v>8058221</v>
      </c>
      <c r="K17" s="24">
        <v>5910811</v>
      </c>
      <c r="L17" s="24">
        <v>3919834</v>
      </c>
      <c r="M17" s="24">
        <v>1836075</v>
      </c>
      <c r="N17" s="23">
        <v>8246506</v>
      </c>
      <c r="O17" s="24">
        <v>6159289</v>
      </c>
      <c r="P17" s="24">
        <v>4106297</v>
      </c>
      <c r="Q17" s="24">
        <v>2080896</v>
      </c>
      <c r="R17" s="23">
        <v>8031681</v>
      </c>
      <c r="S17" s="24">
        <v>5946883</v>
      </c>
      <c r="T17" s="24">
        <v>3945635</v>
      </c>
      <c r="U17" s="24">
        <v>1880022</v>
      </c>
      <c r="V17" s="23">
        <v>7483336</v>
      </c>
    </row>
    <row r="18" spans="1:22" ht="13.5">
      <c r="A18" s="7" t="s">
        <v>33</v>
      </c>
      <c r="B18" s="23">
        <v>6576409</v>
      </c>
      <c r="C18" s="24">
        <v>4915358</v>
      </c>
      <c r="D18" s="24">
        <v>3284630</v>
      </c>
      <c r="E18" s="24">
        <v>1663330</v>
      </c>
      <c r="F18" s="23">
        <v>6848699</v>
      </c>
      <c r="G18" s="24">
        <v>5087303</v>
      </c>
      <c r="H18" s="24">
        <v>3400810</v>
      </c>
      <c r="I18" s="24">
        <v>1691951</v>
      </c>
      <c r="J18" s="23">
        <v>6491946</v>
      </c>
      <c r="K18" s="24">
        <v>4823566</v>
      </c>
      <c r="L18" s="24">
        <v>3210791</v>
      </c>
      <c r="M18" s="24">
        <v>1614631</v>
      </c>
      <c r="N18" s="23">
        <v>6620202</v>
      </c>
      <c r="O18" s="24">
        <v>4916816</v>
      </c>
      <c r="P18" s="24">
        <v>3277410</v>
      </c>
      <c r="Q18" s="24">
        <v>1647680</v>
      </c>
      <c r="R18" s="23">
        <v>6438469</v>
      </c>
      <c r="S18" s="24">
        <v>4738626</v>
      </c>
      <c r="T18" s="24">
        <v>3167047</v>
      </c>
      <c r="U18" s="24">
        <v>1587041</v>
      </c>
      <c r="V18" s="23">
        <v>6279311</v>
      </c>
    </row>
    <row r="19" spans="1:22" ht="14.25" thickBot="1">
      <c r="A19" s="29" t="s">
        <v>34</v>
      </c>
      <c r="B19" s="25">
        <v>1629261</v>
      </c>
      <c r="C19" s="26">
        <v>1146136</v>
      </c>
      <c r="D19" s="26">
        <v>664243</v>
      </c>
      <c r="E19" s="26">
        <v>164815</v>
      </c>
      <c r="F19" s="25">
        <v>1778696</v>
      </c>
      <c r="G19" s="26">
        <v>1273777</v>
      </c>
      <c r="H19" s="26">
        <v>821865</v>
      </c>
      <c r="I19" s="26">
        <v>271554</v>
      </c>
      <c r="J19" s="25">
        <v>1566274</v>
      </c>
      <c r="K19" s="26">
        <v>1087245</v>
      </c>
      <c r="L19" s="26">
        <v>709043</v>
      </c>
      <c r="M19" s="26">
        <v>221443</v>
      </c>
      <c r="N19" s="25">
        <v>1626304</v>
      </c>
      <c r="O19" s="26">
        <v>1242473</v>
      </c>
      <c r="P19" s="26">
        <v>828887</v>
      </c>
      <c r="Q19" s="26">
        <v>433215</v>
      </c>
      <c r="R19" s="25">
        <v>1593212</v>
      </c>
      <c r="S19" s="26">
        <v>1208256</v>
      </c>
      <c r="T19" s="26">
        <v>778587</v>
      </c>
      <c r="U19" s="26">
        <v>292980</v>
      </c>
      <c r="V19" s="25">
        <v>1204024</v>
      </c>
    </row>
    <row r="20" spans="1:22" ht="14.25" thickTop="1">
      <c r="A20" s="6" t="s">
        <v>35</v>
      </c>
      <c r="B20" s="23">
        <v>2134</v>
      </c>
      <c r="C20" s="24">
        <v>1582</v>
      </c>
      <c r="D20" s="24">
        <v>561</v>
      </c>
      <c r="E20" s="24">
        <v>157</v>
      </c>
      <c r="F20" s="23">
        <v>1252</v>
      </c>
      <c r="G20" s="24">
        <v>1063</v>
      </c>
      <c r="H20" s="24">
        <v>362</v>
      </c>
      <c r="I20" s="24">
        <v>178</v>
      </c>
      <c r="J20" s="23">
        <v>1521</v>
      </c>
      <c r="K20" s="24">
        <v>1295</v>
      </c>
      <c r="L20" s="24">
        <v>527</v>
      </c>
      <c r="M20" s="24">
        <v>286</v>
      </c>
      <c r="N20" s="23">
        <v>1263</v>
      </c>
      <c r="O20" s="24">
        <v>1044</v>
      </c>
      <c r="P20" s="24">
        <v>471</v>
      </c>
      <c r="Q20" s="24">
        <v>286</v>
      </c>
      <c r="R20" s="23">
        <v>1246</v>
      </c>
      <c r="S20" s="24">
        <v>888</v>
      </c>
      <c r="T20" s="24">
        <v>575</v>
      </c>
      <c r="U20" s="24">
        <v>320</v>
      </c>
      <c r="V20" s="23">
        <v>1339</v>
      </c>
    </row>
    <row r="21" spans="1:22" ht="13.5">
      <c r="A21" s="6" t="s">
        <v>37</v>
      </c>
      <c r="B21" s="23">
        <v>32351</v>
      </c>
      <c r="C21" s="24">
        <v>28543</v>
      </c>
      <c r="D21" s="24">
        <v>17638</v>
      </c>
      <c r="E21" s="24">
        <v>13467</v>
      </c>
      <c r="F21" s="23">
        <v>27818</v>
      </c>
      <c r="G21" s="24">
        <v>24468</v>
      </c>
      <c r="H21" s="24">
        <v>16117</v>
      </c>
      <c r="I21" s="24">
        <v>12522</v>
      </c>
      <c r="J21" s="23">
        <v>24557</v>
      </c>
      <c r="K21" s="24">
        <v>21742</v>
      </c>
      <c r="L21" s="24">
        <v>14399</v>
      </c>
      <c r="M21" s="24">
        <v>11915</v>
      </c>
      <c r="N21" s="23">
        <v>23718</v>
      </c>
      <c r="O21" s="24">
        <v>21396</v>
      </c>
      <c r="P21" s="24">
        <v>14216</v>
      </c>
      <c r="Q21" s="24">
        <v>11704</v>
      </c>
      <c r="R21" s="23">
        <v>27559</v>
      </c>
      <c r="S21" s="24">
        <v>24714</v>
      </c>
      <c r="T21" s="24">
        <v>16875</v>
      </c>
      <c r="U21" s="24">
        <v>13886</v>
      </c>
      <c r="V21" s="23">
        <v>21498</v>
      </c>
    </row>
    <row r="22" spans="1:22" ht="13.5">
      <c r="A22" s="6" t="s">
        <v>38</v>
      </c>
      <c r="B22" s="23">
        <v>714786</v>
      </c>
      <c r="C22" s="24">
        <v>533483</v>
      </c>
      <c r="D22" s="24">
        <v>348549</v>
      </c>
      <c r="E22" s="24">
        <v>188437</v>
      </c>
      <c r="F22" s="23">
        <v>778744</v>
      </c>
      <c r="G22" s="24">
        <v>582263</v>
      </c>
      <c r="H22" s="24">
        <v>384282</v>
      </c>
      <c r="I22" s="24">
        <v>208650</v>
      </c>
      <c r="J22" s="23">
        <v>683975</v>
      </c>
      <c r="K22" s="24">
        <v>514448</v>
      </c>
      <c r="L22" s="24">
        <v>335391</v>
      </c>
      <c r="M22" s="24">
        <v>180212</v>
      </c>
      <c r="N22" s="23">
        <v>671464</v>
      </c>
      <c r="O22" s="24">
        <v>502894</v>
      </c>
      <c r="P22" s="24">
        <v>328566</v>
      </c>
      <c r="Q22" s="24">
        <v>174048</v>
      </c>
      <c r="R22" s="23">
        <v>641380</v>
      </c>
      <c r="S22" s="24">
        <v>492045</v>
      </c>
      <c r="T22" s="24">
        <v>321534</v>
      </c>
      <c r="U22" s="24">
        <v>178244</v>
      </c>
      <c r="V22" s="23">
        <v>624110</v>
      </c>
    </row>
    <row r="23" spans="1:22" ht="13.5">
      <c r="A23" s="6" t="s">
        <v>39</v>
      </c>
      <c r="B23" s="23">
        <v>7408</v>
      </c>
      <c r="C23" s="24"/>
      <c r="D23" s="24"/>
      <c r="E23" s="24"/>
      <c r="F23" s="23">
        <v>6313</v>
      </c>
      <c r="G23" s="24"/>
      <c r="H23" s="24"/>
      <c r="I23" s="24"/>
      <c r="J23" s="23">
        <v>6376</v>
      </c>
      <c r="K23" s="24"/>
      <c r="L23" s="24"/>
      <c r="M23" s="24"/>
      <c r="N23" s="23">
        <v>4859</v>
      </c>
      <c r="O23" s="24"/>
      <c r="P23" s="24"/>
      <c r="Q23" s="24"/>
      <c r="R23" s="23">
        <v>2936</v>
      </c>
      <c r="S23" s="24"/>
      <c r="T23" s="24"/>
      <c r="U23" s="24"/>
      <c r="V23" s="23">
        <v>4470</v>
      </c>
    </row>
    <row r="24" spans="1:22" ht="13.5">
      <c r="A24" s="6" t="s">
        <v>40</v>
      </c>
      <c r="B24" s="23">
        <v>92848</v>
      </c>
      <c r="C24" s="24"/>
      <c r="D24" s="24"/>
      <c r="E24" s="24"/>
      <c r="F24" s="23">
        <v>86951</v>
      </c>
      <c r="G24" s="24"/>
      <c r="H24" s="24"/>
      <c r="I24" s="24"/>
      <c r="J24" s="23"/>
      <c r="K24" s="24"/>
      <c r="L24" s="24"/>
      <c r="M24" s="24"/>
      <c r="N24" s="23"/>
      <c r="O24" s="24"/>
      <c r="P24" s="24"/>
      <c r="Q24" s="24"/>
      <c r="R24" s="23"/>
      <c r="S24" s="24"/>
      <c r="T24" s="24"/>
      <c r="U24" s="24"/>
      <c r="V24" s="23"/>
    </row>
    <row r="25" spans="1:22" ht="13.5">
      <c r="A25" s="6" t="s">
        <v>41</v>
      </c>
      <c r="B25" s="23">
        <v>73840</v>
      </c>
      <c r="C25" s="24"/>
      <c r="D25" s="24"/>
      <c r="E25" s="24"/>
      <c r="F25" s="23">
        <v>74579</v>
      </c>
      <c r="G25" s="24"/>
      <c r="H25" s="24"/>
      <c r="I25" s="24"/>
      <c r="J25" s="23">
        <v>135001</v>
      </c>
      <c r="K25" s="24"/>
      <c r="L25" s="24"/>
      <c r="M25" s="24"/>
      <c r="N25" s="23">
        <v>91378</v>
      </c>
      <c r="O25" s="24"/>
      <c r="P25" s="24"/>
      <c r="Q25" s="24"/>
      <c r="R25" s="23">
        <v>70817</v>
      </c>
      <c r="S25" s="24"/>
      <c r="T25" s="24"/>
      <c r="U25" s="24"/>
      <c r="V25" s="23">
        <v>63810</v>
      </c>
    </row>
    <row r="26" spans="1:22" ht="13.5">
      <c r="A26" s="6" t="s">
        <v>43</v>
      </c>
      <c r="B26" s="23">
        <v>923371</v>
      </c>
      <c r="C26" s="24">
        <v>708211</v>
      </c>
      <c r="D26" s="24">
        <v>496393</v>
      </c>
      <c r="E26" s="24">
        <v>222681</v>
      </c>
      <c r="F26" s="23">
        <v>975658</v>
      </c>
      <c r="G26" s="24">
        <v>755263</v>
      </c>
      <c r="H26" s="24">
        <v>442775</v>
      </c>
      <c r="I26" s="24">
        <v>242595</v>
      </c>
      <c r="J26" s="23">
        <v>851432</v>
      </c>
      <c r="K26" s="24">
        <v>660458</v>
      </c>
      <c r="L26" s="24">
        <v>412333</v>
      </c>
      <c r="M26" s="24">
        <v>232373</v>
      </c>
      <c r="N26" s="23">
        <v>792685</v>
      </c>
      <c r="O26" s="24">
        <v>598350</v>
      </c>
      <c r="P26" s="24">
        <v>389929</v>
      </c>
      <c r="Q26" s="24">
        <v>209375</v>
      </c>
      <c r="R26" s="23">
        <v>743941</v>
      </c>
      <c r="S26" s="24">
        <v>574992</v>
      </c>
      <c r="T26" s="24">
        <v>372769</v>
      </c>
      <c r="U26" s="24">
        <v>207488</v>
      </c>
      <c r="V26" s="23">
        <v>715229</v>
      </c>
    </row>
    <row r="27" spans="1:22" ht="13.5">
      <c r="A27" s="6" t="s">
        <v>251</v>
      </c>
      <c r="B27" s="23">
        <v>3759</v>
      </c>
      <c r="C27" s="24">
        <v>1977</v>
      </c>
      <c r="D27" s="24">
        <v>1527</v>
      </c>
      <c r="E27" s="24">
        <v>400</v>
      </c>
      <c r="F27" s="23">
        <v>3747</v>
      </c>
      <c r="G27" s="24">
        <v>1928</v>
      </c>
      <c r="H27" s="24">
        <v>1491</v>
      </c>
      <c r="I27" s="24">
        <v>387</v>
      </c>
      <c r="J27" s="23">
        <v>4073</v>
      </c>
      <c r="K27" s="24">
        <v>2115</v>
      </c>
      <c r="L27" s="24">
        <v>1629</v>
      </c>
      <c r="M27" s="24">
        <v>420</v>
      </c>
      <c r="N27" s="23">
        <v>7888</v>
      </c>
      <c r="O27" s="24">
        <v>4026</v>
      </c>
      <c r="P27" s="24">
        <v>3080</v>
      </c>
      <c r="Q27" s="24">
        <v>824</v>
      </c>
      <c r="R27" s="23">
        <v>10923</v>
      </c>
      <c r="S27" s="24">
        <v>6699</v>
      </c>
      <c r="T27" s="24">
        <v>5290</v>
      </c>
      <c r="U27" s="24">
        <v>1863</v>
      </c>
      <c r="V27" s="23">
        <v>15379</v>
      </c>
    </row>
    <row r="28" spans="1:22" ht="13.5">
      <c r="A28" s="6" t="s">
        <v>44</v>
      </c>
      <c r="B28" s="23"/>
      <c r="C28" s="24"/>
      <c r="D28" s="24"/>
      <c r="E28" s="24"/>
      <c r="F28" s="23"/>
      <c r="G28" s="24"/>
      <c r="H28" s="24"/>
      <c r="I28" s="24"/>
      <c r="J28" s="23"/>
      <c r="K28" s="24"/>
      <c r="L28" s="24"/>
      <c r="M28" s="24"/>
      <c r="N28" s="23">
        <v>2015</v>
      </c>
      <c r="O28" s="24"/>
      <c r="P28" s="24"/>
      <c r="Q28" s="24"/>
      <c r="R28" s="23">
        <v>716</v>
      </c>
      <c r="S28" s="24"/>
      <c r="T28" s="24"/>
      <c r="U28" s="24"/>
      <c r="V28" s="23"/>
    </row>
    <row r="29" spans="1:22" ht="13.5">
      <c r="A29" s="6" t="s">
        <v>45</v>
      </c>
      <c r="B29" s="23">
        <v>1868</v>
      </c>
      <c r="C29" s="24"/>
      <c r="D29" s="24"/>
      <c r="E29" s="24"/>
      <c r="F29" s="23">
        <v>499</v>
      </c>
      <c r="G29" s="24"/>
      <c r="H29" s="24"/>
      <c r="I29" s="24"/>
      <c r="J29" s="23">
        <v>1026</v>
      </c>
      <c r="K29" s="24"/>
      <c r="L29" s="24"/>
      <c r="M29" s="24"/>
      <c r="N29" s="23">
        <v>1587</v>
      </c>
      <c r="O29" s="24"/>
      <c r="P29" s="24"/>
      <c r="Q29" s="24"/>
      <c r="R29" s="23">
        <v>4662</v>
      </c>
      <c r="S29" s="24"/>
      <c r="T29" s="24"/>
      <c r="U29" s="24"/>
      <c r="V29" s="23">
        <v>1322</v>
      </c>
    </row>
    <row r="30" spans="1:22" ht="13.5">
      <c r="A30" s="6" t="s">
        <v>47</v>
      </c>
      <c r="B30" s="23">
        <v>5627</v>
      </c>
      <c r="C30" s="24">
        <v>3706</v>
      </c>
      <c r="D30" s="24">
        <v>2948</v>
      </c>
      <c r="E30" s="24">
        <v>573</v>
      </c>
      <c r="F30" s="23">
        <v>4247</v>
      </c>
      <c r="G30" s="24">
        <v>2568</v>
      </c>
      <c r="H30" s="24">
        <v>1959</v>
      </c>
      <c r="I30" s="24">
        <v>601</v>
      </c>
      <c r="J30" s="23">
        <v>5099</v>
      </c>
      <c r="K30" s="24">
        <v>7047</v>
      </c>
      <c r="L30" s="24">
        <v>6477</v>
      </c>
      <c r="M30" s="24">
        <v>6272</v>
      </c>
      <c r="N30" s="23">
        <v>11490</v>
      </c>
      <c r="O30" s="24">
        <v>7979</v>
      </c>
      <c r="P30" s="24">
        <v>6953</v>
      </c>
      <c r="Q30" s="24">
        <v>2435</v>
      </c>
      <c r="R30" s="23">
        <v>16303</v>
      </c>
      <c r="S30" s="24">
        <v>12078</v>
      </c>
      <c r="T30" s="24">
        <v>9828</v>
      </c>
      <c r="U30" s="24">
        <v>8711</v>
      </c>
      <c r="V30" s="23">
        <v>16702</v>
      </c>
    </row>
    <row r="31" spans="1:22" ht="14.25" thickBot="1">
      <c r="A31" s="29" t="s">
        <v>48</v>
      </c>
      <c r="B31" s="25">
        <v>2547005</v>
      </c>
      <c r="C31" s="26">
        <v>1850640</v>
      </c>
      <c r="D31" s="26">
        <v>1157688</v>
      </c>
      <c r="E31" s="26">
        <v>386923</v>
      </c>
      <c r="F31" s="25">
        <v>2750107</v>
      </c>
      <c r="G31" s="26">
        <v>2026472</v>
      </c>
      <c r="H31" s="26">
        <v>1262681</v>
      </c>
      <c r="I31" s="26">
        <v>513547</v>
      </c>
      <c r="J31" s="25">
        <v>2412607</v>
      </c>
      <c r="K31" s="26">
        <v>1740656</v>
      </c>
      <c r="L31" s="26">
        <v>1114899</v>
      </c>
      <c r="M31" s="26">
        <v>447543</v>
      </c>
      <c r="N31" s="25">
        <v>2407499</v>
      </c>
      <c r="O31" s="26">
        <v>1832844</v>
      </c>
      <c r="P31" s="26">
        <v>1211863</v>
      </c>
      <c r="Q31" s="26">
        <v>640155</v>
      </c>
      <c r="R31" s="25">
        <v>2320850</v>
      </c>
      <c r="S31" s="26">
        <v>1771171</v>
      </c>
      <c r="T31" s="26">
        <v>1141529</v>
      </c>
      <c r="U31" s="26">
        <v>491758</v>
      </c>
      <c r="V31" s="25">
        <v>1902550</v>
      </c>
    </row>
    <row r="32" spans="1:22" ht="14.25" thickTop="1">
      <c r="A32" s="6" t="s">
        <v>49</v>
      </c>
      <c r="B32" s="23"/>
      <c r="C32" s="24"/>
      <c r="D32" s="24"/>
      <c r="E32" s="24"/>
      <c r="F32" s="23">
        <v>0</v>
      </c>
      <c r="G32" s="24">
        <v>0</v>
      </c>
      <c r="H32" s="24"/>
      <c r="I32" s="24"/>
      <c r="J32" s="23"/>
      <c r="K32" s="24"/>
      <c r="L32" s="24"/>
      <c r="M32" s="24"/>
      <c r="N32" s="23"/>
      <c r="O32" s="24"/>
      <c r="P32" s="24"/>
      <c r="Q32" s="24"/>
      <c r="R32" s="23">
        <v>12</v>
      </c>
      <c r="S32" s="24">
        <v>12</v>
      </c>
      <c r="T32" s="24">
        <v>12</v>
      </c>
      <c r="U32" s="24">
        <v>12</v>
      </c>
      <c r="V32" s="23">
        <v>26</v>
      </c>
    </row>
    <row r="33" spans="1:22" ht="13.5">
      <c r="A33" s="6" t="s">
        <v>50</v>
      </c>
      <c r="B33" s="23"/>
      <c r="C33" s="24"/>
      <c r="D33" s="24"/>
      <c r="E33" s="24"/>
      <c r="F33" s="23"/>
      <c r="G33" s="24"/>
      <c r="H33" s="24"/>
      <c r="I33" s="24"/>
      <c r="J33" s="23">
        <v>8899</v>
      </c>
      <c r="K33" s="24">
        <v>22</v>
      </c>
      <c r="L33" s="24">
        <v>22</v>
      </c>
      <c r="M33" s="24"/>
      <c r="N33" s="23">
        <v>1629</v>
      </c>
      <c r="O33" s="24">
        <v>1629</v>
      </c>
      <c r="P33" s="24">
        <v>1629</v>
      </c>
      <c r="Q33" s="24">
        <v>1607</v>
      </c>
      <c r="R33" s="23">
        <v>9443</v>
      </c>
      <c r="S33" s="24">
        <v>8922</v>
      </c>
      <c r="T33" s="24">
        <v>9214</v>
      </c>
      <c r="U33" s="24"/>
      <c r="V33" s="23">
        <v>9316</v>
      </c>
    </row>
    <row r="34" spans="1:22" ht="13.5">
      <c r="A34" s="6" t="s">
        <v>51</v>
      </c>
      <c r="B34" s="23">
        <v>742</v>
      </c>
      <c r="C34" s="24">
        <v>742</v>
      </c>
      <c r="D34" s="24">
        <v>742</v>
      </c>
      <c r="E34" s="24">
        <v>108</v>
      </c>
      <c r="F34" s="23">
        <v>2542</v>
      </c>
      <c r="G34" s="24">
        <v>1177</v>
      </c>
      <c r="H34" s="24"/>
      <c r="I34" s="24"/>
      <c r="J34" s="23">
        <v>486</v>
      </c>
      <c r="K34" s="24">
        <v>454</v>
      </c>
      <c r="L34" s="24">
        <v>454</v>
      </c>
      <c r="M34" s="24">
        <v>454</v>
      </c>
      <c r="N34" s="23"/>
      <c r="O34" s="24"/>
      <c r="P34" s="24"/>
      <c r="Q34" s="24"/>
      <c r="R34" s="23">
        <v>103</v>
      </c>
      <c r="S34" s="24">
        <v>103</v>
      </c>
      <c r="T34" s="24">
        <v>89</v>
      </c>
      <c r="U34" s="24">
        <v>89</v>
      </c>
      <c r="V34" s="23">
        <v>797</v>
      </c>
    </row>
    <row r="35" spans="1:22" ht="13.5">
      <c r="A35" s="6" t="s">
        <v>52</v>
      </c>
      <c r="B35" s="23">
        <v>742</v>
      </c>
      <c r="C35" s="24">
        <v>742</v>
      </c>
      <c r="D35" s="24">
        <v>742</v>
      </c>
      <c r="E35" s="24">
        <v>108</v>
      </c>
      <c r="F35" s="23">
        <v>2542</v>
      </c>
      <c r="G35" s="24">
        <v>1177</v>
      </c>
      <c r="H35" s="24"/>
      <c r="I35" s="24"/>
      <c r="J35" s="23">
        <v>9385</v>
      </c>
      <c r="K35" s="24">
        <v>477</v>
      </c>
      <c r="L35" s="24">
        <v>477</v>
      </c>
      <c r="M35" s="24">
        <v>454</v>
      </c>
      <c r="N35" s="23">
        <v>1629</v>
      </c>
      <c r="O35" s="24">
        <v>1629</v>
      </c>
      <c r="P35" s="24">
        <v>1629</v>
      </c>
      <c r="Q35" s="24">
        <v>1607</v>
      </c>
      <c r="R35" s="23">
        <v>9559</v>
      </c>
      <c r="S35" s="24">
        <v>9038</v>
      </c>
      <c r="T35" s="24">
        <v>9316</v>
      </c>
      <c r="U35" s="24">
        <v>102</v>
      </c>
      <c r="V35" s="23">
        <v>10140</v>
      </c>
    </row>
    <row r="36" spans="1:22" ht="13.5">
      <c r="A36" s="6" t="s">
        <v>53</v>
      </c>
      <c r="B36" s="23">
        <v>23593</v>
      </c>
      <c r="C36" s="24">
        <v>19831</v>
      </c>
      <c r="D36" s="24">
        <v>106</v>
      </c>
      <c r="E36" s="24">
        <v>5</v>
      </c>
      <c r="F36" s="23">
        <v>407</v>
      </c>
      <c r="G36" s="24">
        <v>296</v>
      </c>
      <c r="H36" s="24">
        <v>157</v>
      </c>
      <c r="I36" s="24"/>
      <c r="J36" s="23">
        <v>157</v>
      </c>
      <c r="K36" s="24">
        <v>117</v>
      </c>
      <c r="L36" s="24">
        <v>34</v>
      </c>
      <c r="M36" s="24">
        <v>34</v>
      </c>
      <c r="N36" s="23">
        <v>8291</v>
      </c>
      <c r="O36" s="24">
        <v>8033</v>
      </c>
      <c r="P36" s="24">
        <v>7217</v>
      </c>
      <c r="Q36" s="24"/>
      <c r="R36" s="23">
        <v>1525</v>
      </c>
      <c r="S36" s="24">
        <v>957</v>
      </c>
      <c r="T36" s="24">
        <v>946</v>
      </c>
      <c r="U36" s="24">
        <v>95</v>
      </c>
      <c r="V36" s="23">
        <v>8835</v>
      </c>
    </row>
    <row r="37" spans="1:22" ht="13.5">
      <c r="A37" s="6" t="s">
        <v>257</v>
      </c>
      <c r="B37" s="23"/>
      <c r="C37" s="24"/>
      <c r="D37" s="24"/>
      <c r="E37" s="24"/>
      <c r="F37" s="23">
        <v>1200</v>
      </c>
      <c r="G37" s="24">
        <v>300</v>
      </c>
      <c r="H37" s="24">
        <v>300</v>
      </c>
      <c r="I37" s="24"/>
      <c r="J37" s="23">
        <v>1200</v>
      </c>
      <c r="K37" s="24">
        <v>900</v>
      </c>
      <c r="L37" s="24">
        <v>900</v>
      </c>
      <c r="M37" s="24"/>
      <c r="N37" s="23"/>
      <c r="O37" s="24"/>
      <c r="P37" s="24"/>
      <c r="Q37" s="24"/>
      <c r="R37" s="23"/>
      <c r="S37" s="24"/>
      <c r="T37" s="24"/>
      <c r="U37" s="24"/>
      <c r="V37" s="23">
        <v>64500</v>
      </c>
    </row>
    <row r="38" spans="1:22" ht="13.5">
      <c r="A38" s="6" t="s">
        <v>54</v>
      </c>
      <c r="B38" s="23"/>
      <c r="C38" s="24"/>
      <c r="D38" s="24"/>
      <c r="E38" s="24"/>
      <c r="F38" s="23"/>
      <c r="G38" s="24"/>
      <c r="H38" s="24"/>
      <c r="I38" s="24"/>
      <c r="J38" s="23"/>
      <c r="K38" s="24"/>
      <c r="L38" s="24"/>
      <c r="M38" s="24"/>
      <c r="N38" s="23"/>
      <c r="O38" s="24"/>
      <c r="P38" s="24"/>
      <c r="Q38" s="24"/>
      <c r="R38" s="23">
        <v>573</v>
      </c>
      <c r="S38" s="24"/>
      <c r="T38" s="24"/>
      <c r="U38" s="24"/>
      <c r="V38" s="23"/>
    </row>
    <row r="39" spans="1:22" ht="13.5">
      <c r="A39" s="6" t="s">
        <v>55</v>
      </c>
      <c r="B39" s="23"/>
      <c r="C39" s="24"/>
      <c r="D39" s="24"/>
      <c r="E39" s="24"/>
      <c r="F39" s="23">
        <v>58828</v>
      </c>
      <c r="G39" s="24">
        <v>58828</v>
      </c>
      <c r="H39" s="24">
        <v>41413</v>
      </c>
      <c r="I39" s="24">
        <v>41413</v>
      </c>
      <c r="J39" s="23">
        <v>23527</v>
      </c>
      <c r="K39" s="24">
        <v>23527</v>
      </c>
      <c r="L39" s="24">
        <v>23527</v>
      </c>
      <c r="M39" s="24"/>
      <c r="N39" s="23">
        <v>3748</v>
      </c>
      <c r="O39" s="24">
        <v>3748</v>
      </c>
      <c r="P39" s="24"/>
      <c r="Q39" s="24"/>
      <c r="R39" s="23">
        <v>1432</v>
      </c>
      <c r="S39" s="24">
        <v>86</v>
      </c>
      <c r="T39" s="24">
        <v>86</v>
      </c>
      <c r="U39" s="24"/>
      <c r="V39" s="23">
        <v>17136</v>
      </c>
    </row>
    <row r="40" spans="1:22" ht="13.5">
      <c r="A40" s="6" t="s">
        <v>57</v>
      </c>
      <c r="B40" s="23">
        <v>23593</v>
      </c>
      <c r="C40" s="24">
        <v>19831</v>
      </c>
      <c r="D40" s="24">
        <v>106</v>
      </c>
      <c r="E40" s="24">
        <v>5</v>
      </c>
      <c r="F40" s="23">
        <v>60436</v>
      </c>
      <c r="G40" s="24">
        <v>59425</v>
      </c>
      <c r="H40" s="24">
        <v>41870</v>
      </c>
      <c r="I40" s="24">
        <v>41413</v>
      </c>
      <c r="J40" s="23">
        <v>24885</v>
      </c>
      <c r="K40" s="24">
        <v>24544</v>
      </c>
      <c r="L40" s="24">
        <v>24462</v>
      </c>
      <c r="M40" s="24">
        <v>34</v>
      </c>
      <c r="N40" s="23">
        <v>12040</v>
      </c>
      <c r="O40" s="24">
        <v>11781</v>
      </c>
      <c r="P40" s="24">
        <v>7217</v>
      </c>
      <c r="Q40" s="24"/>
      <c r="R40" s="23">
        <v>3530</v>
      </c>
      <c r="S40" s="24">
        <v>1043</v>
      </c>
      <c r="T40" s="24">
        <v>1032</v>
      </c>
      <c r="U40" s="24">
        <v>95</v>
      </c>
      <c r="V40" s="23">
        <v>90472</v>
      </c>
    </row>
    <row r="41" spans="1:22" ht="13.5">
      <c r="A41" s="7" t="s">
        <v>242</v>
      </c>
      <c r="B41" s="23">
        <v>2524153</v>
      </c>
      <c r="C41" s="24">
        <v>1831551</v>
      </c>
      <c r="D41" s="24">
        <v>1158324</v>
      </c>
      <c r="E41" s="24">
        <v>387027</v>
      </c>
      <c r="F41" s="23">
        <v>2692213</v>
      </c>
      <c r="G41" s="24">
        <v>1968224</v>
      </c>
      <c r="H41" s="24">
        <v>1220810</v>
      </c>
      <c r="I41" s="24">
        <v>472134</v>
      </c>
      <c r="J41" s="23">
        <v>2397107</v>
      </c>
      <c r="K41" s="24">
        <v>1716588</v>
      </c>
      <c r="L41" s="24">
        <v>1090914</v>
      </c>
      <c r="M41" s="24">
        <v>447963</v>
      </c>
      <c r="N41" s="23">
        <v>2397088</v>
      </c>
      <c r="O41" s="24">
        <v>1822691</v>
      </c>
      <c r="P41" s="24">
        <v>1206275</v>
      </c>
      <c r="Q41" s="24">
        <v>641762</v>
      </c>
      <c r="R41" s="23">
        <v>2326879</v>
      </c>
      <c r="S41" s="24">
        <v>1779166</v>
      </c>
      <c r="T41" s="24">
        <v>1149812</v>
      </c>
      <c r="U41" s="24">
        <v>491765</v>
      </c>
      <c r="V41" s="23">
        <v>1822218</v>
      </c>
    </row>
    <row r="42" spans="1:22" ht="13.5">
      <c r="A42" s="7" t="s">
        <v>58</v>
      </c>
      <c r="B42" s="23">
        <v>954294</v>
      </c>
      <c r="C42" s="24"/>
      <c r="D42" s="24"/>
      <c r="E42" s="24"/>
      <c r="F42" s="23">
        <v>1142312</v>
      </c>
      <c r="G42" s="24"/>
      <c r="H42" s="24"/>
      <c r="I42" s="24"/>
      <c r="J42" s="23">
        <v>1019797</v>
      </c>
      <c r="K42" s="24"/>
      <c r="L42" s="24"/>
      <c r="M42" s="24"/>
      <c r="N42" s="23">
        <v>1091510</v>
      </c>
      <c r="O42" s="24"/>
      <c r="P42" s="24"/>
      <c r="Q42" s="24"/>
      <c r="R42" s="23">
        <v>983034</v>
      </c>
      <c r="S42" s="24"/>
      <c r="T42" s="24"/>
      <c r="U42" s="24"/>
      <c r="V42" s="23">
        <v>839437</v>
      </c>
    </row>
    <row r="43" spans="1:22" ht="13.5">
      <c r="A43" s="7" t="s">
        <v>59</v>
      </c>
      <c r="B43" s="23">
        <v>37462</v>
      </c>
      <c r="C43" s="24"/>
      <c r="D43" s="24"/>
      <c r="E43" s="24"/>
      <c r="F43" s="23">
        <v>60715</v>
      </c>
      <c r="G43" s="24"/>
      <c r="H43" s="24"/>
      <c r="I43" s="24"/>
      <c r="J43" s="23">
        <v>1536</v>
      </c>
      <c r="K43" s="24"/>
      <c r="L43" s="24"/>
      <c r="M43" s="24"/>
      <c r="N43" s="23">
        <v>-58796</v>
      </c>
      <c r="O43" s="24"/>
      <c r="P43" s="24"/>
      <c r="Q43" s="24"/>
      <c r="R43" s="23">
        <v>13536</v>
      </c>
      <c r="S43" s="24"/>
      <c r="T43" s="24"/>
      <c r="U43" s="24"/>
      <c r="V43" s="23">
        <v>-47761</v>
      </c>
    </row>
    <row r="44" spans="1:22" ht="13.5">
      <c r="A44" s="7" t="s">
        <v>60</v>
      </c>
      <c r="B44" s="23">
        <v>991757</v>
      </c>
      <c r="C44" s="24">
        <v>724745</v>
      </c>
      <c r="D44" s="24">
        <v>458349</v>
      </c>
      <c r="E44" s="24">
        <v>153146</v>
      </c>
      <c r="F44" s="23">
        <v>1203028</v>
      </c>
      <c r="G44" s="24">
        <v>884233</v>
      </c>
      <c r="H44" s="24">
        <v>520065</v>
      </c>
      <c r="I44" s="24">
        <v>201129</v>
      </c>
      <c r="J44" s="23">
        <v>1021334</v>
      </c>
      <c r="K44" s="24">
        <v>732873</v>
      </c>
      <c r="L44" s="24">
        <v>465750</v>
      </c>
      <c r="M44" s="24">
        <v>191251</v>
      </c>
      <c r="N44" s="23">
        <v>1032713</v>
      </c>
      <c r="O44" s="24">
        <v>773447</v>
      </c>
      <c r="P44" s="24">
        <v>511875</v>
      </c>
      <c r="Q44" s="24">
        <v>272327</v>
      </c>
      <c r="R44" s="23">
        <v>996571</v>
      </c>
      <c r="S44" s="24">
        <v>760949</v>
      </c>
      <c r="T44" s="24">
        <v>491774</v>
      </c>
      <c r="U44" s="24">
        <v>210307</v>
      </c>
      <c r="V44" s="23">
        <v>791676</v>
      </c>
    </row>
    <row r="45" spans="1:22" ht="14.25" thickBot="1">
      <c r="A45" s="7" t="s">
        <v>61</v>
      </c>
      <c r="B45" s="23">
        <v>1532396</v>
      </c>
      <c r="C45" s="24">
        <v>1106806</v>
      </c>
      <c r="D45" s="24">
        <v>699975</v>
      </c>
      <c r="E45" s="24">
        <v>233880</v>
      </c>
      <c r="F45" s="23">
        <v>1489184</v>
      </c>
      <c r="G45" s="24">
        <v>1083991</v>
      </c>
      <c r="H45" s="24">
        <v>700745</v>
      </c>
      <c r="I45" s="24">
        <v>271005</v>
      </c>
      <c r="J45" s="23">
        <v>1375772</v>
      </c>
      <c r="K45" s="24">
        <v>983715</v>
      </c>
      <c r="L45" s="24">
        <v>625163</v>
      </c>
      <c r="M45" s="24">
        <v>256712</v>
      </c>
      <c r="N45" s="23">
        <v>1364374</v>
      </c>
      <c r="O45" s="24">
        <v>1049244</v>
      </c>
      <c r="P45" s="24">
        <v>694400</v>
      </c>
      <c r="Q45" s="24">
        <v>369434</v>
      </c>
      <c r="R45" s="23">
        <v>1330308</v>
      </c>
      <c r="S45" s="24">
        <v>1018216</v>
      </c>
      <c r="T45" s="24">
        <v>658037</v>
      </c>
      <c r="U45" s="24">
        <v>281457</v>
      </c>
      <c r="V45" s="23">
        <v>1030541</v>
      </c>
    </row>
    <row r="46" spans="1:22" ht="14.25" thickTop="1">
      <c r="A46" s="8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</row>
    <row r="48" ht="13.5">
      <c r="A48" s="20" t="s">
        <v>233</v>
      </c>
    </row>
    <row r="49" ht="13.5">
      <c r="A49" s="20" t="s">
        <v>234</v>
      </c>
    </row>
  </sheetData>
  <mergeCells count="1">
    <mergeCell ref="B6:V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Q6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7" width="17.625" style="0" customWidth="1"/>
  </cols>
  <sheetData>
    <row r="1" ht="14.25" thickBot="1"/>
    <row r="2" spans="1:17" ht="14.25" thickTop="1">
      <c r="A2" s="10" t="s">
        <v>229</v>
      </c>
      <c r="B2" s="14">
        <v>7442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4.25" thickBot="1">
      <c r="A3" s="11" t="s">
        <v>230</v>
      </c>
      <c r="B3" s="1" t="s">
        <v>231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4.25" thickTop="1">
      <c r="A4" s="10" t="s">
        <v>97</v>
      </c>
      <c r="B4" s="15" t="str">
        <f>HYPERLINK("http://www.kabupro.jp/mark/20121114/S000CB5S.htm","四半期報告書")</f>
        <v>四半期報告書</v>
      </c>
      <c r="C4" s="15" t="str">
        <f>HYPERLINK("http://www.kabupro.jp/mark/20120627/S000B957.htm","有価証券報告書")</f>
        <v>有価証券報告書</v>
      </c>
      <c r="D4" s="15" t="str">
        <f>HYPERLINK("http://www.kabupro.jp/mark/20121114/S000CB5S.htm","四半期報告書")</f>
        <v>四半期報告書</v>
      </c>
      <c r="E4" s="15" t="str">
        <f>HYPERLINK("http://www.kabupro.jp/mark/20120627/S000B957.htm","有価証券報告書")</f>
        <v>有価証券報告書</v>
      </c>
      <c r="F4" s="15" t="str">
        <f>HYPERLINK("http://www.kabupro.jp/mark/20110214/S0007P9K.htm","四半期報告書")</f>
        <v>四半期報告書</v>
      </c>
      <c r="G4" s="15" t="str">
        <f>HYPERLINK("http://www.kabupro.jp/mark/20111114/S0009QA6.htm","四半期報告書")</f>
        <v>四半期報告書</v>
      </c>
      <c r="H4" s="15" t="str">
        <f>HYPERLINK("http://www.kabupro.jp/mark/20100810/S0006I6R.htm","四半期報告書")</f>
        <v>四半期報告書</v>
      </c>
      <c r="I4" s="15" t="str">
        <f>HYPERLINK("http://www.kabupro.jp/mark/20110628/S0008LZV.htm","有価証券報告書")</f>
        <v>有価証券報告書</v>
      </c>
      <c r="J4" s="15" t="str">
        <f>HYPERLINK("http://www.kabupro.jp/mark/20110214/S0007P9K.htm","四半期報告書")</f>
        <v>四半期報告書</v>
      </c>
      <c r="K4" s="15" t="str">
        <f>HYPERLINK("http://www.kabupro.jp/mark/20101112/S000734Y.htm","四半期報告書")</f>
        <v>四半期報告書</v>
      </c>
      <c r="L4" s="15" t="str">
        <f>HYPERLINK("http://www.kabupro.jp/mark/20100810/S0006I6R.htm","四半期報告書")</f>
        <v>四半期報告書</v>
      </c>
      <c r="M4" s="15" t="str">
        <f>HYPERLINK("http://www.kabupro.jp/mark/20100625/S00060GM.htm","有価証券報告書")</f>
        <v>有価証券報告書</v>
      </c>
      <c r="N4" s="15" t="str">
        <f>HYPERLINK("http://www.kabupro.jp/mark/20100212/S00054EC.htm","四半期報告書")</f>
        <v>四半期報告書</v>
      </c>
      <c r="O4" s="15" t="str">
        <f>HYPERLINK("http://www.kabupro.jp/mark/20091112/S0004HTM.htm","四半期報告書")</f>
        <v>四半期報告書</v>
      </c>
      <c r="P4" s="15" t="str">
        <f>HYPERLINK("http://www.kabupro.jp/mark/20090811/S0003U8Z.htm","四半期報告書")</f>
        <v>四半期報告書</v>
      </c>
      <c r="Q4" s="15" t="str">
        <f>HYPERLINK("http://www.kabupro.jp/mark/20090626/S0003FQ8.htm","有価証券報告書")</f>
        <v>有価証券報告書</v>
      </c>
    </row>
    <row r="5" spans="1:17" ht="14.25" thickBot="1">
      <c r="A5" s="11" t="s">
        <v>98</v>
      </c>
      <c r="B5" s="1" t="s">
        <v>110</v>
      </c>
      <c r="C5" s="1" t="s">
        <v>121</v>
      </c>
      <c r="D5" s="1" t="s">
        <v>110</v>
      </c>
      <c r="E5" s="1" t="s">
        <v>121</v>
      </c>
      <c r="F5" s="1" t="s">
        <v>123</v>
      </c>
      <c r="G5" s="1" t="s">
        <v>117</v>
      </c>
      <c r="H5" s="1" t="s">
        <v>127</v>
      </c>
      <c r="I5" s="1" t="s">
        <v>129</v>
      </c>
      <c r="J5" s="1" t="s">
        <v>123</v>
      </c>
      <c r="K5" s="1" t="s">
        <v>125</v>
      </c>
      <c r="L5" s="1" t="s">
        <v>127</v>
      </c>
      <c r="M5" s="1" t="s">
        <v>137</v>
      </c>
      <c r="N5" s="1" t="s">
        <v>131</v>
      </c>
      <c r="O5" s="1" t="s">
        <v>133</v>
      </c>
      <c r="P5" s="1" t="s">
        <v>135</v>
      </c>
      <c r="Q5" s="1" t="s">
        <v>145</v>
      </c>
    </row>
    <row r="6" spans="1:17" ht="15" thickBot="1" thickTop="1">
      <c r="A6" s="10" t="s">
        <v>99</v>
      </c>
      <c r="B6" s="18" t="s">
        <v>25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4.25" thickTop="1">
      <c r="A7" s="12" t="s">
        <v>100</v>
      </c>
      <c r="B7" s="14" t="s">
        <v>235</v>
      </c>
      <c r="C7" s="16" t="s">
        <v>105</v>
      </c>
      <c r="D7" s="14" t="s">
        <v>235</v>
      </c>
      <c r="E7" s="16" t="s">
        <v>105</v>
      </c>
      <c r="F7" s="14" t="s">
        <v>235</v>
      </c>
      <c r="G7" s="14" t="s">
        <v>235</v>
      </c>
      <c r="H7" s="14" t="s">
        <v>235</v>
      </c>
      <c r="I7" s="16" t="s">
        <v>105</v>
      </c>
      <c r="J7" s="14" t="s">
        <v>235</v>
      </c>
      <c r="K7" s="14" t="s">
        <v>235</v>
      </c>
      <c r="L7" s="14" t="s">
        <v>235</v>
      </c>
      <c r="M7" s="16" t="s">
        <v>105</v>
      </c>
      <c r="N7" s="14" t="s">
        <v>235</v>
      </c>
      <c r="O7" s="14" t="s">
        <v>235</v>
      </c>
      <c r="P7" s="14" t="s">
        <v>235</v>
      </c>
      <c r="Q7" s="16" t="s">
        <v>105</v>
      </c>
    </row>
    <row r="8" spans="1:17" ht="13.5">
      <c r="A8" s="13" t="s">
        <v>101</v>
      </c>
      <c r="B8" s="1" t="s">
        <v>236</v>
      </c>
      <c r="C8" s="17" t="s">
        <v>237</v>
      </c>
      <c r="D8" s="1" t="s">
        <v>237</v>
      </c>
      <c r="E8" s="17" t="s">
        <v>238</v>
      </c>
      <c r="F8" s="1" t="s">
        <v>238</v>
      </c>
      <c r="G8" s="1" t="s">
        <v>238</v>
      </c>
      <c r="H8" s="1" t="s">
        <v>238</v>
      </c>
      <c r="I8" s="17" t="s">
        <v>239</v>
      </c>
      <c r="J8" s="1" t="s">
        <v>239</v>
      </c>
      <c r="K8" s="1" t="s">
        <v>239</v>
      </c>
      <c r="L8" s="1" t="s">
        <v>239</v>
      </c>
      <c r="M8" s="17" t="s">
        <v>240</v>
      </c>
      <c r="N8" s="1" t="s">
        <v>240</v>
      </c>
      <c r="O8" s="1" t="s">
        <v>240</v>
      </c>
      <c r="P8" s="1" t="s">
        <v>240</v>
      </c>
      <c r="Q8" s="17" t="s">
        <v>241</v>
      </c>
    </row>
    <row r="9" spans="1:17" ht="13.5">
      <c r="A9" s="13" t="s">
        <v>102</v>
      </c>
      <c r="B9" s="1" t="s">
        <v>111</v>
      </c>
      <c r="C9" s="17" t="s">
        <v>114</v>
      </c>
      <c r="D9" s="1" t="s">
        <v>118</v>
      </c>
      <c r="E9" s="17" t="s">
        <v>122</v>
      </c>
      <c r="F9" s="1" t="s">
        <v>124</v>
      </c>
      <c r="G9" s="1" t="s">
        <v>126</v>
      </c>
      <c r="H9" s="1" t="s">
        <v>128</v>
      </c>
      <c r="I9" s="17" t="s">
        <v>130</v>
      </c>
      <c r="J9" s="1" t="s">
        <v>132</v>
      </c>
      <c r="K9" s="1" t="s">
        <v>134</v>
      </c>
      <c r="L9" s="1" t="s">
        <v>136</v>
      </c>
      <c r="M9" s="17" t="s">
        <v>138</v>
      </c>
      <c r="N9" s="1" t="s">
        <v>140</v>
      </c>
      <c r="O9" s="1" t="s">
        <v>142</v>
      </c>
      <c r="P9" s="1" t="s">
        <v>144</v>
      </c>
      <c r="Q9" s="17" t="s">
        <v>146</v>
      </c>
    </row>
    <row r="10" spans="1:17" ht="14.25" thickBot="1">
      <c r="A10" s="13" t="s">
        <v>103</v>
      </c>
      <c r="B10" s="1" t="s">
        <v>148</v>
      </c>
      <c r="C10" s="17" t="s">
        <v>148</v>
      </c>
      <c r="D10" s="1" t="s">
        <v>148</v>
      </c>
      <c r="E10" s="17" t="s">
        <v>148</v>
      </c>
      <c r="F10" s="1" t="s">
        <v>148</v>
      </c>
      <c r="G10" s="1" t="s">
        <v>148</v>
      </c>
      <c r="H10" s="1" t="s">
        <v>148</v>
      </c>
      <c r="I10" s="17" t="s">
        <v>148</v>
      </c>
      <c r="J10" s="1" t="s">
        <v>148</v>
      </c>
      <c r="K10" s="1" t="s">
        <v>148</v>
      </c>
      <c r="L10" s="1" t="s">
        <v>148</v>
      </c>
      <c r="M10" s="17" t="s">
        <v>148</v>
      </c>
      <c r="N10" s="1" t="s">
        <v>148</v>
      </c>
      <c r="O10" s="1" t="s">
        <v>148</v>
      </c>
      <c r="P10" s="1" t="s">
        <v>148</v>
      </c>
      <c r="Q10" s="17" t="s">
        <v>148</v>
      </c>
    </row>
    <row r="11" spans="1:17" ht="14.25" thickTop="1">
      <c r="A11" s="28" t="s">
        <v>242</v>
      </c>
      <c r="B11" s="22">
        <v>1158324</v>
      </c>
      <c r="C11" s="21">
        <v>2692213</v>
      </c>
      <c r="D11" s="22">
        <v>1220810</v>
      </c>
      <c r="E11" s="21">
        <v>2397107</v>
      </c>
      <c r="F11" s="22">
        <v>1716588</v>
      </c>
      <c r="G11" s="22">
        <v>1090914</v>
      </c>
      <c r="H11" s="22">
        <v>447963</v>
      </c>
      <c r="I11" s="21">
        <v>2397088</v>
      </c>
      <c r="J11" s="22">
        <v>1822691</v>
      </c>
      <c r="K11" s="22">
        <v>1206275</v>
      </c>
      <c r="L11" s="22">
        <v>641762</v>
      </c>
      <c r="M11" s="21">
        <v>2326879</v>
      </c>
      <c r="N11" s="22">
        <v>1779166</v>
      </c>
      <c r="O11" s="22">
        <v>1149812</v>
      </c>
      <c r="P11" s="22">
        <v>491765</v>
      </c>
      <c r="Q11" s="21">
        <v>1822218</v>
      </c>
    </row>
    <row r="12" spans="1:17" ht="13.5">
      <c r="A12" s="6" t="s">
        <v>243</v>
      </c>
      <c r="B12" s="24">
        <v>80781</v>
      </c>
      <c r="C12" s="23">
        <v>174397</v>
      </c>
      <c r="D12" s="24">
        <v>86613</v>
      </c>
      <c r="E12" s="23">
        <v>179892</v>
      </c>
      <c r="F12" s="24">
        <v>134326</v>
      </c>
      <c r="G12" s="24">
        <v>89357</v>
      </c>
      <c r="H12" s="24">
        <v>44677</v>
      </c>
      <c r="I12" s="23">
        <v>186609</v>
      </c>
      <c r="J12" s="24">
        <v>139486</v>
      </c>
      <c r="K12" s="24">
        <v>92529</v>
      </c>
      <c r="L12" s="24">
        <v>45807</v>
      </c>
      <c r="M12" s="23">
        <v>174647</v>
      </c>
      <c r="N12" s="24">
        <v>130026</v>
      </c>
      <c r="O12" s="24">
        <v>86353</v>
      </c>
      <c r="P12" s="24">
        <v>43299</v>
      </c>
      <c r="Q12" s="23">
        <v>168732</v>
      </c>
    </row>
    <row r="13" spans="1:17" ht="13.5">
      <c r="A13" s="6" t="s">
        <v>245</v>
      </c>
      <c r="B13" s="24">
        <v>-2589</v>
      </c>
      <c r="C13" s="23">
        <v>-6084</v>
      </c>
      <c r="D13" s="24">
        <v>1004</v>
      </c>
      <c r="E13" s="23">
        <v>-8652</v>
      </c>
      <c r="F13" s="24">
        <v>4377</v>
      </c>
      <c r="G13" s="24">
        <v>4174</v>
      </c>
      <c r="H13" s="24">
        <v>5548</v>
      </c>
      <c r="I13" s="23">
        <v>385</v>
      </c>
      <c r="J13" s="24">
        <v>864</v>
      </c>
      <c r="K13" s="24">
        <v>1076</v>
      </c>
      <c r="L13" s="24">
        <v>-407</v>
      </c>
      <c r="M13" s="23">
        <v>-53308</v>
      </c>
      <c r="N13" s="24">
        <v>-7890</v>
      </c>
      <c r="O13" s="24">
        <v>-9214</v>
      </c>
      <c r="P13" s="24">
        <v>1608</v>
      </c>
      <c r="Q13" s="23">
        <v>-9316</v>
      </c>
    </row>
    <row r="14" spans="1:17" ht="13.5">
      <c r="A14" s="6" t="s">
        <v>246</v>
      </c>
      <c r="B14" s="24">
        <v>-44491</v>
      </c>
      <c r="C14" s="23">
        <v>41377</v>
      </c>
      <c r="D14" s="24">
        <v>58921</v>
      </c>
      <c r="E14" s="23">
        <v>-47502</v>
      </c>
      <c r="F14" s="24">
        <v>-152081</v>
      </c>
      <c r="G14" s="24">
        <v>-36893</v>
      </c>
      <c r="H14" s="24">
        <v>-149996</v>
      </c>
      <c r="I14" s="23">
        <v>42452</v>
      </c>
      <c r="J14" s="24">
        <v>-108111</v>
      </c>
      <c r="K14" s="24">
        <v>11971</v>
      </c>
      <c r="L14" s="24">
        <v>-104334</v>
      </c>
      <c r="M14" s="23">
        <v>20682</v>
      </c>
      <c r="N14" s="24">
        <v>-98031</v>
      </c>
      <c r="O14" s="24">
        <v>10126</v>
      </c>
      <c r="P14" s="24">
        <v>-94917</v>
      </c>
      <c r="Q14" s="23">
        <v>21965</v>
      </c>
    </row>
    <row r="15" spans="1:17" ht="13.5">
      <c r="A15" s="6" t="s">
        <v>247</v>
      </c>
      <c r="B15" s="24">
        <v>-70000</v>
      </c>
      <c r="C15" s="23"/>
      <c r="D15" s="24">
        <v>-70000</v>
      </c>
      <c r="E15" s="23"/>
      <c r="F15" s="24">
        <v>-70000</v>
      </c>
      <c r="G15" s="24">
        <v>-70000</v>
      </c>
      <c r="H15" s="24">
        <v>-70000</v>
      </c>
      <c r="I15" s="23">
        <v>-10000</v>
      </c>
      <c r="J15" s="24">
        <v>-80000</v>
      </c>
      <c r="K15" s="24">
        <v>-80000</v>
      </c>
      <c r="L15" s="24">
        <v>-80000</v>
      </c>
      <c r="M15" s="23">
        <v>13000</v>
      </c>
      <c r="N15" s="24">
        <v>-67000</v>
      </c>
      <c r="O15" s="24">
        <v>-67000</v>
      </c>
      <c r="P15" s="24">
        <v>-67000</v>
      </c>
      <c r="Q15" s="23">
        <v>30000</v>
      </c>
    </row>
    <row r="16" spans="1:17" ht="13.5">
      <c r="A16" s="6" t="s">
        <v>248</v>
      </c>
      <c r="B16" s="24">
        <v>-399</v>
      </c>
      <c r="C16" s="23">
        <v>-24963</v>
      </c>
      <c r="D16" s="24">
        <v>-12141</v>
      </c>
      <c r="E16" s="23">
        <v>1313</v>
      </c>
      <c r="F16" s="24">
        <v>2673</v>
      </c>
      <c r="G16" s="24">
        <v>3495</v>
      </c>
      <c r="H16" s="24">
        <v>839</v>
      </c>
      <c r="I16" s="23">
        <v>-6838</v>
      </c>
      <c r="J16" s="24">
        <v>-6469</v>
      </c>
      <c r="K16" s="24">
        <v>-2691</v>
      </c>
      <c r="L16" s="24">
        <v>-836</v>
      </c>
      <c r="M16" s="23">
        <v>6460</v>
      </c>
      <c r="N16" s="24">
        <v>2940</v>
      </c>
      <c r="O16" s="24">
        <v>2176</v>
      </c>
      <c r="P16" s="24">
        <v>-1407</v>
      </c>
      <c r="Q16" s="23">
        <v>-6915</v>
      </c>
    </row>
    <row r="17" spans="1:17" ht="13.5">
      <c r="A17" s="6" t="s">
        <v>249</v>
      </c>
      <c r="B17" s="24">
        <v>-89238</v>
      </c>
      <c r="C17" s="23">
        <v>-47710</v>
      </c>
      <c r="D17" s="24">
        <v>-78682</v>
      </c>
      <c r="E17" s="23">
        <v>66632</v>
      </c>
      <c r="F17" s="24">
        <v>37967</v>
      </c>
      <c r="G17" s="24">
        <v>21109</v>
      </c>
      <c r="H17" s="24">
        <v>4250</v>
      </c>
      <c r="I17" s="23">
        <v>58976</v>
      </c>
      <c r="J17" s="24">
        <v>44116</v>
      </c>
      <c r="K17" s="24">
        <v>29270</v>
      </c>
      <c r="L17" s="24">
        <v>14418</v>
      </c>
      <c r="M17" s="23">
        <v>36397</v>
      </c>
      <c r="N17" s="24">
        <v>24030</v>
      </c>
      <c r="O17" s="24">
        <v>11281</v>
      </c>
      <c r="P17" s="24">
        <v>-3921</v>
      </c>
      <c r="Q17" s="23">
        <v>24600</v>
      </c>
    </row>
    <row r="18" spans="1:17" ht="13.5">
      <c r="A18" s="6" t="s">
        <v>250</v>
      </c>
      <c r="B18" s="24">
        <v>-18200</v>
      </c>
      <c r="C18" s="23">
        <v>-29070</v>
      </c>
      <c r="D18" s="24">
        <v>-16480</v>
      </c>
      <c r="E18" s="23">
        <v>-26079</v>
      </c>
      <c r="F18" s="24">
        <v>-23037</v>
      </c>
      <c r="G18" s="24">
        <v>-14927</v>
      </c>
      <c r="H18" s="24">
        <v>-12201</v>
      </c>
      <c r="I18" s="23">
        <v>-24982</v>
      </c>
      <c r="J18" s="24">
        <v>-22440</v>
      </c>
      <c r="K18" s="24">
        <v>-14688</v>
      </c>
      <c r="L18" s="24">
        <v>-11991</v>
      </c>
      <c r="M18" s="23">
        <v>-28806</v>
      </c>
      <c r="N18" s="24">
        <v>-25603</v>
      </c>
      <c r="O18" s="24">
        <v>-17451</v>
      </c>
      <c r="P18" s="24">
        <v>-14207</v>
      </c>
      <c r="Q18" s="23">
        <v>-22838</v>
      </c>
    </row>
    <row r="19" spans="1:17" ht="13.5">
      <c r="A19" s="6" t="s">
        <v>251</v>
      </c>
      <c r="B19" s="24">
        <v>1527</v>
      </c>
      <c r="C19" s="23">
        <v>3747</v>
      </c>
      <c r="D19" s="24">
        <v>1491</v>
      </c>
      <c r="E19" s="23">
        <v>4073</v>
      </c>
      <c r="F19" s="24">
        <v>2115</v>
      </c>
      <c r="G19" s="24">
        <v>1629</v>
      </c>
      <c r="H19" s="24">
        <v>420</v>
      </c>
      <c r="I19" s="23">
        <v>7888</v>
      </c>
      <c r="J19" s="24">
        <v>4026</v>
      </c>
      <c r="K19" s="24">
        <v>3080</v>
      </c>
      <c r="L19" s="24">
        <v>824</v>
      </c>
      <c r="M19" s="23">
        <v>10923</v>
      </c>
      <c r="N19" s="24">
        <v>6699</v>
      </c>
      <c r="O19" s="24">
        <v>5290</v>
      </c>
      <c r="P19" s="24">
        <v>1863</v>
      </c>
      <c r="Q19" s="23">
        <v>15379</v>
      </c>
    </row>
    <row r="20" spans="1:17" ht="13.5">
      <c r="A20" s="6" t="s">
        <v>253</v>
      </c>
      <c r="B20" s="24">
        <v>-742</v>
      </c>
      <c r="C20" s="23">
        <v>-2542</v>
      </c>
      <c r="D20" s="24"/>
      <c r="E20" s="23">
        <v>-486</v>
      </c>
      <c r="F20" s="24">
        <v>-454</v>
      </c>
      <c r="G20" s="24">
        <v>-454</v>
      </c>
      <c r="H20" s="24">
        <v>-454</v>
      </c>
      <c r="I20" s="23"/>
      <c r="J20" s="24"/>
      <c r="K20" s="24"/>
      <c r="L20" s="24"/>
      <c r="M20" s="23">
        <v>-103</v>
      </c>
      <c r="N20" s="24">
        <v>-103</v>
      </c>
      <c r="O20" s="24">
        <v>-89</v>
      </c>
      <c r="P20" s="24">
        <v>-89</v>
      </c>
      <c r="Q20" s="23"/>
    </row>
    <row r="21" spans="1:17" ht="13.5">
      <c r="A21" s="6" t="s">
        <v>254</v>
      </c>
      <c r="B21" s="24">
        <v>106</v>
      </c>
      <c r="C21" s="23">
        <v>407</v>
      </c>
      <c r="D21" s="24">
        <v>157</v>
      </c>
      <c r="E21" s="23">
        <v>157</v>
      </c>
      <c r="F21" s="24">
        <v>117</v>
      </c>
      <c r="G21" s="24">
        <v>34</v>
      </c>
      <c r="H21" s="24">
        <v>34</v>
      </c>
      <c r="I21" s="23">
        <v>8291</v>
      </c>
      <c r="J21" s="24">
        <v>8033</v>
      </c>
      <c r="K21" s="24">
        <v>7217</v>
      </c>
      <c r="L21" s="24"/>
      <c r="M21" s="23">
        <v>1525</v>
      </c>
      <c r="N21" s="24">
        <v>957</v>
      </c>
      <c r="O21" s="24">
        <v>946</v>
      </c>
      <c r="P21" s="24">
        <v>95</v>
      </c>
      <c r="Q21" s="23">
        <v>8835</v>
      </c>
    </row>
    <row r="22" spans="1:17" ht="13.5">
      <c r="A22" s="6" t="s">
        <v>255</v>
      </c>
      <c r="B22" s="24"/>
      <c r="C22" s="23"/>
      <c r="D22" s="24"/>
      <c r="E22" s="23"/>
      <c r="F22" s="24"/>
      <c r="G22" s="24"/>
      <c r="H22" s="24"/>
      <c r="I22" s="23"/>
      <c r="J22" s="24"/>
      <c r="K22" s="24"/>
      <c r="L22" s="24"/>
      <c r="M22" s="23"/>
      <c r="N22" s="24">
        <v>-12</v>
      </c>
      <c r="O22" s="24">
        <v>-12</v>
      </c>
      <c r="P22" s="24">
        <v>-12</v>
      </c>
      <c r="Q22" s="23"/>
    </row>
    <row r="23" spans="1:17" ht="13.5">
      <c r="A23" s="6" t="s">
        <v>256</v>
      </c>
      <c r="B23" s="24"/>
      <c r="C23" s="23">
        <v>58828</v>
      </c>
      <c r="D23" s="24">
        <v>41413</v>
      </c>
      <c r="E23" s="23">
        <v>23527</v>
      </c>
      <c r="F23" s="24">
        <v>23527</v>
      </c>
      <c r="G23" s="24">
        <v>23527</v>
      </c>
      <c r="H23" s="24"/>
      <c r="I23" s="23">
        <v>3748</v>
      </c>
      <c r="J23" s="24">
        <v>3748</v>
      </c>
      <c r="K23" s="24"/>
      <c r="L23" s="24"/>
      <c r="M23" s="23">
        <v>1432</v>
      </c>
      <c r="N23" s="24">
        <v>86</v>
      </c>
      <c r="O23" s="24">
        <v>86</v>
      </c>
      <c r="P23" s="24"/>
      <c r="Q23" s="23">
        <v>17136</v>
      </c>
    </row>
    <row r="24" spans="1:17" ht="13.5">
      <c r="A24" s="6" t="s">
        <v>257</v>
      </c>
      <c r="B24" s="24"/>
      <c r="C24" s="23">
        <v>1200</v>
      </c>
      <c r="D24" s="24">
        <v>300</v>
      </c>
      <c r="E24" s="23">
        <v>1200</v>
      </c>
      <c r="F24" s="24">
        <v>900</v>
      </c>
      <c r="G24" s="24">
        <v>900</v>
      </c>
      <c r="H24" s="24"/>
      <c r="I24" s="23"/>
      <c r="J24" s="24"/>
      <c r="K24" s="24"/>
      <c r="L24" s="24"/>
      <c r="M24" s="23"/>
      <c r="N24" s="24"/>
      <c r="O24" s="24"/>
      <c r="P24" s="24"/>
      <c r="Q24" s="23">
        <v>64500</v>
      </c>
    </row>
    <row r="25" spans="1:17" ht="13.5">
      <c r="A25" s="6" t="s">
        <v>258</v>
      </c>
      <c r="B25" s="24">
        <v>972461</v>
      </c>
      <c r="C25" s="23">
        <v>-883044</v>
      </c>
      <c r="D25" s="24">
        <v>-92433</v>
      </c>
      <c r="E25" s="23">
        <v>-616885</v>
      </c>
      <c r="F25" s="24">
        <v>-2000785</v>
      </c>
      <c r="G25" s="24">
        <v>-48353</v>
      </c>
      <c r="H25" s="24">
        <v>-60946</v>
      </c>
      <c r="I25" s="23">
        <v>-260708</v>
      </c>
      <c r="J25" s="24">
        <v>-2299507</v>
      </c>
      <c r="K25" s="24">
        <v>-270159</v>
      </c>
      <c r="L25" s="24">
        <v>-689863</v>
      </c>
      <c r="M25" s="23">
        <v>-102699</v>
      </c>
      <c r="N25" s="24">
        <v>-2082588</v>
      </c>
      <c r="O25" s="24">
        <v>-24064</v>
      </c>
      <c r="P25" s="24">
        <v>-649382</v>
      </c>
      <c r="Q25" s="23">
        <v>514821</v>
      </c>
    </row>
    <row r="26" spans="1:17" ht="13.5">
      <c r="A26" s="6" t="s">
        <v>259</v>
      </c>
      <c r="B26" s="24">
        <v>107090</v>
      </c>
      <c r="C26" s="23">
        <v>-151910</v>
      </c>
      <c r="D26" s="24">
        <v>91778</v>
      </c>
      <c r="E26" s="23">
        <v>-367402</v>
      </c>
      <c r="F26" s="24">
        <v>-765494</v>
      </c>
      <c r="G26" s="24">
        <v>106781</v>
      </c>
      <c r="H26" s="24">
        <v>-375409</v>
      </c>
      <c r="I26" s="23">
        <v>-292470</v>
      </c>
      <c r="J26" s="24">
        <v>-714726</v>
      </c>
      <c r="K26" s="24">
        <v>-137462</v>
      </c>
      <c r="L26" s="24">
        <v>-524633</v>
      </c>
      <c r="M26" s="23">
        <v>-116220</v>
      </c>
      <c r="N26" s="24">
        <v>-600514</v>
      </c>
      <c r="O26" s="24">
        <v>-108990</v>
      </c>
      <c r="P26" s="24">
        <v>-680935</v>
      </c>
      <c r="Q26" s="23">
        <v>86830</v>
      </c>
    </row>
    <row r="27" spans="1:17" ht="13.5">
      <c r="A27" s="6" t="s">
        <v>260</v>
      </c>
      <c r="B27" s="24">
        <v>202371</v>
      </c>
      <c r="C27" s="23">
        <v>530618</v>
      </c>
      <c r="D27" s="24">
        <v>56686</v>
      </c>
      <c r="E27" s="23">
        <v>473180</v>
      </c>
      <c r="F27" s="24">
        <v>3326448</v>
      </c>
      <c r="G27" s="24">
        <v>312745</v>
      </c>
      <c r="H27" s="24">
        <v>79192</v>
      </c>
      <c r="I27" s="23">
        <v>297068</v>
      </c>
      <c r="J27" s="24">
        <v>3051500</v>
      </c>
      <c r="K27" s="24">
        <v>794496</v>
      </c>
      <c r="L27" s="24">
        <v>720587</v>
      </c>
      <c r="M27" s="23">
        <v>-259964</v>
      </c>
      <c r="N27" s="24">
        <v>2207325</v>
      </c>
      <c r="O27" s="24">
        <v>157140</v>
      </c>
      <c r="P27" s="24">
        <v>511724</v>
      </c>
      <c r="Q27" s="23">
        <v>-229430</v>
      </c>
    </row>
    <row r="28" spans="1:17" ht="13.5">
      <c r="A28" s="6" t="s">
        <v>261</v>
      </c>
      <c r="B28" s="24">
        <v>-36787</v>
      </c>
      <c r="C28" s="23">
        <v>39689</v>
      </c>
      <c r="D28" s="24">
        <v>27635</v>
      </c>
      <c r="E28" s="23">
        <v>-20929</v>
      </c>
      <c r="F28" s="24">
        <v>-50354</v>
      </c>
      <c r="G28" s="24">
        <v>-7885</v>
      </c>
      <c r="H28" s="24">
        <v>-13645</v>
      </c>
      <c r="I28" s="23">
        <v>7453</v>
      </c>
      <c r="J28" s="24">
        <v>-25766</v>
      </c>
      <c r="K28" s="24">
        <v>-3337</v>
      </c>
      <c r="L28" s="24">
        <v>-3434</v>
      </c>
      <c r="M28" s="23">
        <v>-4543</v>
      </c>
      <c r="N28" s="24">
        <v>-32086</v>
      </c>
      <c r="O28" s="24">
        <v>-13639</v>
      </c>
      <c r="P28" s="24">
        <v>-23854</v>
      </c>
      <c r="Q28" s="23">
        <v>397</v>
      </c>
    </row>
    <row r="29" spans="1:17" ht="13.5">
      <c r="A29" s="6" t="s">
        <v>262</v>
      </c>
      <c r="B29" s="24"/>
      <c r="C29" s="23">
        <v>-34351</v>
      </c>
      <c r="D29" s="24"/>
      <c r="E29" s="23">
        <v>13763</v>
      </c>
      <c r="F29" s="24"/>
      <c r="G29" s="24"/>
      <c r="H29" s="24"/>
      <c r="I29" s="23">
        <v>189720</v>
      </c>
      <c r="J29" s="24"/>
      <c r="K29" s="24"/>
      <c r="L29" s="24"/>
      <c r="M29" s="23">
        <v>-165261</v>
      </c>
      <c r="N29" s="24"/>
      <c r="O29" s="24"/>
      <c r="P29" s="24"/>
      <c r="Q29" s="23">
        <v>-80502</v>
      </c>
    </row>
    <row r="30" spans="1:17" ht="13.5">
      <c r="A30" s="6" t="s">
        <v>263</v>
      </c>
      <c r="B30" s="24"/>
      <c r="C30" s="23">
        <v>11444</v>
      </c>
      <c r="D30" s="24"/>
      <c r="E30" s="23">
        <v>26870</v>
      </c>
      <c r="F30" s="24"/>
      <c r="G30" s="24"/>
      <c r="H30" s="24"/>
      <c r="I30" s="23">
        <v>-26897</v>
      </c>
      <c r="J30" s="24"/>
      <c r="K30" s="24"/>
      <c r="L30" s="24"/>
      <c r="M30" s="23">
        <v>-82945</v>
      </c>
      <c r="N30" s="24"/>
      <c r="O30" s="24"/>
      <c r="P30" s="24"/>
      <c r="Q30" s="23">
        <v>26927</v>
      </c>
    </row>
    <row r="31" spans="1:17" ht="13.5">
      <c r="A31" s="6" t="s">
        <v>157</v>
      </c>
      <c r="B31" s="24">
        <v>133457</v>
      </c>
      <c r="C31" s="23">
        <v>905</v>
      </c>
      <c r="D31" s="24">
        <v>123422</v>
      </c>
      <c r="E31" s="23">
        <v>-6507</v>
      </c>
      <c r="F31" s="24">
        <v>240719</v>
      </c>
      <c r="G31" s="24">
        <v>61467</v>
      </c>
      <c r="H31" s="24">
        <v>277982</v>
      </c>
      <c r="I31" s="23">
        <v>7130</v>
      </c>
      <c r="J31" s="24">
        <v>389287</v>
      </c>
      <c r="K31" s="24">
        <v>298824</v>
      </c>
      <c r="L31" s="24">
        <v>434470</v>
      </c>
      <c r="M31" s="23">
        <v>35</v>
      </c>
      <c r="N31" s="24">
        <v>48005</v>
      </c>
      <c r="O31" s="24">
        <v>-34719</v>
      </c>
      <c r="P31" s="24">
        <v>140548</v>
      </c>
      <c r="Q31" s="23">
        <v>1394</v>
      </c>
    </row>
    <row r="32" spans="1:17" ht="13.5">
      <c r="A32" s="6" t="s">
        <v>0</v>
      </c>
      <c r="B32" s="24">
        <v>2393673</v>
      </c>
      <c r="C32" s="23">
        <v>2375152</v>
      </c>
      <c r="D32" s="24">
        <v>1440497</v>
      </c>
      <c r="E32" s="23">
        <v>2093275</v>
      </c>
      <c r="F32" s="24">
        <v>2427552</v>
      </c>
      <c r="G32" s="24">
        <v>1537622</v>
      </c>
      <c r="H32" s="24">
        <v>178255</v>
      </c>
      <c r="I32" s="23">
        <v>2584916</v>
      </c>
      <c r="J32" s="24">
        <v>2206732</v>
      </c>
      <c r="K32" s="24">
        <v>1936402</v>
      </c>
      <c r="L32" s="24">
        <v>442371</v>
      </c>
      <c r="M32" s="23">
        <v>1778690</v>
      </c>
      <c r="N32" s="24">
        <v>1285407</v>
      </c>
      <c r="O32" s="24">
        <v>1148031</v>
      </c>
      <c r="P32" s="24">
        <v>-344824</v>
      </c>
      <c r="Q32" s="23">
        <v>2454710</v>
      </c>
    </row>
    <row r="33" spans="1:17" ht="13.5">
      <c r="A33" s="6" t="s">
        <v>1</v>
      </c>
      <c r="B33" s="24">
        <v>18235</v>
      </c>
      <c r="C33" s="23">
        <v>29104</v>
      </c>
      <c r="D33" s="24">
        <v>16547</v>
      </c>
      <c r="E33" s="23">
        <v>26192</v>
      </c>
      <c r="F33" s="24">
        <v>23187</v>
      </c>
      <c r="G33" s="24">
        <v>15099</v>
      </c>
      <c r="H33" s="24">
        <v>12388</v>
      </c>
      <c r="I33" s="23">
        <v>25213</v>
      </c>
      <c r="J33" s="24">
        <v>22744</v>
      </c>
      <c r="K33" s="24">
        <v>15053</v>
      </c>
      <c r="L33" s="24">
        <v>12399</v>
      </c>
      <c r="M33" s="23">
        <v>28832</v>
      </c>
      <c r="N33" s="24">
        <v>25804</v>
      </c>
      <c r="O33" s="24">
        <v>17794</v>
      </c>
      <c r="P33" s="24">
        <v>14633</v>
      </c>
      <c r="Q33" s="23">
        <v>22573</v>
      </c>
    </row>
    <row r="34" spans="1:17" ht="13.5">
      <c r="A34" s="6" t="s">
        <v>2</v>
      </c>
      <c r="B34" s="24">
        <v>-1527</v>
      </c>
      <c r="C34" s="23">
        <v>-3747</v>
      </c>
      <c r="D34" s="24">
        <v>-1491</v>
      </c>
      <c r="E34" s="23">
        <v>-4073</v>
      </c>
      <c r="F34" s="24">
        <v>-4072</v>
      </c>
      <c r="G34" s="24">
        <v>-1629</v>
      </c>
      <c r="H34" s="24">
        <v>-1628</v>
      </c>
      <c r="I34" s="23">
        <v>-7888</v>
      </c>
      <c r="J34" s="24">
        <v>-7887</v>
      </c>
      <c r="K34" s="24">
        <v>-3080</v>
      </c>
      <c r="L34" s="24">
        <v>-3079</v>
      </c>
      <c r="M34" s="23">
        <v>-10619</v>
      </c>
      <c r="N34" s="24">
        <v>-10519</v>
      </c>
      <c r="O34" s="24">
        <v>-5144</v>
      </c>
      <c r="P34" s="24">
        <v>-4627</v>
      </c>
      <c r="Q34" s="23">
        <v>-15136</v>
      </c>
    </row>
    <row r="35" spans="1:17" ht="13.5">
      <c r="A35" s="6" t="s">
        <v>3</v>
      </c>
      <c r="B35" s="24">
        <v>-645101</v>
      </c>
      <c r="C35" s="23">
        <v>-1090875</v>
      </c>
      <c r="D35" s="24">
        <v>-593508</v>
      </c>
      <c r="E35" s="23">
        <v>-1020506</v>
      </c>
      <c r="F35" s="24">
        <v>-1019762</v>
      </c>
      <c r="G35" s="24">
        <v>-594046</v>
      </c>
      <c r="H35" s="24">
        <v>-592960</v>
      </c>
      <c r="I35" s="23">
        <v>-1060609</v>
      </c>
      <c r="J35" s="24">
        <v>-1053626</v>
      </c>
      <c r="K35" s="24">
        <v>-563138</v>
      </c>
      <c r="L35" s="24">
        <v>-562030</v>
      </c>
      <c r="M35" s="23">
        <v>-934610</v>
      </c>
      <c r="N35" s="24">
        <v>-933869</v>
      </c>
      <c r="O35" s="24">
        <v>-514947</v>
      </c>
      <c r="P35" s="24">
        <v>-513636</v>
      </c>
      <c r="Q35" s="23">
        <v>-689724</v>
      </c>
    </row>
    <row r="36" spans="1:17" ht="14.25" thickBot="1">
      <c r="A36" s="5" t="s">
        <v>4</v>
      </c>
      <c r="B36" s="26">
        <v>1765278</v>
      </c>
      <c r="C36" s="25">
        <v>1309633</v>
      </c>
      <c r="D36" s="26">
        <v>862044</v>
      </c>
      <c r="E36" s="25">
        <v>1094888</v>
      </c>
      <c r="F36" s="26">
        <v>1426904</v>
      </c>
      <c r="G36" s="26">
        <v>957045</v>
      </c>
      <c r="H36" s="26">
        <v>-403945</v>
      </c>
      <c r="I36" s="25">
        <v>1541632</v>
      </c>
      <c r="J36" s="26">
        <v>1167963</v>
      </c>
      <c r="K36" s="26">
        <v>1385237</v>
      </c>
      <c r="L36" s="26">
        <v>-110340</v>
      </c>
      <c r="M36" s="25">
        <v>862293</v>
      </c>
      <c r="N36" s="26">
        <v>366824</v>
      </c>
      <c r="O36" s="26">
        <v>645735</v>
      </c>
      <c r="P36" s="26">
        <v>-848455</v>
      </c>
      <c r="Q36" s="25">
        <v>1772422</v>
      </c>
    </row>
    <row r="37" spans="1:17" ht="14.25" thickTop="1">
      <c r="A37" s="6" t="s">
        <v>5</v>
      </c>
      <c r="B37" s="24">
        <v>-17722</v>
      </c>
      <c r="C37" s="23">
        <v>-34230</v>
      </c>
      <c r="D37" s="24">
        <v>-9057</v>
      </c>
      <c r="E37" s="23">
        <v>-365730</v>
      </c>
      <c r="F37" s="24">
        <v>-23607</v>
      </c>
      <c r="G37" s="24">
        <v>-7310</v>
      </c>
      <c r="H37" s="24">
        <v>-6253</v>
      </c>
      <c r="I37" s="23">
        <v>-221235</v>
      </c>
      <c r="J37" s="24">
        <v>-219281</v>
      </c>
      <c r="K37" s="24">
        <v>-213638</v>
      </c>
      <c r="L37" s="24">
        <v>-181600</v>
      </c>
      <c r="M37" s="23">
        <v>-359755</v>
      </c>
      <c r="N37" s="24">
        <v>-109215</v>
      </c>
      <c r="O37" s="24">
        <v>-95188</v>
      </c>
      <c r="P37" s="24">
        <v>-93379</v>
      </c>
      <c r="Q37" s="23">
        <v>-97890</v>
      </c>
    </row>
    <row r="38" spans="1:17" ht="13.5">
      <c r="A38" s="6" t="s">
        <v>6</v>
      </c>
      <c r="B38" s="24">
        <v>789</v>
      </c>
      <c r="C38" s="23">
        <v>3150</v>
      </c>
      <c r="D38" s="24"/>
      <c r="E38" s="23">
        <v>676</v>
      </c>
      <c r="F38" s="24">
        <v>620</v>
      </c>
      <c r="G38" s="24">
        <v>600</v>
      </c>
      <c r="H38" s="24">
        <v>600</v>
      </c>
      <c r="I38" s="23"/>
      <c r="J38" s="24"/>
      <c r="K38" s="24"/>
      <c r="L38" s="24"/>
      <c r="M38" s="23">
        <v>1104</v>
      </c>
      <c r="N38" s="24">
        <v>1035</v>
      </c>
      <c r="O38" s="24">
        <v>885</v>
      </c>
      <c r="P38" s="24">
        <v>571</v>
      </c>
      <c r="Q38" s="23"/>
    </row>
    <row r="39" spans="1:17" ht="13.5">
      <c r="A39" s="6" t="s">
        <v>7</v>
      </c>
      <c r="B39" s="24">
        <v>-2520</v>
      </c>
      <c r="C39" s="23">
        <v>-280</v>
      </c>
      <c r="D39" s="24">
        <v>-280</v>
      </c>
      <c r="E39" s="23"/>
      <c r="F39" s="24"/>
      <c r="G39" s="24"/>
      <c r="H39" s="24"/>
      <c r="I39" s="23">
        <v>-2700</v>
      </c>
      <c r="J39" s="24">
        <v>-2700</v>
      </c>
      <c r="K39" s="24">
        <v>-2700</v>
      </c>
      <c r="L39" s="24"/>
      <c r="M39" s="23">
        <v>-91113</v>
      </c>
      <c r="N39" s="24">
        <v>-1701</v>
      </c>
      <c r="O39" s="24">
        <v>-1701</v>
      </c>
      <c r="P39" s="24">
        <v>-1701</v>
      </c>
      <c r="Q39" s="23"/>
    </row>
    <row r="40" spans="1:17" ht="13.5">
      <c r="A40" s="6" t="s">
        <v>9</v>
      </c>
      <c r="B40" s="24">
        <v>-17058</v>
      </c>
      <c r="C40" s="23">
        <v>-40816</v>
      </c>
      <c r="D40" s="24">
        <v>-15758</v>
      </c>
      <c r="E40" s="23">
        <v>-144909</v>
      </c>
      <c r="F40" s="24">
        <v>-32191</v>
      </c>
      <c r="G40" s="24">
        <v>-15202</v>
      </c>
      <c r="H40" s="24">
        <v>-8932</v>
      </c>
      <c r="I40" s="23">
        <v>-27355</v>
      </c>
      <c r="J40" s="24">
        <v>-21359</v>
      </c>
      <c r="K40" s="24">
        <v>-14696</v>
      </c>
      <c r="L40" s="24">
        <v>-8430</v>
      </c>
      <c r="M40" s="23">
        <v>-26419</v>
      </c>
      <c r="N40" s="24">
        <v>-20718</v>
      </c>
      <c r="O40" s="24">
        <v>-14192</v>
      </c>
      <c r="P40" s="24">
        <v>-7923</v>
      </c>
      <c r="Q40" s="23">
        <v>-409667</v>
      </c>
    </row>
    <row r="41" spans="1:17" ht="13.5">
      <c r="A41" s="6" t="s">
        <v>10</v>
      </c>
      <c r="B41" s="24"/>
      <c r="C41" s="23">
        <v>0</v>
      </c>
      <c r="D41" s="24"/>
      <c r="E41" s="23"/>
      <c r="F41" s="24"/>
      <c r="G41" s="24"/>
      <c r="H41" s="24"/>
      <c r="I41" s="23"/>
      <c r="J41" s="24"/>
      <c r="K41" s="24"/>
      <c r="L41" s="24"/>
      <c r="M41" s="23">
        <v>853</v>
      </c>
      <c r="N41" s="24">
        <v>71</v>
      </c>
      <c r="O41" s="24">
        <v>71</v>
      </c>
      <c r="P41" s="24">
        <v>71</v>
      </c>
      <c r="Q41" s="23">
        <v>50</v>
      </c>
    </row>
    <row r="42" spans="1:17" ht="13.5">
      <c r="A42" s="6" t="s">
        <v>11</v>
      </c>
      <c r="B42" s="24">
        <v>-82153</v>
      </c>
      <c r="C42" s="23">
        <v>-900</v>
      </c>
      <c r="D42" s="24">
        <v>-600</v>
      </c>
      <c r="E42" s="23">
        <v>-6160</v>
      </c>
      <c r="F42" s="24">
        <v>-4260</v>
      </c>
      <c r="G42" s="24"/>
      <c r="H42" s="24"/>
      <c r="I42" s="23">
        <v>-7720</v>
      </c>
      <c r="J42" s="24">
        <v>-7720</v>
      </c>
      <c r="K42" s="24">
        <v>-6000</v>
      </c>
      <c r="L42" s="24"/>
      <c r="M42" s="23">
        <v>-11400</v>
      </c>
      <c r="N42" s="24">
        <v>-10400</v>
      </c>
      <c r="O42" s="24">
        <v>-3500</v>
      </c>
      <c r="P42" s="24">
        <v>-1000</v>
      </c>
      <c r="Q42" s="23">
        <v>-4680</v>
      </c>
    </row>
    <row r="43" spans="1:17" ht="13.5">
      <c r="A43" s="6" t="s">
        <v>12</v>
      </c>
      <c r="B43" s="24">
        <v>2338</v>
      </c>
      <c r="C43" s="23">
        <v>6306</v>
      </c>
      <c r="D43" s="24">
        <v>3234</v>
      </c>
      <c r="E43" s="23">
        <v>9866</v>
      </c>
      <c r="F43" s="24">
        <v>8319</v>
      </c>
      <c r="G43" s="24">
        <v>3929</v>
      </c>
      <c r="H43" s="24">
        <v>2529</v>
      </c>
      <c r="I43" s="23">
        <v>10025</v>
      </c>
      <c r="J43" s="24">
        <v>8565</v>
      </c>
      <c r="K43" s="24">
        <v>6200</v>
      </c>
      <c r="L43" s="24">
        <v>4785</v>
      </c>
      <c r="M43" s="23">
        <v>9420</v>
      </c>
      <c r="N43" s="24">
        <v>7843</v>
      </c>
      <c r="O43" s="24">
        <v>5026</v>
      </c>
      <c r="P43" s="24">
        <v>2888</v>
      </c>
      <c r="Q43" s="23">
        <v>10837</v>
      </c>
    </row>
    <row r="44" spans="1:17" ht="13.5">
      <c r="A44" s="6" t="s">
        <v>13</v>
      </c>
      <c r="B44" s="24">
        <v>-4062</v>
      </c>
      <c r="C44" s="23">
        <v>-340</v>
      </c>
      <c r="D44" s="24">
        <v>-340</v>
      </c>
      <c r="E44" s="23">
        <v>-6536</v>
      </c>
      <c r="F44" s="24">
        <v>-6072</v>
      </c>
      <c r="G44" s="24">
        <v>-55</v>
      </c>
      <c r="H44" s="24"/>
      <c r="I44" s="23">
        <v>-11160</v>
      </c>
      <c r="J44" s="24">
        <v>-10285</v>
      </c>
      <c r="K44" s="24">
        <v>-10285</v>
      </c>
      <c r="L44" s="24">
        <v>-10000</v>
      </c>
      <c r="M44" s="23">
        <v>-246</v>
      </c>
      <c r="N44" s="24">
        <v>-114</v>
      </c>
      <c r="O44" s="24">
        <v>-114</v>
      </c>
      <c r="P44" s="24">
        <v>-114</v>
      </c>
      <c r="Q44" s="23">
        <v>-50</v>
      </c>
    </row>
    <row r="45" spans="1:17" ht="13.5">
      <c r="A45" s="6" t="s">
        <v>14</v>
      </c>
      <c r="B45" s="24">
        <v>1013</v>
      </c>
      <c r="C45" s="23">
        <v>364</v>
      </c>
      <c r="D45" s="24">
        <v>269</v>
      </c>
      <c r="E45" s="23">
        <v>20738</v>
      </c>
      <c r="F45" s="24">
        <v>20506</v>
      </c>
      <c r="G45" s="24">
        <v>20506</v>
      </c>
      <c r="H45" s="24">
        <v>314</v>
      </c>
      <c r="I45" s="23">
        <v>1412</v>
      </c>
      <c r="J45" s="24">
        <v>1201</v>
      </c>
      <c r="K45" s="24">
        <v>1043</v>
      </c>
      <c r="L45" s="24"/>
      <c r="M45" s="23">
        <v>1042</v>
      </c>
      <c r="N45" s="24">
        <v>1042</v>
      </c>
      <c r="O45" s="24">
        <v>1042</v>
      </c>
      <c r="P45" s="24">
        <v>590</v>
      </c>
      <c r="Q45" s="23">
        <v>665</v>
      </c>
    </row>
    <row r="46" spans="1:17" ht="13.5">
      <c r="A46" s="6" t="s">
        <v>157</v>
      </c>
      <c r="B46" s="24"/>
      <c r="C46" s="23"/>
      <c r="D46" s="24"/>
      <c r="E46" s="23"/>
      <c r="F46" s="24"/>
      <c r="G46" s="24"/>
      <c r="H46" s="24"/>
      <c r="I46" s="23"/>
      <c r="J46" s="24"/>
      <c r="K46" s="24"/>
      <c r="L46" s="24"/>
      <c r="M46" s="23"/>
      <c r="N46" s="24">
        <v>8000</v>
      </c>
      <c r="O46" s="24">
        <v>8000</v>
      </c>
      <c r="P46" s="24"/>
      <c r="Q46" s="23">
        <v>2250</v>
      </c>
    </row>
    <row r="47" spans="1:17" ht="14.25" thickBot="1">
      <c r="A47" s="5" t="s">
        <v>15</v>
      </c>
      <c r="B47" s="26">
        <v>-119376</v>
      </c>
      <c r="C47" s="25">
        <v>-66746</v>
      </c>
      <c r="D47" s="26">
        <v>-22532</v>
      </c>
      <c r="E47" s="25">
        <v>-492054</v>
      </c>
      <c r="F47" s="26">
        <v>-36685</v>
      </c>
      <c r="G47" s="26">
        <v>2467</v>
      </c>
      <c r="H47" s="26">
        <v>-11742</v>
      </c>
      <c r="I47" s="25">
        <v>-258732</v>
      </c>
      <c r="J47" s="26">
        <v>-251579</v>
      </c>
      <c r="K47" s="26">
        <v>-240076</v>
      </c>
      <c r="L47" s="26">
        <v>-195245</v>
      </c>
      <c r="M47" s="25">
        <v>-468513</v>
      </c>
      <c r="N47" s="26">
        <v>-124156</v>
      </c>
      <c r="O47" s="26">
        <v>-99669</v>
      </c>
      <c r="P47" s="26">
        <v>-99996</v>
      </c>
      <c r="Q47" s="25">
        <v>-498482</v>
      </c>
    </row>
    <row r="48" spans="1:17" ht="14.25" thickTop="1">
      <c r="A48" s="6" t="s">
        <v>16</v>
      </c>
      <c r="B48" s="24"/>
      <c r="C48" s="23"/>
      <c r="D48" s="24"/>
      <c r="E48" s="23"/>
      <c r="F48" s="24">
        <v>650000</v>
      </c>
      <c r="G48" s="24"/>
      <c r="H48" s="24">
        <v>650000</v>
      </c>
      <c r="I48" s="23"/>
      <c r="J48" s="24">
        <v>1300000</v>
      </c>
      <c r="K48" s="24"/>
      <c r="L48" s="24">
        <v>1200000</v>
      </c>
      <c r="M48" s="23"/>
      <c r="N48" s="24">
        <v>1200000</v>
      </c>
      <c r="O48" s="24"/>
      <c r="P48" s="24">
        <v>1200000</v>
      </c>
      <c r="Q48" s="23"/>
    </row>
    <row r="49" spans="1:17" ht="13.5">
      <c r="A49" s="6" t="s">
        <v>17</v>
      </c>
      <c r="B49" s="24"/>
      <c r="C49" s="23"/>
      <c r="D49" s="24"/>
      <c r="E49" s="23"/>
      <c r="F49" s="24"/>
      <c r="G49" s="24"/>
      <c r="H49" s="24"/>
      <c r="I49" s="23"/>
      <c r="J49" s="24"/>
      <c r="K49" s="24"/>
      <c r="L49" s="24"/>
      <c r="M49" s="23">
        <v>-300480</v>
      </c>
      <c r="N49" s="24">
        <v>-224910</v>
      </c>
      <c r="O49" s="24">
        <v>-149940</v>
      </c>
      <c r="P49" s="24">
        <v>-74970</v>
      </c>
      <c r="Q49" s="23">
        <v>-299880</v>
      </c>
    </row>
    <row r="50" spans="1:17" ht="13.5">
      <c r="A50" s="6" t="s">
        <v>18</v>
      </c>
      <c r="B50" s="24">
        <v>-32</v>
      </c>
      <c r="C50" s="23">
        <v>-49</v>
      </c>
      <c r="D50" s="24">
        <v>-36</v>
      </c>
      <c r="E50" s="23">
        <v>-173</v>
      </c>
      <c r="F50" s="24">
        <v>-173</v>
      </c>
      <c r="G50" s="24">
        <v>-153</v>
      </c>
      <c r="H50" s="24">
        <v>-135</v>
      </c>
      <c r="I50" s="23">
        <v>-400</v>
      </c>
      <c r="J50" s="24">
        <v>-303</v>
      </c>
      <c r="K50" s="24">
        <v>-111</v>
      </c>
      <c r="L50" s="24">
        <v>-84</v>
      </c>
      <c r="M50" s="23">
        <v>-100</v>
      </c>
      <c r="N50" s="24">
        <v>-47</v>
      </c>
      <c r="O50" s="24">
        <v>-39</v>
      </c>
      <c r="P50" s="24">
        <v>-11</v>
      </c>
      <c r="Q50" s="23">
        <v>-116</v>
      </c>
    </row>
    <row r="51" spans="1:17" ht="13.5">
      <c r="A51" s="6" t="s">
        <v>19</v>
      </c>
      <c r="B51" s="24">
        <v>52</v>
      </c>
      <c r="C51" s="23"/>
      <c r="D51" s="24"/>
      <c r="E51" s="23">
        <v>44</v>
      </c>
      <c r="F51" s="24">
        <v>44</v>
      </c>
      <c r="G51" s="24">
        <v>44</v>
      </c>
      <c r="H51" s="24">
        <v>44</v>
      </c>
      <c r="I51" s="23"/>
      <c r="J51" s="24"/>
      <c r="K51" s="24"/>
      <c r="L51" s="24"/>
      <c r="M51" s="23"/>
      <c r="N51" s="24"/>
      <c r="O51" s="24"/>
      <c r="P51" s="24"/>
      <c r="Q51" s="23"/>
    </row>
    <row r="52" spans="1:17" ht="13.5">
      <c r="A52" s="6" t="s">
        <v>20</v>
      </c>
      <c r="B52" s="24">
        <v>-544906</v>
      </c>
      <c r="C52" s="23">
        <v>-504545</v>
      </c>
      <c r="D52" s="24">
        <v>-504545</v>
      </c>
      <c r="E52" s="23">
        <v>-484368</v>
      </c>
      <c r="F52" s="24">
        <v>-484368</v>
      </c>
      <c r="G52" s="24">
        <v>-484368</v>
      </c>
      <c r="H52" s="24">
        <v>-484368</v>
      </c>
      <c r="I52" s="23">
        <v>-484386</v>
      </c>
      <c r="J52" s="24">
        <v>-484386</v>
      </c>
      <c r="K52" s="24">
        <v>-484386</v>
      </c>
      <c r="L52" s="24">
        <v>-484386</v>
      </c>
      <c r="M52" s="23">
        <v>-403658</v>
      </c>
      <c r="N52" s="24">
        <v>-403658</v>
      </c>
      <c r="O52" s="24">
        <v>-403658</v>
      </c>
      <c r="P52" s="24">
        <v>-403658</v>
      </c>
      <c r="Q52" s="23">
        <v>-363296</v>
      </c>
    </row>
    <row r="53" spans="1:17" ht="14.25" thickBot="1">
      <c r="A53" s="5" t="s">
        <v>22</v>
      </c>
      <c r="B53" s="26">
        <v>-544886</v>
      </c>
      <c r="C53" s="25">
        <v>-504594</v>
      </c>
      <c r="D53" s="26">
        <v>-504581</v>
      </c>
      <c r="E53" s="25">
        <v>-484497</v>
      </c>
      <c r="F53" s="26">
        <v>165502</v>
      </c>
      <c r="G53" s="26">
        <v>-484477</v>
      </c>
      <c r="H53" s="26">
        <v>165540</v>
      </c>
      <c r="I53" s="25">
        <v>-484787</v>
      </c>
      <c r="J53" s="26">
        <v>815310</v>
      </c>
      <c r="K53" s="26">
        <v>-484497</v>
      </c>
      <c r="L53" s="26">
        <v>715529</v>
      </c>
      <c r="M53" s="25">
        <v>-704239</v>
      </c>
      <c r="N53" s="26">
        <v>571383</v>
      </c>
      <c r="O53" s="26">
        <v>-553638</v>
      </c>
      <c r="P53" s="26">
        <v>721359</v>
      </c>
      <c r="Q53" s="25">
        <v>-663293</v>
      </c>
    </row>
    <row r="54" spans="1:17" ht="14.25" thickTop="1">
      <c r="A54" s="7" t="s">
        <v>23</v>
      </c>
      <c r="B54" s="24">
        <v>1101015</v>
      </c>
      <c r="C54" s="23">
        <v>738293</v>
      </c>
      <c r="D54" s="24">
        <v>334930</v>
      </c>
      <c r="E54" s="23">
        <v>118336</v>
      </c>
      <c r="F54" s="24">
        <v>1555721</v>
      </c>
      <c r="G54" s="24">
        <v>475035</v>
      </c>
      <c r="H54" s="24">
        <v>-250146</v>
      </c>
      <c r="I54" s="23">
        <v>798112</v>
      </c>
      <c r="J54" s="24">
        <v>1731694</v>
      </c>
      <c r="K54" s="24">
        <v>660662</v>
      </c>
      <c r="L54" s="24">
        <v>409943</v>
      </c>
      <c r="M54" s="23">
        <v>-310460</v>
      </c>
      <c r="N54" s="24">
        <v>814051</v>
      </c>
      <c r="O54" s="24">
        <v>-7572</v>
      </c>
      <c r="P54" s="24">
        <v>-227092</v>
      </c>
      <c r="Q54" s="23">
        <v>610646</v>
      </c>
    </row>
    <row r="55" spans="1:17" ht="13.5">
      <c r="A55" s="7" t="s">
        <v>24</v>
      </c>
      <c r="B55" s="24">
        <v>3434311</v>
      </c>
      <c r="C55" s="23">
        <v>2696018</v>
      </c>
      <c r="D55" s="24">
        <v>2696018</v>
      </c>
      <c r="E55" s="23">
        <v>2577682</v>
      </c>
      <c r="F55" s="24">
        <v>2577682</v>
      </c>
      <c r="G55" s="24">
        <v>2577682</v>
      </c>
      <c r="H55" s="24">
        <v>2577682</v>
      </c>
      <c r="I55" s="23">
        <v>1779569</v>
      </c>
      <c r="J55" s="24">
        <v>1779569</v>
      </c>
      <c r="K55" s="24">
        <v>1779569</v>
      </c>
      <c r="L55" s="24">
        <v>1779569</v>
      </c>
      <c r="M55" s="23">
        <v>2090029</v>
      </c>
      <c r="N55" s="24">
        <v>2090029</v>
      </c>
      <c r="O55" s="24">
        <v>2090029</v>
      </c>
      <c r="P55" s="24">
        <v>2090029</v>
      </c>
      <c r="Q55" s="23">
        <v>1479383</v>
      </c>
    </row>
    <row r="56" spans="1:17" ht="14.25" thickBot="1">
      <c r="A56" s="7" t="s">
        <v>24</v>
      </c>
      <c r="B56" s="24">
        <v>4535327</v>
      </c>
      <c r="C56" s="23">
        <v>3434311</v>
      </c>
      <c r="D56" s="24">
        <v>3030949</v>
      </c>
      <c r="E56" s="23">
        <v>2696018</v>
      </c>
      <c r="F56" s="24">
        <v>4133404</v>
      </c>
      <c r="G56" s="24">
        <v>3052718</v>
      </c>
      <c r="H56" s="24">
        <v>2327535</v>
      </c>
      <c r="I56" s="23">
        <v>2577682</v>
      </c>
      <c r="J56" s="24">
        <v>3511264</v>
      </c>
      <c r="K56" s="24">
        <v>2440232</v>
      </c>
      <c r="L56" s="24">
        <v>2189513</v>
      </c>
      <c r="M56" s="23">
        <v>1779569</v>
      </c>
      <c r="N56" s="24">
        <v>2904081</v>
      </c>
      <c r="O56" s="24">
        <v>2082456</v>
      </c>
      <c r="P56" s="24">
        <v>1862937</v>
      </c>
      <c r="Q56" s="23">
        <v>2090029</v>
      </c>
    </row>
    <row r="57" spans="1:17" ht="14.25" thickTop="1">
      <c r="A57" s="8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9" ht="13.5">
      <c r="A59" s="20" t="s">
        <v>233</v>
      </c>
    </row>
    <row r="60" ht="13.5">
      <c r="A60" s="20" t="s">
        <v>234</v>
      </c>
    </row>
  </sheetData>
  <mergeCells count="1">
    <mergeCell ref="B6:Q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V9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2" width="17.625" style="0" customWidth="1"/>
  </cols>
  <sheetData>
    <row r="1" ht="14.25" thickBot="1"/>
    <row r="2" spans="1:22" ht="14.25" thickTop="1">
      <c r="A2" s="10" t="s">
        <v>229</v>
      </c>
      <c r="B2" s="14">
        <v>7442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ht="14.25" thickBot="1">
      <c r="A3" s="11" t="s">
        <v>230</v>
      </c>
      <c r="B3" s="1" t="s">
        <v>231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4.25" thickTop="1">
      <c r="A4" s="10" t="s">
        <v>97</v>
      </c>
      <c r="B4" s="15" t="str">
        <f>HYPERLINK("http://www.kabupro.jp/mark/20130626/S000DRPU.htm","有価証券報告書")</f>
        <v>有価証券報告書</v>
      </c>
      <c r="C4" s="15" t="str">
        <f>HYPERLINK("http://www.kabupro.jp/mark/20130214/S000CT8A.htm","四半期報告書")</f>
        <v>四半期報告書</v>
      </c>
      <c r="D4" s="15" t="str">
        <f>HYPERLINK("http://www.kabupro.jp/mark/20121114/S000CB5S.htm","四半期報告書")</f>
        <v>四半期報告書</v>
      </c>
      <c r="E4" s="15" t="str">
        <f>HYPERLINK("http://www.kabupro.jp/mark/20120810/S000BM3W.htm","四半期報告書")</f>
        <v>四半期報告書</v>
      </c>
      <c r="F4" s="15" t="str">
        <f>HYPERLINK("http://www.kabupro.jp/mark/20130626/S000DRPU.htm","有価証券報告書")</f>
        <v>有価証券報告書</v>
      </c>
      <c r="G4" s="15" t="str">
        <f>HYPERLINK("http://www.kabupro.jp/mark/20120214/S000ABSP.htm","四半期報告書")</f>
        <v>四半期報告書</v>
      </c>
      <c r="H4" s="15" t="str">
        <f>HYPERLINK("http://www.kabupro.jp/mark/20111114/S0009QA6.htm","四半期報告書")</f>
        <v>四半期報告書</v>
      </c>
      <c r="I4" s="15" t="str">
        <f>HYPERLINK("http://www.kabupro.jp/mark/20110812/S00091ZC.htm","四半期報告書")</f>
        <v>四半期報告書</v>
      </c>
      <c r="J4" s="15" t="str">
        <f>HYPERLINK("http://www.kabupro.jp/mark/20120627/S000B957.htm","有価証券報告書")</f>
        <v>有価証券報告書</v>
      </c>
      <c r="K4" s="15" t="str">
        <f>HYPERLINK("http://www.kabupro.jp/mark/20110214/S0007P9K.htm","四半期報告書")</f>
        <v>四半期報告書</v>
      </c>
      <c r="L4" s="15" t="str">
        <f>HYPERLINK("http://www.kabupro.jp/mark/20101112/S000734Y.htm","四半期報告書")</f>
        <v>四半期報告書</v>
      </c>
      <c r="M4" s="15" t="str">
        <f>HYPERLINK("http://www.kabupro.jp/mark/20100810/S0006I6R.htm","四半期報告書")</f>
        <v>四半期報告書</v>
      </c>
      <c r="N4" s="15" t="str">
        <f>HYPERLINK("http://www.kabupro.jp/mark/20110628/S0008LZV.htm","有価証券報告書")</f>
        <v>有価証券報告書</v>
      </c>
      <c r="O4" s="15" t="str">
        <f>HYPERLINK("http://www.kabupro.jp/mark/20100212/S00054EC.htm","四半期報告書")</f>
        <v>四半期報告書</v>
      </c>
      <c r="P4" s="15" t="str">
        <f>HYPERLINK("http://www.kabupro.jp/mark/20091112/S0004HTM.htm","四半期報告書")</f>
        <v>四半期報告書</v>
      </c>
      <c r="Q4" s="15" t="str">
        <f>HYPERLINK("http://www.kabupro.jp/mark/20090811/S0003U8Z.htm","四半期報告書")</f>
        <v>四半期報告書</v>
      </c>
      <c r="R4" s="15" t="str">
        <f>HYPERLINK("http://www.kabupro.jp/mark/20100625/S00060GM.htm","有価証券報告書")</f>
        <v>有価証券報告書</v>
      </c>
      <c r="S4" s="15" t="str">
        <f>HYPERLINK("http://www.kabupro.jp/mark/20090212/S0002EPA.htm","四半期報告書")</f>
        <v>四半期報告書</v>
      </c>
      <c r="T4" s="15" t="str">
        <f>HYPERLINK("http://www.kabupro.jp/mark/20081113/S0001QRQ.htm","四半期報告書")</f>
        <v>四半期報告書</v>
      </c>
      <c r="U4" s="15" t="str">
        <f>HYPERLINK("http://www.kabupro.jp/mark/20080812/S000111M.htm","四半期報告書")</f>
        <v>四半期報告書</v>
      </c>
      <c r="V4" s="15" t="str">
        <f>HYPERLINK("http://www.kabupro.jp/mark/20090626/S0003FQ8.htm","有価証券報告書")</f>
        <v>有価証券報告書</v>
      </c>
    </row>
    <row r="5" spans="1:22" ht="14.25" thickBot="1">
      <c r="A5" s="11" t="s">
        <v>98</v>
      </c>
      <c r="B5" s="1" t="s">
        <v>104</v>
      </c>
      <c r="C5" s="1" t="s">
        <v>107</v>
      </c>
      <c r="D5" s="1" t="s">
        <v>110</v>
      </c>
      <c r="E5" s="1" t="s">
        <v>112</v>
      </c>
      <c r="F5" s="1" t="s">
        <v>104</v>
      </c>
      <c r="G5" s="1" t="s">
        <v>115</v>
      </c>
      <c r="H5" s="1" t="s">
        <v>117</v>
      </c>
      <c r="I5" s="1" t="s">
        <v>119</v>
      </c>
      <c r="J5" s="1" t="s">
        <v>121</v>
      </c>
      <c r="K5" s="1" t="s">
        <v>123</v>
      </c>
      <c r="L5" s="1" t="s">
        <v>125</v>
      </c>
      <c r="M5" s="1" t="s">
        <v>127</v>
      </c>
      <c r="N5" s="1" t="s">
        <v>129</v>
      </c>
      <c r="O5" s="1" t="s">
        <v>131</v>
      </c>
      <c r="P5" s="1" t="s">
        <v>133</v>
      </c>
      <c r="Q5" s="1" t="s">
        <v>135</v>
      </c>
      <c r="R5" s="1" t="s">
        <v>137</v>
      </c>
      <c r="S5" s="1" t="s">
        <v>139</v>
      </c>
      <c r="T5" s="1" t="s">
        <v>141</v>
      </c>
      <c r="U5" s="1" t="s">
        <v>143</v>
      </c>
      <c r="V5" s="1" t="s">
        <v>145</v>
      </c>
    </row>
    <row r="6" spans="1:22" ht="15" thickBot="1" thickTop="1">
      <c r="A6" s="10" t="s">
        <v>99</v>
      </c>
      <c r="B6" s="18" t="s">
        <v>232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14.25" thickTop="1">
      <c r="A7" s="12" t="s">
        <v>100</v>
      </c>
      <c r="B7" s="16" t="s">
        <v>105</v>
      </c>
      <c r="C7" s="14" t="s">
        <v>108</v>
      </c>
      <c r="D7" s="14" t="s">
        <v>108</v>
      </c>
      <c r="E7" s="14" t="s">
        <v>108</v>
      </c>
      <c r="F7" s="16" t="s">
        <v>105</v>
      </c>
      <c r="G7" s="14" t="s">
        <v>108</v>
      </c>
      <c r="H7" s="14" t="s">
        <v>108</v>
      </c>
      <c r="I7" s="14" t="s">
        <v>108</v>
      </c>
      <c r="J7" s="16" t="s">
        <v>105</v>
      </c>
      <c r="K7" s="14" t="s">
        <v>108</v>
      </c>
      <c r="L7" s="14" t="s">
        <v>108</v>
      </c>
      <c r="M7" s="14" t="s">
        <v>108</v>
      </c>
      <c r="N7" s="16" t="s">
        <v>105</v>
      </c>
      <c r="O7" s="14" t="s">
        <v>108</v>
      </c>
      <c r="P7" s="14" t="s">
        <v>108</v>
      </c>
      <c r="Q7" s="14" t="s">
        <v>108</v>
      </c>
      <c r="R7" s="16" t="s">
        <v>105</v>
      </c>
      <c r="S7" s="14" t="s">
        <v>108</v>
      </c>
      <c r="T7" s="14" t="s">
        <v>108</v>
      </c>
      <c r="U7" s="14" t="s">
        <v>108</v>
      </c>
      <c r="V7" s="16" t="s">
        <v>105</v>
      </c>
    </row>
    <row r="8" spans="1:22" ht="13.5">
      <c r="A8" s="13" t="s">
        <v>101</v>
      </c>
      <c r="B8" s="17"/>
      <c r="C8" s="1"/>
      <c r="D8" s="1"/>
      <c r="E8" s="1"/>
      <c r="F8" s="17"/>
      <c r="G8" s="1"/>
      <c r="H8" s="1"/>
      <c r="I8" s="1"/>
      <c r="J8" s="17"/>
      <c r="K8" s="1"/>
      <c r="L8" s="1"/>
      <c r="M8" s="1"/>
      <c r="N8" s="17"/>
      <c r="O8" s="1"/>
      <c r="P8" s="1"/>
      <c r="Q8" s="1"/>
      <c r="R8" s="17"/>
      <c r="S8" s="1"/>
      <c r="T8" s="1"/>
      <c r="U8" s="1"/>
      <c r="V8" s="17"/>
    </row>
    <row r="9" spans="1:22" ht="13.5">
      <c r="A9" s="13" t="s">
        <v>102</v>
      </c>
      <c r="B9" s="17" t="s">
        <v>106</v>
      </c>
      <c r="C9" s="1" t="s">
        <v>109</v>
      </c>
      <c r="D9" s="1" t="s">
        <v>111</v>
      </c>
      <c r="E9" s="1" t="s">
        <v>113</v>
      </c>
      <c r="F9" s="17" t="s">
        <v>114</v>
      </c>
      <c r="G9" s="1" t="s">
        <v>116</v>
      </c>
      <c r="H9" s="1" t="s">
        <v>118</v>
      </c>
      <c r="I9" s="1" t="s">
        <v>120</v>
      </c>
      <c r="J9" s="17" t="s">
        <v>122</v>
      </c>
      <c r="K9" s="1" t="s">
        <v>124</v>
      </c>
      <c r="L9" s="1" t="s">
        <v>126</v>
      </c>
      <c r="M9" s="1" t="s">
        <v>128</v>
      </c>
      <c r="N9" s="17" t="s">
        <v>130</v>
      </c>
      <c r="O9" s="1" t="s">
        <v>132</v>
      </c>
      <c r="P9" s="1" t="s">
        <v>134</v>
      </c>
      <c r="Q9" s="1" t="s">
        <v>136</v>
      </c>
      <c r="R9" s="17" t="s">
        <v>138</v>
      </c>
      <c r="S9" s="1" t="s">
        <v>140</v>
      </c>
      <c r="T9" s="1" t="s">
        <v>142</v>
      </c>
      <c r="U9" s="1" t="s">
        <v>144</v>
      </c>
      <c r="V9" s="17" t="s">
        <v>146</v>
      </c>
    </row>
    <row r="10" spans="1:22" ht="14.25" thickBot="1">
      <c r="A10" s="13" t="s">
        <v>103</v>
      </c>
      <c r="B10" s="17" t="s">
        <v>148</v>
      </c>
      <c r="C10" s="1" t="s">
        <v>148</v>
      </c>
      <c r="D10" s="1" t="s">
        <v>148</v>
      </c>
      <c r="E10" s="1" t="s">
        <v>148</v>
      </c>
      <c r="F10" s="17" t="s">
        <v>148</v>
      </c>
      <c r="G10" s="1" t="s">
        <v>148</v>
      </c>
      <c r="H10" s="1" t="s">
        <v>148</v>
      </c>
      <c r="I10" s="1" t="s">
        <v>148</v>
      </c>
      <c r="J10" s="17" t="s">
        <v>148</v>
      </c>
      <c r="K10" s="1" t="s">
        <v>148</v>
      </c>
      <c r="L10" s="1" t="s">
        <v>148</v>
      </c>
      <c r="M10" s="1" t="s">
        <v>148</v>
      </c>
      <c r="N10" s="17" t="s">
        <v>148</v>
      </c>
      <c r="O10" s="1" t="s">
        <v>148</v>
      </c>
      <c r="P10" s="1" t="s">
        <v>148</v>
      </c>
      <c r="Q10" s="1" t="s">
        <v>148</v>
      </c>
      <c r="R10" s="17" t="s">
        <v>148</v>
      </c>
      <c r="S10" s="1" t="s">
        <v>148</v>
      </c>
      <c r="T10" s="1" t="s">
        <v>148</v>
      </c>
      <c r="U10" s="1" t="s">
        <v>148</v>
      </c>
      <c r="V10" s="17" t="s">
        <v>148</v>
      </c>
    </row>
    <row r="11" spans="1:22" ht="14.25" thickTop="1">
      <c r="A11" s="9" t="s">
        <v>147</v>
      </c>
      <c r="B11" s="21">
        <v>3433691</v>
      </c>
      <c r="C11" s="22">
        <v>4833105</v>
      </c>
      <c r="D11" s="22">
        <v>4535327</v>
      </c>
      <c r="E11" s="22">
        <v>3554062</v>
      </c>
      <c r="F11" s="21">
        <v>3434311</v>
      </c>
      <c r="G11" s="22">
        <v>4015519</v>
      </c>
      <c r="H11" s="22">
        <v>3030949</v>
      </c>
      <c r="I11" s="22">
        <v>2151918</v>
      </c>
      <c r="J11" s="21">
        <v>2696018</v>
      </c>
      <c r="K11" s="22">
        <v>4133404</v>
      </c>
      <c r="L11" s="22">
        <v>3052718</v>
      </c>
      <c r="M11" s="22">
        <v>2327535</v>
      </c>
      <c r="N11" s="21">
        <v>2577682</v>
      </c>
      <c r="O11" s="22">
        <v>3511264</v>
      </c>
      <c r="P11" s="22">
        <v>2440232</v>
      </c>
      <c r="Q11" s="22">
        <v>2189513</v>
      </c>
      <c r="R11" s="21">
        <v>1779569</v>
      </c>
      <c r="S11" s="22">
        <v>2904081</v>
      </c>
      <c r="T11" s="22">
        <v>2082456</v>
      </c>
      <c r="U11" s="22">
        <v>1862937</v>
      </c>
      <c r="V11" s="21">
        <v>2090029</v>
      </c>
    </row>
    <row r="12" spans="1:22" ht="13.5">
      <c r="A12" s="2" t="s">
        <v>149</v>
      </c>
      <c r="B12" s="23">
        <v>1473526</v>
      </c>
      <c r="C12" s="24"/>
      <c r="D12" s="24"/>
      <c r="E12" s="24"/>
      <c r="F12" s="23">
        <v>1473381</v>
      </c>
      <c r="G12" s="24"/>
      <c r="H12" s="24"/>
      <c r="I12" s="24"/>
      <c r="J12" s="23">
        <v>1336591</v>
      </c>
      <c r="K12" s="24"/>
      <c r="L12" s="24"/>
      <c r="M12" s="24"/>
      <c r="N12" s="23">
        <v>1278994</v>
      </c>
      <c r="O12" s="24"/>
      <c r="P12" s="24"/>
      <c r="Q12" s="24"/>
      <c r="R12" s="23">
        <v>1366170</v>
      </c>
      <c r="S12" s="24"/>
      <c r="T12" s="24"/>
      <c r="U12" s="24"/>
      <c r="V12" s="23">
        <v>1253524</v>
      </c>
    </row>
    <row r="13" spans="1:22" ht="13.5">
      <c r="A13" s="2" t="s">
        <v>150</v>
      </c>
      <c r="B13" s="23">
        <v>147111</v>
      </c>
      <c r="C13" s="24"/>
      <c r="D13" s="24"/>
      <c r="E13" s="24"/>
      <c r="F13" s="23">
        <v>124652</v>
      </c>
      <c r="G13" s="24"/>
      <c r="H13" s="24"/>
      <c r="I13" s="24"/>
      <c r="J13" s="23"/>
      <c r="K13" s="24"/>
      <c r="L13" s="24"/>
      <c r="M13" s="24"/>
      <c r="N13" s="23"/>
      <c r="O13" s="24"/>
      <c r="P13" s="24"/>
      <c r="Q13" s="24"/>
      <c r="R13" s="23"/>
      <c r="S13" s="24"/>
      <c r="T13" s="24"/>
      <c r="U13" s="24"/>
      <c r="V13" s="23"/>
    </row>
    <row r="14" spans="1:22" ht="13.5">
      <c r="A14" s="2" t="s">
        <v>151</v>
      </c>
      <c r="B14" s="23">
        <v>8879102</v>
      </c>
      <c r="C14" s="24"/>
      <c r="D14" s="24"/>
      <c r="E14" s="24"/>
      <c r="F14" s="23">
        <v>9260032</v>
      </c>
      <c r="G14" s="24"/>
      <c r="H14" s="24"/>
      <c r="I14" s="24"/>
      <c r="J14" s="23">
        <v>8638430</v>
      </c>
      <c r="K14" s="24"/>
      <c r="L14" s="24"/>
      <c r="M14" s="24"/>
      <c r="N14" s="23">
        <v>8079142</v>
      </c>
      <c r="O14" s="24"/>
      <c r="P14" s="24"/>
      <c r="Q14" s="24"/>
      <c r="R14" s="23">
        <v>7731257</v>
      </c>
      <c r="S14" s="24"/>
      <c r="T14" s="24"/>
      <c r="U14" s="24"/>
      <c r="V14" s="23">
        <v>7741204</v>
      </c>
    </row>
    <row r="15" spans="1:22" ht="13.5">
      <c r="A15" s="2" t="s">
        <v>152</v>
      </c>
      <c r="B15" s="23">
        <v>2801314</v>
      </c>
      <c r="C15" s="24">
        <v>3693593</v>
      </c>
      <c r="D15" s="24">
        <v>2684693</v>
      </c>
      <c r="E15" s="24">
        <v>3038009</v>
      </c>
      <c r="F15" s="23">
        <v>2791783</v>
      </c>
      <c r="G15" s="24">
        <v>3473797</v>
      </c>
      <c r="H15" s="24">
        <v>2548094</v>
      </c>
      <c r="I15" s="24">
        <v>2959323</v>
      </c>
      <c r="J15" s="23">
        <v>2639872</v>
      </c>
      <c r="K15" s="24">
        <v>3037964</v>
      </c>
      <c r="L15" s="24">
        <v>2165689</v>
      </c>
      <c r="M15" s="24">
        <v>2647879</v>
      </c>
      <c r="N15" s="23">
        <v>2272470</v>
      </c>
      <c r="O15" s="24">
        <v>2694727</v>
      </c>
      <c r="P15" s="24">
        <v>2117462</v>
      </c>
      <c r="Q15" s="24">
        <v>2504634</v>
      </c>
      <c r="R15" s="23">
        <v>1980000</v>
      </c>
      <c r="S15" s="24">
        <v>2464294</v>
      </c>
      <c r="T15" s="24">
        <v>1972770</v>
      </c>
      <c r="U15" s="24">
        <v>2544715</v>
      </c>
      <c r="V15" s="23">
        <v>1863780</v>
      </c>
    </row>
    <row r="16" spans="1:22" ht="13.5">
      <c r="A16" s="2" t="s">
        <v>153</v>
      </c>
      <c r="B16" s="23">
        <v>47705</v>
      </c>
      <c r="C16" s="24"/>
      <c r="D16" s="24"/>
      <c r="E16" s="24"/>
      <c r="F16" s="23">
        <v>33822</v>
      </c>
      <c r="G16" s="24"/>
      <c r="H16" s="24"/>
      <c r="I16" s="24"/>
      <c r="J16" s="23">
        <v>50212</v>
      </c>
      <c r="K16" s="24"/>
      <c r="L16" s="24"/>
      <c r="M16" s="24"/>
      <c r="N16" s="23">
        <v>38962</v>
      </c>
      <c r="O16" s="24"/>
      <c r="P16" s="24"/>
      <c r="Q16" s="24"/>
      <c r="R16" s="23">
        <v>213605</v>
      </c>
      <c r="S16" s="24"/>
      <c r="T16" s="24"/>
      <c r="U16" s="24"/>
      <c r="V16" s="23">
        <v>1479</v>
      </c>
    </row>
    <row r="17" spans="1:22" ht="13.5">
      <c r="A17" s="2" t="s">
        <v>154</v>
      </c>
      <c r="B17" s="23">
        <v>171256</v>
      </c>
      <c r="C17" s="24"/>
      <c r="D17" s="24"/>
      <c r="E17" s="24"/>
      <c r="F17" s="23">
        <v>167553</v>
      </c>
      <c r="G17" s="24"/>
      <c r="H17" s="24"/>
      <c r="I17" s="24"/>
      <c r="J17" s="23">
        <v>192704</v>
      </c>
      <c r="K17" s="24"/>
      <c r="L17" s="24"/>
      <c r="M17" s="24"/>
      <c r="N17" s="23">
        <v>194352</v>
      </c>
      <c r="O17" s="24"/>
      <c r="P17" s="24"/>
      <c r="Q17" s="24"/>
      <c r="R17" s="23">
        <v>204827</v>
      </c>
      <c r="S17" s="24"/>
      <c r="T17" s="24"/>
      <c r="U17" s="24"/>
      <c r="V17" s="23">
        <v>196547</v>
      </c>
    </row>
    <row r="18" spans="1:22" ht="13.5">
      <c r="A18" s="2" t="s">
        <v>155</v>
      </c>
      <c r="B18" s="23">
        <v>159582</v>
      </c>
      <c r="C18" s="24"/>
      <c r="D18" s="24"/>
      <c r="E18" s="24"/>
      <c r="F18" s="23">
        <v>171370</v>
      </c>
      <c r="G18" s="24"/>
      <c r="H18" s="24"/>
      <c r="I18" s="24"/>
      <c r="J18" s="23">
        <v>165799</v>
      </c>
      <c r="K18" s="24"/>
      <c r="L18" s="24"/>
      <c r="M18" s="24"/>
      <c r="N18" s="23">
        <v>193395</v>
      </c>
      <c r="O18" s="24"/>
      <c r="P18" s="24"/>
      <c r="Q18" s="24"/>
      <c r="R18" s="23">
        <v>169985</v>
      </c>
      <c r="S18" s="24"/>
      <c r="T18" s="24"/>
      <c r="U18" s="24"/>
      <c r="V18" s="23">
        <v>196099</v>
      </c>
    </row>
    <row r="19" spans="1:22" ht="13.5">
      <c r="A19" s="2" t="s">
        <v>156</v>
      </c>
      <c r="B19" s="23">
        <v>80477</v>
      </c>
      <c r="C19" s="24"/>
      <c r="D19" s="24"/>
      <c r="E19" s="24"/>
      <c r="F19" s="23">
        <v>99484</v>
      </c>
      <c r="G19" s="24"/>
      <c r="H19" s="24"/>
      <c r="I19" s="24"/>
      <c r="J19" s="23">
        <v>85539</v>
      </c>
      <c r="K19" s="24"/>
      <c r="L19" s="24"/>
      <c r="M19" s="24"/>
      <c r="N19" s="23">
        <v>54973</v>
      </c>
      <c r="O19" s="24"/>
      <c r="P19" s="24"/>
      <c r="Q19" s="24"/>
      <c r="R19" s="23">
        <v>61755</v>
      </c>
      <c r="S19" s="24"/>
      <c r="T19" s="24"/>
      <c r="U19" s="24"/>
      <c r="V19" s="23">
        <v>57637</v>
      </c>
    </row>
    <row r="20" spans="1:22" ht="13.5">
      <c r="A20" s="2" t="s">
        <v>157</v>
      </c>
      <c r="B20" s="23">
        <v>7565</v>
      </c>
      <c r="C20" s="24">
        <v>439592</v>
      </c>
      <c r="D20" s="24">
        <v>402245</v>
      </c>
      <c r="E20" s="24">
        <v>465826</v>
      </c>
      <c r="F20" s="23">
        <v>83222</v>
      </c>
      <c r="G20" s="24">
        <v>426152</v>
      </c>
      <c r="H20" s="24">
        <v>406858</v>
      </c>
      <c r="I20" s="24">
        <v>391515</v>
      </c>
      <c r="J20" s="23">
        <v>2408</v>
      </c>
      <c r="K20" s="24">
        <v>444841</v>
      </c>
      <c r="L20" s="24">
        <v>431967</v>
      </c>
      <c r="M20" s="24">
        <v>426481</v>
      </c>
      <c r="N20" s="23">
        <v>5416</v>
      </c>
      <c r="O20" s="24">
        <v>426035</v>
      </c>
      <c r="P20" s="24">
        <v>399856</v>
      </c>
      <c r="Q20" s="24">
        <v>411140</v>
      </c>
      <c r="R20" s="23">
        <v>4661</v>
      </c>
      <c r="S20" s="24">
        <v>451334</v>
      </c>
      <c r="T20" s="24">
        <v>413227</v>
      </c>
      <c r="U20" s="24">
        <v>422566</v>
      </c>
      <c r="V20" s="23">
        <v>5495</v>
      </c>
    </row>
    <row r="21" spans="1:22" ht="13.5">
      <c r="A21" s="2" t="s">
        <v>158</v>
      </c>
      <c r="B21" s="23">
        <v>-1407</v>
      </c>
      <c r="C21" s="24">
        <v>-1576</v>
      </c>
      <c r="D21" s="24">
        <v>-64</v>
      </c>
      <c r="E21" s="24">
        <v>-2423</v>
      </c>
      <c r="F21" s="23">
        <v>-2433</v>
      </c>
      <c r="G21" s="24">
        <v>-1261</v>
      </c>
      <c r="H21" s="24">
        <v>-1248</v>
      </c>
      <c r="I21" s="24">
        <v>-71</v>
      </c>
      <c r="J21" s="23">
        <v>-71</v>
      </c>
      <c r="K21" s="24">
        <v>-81</v>
      </c>
      <c r="L21" s="24"/>
      <c r="M21" s="24"/>
      <c r="N21" s="23"/>
      <c r="O21" s="24"/>
      <c r="P21" s="24"/>
      <c r="Q21" s="24"/>
      <c r="R21" s="23">
        <v>-1607</v>
      </c>
      <c r="S21" s="24">
        <v>-1961</v>
      </c>
      <c r="T21" s="24">
        <v>-1593</v>
      </c>
      <c r="U21" s="24">
        <v>-1705</v>
      </c>
      <c r="V21" s="23">
        <v>-1610</v>
      </c>
    </row>
    <row r="22" spans="1:22" ht="13.5">
      <c r="A22" s="2" t="s">
        <v>159</v>
      </c>
      <c r="B22" s="23">
        <v>17199927</v>
      </c>
      <c r="C22" s="24">
        <v>20717137</v>
      </c>
      <c r="D22" s="24">
        <v>17507807</v>
      </c>
      <c r="E22" s="24">
        <v>17246892</v>
      </c>
      <c r="F22" s="23">
        <v>17637181</v>
      </c>
      <c r="G22" s="24">
        <v>19857399</v>
      </c>
      <c r="H22" s="24">
        <v>16052108</v>
      </c>
      <c r="I22" s="24">
        <v>15695230</v>
      </c>
      <c r="J22" s="23">
        <v>15807506</v>
      </c>
      <c r="K22" s="24">
        <v>18975052</v>
      </c>
      <c r="L22" s="24">
        <v>15056864</v>
      </c>
      <c r="M22" s="24">
        <v>14820980</v>
      </c>
      <c r="N22" s="23">
        <v>14695389</v>
      </c>
      <c r="O22" s="24">
        <v>18028962</v>
      </c>
      <c r="P22" s="24">
        <v>14325140</v>
      </c>
      <c r="Q22" s="24">
        <v>14892579</v>
      </c>
      <c r="R22" s="23">
        <v>13510227</v>
      </c>
      <c r="S22" s="24">
        <v>16895065</v>
      </c>
      <c r="T22" s="24">
        <v>13485655</v>
      </c>
      <c r="U22" s="24">
        <v>14472625</v>
      </c>
      <c r="V22" s="23">
        <v>13404188</v>
      </c>
    </row>
    <row r="23" spans="1:22" ht="13.5">
      <c r="A23" s="3" t="s">
        <v>160</v>
      </c>
      <c r="B23" s="23">
        <v>3989370</v>
      </c>
      <c r="C23" s="24"/>
      <c r="D23" s="24"/>
      <c r="E23" s="24"/>
      <c r="F23" s="23">
        <v>4012289</v>
      </c>
      <c r="G23" s="24"/>
      <c r="H23" s="24"/>
      <c r="I23" s="24"/>
      <c r="J23" s="23">
        <v>4029540</v>
      </c>
      <c r="K23" s="24"/>
      <c r="L23" s="24"/>
      <c r="M23" s="24"/>
      <c r="N23" s="23">
        <v>4020025</v>
      </c>
      <c r="O23" s="24"/>
      <c r="P23" s="24"/>
      <c r="Q23" s="24"/>
      <c r="R23" s="23">
        <v>3978849</v>
      </c>
      <c r="S23" s="24"/>
      <c r="T23" s="24"/>
      <c r="U23" s="24"/>
      <c r="V23" s="23">
        <v>3807304</v>
      </c>
    </row>
    <row r="24" spans="1:22" ht="13.5">
      <c r="A24" s="4" t="s">
        <v>161</v>
      </c>
      <c r="B24" s="23">
        <v>-1963870</v>
      </c>
      <c r="C24" s="24"/>
      <c r="D24" s="24"/>
      <c r="E24" s="24"/>
      <c r="F24" s="23">
        <v>-1862711</v>
      </c>
      <c r="G24" s="24"/>
      <c r="H24" s="24"/>
      <c r="I24" s="24"/>
      <c r="J24" s="23">
        <v>-1776733</v>
      </c>
      <c r="K24" s="24"/>
      <c r="L24" s="24"/>
      <c r="M24" s="24"/>
      <c r="N24" s="23">
        <v>-1663171</v>
      </c>
      <c r="O24" s="24"/>
      <c r="P24" s="24"/>
      <c r="Q24" s="24"/>
      <c r="R24" s="23">
        <v>-1565930</v>
      </c>
      <c r="S24" s="24"/>
      <c r="T24" s="24"/>
      <c r="U24" s="24"/>
      <c r="V24" s="23">
        <v>-1457022</v>
      </c>
    </row>
    <row r="25" spans="1:22" ht="13.5">
      <c r="A25" s="4" t="s">
        <v>162</v>
      </c>
      <c r="B25" s="23">
        <v>2025499</v>
      </c>
      <c r="C25" s="24">
        <v>2052166</v>
      </c>
      <c r="D25" s="24">
        <v>2093953</v>
      </c>
      <c r="E25" s="24">
        <v>2121770</v>
      </c>
      <c r="F25" s="23">
        <v>2149578</v>
      </c>
      <c r="G25" s="24">
        <v>2174381</v>
      </c>
      <c r="H25" s="24">
        <v>2202296</v>
      </c>
      <c r="I25" s="24">
        <v>2224180</v>
      </c>
      <c r="J25" s="23">
        <v>2252807</v>
      </c>
      <c r="K25" s="24">
        <v>2270781</v>
      </c>
      <c r="L25" s="24">
        <v>2298625</v>
      </c>
      <c r="M25" s="24">
        <v>2327739</v>
      </c>
      <c r="N25" s="23">
        <v>2356854</v>
      </c>
      <c r="O25" s="24">
        <v>2384433</v>
      </c>
      <c r="P25" s="24">
        <v>2414293</v>
      </c>
      <c r="Q25" s="24">
        <v>2383883</v>
      </c>
      <c r="R25" s="23">
        <v>2412919</v>
      </c>
      <c r="S25" s="24">
        <v>2277246</v>
      </c>
      <c r="T25" s="24">
        <v>2304798</v>
      </c>
      <c r="U25" s="24">
        <v>2331770</v>
      </c>
      <c r="V25" s="23">
        <v>2350281</v>
      </c>
    </row>
    <row r="26" spans="1:22" ht="13.5">
      <c r="A26" s="3" t="s">
        <v>163</v>
      </c>
      <c r="B26" s="23">
        <v>158636</v>
      </c>
      <c r="C26" s="24"/>
      <c r="D26" s="24"/>
      <c r="E26" s="24"/>
      <c r="F26" s="23">
        <v>158636</v>
      </c>
      <c r="G26" s="24"/>
      <c r="H26" s="24"/>
      <c r="I26" s="24"/>
      <c r="J26" s="23">
        <v>176126</v>
      </c>
      <c r="K26" s="24"/>
      <c r="L26" s="24"/>
      <c r="M26" s="24"/>
      <c r="N26" s="23">
        <v>176126</v>
      </c>
      <c r="O26" s="24"/>
      <c r="P26" s="24"/>
      <c r="Q26" s="24"/>
      <c r="R26" s="23">
        <v>174726</v>
      </c>
      <c r="S26" s="24"/>
      <c r="T26" s="24"/>
      <c r="U26" s="24"/>
      <c r="V26" s="23">
        <v>171280</v>
      </c>
    </row>
    <row r="27" spans="1:22" ht="13.5">
      <c r="A27" s="4" t="s">
        <v>161</v>
      </c>
      <c r="B27" s="23">
        <v>-127386</v>
      </c>
      <c r="C27" s="24"/>
      <c r="D27" s="24"/>
      <c r="E27" s="24"/>
      <c r="F27" s="23">
        <v>-119382</v>
      </c>
      <c r="G27" s="24"/>
      <c r="H27" s="24"/>
      <c r="I27" s="24"/>
      <c r="J27" s="23">
        <v>-130644</v>
      </c>
      <c r="K27" s="24"/>
      <c r="L27" s="24"/>
      <c r="M27" s="24"/>
      <c r="N27" s="23">
        <v>-122240</v>
      </c>
      <c r="O27" s="24"/>
      <c r="P27" s="24"/>
      <c r="Q27" s="24"/>
      <c r="R27" s="23">
        <v>-114036</v>
      </c>
      <c r="S27" s="24"/>
      <c r="T27" s="24"/>
      <c r="U27" s="24"/>
      <c r="V27" s="23">
        <v>-105454</v>
      </c>
    </row>
    <row r="28" spans="1:22" ht="13.5">
      <c r="A28" s="4" t="s">
        <v>164</v>
      </c>
      <c r="B28" s="23">
        <v>31249</v>
      </c>
      <c r="C28" s="24"/>
      <c r="D28" s="24"/>
      <c r="E28" s="24"/>
      <c r="F28" s="23">
        <v>39254</v>
      </c>
      <c r="G28" s="24"/>
      <c r="H28" s="24"/>
      <c r="I28" s="24"/>
      <c r="J28" s="23">
        <v>45481</v>
      </c>
      <c r="K28" s="24"/>
      <c r="L28" s="24"/>
      <c r="M28" s="24"/>
      <c r="N28" s="23">
        <v>53885</v>
      </c>
      <c r="O28" s="24"/>
      <c r="P28" s="24"/>
      <c r="Q28" s="24"/>
      <c r="R28" s="23">
        <v>60690</v>
      </c>
      <c r="S28" s="24"/>
      <c r="T28" s="24"/>
      <c r="U28" s="24"/>
      <c r="V28" s="23">
        <v>65826</v>
      </c>
    </row>
    <row r="29" spans="1:22" ht="13.5">
      <c r="A29" s="3" t="s">
        <v>165</v>
      </c>
      <c r="B29" s="23">
        <v>294022</v>
      </c>
      <c r="C29" s="24"/>
      <c r="D29" s="24"/>
      <c r="E29" s="24"/>
      <c r="F29" s="23">
        <v>292937</v>
      </c>
      <c r="G29" s="24"/>
      <c r="H29" s="24"/>
      <c r="I29" s="24"/>
      <c r="J29" s="23">
        <v>292887</v>
      </c>
      <c r="K29" s="24"/>
      <c r="L29" s="24"/>
      <c r="M29" s="24"/>
      <c r="N29" s="23">
        <v>300867</v>
      </c>
      <c r="O29" s="24"/>
      <c r="P29" s="24"/>
      <c r="Q29" s="24"/>
      <c r="R29" s="23">
        <v>311216</v>
      </c>
      <c r="S29" s="24"/>
      <c r="T29" s="24"/>
      <c r="U29" s="24"/>
      <c r="V29" s="23">
        <v>302925</v>
      </c>
    </row>
    <row r="30" spans="1:22" ht="13.5">
      <c r="A30" s="4" t="s">
        <v>161</v>
      </c>
      <c r="B30" s="23">
        <v>-263962</v>
      </c>
      <c r="C30" s="24"/>
      <c r="D30" s="24"/>
      <c r="E30" s="24"/>
      <c r="F30" s="23">
        <v>-243237</v>
      </c>
      <c r="G30" s="24"/>
      <c r="H30" s="24"/>
      <c r="I30" s="24"/>
      <c r="J30" s="23">
        <v>-221771</v>
      </c>
      <c r="K30" s="24"/>
      <c r="L30" s="24"/>
      <c r="M30" s="24"/>
      <c r="N30" s="23">
        <v>-199381</v>
      </c>
      <c r="O30" s="24"/>
      <c r="P30" s="24"/>
      <c r="Q30" s="24"/>
      <c r="R30" s="23">
        <v>-169547</v>
      </c>
      <c r="S30" s="24"/>
      <c r="T30" s="24"/>
      <c r="U30" s="24"/>
      <c r="V30" s="23">
        <v>-162697</v>
      </c>
    </row>
    <row r="31" spans="1:22" ht="13.5">
      <c r="A31" s="4" t="s">
        <v>166</v>
      </c>
      <c r="B31" s="23">
        <v>30060</v>
      </c>
      <c r="C31" s="24"/>
      <c r="D31" s="24"/>
      <c r="E31" s="24"/>
      <c r="F31" s="23">
        <v>49699</v>
      </c>
      <c r="G31" s="24"/>
      <c r="H31" s="24"/>
      <c r="I31" s="24"/>
      <c r="J31" s="23">
        <v>71115</v>
      </c>
      <c r="K31" s="24"/>
      <c r="L31" s="24"/>
      <c r="M31" s="24"/>
      <c r="N31" s="23">
        <v>101485</v>
      </c>
      <c r="O31" s="24"/>
      <c r="P31" s="24"/>
      <c r="Q31" s="24"/>
      <c r="R31" s="23">
        <v>141668</v>
      </c>
      <c r="S31" s="24"/>
      <c r="T31" s="24"/>
      <c r="U31" s="24"/>
      <c r="V31" s="23">
        <v>140227</v>
      </c>
    </row>
    <row r="32" spans="1:22" ht="13.5">
      <c r="A32" s="3" t="s">
        <v>167</v>
      </c>
      <c r="B32" s="23">
        <v>288795</v>
      </c>
      <c r="C32" s="24"/>
      <c r="D32" s="24"/>
      <c r="E32" s="24"/>
      <c r="F32" s="23">
        <v>286230</v>
      </c>
      <c r="G32" s="24"/>
      <c r="H32" s="24"/>
      <c r="I32" s="24"/>
      <c r="J32" s="23">
        <v>294645</v>
      </c>
      <c r="K32" s="24"/>
      <c r="L32" s="24"/>
      <c r="M32" s="24"/>
      <c r="N32" s="23">
        <v>291299</v>
      </c>
      <c r="O32" s="24"/>
      <c r="P32" s="24"/>
      <c r="Q32" s="24"/>
      <c r="R32" s="23">
        <v>277563</v>
      </c>
      <c r="S32" s="24"/>
      <c r="T32" s="24"/>
      <c r="U32" s="24"/>
      <c r="V32" s="23">
        <v>257786</v>
      </c>
    </row>
    <row r="33" spans="1:22" ht="13.5">
      <c r="A33" s="4" t="s">
        <v>161</v>
      </c>
      <c r="B33" s="23">
        <v>-225738</v>
      </c>
      <c r="C33" s="24"/>
      <c r="D33" s="24"/>
      <c r="E33" s="24"/>
      <c r="F33" s="23">
        <v>-219321</v>
      </c>
      <c r="G33" s="24"/>
      <c r="H33" s="24"/>
      <c r="I33" s="24"/>
      <c r="J33" s="23">
        <v>-221414</v>
      </c>
      <c r="K33" s="24"/>
      <c r="L33" s="24"/>
      <c r="M33" s="24"/>
      <c r="N33" s="23">
        <v>-207393</v>
      </c>
      <c r="O33" s="24"/>
      <c r="P33" s="24"/>
      <c r="Q33" s="24"/>
      <c r="R33" s="23">
        <v>-189984</v>
      </c>
      <c r="S33" s="24"/>
      <c r="T33" s="24"/>
      <c r="U33" s="24"/>
      <c r="V33" s="23">
        <v>-174894</v>
      </c>
    </row>
    <row r="34" spans="1:22" ht="13.5">
      <c r="A34" s="4" t="s">
        <v>168</v>
      </c>
      <c r="B34" s="23">
        <v>63057</v>
      </c>
      <c r="C34" s="24"/>
      <c r="D34" s="24"/>
      <c r="E34" s="24"/>
      <c r="F34" s="23">
        <v>66908</v>
      </c>
      <c r="G34" s="24"/>
      <c r="H34" s="24"/>
      <c r="I34" s="24"/>
      <c r="J34" s="23">
        <v>73230</v>
      </c>
      <c r="K34" s="24"/>
      <c r="L34" s="24"/>
      <c r="M34" s="24"/>
      <c r="N34" s="23">
        <v>83906</v>
      </c>
      <c r="O34" s="24"/>
      <c r="P34" s="24"/>
      <c r="Q34" s="24"/>
      <c r="R34" s="23">
        <v>87579</v>
      </c>
      <c r="S34" s="24"/>
      <c r="T34" s="24"/>
      <c r="U34" s="24"/>
      <c r="V34" s="23">
        <v>82891</v>
      </c>
    </row>
    <row r="35" spans="1:22" ht="13.5">
      <c r="A35" s="3" t="s">
        <v>169</v>
      </c>
      <c r="B35" s="23">
        <v>2868010</v>
      </c>
      <c r="C35" s="24">
        <v>2868010</v>
      </c>
      <c r="D35" s="24">
        <v>2868010</v>
      </c>
      <c r="E35" s="24">
        <v>2868010</v>
      </c>
      <c r="F35" s="23">
        <v>2868058</v>
      </c>
      <c r="G35" s="24">
        <v>2868058</v>
      </c>
      <c r="H35" s="24">
        <v>2868058</v>
      </c>
      <c r="I35" s="24">
        <v>2868058</v>
      </c>
      <c r="J35" s="23">
        <v>2865751</v>
      </c>
      <c r="K35" s="24">
        <v>2441516</v>
      </c>
      <c r="L35" s="24">
        <v>2441516</v>
      </c>
      <c r="M35" s="24">
        <v>2441516</v>
      </c>
      <c r="N35" s="23">
        <v>2441516</v>
      </c>
      <c r="O35" s="24">
        <v>2441516</v>
      </c>
      <c r="P35" s="24">
        <v>2441516</v>
      </c>
      <c r="Q35" s="24">
        <v>2328640</v>
      </c>
      <c r="R35" s="23">
        <v>2328640</v>
      </c>
      <c r="S35" s="24">
        <v>2248396</v>
      </c>
      <c r="T35" s="24">
        <v>2248396</v>
      </c>
      <c r="U35" s="24">
        <v>2248396</v>
      </c>
      <c r="V35" s="23">
        <v>2248396</v>
      </c>
    </row>
    <row r="36" spans="1:22" ht="13.5">
      <c r="A36" s="3" t="s">
        <v>170</v>
      </c>
      <c r="B36" s="23">
        <v>466905</v>
      </c>
      <c r="C36" s="24">
        <v>266880</v>
      </c>
      <c r="D36" s="24"/>
      <c r="E36" s="24"/>
      <c r="F36" s="23"/>
      <c r="G36" s="24"/>
      <c r="H36" s="24"/>
      <c r="I36" s="24"/>
      <c r="J36" s="23"/>
      <c r="K36" s="24"/>
      <c r="L36" s="24"/>
      <c r="M36" s="24"/>
      <c r="N36" s="23"/>
      <c r="O36" s="24"/>
      <c r="P36" s="24"/>
      <c r="Q36" s="24"/>
      <c r="R36" s="23"/>
      <c r="S36" s="24"/>
      <c r="T36" s="24"/>
      <c r="U36" s="24"/>
      <c r="V36" s="23"/>
    </row>
    <row r="37" spans="1:22" ht="13.5">
      <c r="A37" s="4" t="s">
        <v>172</v>
      </c>
      <c r="B37" s="23"/>
      <c r="C37" s="24">
        <v>136689</v>
      </c>
      <c r="D37" s="24">
        <v>145399</v>
      </c>
      <c r="E37" s="24">
        <v>150773</v>
      </c>
      <c r="F37" s="23"/>
      <c r="G37" s="24">
        <v>162620</v>
      </c>
      <c r="H37" s="24">
        <v>166918</v>
      </c>
      <c r="I37" s="24">
        <v>177055</v>
      </c>
      <c r="J37" s="23"/>
      <c r="K37" s="24">
        <v>211735</v>
      </c>
      <c r="L37" s="24">
        <v>210314</v>
      </c>
      <c r="M37" s="24">
        <v>224422</v>
      </c>
      <c r="N37" s="23"/>
      <c r="O37" s="24">
        <v>252377</v>
      </c>
      <c r="P37" s="24">
        <v>266512</v>
      </c>
      <c r="Q37" s="24">
        <v>434855</v>
      </c>
      <c r="R37" s="23"/>
      <c r="S37" s="24">
        <v>272679</v>
      </c>
      <c r="T37" s="24">
        <v>276168</v>
      </c>
      <c r="U37" s="24">
        <v>289705</v>
      </c>
      <c r="V37" s="23"/>
    </row>
    <row r="38" spans="1:22" ht="13.5">
      <c r="A38" s="3" t="s">
        <v>173</v>
      </c>
      <c r="B38" s="23">
        <v>5484782</v>
      </c>
      <c r="C38" s="24">
        <v>5323746</v>
      </c>
      <c r="D38" s="24">
        <v>5107363</v>
      </c>
      <c r="E38" s="24">
        <v>5140554</v>
      </c>
      <c r="F38" s="23">
        <v>5173498</v>
      </c>
      <c r="G38" s="24">
        <v>5205060</v>
      </c>
      <c r="H38" s="24">
        <v>5237272</v>
      </c>
      <c r="I38" s="24">
        <v>5269293</v>
      </c>
      <c r="J38" s="23">
        <v>5308386</v>
      </c>
      <c r="K38" s="24">
        <v>4924033</v>
      </c>
      <c r="L38" s="24">
        <v>4950455</v>
      </c>
      <c r="M38" s="24">
        <v>4993678</v>
      </c>
      <c r="N38" s="23">
        <v>5037647</v>
      </c>
      <c r="O38" s="24">
        <v>5078327</v>
      </c>
      <c r="P38" s="24">
        <v>5122321</v>
      </c>
      <c r="Q38" s="24">
        <v>5147378</v>
      </c>
      <c r="R38" s="23">
        <v>5031498</v>
      </c>
      <c r="S38" s="24">
        <v>4798322</v>
      </c>
      <c r="T38" s="24">
        <v>4829363</v>
      </c>
      <c r="U38" s="24">
        <v>4869872</v>
      </c>
      <c r="V38" s="23">
        <v>4887624</v>
      </c>
    </row>
    <row r="39" spans="1:22" ht="13.5">
      <c r="A39" s="3" t="s">
        <v>174</v>
      </c>
      <c r="B39" s="23">
        <v>11077</v>
      </c>
      <c r="C39" s="24"/>
      <c r="D39" s="24"/>
      <c r="E39" s="24"/>
      <c r="F39" s="23">
        <v>11077</v>
      </c>
      <c r="G39" s="24"/>
      <c r="H39" s="24"/>
      <c r="I39" s="24"/>
      <c r="J39" s="23">
        <v>11077</v>
      </c>
      <c r="K39" s="24"/>
      <c r="L39" s="24"/>
      <c r="M39" s="24"/>
      <c r="N39" s="23">
        <v>11077</v>
      </c>
      <c r="O39" s="24"/>
      <c r="P39" s="24"/>
      <c r="Q39" s="24"/>
      <c r="R39" s="23">
        <v>11077</v>
      </c>
      <c r="S39" s="24"/>
      <c r="T39" s="24"/>
      <c r="U39" s="24"/>
      <c r="V39" s="23">
        <v>11077</v>
      </c>
    </row>
    <row r="40" spans="1:22" ht="13.5">
      <c r="A40" s="3" t="s">
        <v>176</v>
      </c>
      <c r="B40" s="23"/>
      <c r="C40" s="24"/>
      <c r="D40" s="24"/>
      <c r="E40" s="24"/>
      <c r="F40" s="23"/>
      <c r="G40" s="24"/>
      <c r="H40" s="24"/>
      <c r="I40" s="24"/>
      <c r="J40" s="23"/>
      <c r="K40" s="24"/>
      <c r="L40" s="24"/>
      <c r="M40" s="24"/>
      <c r="N40" s="23">
        <v>89412</v>
      </c>
      <c r="O40" s="24"/>
      <c r="P40" s="24"/>
      <c r="Q40" s="24"/>
      <c r="R40" s="23">
        <v>89412</v>
      </c>
      <c r="S40" s="24"/>
      <c r="T40" s="24"/>
      <c r="U40" s="24"/>
      <c r="V40" s="23"/>
    </row>
    <row r="41" spans="1:22" ht="13.5">
      <c r="A41" s="3" t="s">
        <v>177</v>
      </c>
      <c r="B41" s="23">
        <v>3073</v>
      </c>
      <c r="C41" s="24"/>
      <c r="D41" s="24"/>
      <c r="E41" s="24"/>
      <c r="F41" s="23">
        <v>1783</v>
      </c>
      <c r="G41" s="24"/>
      <c r="H41" s="24"/>
      <c r="I41" s="24"/>
      <c r="J41" s="23">
        <v>2435</v>
      </c>
      <c r="K41" s="24"/>
      <c r="L41" s="24"/>
      <c r="M41" s="24"/>
      <c r="N41" s="23">
        <v>3777</v>
      </c>
      <c r="O41" s="24"/>
      <c r="P41" s="24"/>
      <c r="Q41" s="24"/>
      <c r="R41" s="23">
        <v>2385</v>
      </c>
      <c r="S41" s="24"/>
      <c r="T41" s="24"/>
      <c r="U41" s="24"/>
      <c r="V41" s="23">
        <v>1586</v>
      </c>
    </row>
    <row r="42" spans="1:22" ht="13.5">
      <c r="A42" s="3" t="s">
        <v>180</v>
      </c>
      <c r="B42" s="23">
        <v>14151</v>
      </c>
      <c r="C42" s="24">
        <v>14511</v>
      </c>
      <c r="D42" s="24">
        <v>14871</v>
      </c>
      <c r="E42" s="24">
        <v>12627</v>
      </c>
      <c r="F42" s="23">
        <v>12861</v>
      </c>
      <c r="G42" s="24">
        <v>13095</v>
      </c>
      <c r="H42" s="24">
        <v>13329</v>
      </c>
      <c r="I42" s="24">
        <v>13563</v>
      </c>
      <c r="J42" s="23">
        <v>13513</v>
      </c>
      <c r="K42" s="24">
        <v>103261</v>
      </c>
      <c r="L42" s="24">
        <v>103597</v>
      </c>
      <c r="M42" s="24">
        <v>103932</v>
      </c>
      <c r="N42" s="23">
        <v>104268</v>
      </c>
      <c r="O42" s="24">
        <v>104628</v>
      </c>
      <c r="P42" s="24">
        <v>104989</v>
      </c>
      <c r="Q42" s="24">
        <v>102649</v>
      </c>
      <c r="R42" s="23">
        <v>102875</v>
      </c>
      <c r="S42" s="24">
        <v>13688</v>
      </c>
      <c r="T42" s="24">
        <v>13913</v>
      </c>
      <c r="U42" s="24">
        <v>14139</v>
      </c>
      <c r="V42" s="23">
        <v>12664</v>
      </c>
    </row>
    <row r="43" spans="1:22" ht="13.5">
      <c r="A43" s="3" t="s">
        <v>181</v>
      </c>
      <c r="B43" s="23">
        <v>1715776</v>
      </c>
      <c r="C43" s="24">
        <v>1428985</v>
      </c>
      <c r="D43" s="24">
        <v>1339176</v>
      </c>
      <c r="E43" s="24">
        <v>1398369</v>
      </c>
      <c r="F43" s="23">
        <v>1468674</v>
      </c>
      <c r="G43" s="24">
        <v>1344207</v>
      </c>
      <c r="H43" s="24">
        <v>1387176</v>
      </c>
      <c r="I43" s="24">
        <v>1333669</v>
      </c>
      <c r="J43" s="23">
        <v>1318550</v>
      </c>
      <c r="K43" s="24">
        <v>1198085</v>
      </c>
      <c r="L43" s="24">
        <v>1097493</v>
      </c>
      <c r="M43" s="24">
        <v>1152984</v>
      </c>
      <c r="N43" s="23">
        <v>1254966</v>
      </c>
      <c r="O43" s="24">
        <v>1134767</v>
      </c>
      <c r="P43" s="24">
        <v>1283323</v>
      </c>
      <c r="Q43" s="24">
        <v>1280394</v>
      </c>
      <c r="R43" s="23">
        <v>1077473</v>
      </c>
      <c r="S43" s="24">
        <v>1261243</v>
      </c>
      <c r="T43" s="24">
        <v>1451686</v>
      </c>
      <c r="U43" s="24">
        <v>1627848</v>
      </c>
      <c r="V43" s="23">
        <v>1619031</v>
      </c>
    </row>
    <row r="44" spans="1:22" ht="13.5">
      <c r="A44" s="3" t="s">
        <v>182</v>
      </c>
      <c r="B44" s="23">
        <v>608237</v>
      </c>
      <c r="C44" s="24"/>
      <c r="D44" s="24"/>
      <c r="E44" s="24"/>
      <c r="F44" s="23">
        <v>53237</v>
      </c>
      <c r="G44" s="24"/>
      <c r="H44" s="24"/>
      <c r="I44" s="24"/>
      <c r="J44" s="23">
        <v>53237</v>
      </c>
      <c r="K44" s="24"/>
      <c r="L44" s="24"/>
      <c r="M44" s="24"/>
      <c r="N44" s="23">
        <v>53237</v>
      </c>
      <c r="O44" s="24"/>
      <c r="P44" s="24"/>
      <c r="Q44" s="24"/>
      <c r="R44" s="23">
        <v>53237</v>
      </c>
      <c r="S44" s="24"/>
      <c r="T44" s="24"/>
      <c r="U44" s="24"/>
      <c r="V44" s="23">
        <v>53237</v>
      </c>
    </row>
    <row r="45" spans="1:22" ht="13.5">
      <c r="A45" s="3" t="s">
        <v>183</v>
      </c>
      <c r="B45" s="23">
        <v>5</v>
      </c>
      <c r="C45" s="24"/>
      <c r="D45" s="24"/>
      <c r="E45" s="24"/>
      <c r="F45" s="23">
        <v>5</v>
      </c>
      <c r="G45" s="24"/>
      <c r="H45" s="24"/>
      <c r="I45" s="24"/>
      <c r="J45" s="23">
        <v>5</v>
      </c>
      <c r="K45" s="24"/>
      <c r="L45" s="24"/>
      <c r="M45" s="24"/>
      <c r="N45" s="23">
        <v>5</v>
      </c>
      <c r="O45" s="24"/>
      <c r="P45" s="24"/>
      <c r="Q45" s="24"/>
      <c r="R45" s="23">
        <v>5</v>
      </c>
      <c r="S45" s="24"/>
      <c r="T45" s="24"/>
      <c r="U45" s="24"/>
      <c r="V45" s="23">
        <v>5</v>
      </c>
    </row>
    <row r="46" spans="1:22" ht="13.5">
      <c r="A46" s="3" t="s">
        <v>184</v>
      </c>
      <c r="B46" s="23"/>
      <c r="C46" s="24"/>
      <c r="D46" s="24"/>
      <c r="E46" s="24"/>
      <c r="F46" s="23"/>
      <c r="G46" s="24"/>
      <c r="H46" s="24"/>
      <c r="I46" s="24"/>
      <c r="J46" s="23"/>
      <c r="K46" s="24"/>
      <c r="L46" s="24"/>
      <c r="M46" s="24"/>
      <c r="N46" s="23"/>
      <c r="O46" s="24"/>
      <c r="P46" s="24"/>
      <c r="Q46" s="24"/>
      <c r="R46" s="23"/>
      <c r="S46" s="24"/>
      <c r="T46" s="24"/>
      <c r="U46" s="24"/>
      <c r="V46" s="23">
        <v>2255</v>
      </c>
    </row>
    <row r="47" spans="1:22" ht="13.5">
      <c r="A47" s="3" t="s">
        <v>185</v>
      </c>
      <c r="B47" s="23">
        <v>8673</v>
      </c>
      <c r="C47" s="24"/>
      <c r="D47" s="24"/>
      <c r="E47" s="24"/>
      <c r="F47" s="23">
        <v>8976</v>
      </c>
      <c r="G47" s="24"/>
      <c r="H47" s="24"/>
      <c r="I47" s="24"/>
      <c r="J47" s="23">
        <v>14383</v>
      </c>
      <c r="K47" s="24"/>
      <c r="L47" s="24"/>
      <c r="M47" s="24"/>
      <c r="N47" s="23">
        <v>18090</v>
      </c>
      <c r="O47" s="24"/>
      <c r="P47" s="24"/>
      <c r="Q47" s="24"/>
      <c r="R47" s="23">
        <v>20395</v>
      </c>
      <c r="S47" s="24"/>
      <c r="T47" s="24"/>
      <c r="U47" s="24"/>
      <c r="V47" s="23">
        <v>16160</v>
      </c>
    </row>
    <row r="48" spans="1:22" ht="13.5">
      <c r="A48" s="3" t="s">
        <v>186</v>
      </c>
      <c r="B48" s="23">
        <v>120149</v>
      </c>
      <c r="C48" s="24"/>
      <c r="D48" s="24"/>
      <c r="E48" s="24"/>
      <c r="F48" s="23"/>
      <c r="G48" s="24"/>
      <c r="H48" s="24"/>
      <c r="I48" s="24"/>
      <c r="J48" s="23"/>
      <c r="K48" s="24"/>
      <c r="L48" s="24"/>
      <c r="M48" s="24"/>
      <c r="N48" s="23"/>
      <c r="O48" s="24"/>
      <c r="P48" s="24"/>
      <c r="Q48" s="24"/>
      <c r="R48" s="23"/>
      <c r="S48" s="24"/>
      <c r="T48" s="24"/>
      <c r="U48" s="24"/>
      <c r="V48" s="23"/>
    </row>
    <row r="49" spans="1:22" ht="13.5">
      <c r="A49" s="3" t="s">
        <v>187</v>
      </c>
      <c r="B49" s="23">
        <v>4566</v>
      </c>
      <c r="C49" s="24"/>
      <c r="D49" s="24"/>
      <c r="E49" s="24"/>
      <c r="F49" s="23">
        <v>935</v>
      </c>
      <c r="G49" s="24"/>
      <c r="H49" s="24"/>
      <c r="I49" s="24"/>
      <c r="J49" s="23">
        <v>9346</v>
      </c>
      <c r="K49" s="24"/>
      <c r="L49" s="24"/>
      <c r="M49" s="24"/>
      <c r="N49" s="23">
        <v>9171</v>
      </c>
      <c r="O49" s="24"/>
      <c r="P49" s="24"/>
      <c r="Q49" s="24"/>
      <c r="R49" s="23">
        <v>9193</v>
      </c>
      <c r="S49" s="24"/>
      <c r="T49" s="24"/>
      <c r="U49" s="24"/>
      <c r="V49" s="23">
        <v>9063</v>
      </c>
    </row>
    <row r="50" spans="1:22" ht="13.5">
      <c r="A50" s="3" t="s">
        <v>188</v>
      </c>
      <c r="B50" s="23">
        <v>609</v>
      </c>
      <c r="C50" s="24"/>
      <c r="D50" s="24"/>
      <c r="E50" s="24"/>
      <c r="F50" s="23">
        <v>829</v>
      </c>
      <c r="G50" s="24"/>
      <c r="H50" s="24"/>
      <c r="I50" s="24"/>
      <c r="J50" s="23">
        <v>550</v>
      </c>
      <c r="K50" s="24"/>
      <c r="L50" s="24"/>
      <c r="M50" s="24"/>
      <c r="N50" s="23">
        <v>810</v>
      </c>
      <c r="O50" s="24"/>
      <c r="P50" s="24"/>
      <c r="Q50" s="24"/>
      <c r="R50" s="23">
        <v>1118</v>
      </c>
      <c r="S50" s="24"/>
      <c r="T50" s="24"/>
      <c r="U50" s="24"/>
      <c r="V50" s="23">
        <v>1054</v>
      </c>
    </row>
    <row r="51" spans="1:22" ht="13.5">
      <c r="A51" s="3" t="s">
        <v>189</v>
      </c>
      <c r="B51" s="23">
        <v>47757</v>
      </c>
      <c r="C51" s="24"/>
      <c r="D51" s="24"/>
      <c r="E51" s="24"/>
      <c r="F51" s="23">
        <v>62113</v>
      </c>
      <c r="G51" s="24"/>
      <c r="H51" s="24"/>
      <c r="I51" s="24"/>
      <c r="J51" s="23">
        <v>62137</v>
      </c>
      <c r="K51" s="24"/>
      <c r="L51" s="24"/>
      <c r="M51" s="24"/>
      <c r="N51" s="23">
        <v>76339</v>
      </c>
      <c r="O51" s="24"/>
      <c r="P51" s="24"/>
      <c r="Q51" s="24"/>
      <c r="R51" s="23">
        <v>66591</v>
      </c>
      <c r="S51" s="24"/>
      <c r="T51" s="24"/>
      <c r="U51" s="24"/>
      <c r="V51" s="23">
        <v>67387</v>
      </c>
    </row>
    <row r="52" spans="1:22" ht="13.5">
      <c r="A52" s="3" t="s">
        <v>190</v>
      </c>
      <c r="B52" s="23">
        <v>34800</v>
      </c>
      <c r="C52" s="24"/>
      <c r="D52" s="24"/>
      <c r="E52" s="24"/>
      <c r="F52" s="23">
        <v>34800</v>
      </c>
      <c r="G52" s="24"/>
      <c r="H52" s="24"/>
      <c r="I52" s="24"/>
      <c r="J52" s="23">
        <v>34800</v>
      </c>
      <c r="K52" s="24"/>
      <c r="L52" s="24"/>
      <c r="M52" s="24"/>
      <c r="N52" s="23">
        <v>34800</v>
      </c>
      <c r="O52" s="24"/>
      <c r="P52" s="24"/>
      <c r="Q52" s="24"/>
      <c r="R52" s="23">
        <v>34800</v>
      </c>
      <c r="S52" s="24"/>
      <c r="T52" s="24"/>
      <c r="U52" s="24"/>
      <c r="V52" s="23">
        <v>98800</v>
      </c>
    </row>
    <row r="53" spans="1:22" ht="13.5">
      <c r="A53" s="3" t="s">
        <v>191</v>
      </c>
      <c r="B53" s="23">
        <v>157179</v>
      </c>
      <c r="C53" s="24"/>
      <c r="D53" s="24"/>
      <c r="E53" s="24"/>
      <c r="F53" s="23">
        <v>259696</v>
      </c>
      <c r="G53" s="24"/>
      <c r="H53" s="24"/>
      <c r="I53" s="24"/>
      <c r="J53" s="23">
        <v>382871</v>
      </c>
      <c r="K53" s="24"/>
      <c r="L53" s="24"/>
      <c r="M53" s="24"/>
      <c r="N53" s="23">
        <v>333002</v>
      </c>
      <c r="O53" s="24"/>
      <c r="P53" s="24"/>
      <c r="Q53" s="24"/>
      <c r="R53" s="23">
        <v>360466</v>
      </c>
      <c r="S53" s="24"/>
      <c r="T53" s="24"/>
      <c r="U53" s="24"/>
      <c r="V53" s="23">
        <v>119923</v>
      </c>
    </row>
    <row r="54" spans="1:22" ht="13.5">
      <c r="A54" s="3" t="s">
        <v>157</v>
      </c>
      <c r="B54" s="23">
        <v>13053</v>
      </c>
      <c r="C54" s="24">
        <v>540970</v>
      </c>
      <c r="D54" s="24">
        <v>568184</v>
      </c>
      <c r="E54" s="24">
        <v>462442</v>
      </c>
      <c r="F54" s="23">
        <v>14447</v>
      </c>
      <c r="G54" s="24">
        <v>552948</v>
      </c>
      <c r="H54" s="24">
        <v>536864</v>
      </c>
      <c r="I54" s="24">
        <v>561628</v>
      </c>
      <c r="J54" s="23">
        <v>23596</v>
      </c>
      <c r="K54" s="24">
        <v>556868</v>
      </c>
      <c r="L54" s="24">
        <v>634483</v>
      </c>
      <c r="M54" s="24">
        <v>643597</v>
      </c>
      <c r="N54" s="23">
        <v>75613</v>
      </c>
      <c r="O54" s="24">
        <v>612918</v>
      </c>
      <c r="P54" s="24">
        <v>551839</v>
      </c>
      <c r="Q54" s="24">
        <v>546134</v>
      </c>
      <c r="R54" s="23">
        <v>73592</v>
      </c>
      <c r="S54" s="24">
        <v>576836</v>
      </c>
      <c r="T54" s="24">
        <v>492368</v>
      </c>
      <c r="U54" s="24">
        <v>435948</v>
      </c>
      <c r="V54" s="23">
        <v>73027</v>
      </c>
    </row>
    <row r="55" spans="1:22" ht="13.5">
      <c r="A55" s="3" t="s">
        <v>158</v>
      </c>
      <c r="B55" s="23">
        <v>-32666</v>
      </c>
      <c r="C55" s="24">
        <v>-32666</v>
      </c>
      <c r="D55" s="24">
        <v>-28815</v>
      </c>
      <c r="E55" s="24">
        <v>-29035</v>
      </c>
      <c r="F55" s="23">
        <v>-29035</v>
      </c>
      <c r="G55" s="24">
        <v>-36405</v>
      </c>
      <c r="H55" s="24">
        <v>-36409</v>
      </c>
      <c r="I55" s="24">
        <v>-36132</v>
      </c>
      <c r="J55" s="23">
        <v>-36282</v>
      </c>
      <c r="K55" s="24">
        <v>-49002</v>
      </c>
      <c r="L55" s="24">
        <v>-48880</v>
      </c>
      <c r="M55" s="24">
        <v>-49354</v>
      </c>
      <c r="N55" s="23">
        <v>-43806</v>
      </c>
      <c r="O55" s="24">
        <v>-44285</v>
      </c>
      <c r="P55" s="24">
        <v>-44497</v>
      </c>
      <c r="Q55" s="24">
        <v>-43013</v>
      </c>
      <c r="R55" s="23">
        <v>-41813</v>
      </c>
      <c r="S55" s="24">
        <v>-86877</v>
      </c>
      <c r="T55" s="24">
        <v>-85921</v>
      </c>
      <c r="U55" s="24">
        <v>-96631</v>
      </c>
      <c r="V55" s="23">
        <v>-95118</v>
      </c>
    </row>
    <row r="56" spans="1:22" ht="13.5">
      <c r="A56" s="3" t="s">
        <v>192</v>
      </c>
      <c r="B56" s="23">
        <v>2678140</v>
      </c>
      <c r="C56" s="24">
        <v>1937289</v>
      </c>
      <c r="D56" s="24">
        <v>1878545</v>
      </c>
      <c r="E56" s="24">
        <v>1831776</v>
      </c>
      <c r="F56" s="23">
        <v>1874678</v>
      </c>
      <c r="G56" s="24">
        <v>1860750</v>
      </c>
      <c r="H56" s="24">
        <v>1887631</v>
      </c>
      <c r="I56" s="24">
        <v>1859164</v>
      </c>
      <c r="J56" s="23">
        <v>1863195</v>
      </c>
      <c r="K56" s="24">
        <v>1705951</v>
      </c>
      <c r="L56" s="24">
        <v>1683096</v>
      </c>
      <c r="M56" s="24">
        <v>1747228</v>
      </c>
      <c r="N56" s="23">
        <v>1812229</v>
      </c>
      <c r="O56" s="24">
        <v>1703400</v>
      </c>
      <c r="P56" s="24">
        <v>1790665</v>
      </c>
      <c r="Q56" s="24">
        <v>1783514</v>
      </c>
      <c r="R56" s="23">
        <v>1655060</v>
      </c>
      <c r="S56" s="24">
        <v>1751201</v>
      </c>
      <c r="T56" s="24">
        <v>1858133</v>
      </c>
      <c r="U56" s="24">
        <v>1967165</v>
      </c>
      <c r="V56" s="23">
        <v>1964829</v>
      </c>
    </row>
    <row r="57" spans="1:22" ht="13.5">
      <c r="A57" s="2" t="s">
        <v>193</v>
      </c>
      <c r="B57" s="23">
        <v>8177074</v>
      </c>
      <c r="C57" s="24">
        <v>7275547</v>
      </c>
      <c r="D57" s="24">
        <v>7000780</v>
      </c>
      <c r="E57" s="24">
        <v>6984958</v>
      </c>
      <c r="F57" s="23">
        <v>7061039</v>
      </c>
      <c r="G57" s="24">
        <v>7078906</v>
      </c>
      <c r="H57" s="24">
        <v>7138233</v>
      </c>
      <c r="I57" s="24">
        <v>7142021</v>
      </c>
      <c r="J57" s="23">
        <v>7185094</v>
      </c>
      <c r="K57" s="24">
        <v>6733245</v>
      </c>
      <c r="L57" s="24">
        <v>6737149</v>
      </c>
      <c r="M57" s="24">
        <v>6844839</v>
      </c>
      <c r="N57" s="23">
        <v>6954145</v>
      </c>
      <c r="O57" s="24">
        <v>6886356</v>
      </c>
      <c r="P57" s="24">
        <v>7017976</v>
      </c>
      <c r="Q57" s="24">
        <v>7033543</v>
      </c>
      <c r="R57" s="23">
        <v>6789434</v>
      </c>
      <c r="S57" s="24">
        <v>6563212</v>
      </c>
      <c r="T57" s="24">
        <v>6701411</v>
      </c>
      <c r="U57" s="24">
        <v>6851176</v>
      </c>
      <c r="V57" s="23">
        <v>6865117</v>
      </c>
    </row>
    <row r="58" spans="1:22" ht="14.25" thickBot="1">
      <c r="A58" s="5" t="s">
        <v>195</v>
      </c>
      <c r="B58" s="25">
        <v>25377002</v>
      </c>
      <c r="C58" s="26">
        <v>27992684</v>
      </c>
      <c r="D58" s="26">
        <v>24508587</v>
      </c>
      <c r="E58" s="26">
        <v>24231851</v>
      </c>
      <c r="F58" s="25">
        <v>24698220</v>
      </c>
      <c r="G58" s="26">
        <v>26936305</v>
      </c>
      <c r="H58" s="26">
        <v>23190341</v>
      </c>
      <c r="I58" s="26">
        <v>22837252</v>
      </c>
      <c r="J58" s="25">
        <v>22992600</v>
      </c>
      <c r="K58" s="26">
        <v>25708298</v>
      </c>
      <c r="L58" s="26">
        <v>21794013</v>
      </c>
      <c r="M58" s="26">
        <v>21665819</v>
      </c>
      <c r="N58" s="25">
        <v>21649534</v>
      </c>
      <c r="O58" s="26">
        <v>24915319</v>
      </c>
      <c r="P58" s="26">
        <v>21343116</v>
      </c>
      <c r="Q58" s="26">
        <v>21926123</v>
      </c>
      <c r="R58" s="25">
        <v>20299661</v>
      </c>
      <c r="S58" s="26">
        <v>23458278</v>
      </c>
      <c r="T58" s="26">
        <v>20187067</v>
      </c>
      <c r="U58" s="26">
        <v>21323802</v>
      </c>
      <c r="V58" s="25">
        <v>20269305</v>
      </c>
    </row>
    <row r="59" spans="1:22" ht="14.25" thickTop="1">
      <c r="A59" s="2" t="s">
        <v>196</v>
      </c>
      <c r="B59" s="23">
        <v>1371725</v>
      </c>
      <c r="C59" s="24"/>
      <c r="D59" s="24"/>
      <c r="E59" s="24"/>
      <c r="F59" s="23">
        <v>1185374</v>
      </c>
      <c r="G59" s="24"/>
      <c r="H59" s="24"/>
      <c r="I59" s="24"/>
      <c r="J59" s="23">
        <v>1171299</v>
      </c>
      <c r="K59" s="24"/>
      <c r="L59" s="24"/>
      <c r="M59" s="24"/>
      <c r="N59" s="23">
        <v>1265091</v>
      </c>
      <c r="O59" s="24"/>
      <c r="P59" s="24"/>
      <c r="Q59" s="24"/>
      <c r="R59" s="23">
        <v>1319691</v>
      </c>
      <c r="S59" s="24"/>
      <c r="T59" s="24"/>
      <c r="U59" s="24"/>
      <c r="V59" s="23">
        <v>1280444</v>
      </c>
    </row>
    <row r="60" spans="1:22" ht="13.5">
      <c r="A60" s="2" t="s">
        <v>197</v>
      </c>
      <c r="B60" s="23">
        <v>4243814</v>
      </c>
      <c r="C60" s="24"/>
      <c r="D60" s="24"/>
      <c r="E60" s="24"/>
      <c r="F60" s="23">
        <v>4669769</v>
      </c>
      <c r="G60" s="24"/>
      <c r="H60" s="24"/>
      <c r="I60" s="24"/>
      <c r="J60" s="23">
        <v>4153225</v>
      </c>
      <c r="K60" s="24"/>
      <c r="L60" s="24"/>
      <c r="M60" s="24"/>
      <c r="N60" s="23">
        <v>3586252</v>
      </c>
      <c r="O60" s="24"/>
      <c r="P60" s="24"/>
      <c r="Q60" s="24"/>
      <c r="R60" s="23">
        <v>3234583</v>
      </c>
      <c r="S60" s="24"/>
      <c r="T60" s="24"/>
      <c r="U60" s="24"/>
      <c r="V60" s="23">
        <v>3533795</v>
      </c>
    </row>
    <row r="61" spans="1:22" ht="13.5">
      <c r="A61" s="2" t="s">
        <v>198</v>
      </c>
      <c r="B61" s="23"/>
      <c r="C61" s="24">
        <v>600000</v>
      </c>
      <c r="D61" s="24"/>
      <c r="E61" s="24">
        <v>600000</v>
      </c>
      <c r="F61" s="23"/>
      <c r="G61" s="24">
        <v>600000</v>
      </c>
      <c r="H61" s="24"/>
      <c r="I61" s="24">
        <v>600000</v>
      </c>
      <c r="J61" s="23"/>
      <c r="K61" s="24">
        <v>650000</v>
      </c>
      <c r="L61" s="24"/>
      <c r="M61" s="24">
        <v>650000</v>
      </c>
      <c r="N61" s="23"/>
      <c r="O61" s="24">
        <v>1300000</v>
      </c>
      <c r="P61" s="24"/>
      <c r="Q61" s="24">
        <v>1200000</v>
      </c>
      <c r="R61" s="23"/>
      <c r="S61" s="24">
        <v>1200000</v>
      </c>
      <c r="T61" s="24"/>
      <c r="U61" s="24">
        <v>1200000</v>
      </c>
      <c r="V61" s="23"/>
    </row>
    <row r="62" spans="1:22" ht="13.5">
      <c r="A62" s="2" t="s">
        <v>199</v>
      </c>
      <c r="B62" s="23"/>
      <c r="C62" s="24"/>
      <c r="D62" s="24"/>
      <c r="E62" s="24"/>
      <c r="F62" s="23"/>
      <c r="G62" s="24"/>
      <c r="H62" s="24"/>
      <c r="I62" s="24"/>
      <c r="J62" s="23"/>
      <c r="K62" s="24"/>
      <c r="L62" s="24"/>
      <c r="M62" s="24"/>
      <c r="N62" s="23"/>
      <c r="O62" s="24"/>
      <c r="P62" s="24"/>
      <c r="Q62" s="24"/>
      <c r="R62" s="23"/>
      <c r="S62" s="24">
        <v>75570</v>
      </c>
      <c r="T62" s="24">
        <v>150540</v>
      </c>
      <c r="U62" s="24">
        <v>225510</v>
      </c>
      <c r="V62" s="23">
        <v>300480</v>
      </c>
    </row>
    <row r="63" spans="1:22" ht="13.5">
      <c r="A63" s="2" t="s">
        <v>200</v>
      </c>
      <c r="B63" s="23">
        <v>274350</v>
      </c>
      <c r="C63" s="24"/>
      <c r="D63" s="24"/>
      <c r="E63" s="24"/>
      <c r="F63" s="23">
        <v>276175</v>
      </c>
      <c r="G63" s="24"/>
      <c r="H63" s="24"/>
      <c r="I63" s="24"/>
      <c r="J63" s="23">
        <v>291466</v>
      </c>
      <c r="K63" s="24"/>
      <c r="L63" s="24"/>
      <c r="M63" s="24"/>
      <c r="N63" s="23">
        <v>266071</v>
      </c>
      <c r="O63" s="24"/>
      <c r="P63" s="24"/>
      <c r="Q63" s="24"/>
      <c r="R63" s="23">
        <v>323051</v>
      </c>
      <c r="S63" s="24"/>
      <c r="T63" s="24"/>
      <c r="U63" s="24"/>
      <c r="V63" s="23">
        <v>447196</v>
      </c>
    </row>
    <row r="64" spans="1:22" ht="13.5">
      <c r="A64" s="2" t="s">
        <v>201</v>
      </c>
      <c r="B64" s="23">
        <v>121717</v>
      </c>
      <c r="C64" s="24"/>
      <c r="D64" s="24"/>
      <c r="E64" s="24"/>
      <c r="F64" s="23">
        <v>121834</v>
      </c>
      <c r="G64" s="24"/>
      <c r="H64" s="24"/>
      <c r="I64" s="24"/>
      <c r="J64" s="23">
        <v>109759</v>
      </c>
      <c r="K64" s="24"/>
      <c r="L64" s="24"/>
      <c r="M64" s="24"/>
      <c r="N64" s="23">
        <v>116317</v>
      </c>
      <c r="O64" s="24"/>
      <c r="P64" s="24"/>
      <c r="Q64" s="24"/>
      <c r="R64" s="23">
        <v>105941</v>
      </c>
      <c r="S64" s="24"/>
      <c r="T64" s="24"/>
      <c r="U64" s="24"/>
      <c r="V64" s="23">
        <v>110623</v>
      </c>
    </row>
    <row r="65" spans="1:22" ht="13.5">
      <c r="A65" s="2" t="s">
        <v>202</v>
      </c>
      <c r="B65" s="23">
        <v>612470</v>
      </c>
      <c r="C65" s="24">
        <v>377914</v>
      </c>
      <c r="D65" s="24">
        <v>472462</v>
      </c>
      <c r="E65" s="24">
        <v>161255</v>
      </c>
      <c r="F65" s="23">
        <v>659971</v>
      </c>
      <c r="G65" s="24">
        <v>393453</v>
      </c>
      <c r="H65" s="24">
        <v>533317</v>
      </c>
      <c r="I65" s="24">
        <v>208384</v>
      </c>
      <c r="J65" s="23">
        <v>607628</v>
      </c>
      <c r="K65" s="24">
        <v>314642</v>
      </c>
      <c r="L65" s="24">
        <v>479473</v>
      </c>
      <c r="M65" s="24">
        <v>198656</v>
      </c>
      <c r="N65" s="23">
        <v>614844</v>
      </c>
      <c r="O65" s="24">
        <v>288913</v>
      </c>
      <c r="P65" s="24">
        <v>524860</v>
      </c>
      <c r="Q65" s="24">
        <v>279389</v>
      </c>
      <c r="R65" s="23">
        <v>576813</v>
      </c>
      <c r="S65" s="24">
        <v>347405</v>
      </c>
      <c r="T65" s="24">
        <v>503839</v>
      </c>
      <c r="U65" s="24">
        <v>216995</v>
      </c>
      <c r="V65" s="23">
        <v>528354</v>
      </c>
    </row>
    <row r="66" spans="1:22" ht="13.5">
      <c r="A66" s="2" t="s">
        <v>203</v>
      </c>
      <c r="B66" s="23">
        <v>37908</v>
      </c>
      <c r="C66" s="24"/>
      <c r="D66" s="24"/>
      <c r="E66" s="24"/>
      <c r="F66" s="23">
        <v>80062</v>
      </c>
      <c r="G66" s="24"/>
      <c r="H66" s="24"/>
      <c r="I66" s="24"/>
      <c r="J66" s="23">
        <v>40373</v>
      </c>
      <c r="K66" s="24"/>
      <c r="L66" s="24"/>
      <c r="M66" s="24"/>
      <c r="N66" s="23">
        <v>61302</v>
      </c>
      <c r="O66" s="24"/>
      <c r="P66" s="24"/>
      <c r="Q66" s="24"/>
      <c r="R66" s="23">
        <v>53849</v>
      </c>
      <c r="S66" s="24"/>
      <c r="T66" s="24"/>
      <c r="U66" s="24"/>
      <c r="V66" s="23">
        <v>58392</v>
      </c>
    </row>
    <row r="67" spans="1:22" ht="13.5">
      <c r="A67" s="2" t="s">
        <v>204</v>
      </c>
      <c r="B67" s="23">
        <v>21715</v>
      </c>
      <c r="C67" s="24"/>
      <c r="D67" s="24"/>
      <c r="E67" s="24"/>
      <c r="F67" s="23">
        <v>1854</v>
      </c>
      <c r="G67" s="24"/>
      <c r="H67" s="24"/>
      <c r="I67" s="24"/>
      <c r="J67" s="23">
        <v>629</v>
      </c>
      <c r="K67" s="24"/>
      <c r="L67" s="24"/>
      <c r="M67" s="24"/>
      <c r="N67" s="23">
        <v>571</v>
      </c>
      <c r="O67" s="24"/>
      <c r="P67" s="24"/>
      <c r="Q67" s="24"/>
      <c r="R67" s="23">
        <v>1446</v>
      </c>
      <c r="S67" s="24"/>
      <c r="T67" s="24"/>
      <c r="U67" s="24"/>
      <c r="V67" s="23">
        <v>89</v>
      </c>
    </row>
    <row r="68" spans="1:22" ht="13.5">
      <c r="A68" s="2" t="s">
        <v>205</v>
      </c>
      <c r="B68" s="23">
        <v>37533</v>
      </c>
      <c r="C68" s="24"/>
      <c r="D68" s="24"/>
      <c r="E68" s="24"/>
      <c r="F68" s="23">
        <v>51452</v>
      </c>
      <c r="G68" s="24"/>
      <c r="H68" s="24"/>
      <c r="I68" s="24"/>
      <c r="J68" s="23">
        <v>32974</v>
      </c>
      <c r="K68" s="24"/>
      <c r="L68" s="24"/>
      <c r="M68" s="24"/>
      <c r="N68" s="23">
        <v>25801</v>
      </c>
      <c r="O68" s="24"/>
      <c r="P68" s="24"/>
      <c r="Q68" s="24"/>
      <c r="R68" s="23">
        <v>33088</v>
      </c>
      <c r="S68" s="24"/>
      <c r="T68" s="24"/>
      <c r="U68" s="24"/>
      <c r="V68" s="23">
        <v>24656</v>
      </c>
    </row>
    <row r="69" spans="1:22" ht="13.5">
      <c r="A69" s="2" t="s">
        <v>206</v>
      </c>
      <c r="B69" s="23">
        <v>232407</v>
      </c>
      <c r="C69" s="24">
        <v>108405</v>
      </c>
      <c r="D69" s="24">
        <v>212453</v>
      </c>
      <c r="E69" s="24">
        <v>108714</v>
      </c>
      <c r="F69" s="23">
        <v>256944</v>
      </c>
      <c r="G69" s="24">
        <v>109920</v>
      </c>
      <c r="H69" s="24">
        <v>274488</v>
      </c>
      <c r="I69" s="24">
        <v>110712</v>
      </c>
      <c r="J69" s="23">
        <v>215567</v>
      </c>
      <c r="K69" s="24">
        <v>110988</v>
      </c>
      <c r="L69" s="24">
        <v>226176</v>
      </c>
      <c r="M69" s="24">
        <v>113073</v>
      </c>
      <c r="N69" s="23">
        <v>263069</v>
      </c>
      <c r="O69" s="24">
        <v>112506</v>
      </c>
      <c r="P69" s="24">
        <v>232588</v>
      </c>
      <c r="Q69" s="24">
        <v>116283</v>
      </c>
      <c r="R69" s="23">
        <v>220617</v>
      </c>
      <c r="S69" s="24">
        <v>101904</v>
      </c>
      <c r="T69" s="24">
        <v>210061</v>
      </c>
      <c r="U69" s="24">
        <v>105018</v>
      </c>
      <c r="V69" s="23">
        <v>199935</v>
      </c>
    </row>
    <row r="70" spans="1:22" ht="13.5">
      <c r="A70" s="2" t="s">
        <v>207</v>
      </c>
      <c r="B70" s="23">
        <v>45900</v>
      </c>
      <c r="C70" s="24"/>
      <c r="D70" s="24"/>
      <c r="E70" s="24"/>
      <c r="F70" s="23">
        <v>70000</v>
      </c>
      <c r="G70" s="24"/>
      <c r="H70" s="24"/>
      <c r="I70" s="24"/>
      <c r="J70" s="23">
        <v>70000</v>
      </c>
      <c r="K70" s="24"/>
      <c r="L70" s="24"/>
      <c r="M70" s="24"/>
      <c r="N70" s="23">
        <v>70000</v>
      </c>
      <c r="O70" s="24"/>
      <c r="P70" s="24"/>
      <c r="Q70" s="24"/>
      <c r="R70" s="23">
        <v>80000</v>
      </c>
      <c r="S70" s="24"/>
      <c r="T70" s="24"/>
      <c r="U70" s="24"/>
      <c r="V70" s="23">
        <v>67000</v>
      </c>
    </row>
    <row r="71" spans="1:22" ht="13.5">
      <c r="A71" s="2" t="s">
        <v>178</v>
      </c>
      <c r="B71" s="23"/>
      <c r="C71" s="24">
        <v>617980</v>
      </c>
      <c r="D71" s="24">
        <v>471985</v>
      </c>
      <c r="E71" s="24">
        <v>768169</v>
      </c>
      <c r="F71" s="23"/>
      <c r="G71" s="24">
        <v>681885</v>
      </c>
      <c r="H71" s="24">
        <v>540615</v>
      </c>
      <c r="I71" s="24">
        <v>748849</v>
      </c>
      <c r="J71" s="23"/>
      <c r="K71" s="24">
        <v>579160</v>
      </c>
      <c r="L71" s="24">
        <v>472756</v>
      </c>
      <c r="M71" s="24">
        <v>687290</v>
      </c>
      <c r="N71" s="23"/>
      <c r="O71" s="24">
        <v>624978</v>
      </c>
      <c r="P71" s="24">
        <v>530739</v>
      </c>
      <c r="Q71" s="24">
        <v>685180</v>
      </c>
      <c r="R71" s="23"/>
      <c r="S71" s="24">
        <v>578393</v>
      </c>
      <c r="T71" s="24">
        <v>474552</v>
      </c>
      <c r="U71" s="24">
        <v>660253</v>
      </c>
      <c r="V71" s="23">
        <v>4052</v>
      </c>
    </row>
    <row r="72" spans="1:22" ht="13.5">
      <c r="A72" s="2" t="s">
        <v>208</v>
      </c>
      <c r="B72" s="23">
        <v>6999542</v>
      </c>
      <c r="C72" s="24">
        <v>10231156</v>
      </c>
      <c r="D72" s="24">
        <v>7214415</v>
      </c>
      <c r="E72" s="24">
        <v>7370216</v>
      </c>
      <c r="F72" s="23">
        <v>7373438</v>
      </c>
      <c r="G72" s="24">
        <v>10106042</v>
      </c>
      <c r="H72" s="24">
        <v>6729631</v>
      </c>
      <c r="I72" s="24">
        <v>6845199</v>
      </c>
      <c r="J72" s="23">
        <v>6692923</v>
      </c>
      <c r="K72" s="24">
        <v>9832582</v>
      </c>
      <c r="L72" s="24">
        <v>6342495</v>
      </c>
      <c r="M72" s="24">
        <v>6579556</v>
      </c>
      <c r="N72" s="23">
        <v>6269321</v>
      </c>
      <c r="O72" s="24">
        <v>9932173</v>
      </c>
      <c r="P72" s="24">
        <v>6636959</v>
      </c>
      <c r="Q72" s="24">
        <v>7555716</v>
      </c>
      <c r="R72" s="23">
        <v>5949083</v>
      </c>
      <c r="S72" s="24">
        <v>9324838</v>
      </c>
      <c r="T72" s="24">
        <v>6310374</v>
      </c>
      <c r="U72" s="24">
        <v>7733741</v>
      </c>
      <c r="V72" s="23">
        <v>6555020</v>
      </c>
    </row>
    <row r="73" spans="1:22" ht="13.5">
      <c r="A73" s="2" t="s">
        <v>209</v>
      </c>
      <c r="B73" s="23">
        <v>156291</v>
      </c>
      <c r="C73" s="24">
        <v>156768</v>
      </c>
      <c r="D73" s="24">
        <v>158983</v>
      </c>
      <c r="E73" s="24">
        <v>159948</v>
      </c>
      <c r="F73" s="23">
        <v>159382</v>
      </c>
      <c r="G73" s="24">
        <v>162984</v>
      </c>
      <c r="H73" s="24">
        <v>172204</v>
      </c>
      <c r="I73" s="24">
        <v>176329</v>
      </c>
      <c r="J73" s="23">
        <v>184346</v>
      </c>
      <c r="K73" s="24">
        <v>185705</v>
      </c>
      <c r="L73" s="24">
        <v>186527</v>
      </c>
      <c r="M73" s="24">
        <v>183871</v>
      </c>
      <c r="N73" s="23">
        <v>183032</v>
      </c>
      <c r="O73" s="24">
        <v>183400</v>
      </c>
      <c r="P73" s="24">
        <v>187179</v>
      </c>
      <c r="Q73" s="24">
        <v>189034</v>
      </c>
      <c r="R73" s="23">
        <v>189870</v>
      </c>
      <c r="S73" s="24">
        <v>186350</v>
      </c>
      <c r="T73" s="24">
        <v>185586</v>
      </c>
      <c r="U73" s="24">
        <v>182002</v>
      </c>
      <c r="V73" s="23">
        <v>183410</v>
      </c>
    </row>
    <row r="74" spans="1:22" ht="13.5">
      <c r="A74" s="2" t="s">
        <v>210</v>
      </c>
      <c r="B74" s="23">
        <v>366700</v>
      </c>
      <c r="C74" s="24">
        <v>357296</v>
      </c>
      <c r="D74" s="24">
        <v>347894</v>
      </c>
      <c r="E74" s="24">
        <v>338492</v>
      </c>
      <c r="F74" s="23">
        <v>437132</v>
      </c>
      <c r="G74" s="24">
        <v>421642</v>
      </c>
      <c r="H74" s="24">
        <v>406160</v>
      </c>
      <c r="I74" s="24">
        <v>390674</v>
      </c>
      <c r="J74" s="23">
        <v>484842</v>
      </c>
      <c r="K74" s="24">
        <v>456177</v>
      </c>
      <c r="L74" s="24">
        <v>439319</v>
      </c>
      <c r="M74" s="24">
        <v>422460</v>
      </c>
      <c r="N74" s="23">
        <v>418210</v>
      </c>
      <c r="O74" s="24">
        <v>403350</v>
      </c>
      <c r="P74" s="24">
        <v>388504</v>
      </c>
      <c r="Q74" s="24">
        <v>373652</v>
      </c>
      <c r="R74" s="23">
        <v>359234</v>
      </c>
      <c r="S74" s="24">
        <v>346867</v>
      </c>
      <c r="T74" s="24">
        <v>334118</v>
      </c>
      <c r="U74" s="24">
        <v>318916</v>
      </c>
      <c r="V74" s="23">
        <v>322837</v>
      </c>
    </row>
    <row r="75" spans="1:22" ht="13.5">
      <c r="A75" s="2" t="s">
        <v>178</v>
      </c>
      <c r="B75" s="23">
        <v>2705</v>
      </c>
      <c r="C75" s="24">
        <v>2705</v>
      </c>
      <c r="D75" s="24">
        <v>2705</v>
      </c>
      <c r="E75" s="24">
        <v>2705</v>
      </c>
      <c r="F75" s="23">
        <v>3005</v>
      </c>
      <c r="G75" s="24">
        <v>3005</v>
      </c>
      <c r="H75" s="24">
        <v>3005</v>
      </c>
      <c r="I75" s="24">
        <v>3005</v>
      </c>
      <c r="J75" s="23">
        <v>3005</v>
      </c>
      <c r="K75" s="24">
        <v>3005</v>
      </c>
      <c r="L75" s="24">
        <v>3005</v>
      </c>
      <c r="M75" s="24">
        <v>3005</v>
      </c>
      <c r="N75" s="23">
        <v>7969</v>
      </c>
      <c r="O75" s="24">
        <v>7969</v>
      </c>
      <c r="P75" s="24">
        <v>7714</v>
      </c>
      <c r="Q75" s="24">
        <v>7714</v>
      </c>
      <c r="R75" s="23">
        <v>1900</v>
      </c>
      <c r="S75" s="24">
        <v>1900</v>
      </c>
      <c r="T75" s="24">
        <v>1900</v>
      </c>
      <c r="U75" s="24">
        <v>1900</v>
      </c>
      <c r="V75" s="23">
        <v>1900</v>
      </c>
    </row>
    <row r="76" spans="1:22" ht="13.5">
      <c r="A76" s="2" t="s">
        <v>211</v>
      </c>
      <c r="B76" s="23">
        <v>525696</v>
      </c>
      <c r="C76" s="24">
        <v>516769</v>
      </c>
      <c r="D76" s="24">
        <v>509582</v>
      </c>
      <c r="E76" s="24">
        <v>501145</v>
      </c>
      <c r="F76" s="23">
        <v>599519</v>
      </c>
      <c r="G76" s="24">
        <v>587631</v>
      </c>
      <c r="H76" s="24">
        <v>581369</v>
      </c>
      <c r="I76" s="24">
        <v>570008</v>
      </c>
      <c r="J76" s="23">
        <v>672193</v>
      </c>
      <c r="K76" s="24">
        <v>644887</v>
      </c>
      <c r="L76" s="24">
        <v>628851</v>
      </c>
      <c r="M76" s="24">
        <v>609336</v>
      </c>
      <c r="N76" s="23">
        <v>609211</v>
      </c>
      <c r="O76" s="24">
        <v>594719</v>
      </c>
      <c r="P76" s="24">
        <v>583397</v>
      </c>
      <c r="Q76" s="24">
        <v>570400</v>
      </c>
      <c r="R76" s="23">
        <v>551004</v>
      </c>
      <c r="S76" s="24">
        <v>535117</v>
      </c>
      <c r="T76" s="24">
        <v>521604</v>
      </c>
      <c r="U76" s="24">
        <v>502818</v>
      </c>
      <c r="V76" s="23">
        <v>508147</v>
      </c>
    </row>
    <row r="77" spans="1:22" ht="14.25" thickBot="1">
      <c r="A77" s="5" t="s">
        <v>212</v>
      </c>
      <c r="B77" s="25">
        <v>7525239</v>
      </c>
      <c r="C77" s="26">
        <v>10747925</v>
      </c>
      <c r="D77" s="26">
        <v>7723998</v>
      </c>
      <c r="E77" s="26">
        <v>7871362</v>
      </c>
      <c r="F77" s="25">
        <v>7972958</v>
      </c>
      <c r="G77" s="26">
        <v>10693673</v>
      </c>
      <c r="H77" s="26">
        <v>7311001</v>
      </c>
      <c r="I77" s="26">
        <v>7415208</v>
      </c>
      <c r="J77" s="25">
        <v>7365116</v>
      </c>
      <c r="K77" s="26">
        <v>10477469</v>
      </c>
      <c r="L77" s="26">
        <v>6971346</v>
      </c>
      <c r="M77" s="26">
        <v>7188893</v>
      </c>
      <c r="N77" s="25">
        <v>6878532</v>
      </c>
      <c r="O77" s="26">
        <v>10526892</v>
      </c>
      <c r="P77" s="26">
        <v>7220356</v>
      </c>
      <c r="Q77" s="26">
        <v>8126116</v>
      </c>
      <c r="R77" s="25">
        <v>6500088</v>
      </c>
      <c r="S77" s="26">
        <v>9859955</v>
      </c>
      <c r="T77" s="26">
        <v>6831978</v>
      </c>
      <c r="U77" s="26">
        <v>8236559</v>
      </c>
      <c r="V77" s="25">
        <v>7063168</v>
      </c>
    </row>
    <row r="78" spans="1:22" ht="14.25" thickTop="1">
      <c r="A78" s="2" t="s">
        <v>213</v>
      </c>
      <c r="B78" s="23">
        <v>1706000</v>
      </c>
      <c r="C78" s="24">
        <v>1706000</v>
      </c>
      <c r="D78" s="24">
        <v>1706000</v>
      </c>
      <c r="E78" s="24">
        <v>1706000</v>
      </c>
      <c r="F78" s="23">
        <v>1706000</v>
      </c>
      <c r="G78" s="24">
        <v>1706000</v>
      </c>
      <c r="H78" s="24">
        <v>1706000</v>
      </c>
      <c r="I78" s="24">
        <v>1706000</v>
      </c>
      <c r="J78" s="23">
        <v>1706000</v>
      </c>
      <c r="K78" s="24">
        <v>1706000</v>
      </c>
      <c r="L78" s="24">
        <v>1706000</v>
      </c>
      <c r="M78" s="24">
        <v>1706000</v>
      </c>
      <c r="N78" s="23">
        <v>1706000</v>
      </c>
      <c r="O78" s="24">
        <v>1706000</v>
      </c>
      <c r="P78" s="24">
        <v>1706000</v>
      </c>
      <c r="Q78" s="24">
        <v>1706000</v>
      </c>
      <c r="R78" s="23">
        <v>1706000</v>
      </c>
      <c r="S78" s="24">
        <v>1706000</v>
      </c>
      <c r="T78" s="24">
        <v>1706000</v>
      </c>
      <c r="U78" s="24">
        <v>1706000</v>
      </c>
      <c r="V78" s="23">
        <v>1706000</v>
      </c>
    </row>
    <row r="79" spans="1:22" ht="13.5">
      <c r="A79" s="3" t="s">
        <v>214</v>
      </c>
      <c r="B79" s="23">
        <v>1269000</v>
      </c>
      <c r="C79" s="24"/>
      <c r="D79" s="24"/>
      <c r="E79" s="24"/>
      <c r="F79" s="23">
        <v>1269000</v>
      </c>
      <c r="G79" s="24"/>
      <c r="H79" s="24"/>
      <c r="I79" s="24"/>
      <c r="J79" s="23">
        <v>1269000</v>
      </c>
      <c r="K79" s="24"/>
      <c r="L79" s="24"/>
      <c r="M79" s="24"/>
      <c r="N79" s="23">
        <v>1269000</v>
      </c>
      <c r="O79" s="24"/>
      <c r="P79" s="24"/>
      <c r="Q79" s="24"/>
      <c r="R79" s="23">
        <v>1269000</v>
      </c>
      <c r="S79" s="24"/>
      <c r="T79" s="24"/>
      <c r="U79" s="24"/>
      <c r="V79" s="23">
        <v>1269000</v>
      </c>
    </row>
    <row r="80" spans="1:22" ht="13.5">
      <c r="A80" s="3" t="s">
        <v>215</v>
      </c>
      <c r="B80" s="23">
        <v>49</v>
      </c>
      <c r="C80" s="24"/>
      <c r="D80" s="24"/>
      <c r="E80" s="24"/>
      <c r="F80" s="23">
        <v>32</v>
      </c>
      <c r="G80" s="24"/>
      <c r="H80" s="24"/>
      <c r="I80" s="24"/>
      <c r="J80" s="23">
        <v>32</v>
      </c>
      <c r="K80" s="24"/>
      <c r="L80" s="24"/>
      <c r="M80" s="24"/>
      <c r="N80" s="23">
        <v>20</v>
      </c>
      <c r="O80" s="24"/>
      <c r="P80" s="24"/>
      <c r="Q80" s="24"/>
      <c r="R80" s="23">
        <v>20</v>
      </c>
      <c r="S80" s="24"/>
      <c r="T80" s="24"/>
      <c r="U80" s="24"/>
      <c r="V80" s="23">
        <v>20</v>
      </c>
    </row>
    <row r="81" spans="1:22" ht="13.5">
      <c r="A81" s="3" t="s">
        <v>216</v>
      </c>
      <c r="B81" s="23">
        <v>1269049</v>
      </c>
      <c r="C81" s="24">
        <v>1269049</v>
      </c>
      <c r="D81" s="24">
        <v>1269049</v>
      </c>
      <c r="E81" s="24">
        <v>1269032</v>
      </c>
      <c r="F81" s="23">
        <v>1269032</v>
      </c>
      <c r="G81" s="24">
        <v>1269032</v>
      </c>
      <c r="H81" s="24">
        <v>1269032</v>
      </c>
      <c r="I81" s="24">
        <v>1269032</v>
      </c>
      <c r="J81" s="23">
        <v>1269032</v>
      </c>
      <c r="K81" s="24">
        <v>1269032</v>
      </c>
      <c r="L81" s="24">
        <v>1269032</v>
      </c>
      <c r="M81" s="24">
        <v>1269032</v>
      </c>
      <c r="N81" s="23">
        <v>1269020</v>
      </c>
      <c r="O81" s="24">
        <v>1269020</v>
      </c>
      <c r="P81" s="24">
        <v>1269020</v>
      </c>
      <c r="Q81" s="24">
        <v>1269020</v>
      </c>
      <c r="R81" s="23">
        <v>1269020</v>
      </c>
      <c r="S81" s="24">
        <v>1269020</v>
      </c>
      <c r="T81" s="24">
        <v>1269020</v>
      </c>
      <c r="U81" s="24">
        <v>1269020</v>
      </c>
      <c r="V81" s="23">
        <v>1269020</v>
      </c>
    </row>
    <row r="82" spans="1:22" ht="13.5">
      <c r="A82" s="3" t="s">
        <v>217</v>
      </c>
      <c r="B82" s="23">
        <v>302900</v>
      </c>
      <c r="C82" s="24"/>
      <c r="D82" s="24"/>
      <c r="E82" s="24"/>
      <c r="F82" s="23">
        <v>302900</v>
      </c>
      <c r="G82" s="24"/>
      <c r="H82" s="24"/>
      <c r="I82" s="24"/>
      <c r="J82" s="23">
        <v>302900</v>
      </c>
      <c r="K82" s="24"/>
      <c r="L82" s="24"/>
      <c r="M82" s="24"/>
      <c r="N82" s="23">
        <v>302900</v>
      </c>
      <c r="O82" s="24"/>
      <c r="P82" s="24"/>
      <c r="Q82" s="24"/>
      <c r="R82" s="23">
        <v>302900</v>
      </c>
      <c r="S82" s="24"/>
      <c r="T82" s="24"/>
      <c r="U82" s="24"/>
      <c r="V82" s="23">
        <v>302900</v>
      </c>
    </row>
    <row r="83" spans="1:22" ht="13.5">
      <c r="A83" s="4" t="s">
        <v>218</v>
      </c>
      <c r="B83" s="23">
        <v>6300000</v>
      </c>
      <c r="C83" s="24"/>
      <c r="D83" s="24"/>
      <c r="E83" s="24"/>
      <c r="F83" s="23">
        <v>6300000</v>
      </c>
      <c r="G83" s="24"/>
      <c r="H83" s="24"/>
      <c r="I83" s="24"/>
      <c r="J83" s="23">
        <v>6300000</v>
      </c>
      <c r="K83" s="24"/>
      <c r="L83" s="24"/>
      <c r="M83" s="24"/>
      <c r="N83" s="23">
        <v>6300000</v>
      </c>
      <c r="O83" s="24"/>
      <c r="P83" s="24"/>
      <c r="Q83" s="24"/>
      <c r="R83" s="23">
        <v>6300000</v>
      </c>
      <c r="S83" s="24"/>
      <c r="T83" s="24"/>
      <c r="U83" s="24"/>
      <c r="V83" s="23">
        <v>6300000</v>
      </c>
    </row>
    <row r="84" spans="1:22" ht="13.5">
      <c r="A84" s="4" t="s">
        <v>219</v>
      </c>
      <c r="B84" s="23">
        <v>7991703</v>
      </c>
      <c r="C84" s="24"/>
      <c r="D84" s="24"/>
      <c r="E84" s="24"/>
      <c r="F84" s="23">
        <v>7004213</v>
      </c>
      <c r="G84" s="24"/>
      <c r="H84" s="24"/>
      <c r="I84" s="24"/>
      <c r="J84" s="23">
        <v>6019573</v>
      </c>
      <c r="K84" s="24"/>
      <c r="L84" s="24"/>
      <c r="M84" s="24"/>
      <c r="N84" s="23">
        <v>5128169</v>
      </c>
      <c r="O84" s="24"/>
      <c r="P84" s="24"/>
      <c r="Q84" s="24"/>
      <c r="R84" s="23">
        <v>4248181</v>
      </c>
      <c r="S84" s="24"/>
      <c r="T84" s="24"/>
      <c r="U84" s="24"/>
      <c r="V84" s="23">
        <v>3321532</v>
      </c>
    </row>
    <row r="85" spans="1:22" ht="13.5">
      <c r="A85" s="3" t="s">
        <v>220</v>
      </c>
      <c r="B85" s="23">
        <v>14594603</v>
      </c>
      <c r="C85" s="24">
        <v>14169013</v>
      </c>
      <c r="D85" s="24">
        <v>13762182</v>
      </c>
      <c r="E85" s="24">
        <v>13296087</v>
      </c>
      <c r="F85" s="23">
        <v>13607113</v>
      </c>
      <c r="G85" s="24">
        <v>13201920</v>
      </c>
      <c r="H85" s="24">
        <v>12818673</v>
      </c>
      <c r="I85" s="24">
        <v>12388933</v>
      </c>
      <c r="J85" s="23">
        <v>12622473</v>
      </c>
      <c r="K85" s="24">
        <v>12230416</v>
      </c>
      <c r="L85" s="24">
        <v>11871864</v>
      </c>
      <c r="M85" s="24">
        <v>11503413</v>
      </c>
      <c r="N85" s="23">
        <v>11731069</v>
      </c>
      <c r="O85" s="24">
        <v>11415939</v>
      </c>
      <c r="P85" s="24">
        <v>11061095</v>
      </c>
      <c r="Q85" s="24">
        <v>10736130</v>
      </c>
      <c r="R85" s="23">
        <v>10851081</v>
      </c>
      <c r="S85" s="24">
        <v>10538990</v>
      </c>
      <c r="T85" s="24">
        <v>10178811</v>
      </c>
      <c r="U85" s="24">
        <v>9802230</v>
      </c>
      <c r="V85" s="23">
        <v>9924432</v>
      </c>
    </row>
    <row r="86" spans="1:22" ht="13.5">
      <c r="A86" s="2" t="s">
        <v>221</v>
      </c>
      <c r="B86" s="23">
        <v>-13554</v>
      </c>
      <c r="C86" s="24">
        <v>-13554</v>
      </c>
      <c r="D86" s="24">
        <v>-13503</v>
      </c>
      <c r="E86" s="24">
        <v>-13518</v>
      </c>
      <c r="F86" s="23">
        <v>-13505</v>
      </c>
      <c r="G86" s="24">
        <v>-13505</v>
      </c>
      <c r="H86" s="24">
        <v>-13493</v>
      </c>
      <c r="I86" s="24">
        <v>-13493</v>
      </c>
      <c r="J86" s="23">
        <v>-13456</v>
      </c>
      <c r="K86" s="24">
        <v>-13456</v>
      </c>
      <c r="L86" s="24">
        <v>-13436</v>
      </c>
      <c r="M86" s="24">
        <v>-13418</v>
      </c>
      <c r="N86" s="23">
        <v>-13315</v>
      </c>
      <c r="O86" s="24">
        <v>-13218</v>
      </c>
      <c r="P86" s="24">
        <v>-13026</v>
      </c>
      <c r="Q86" s="24">
        <v>-12999</v>
      </c>
      <c r="R86" s="23">
        <v>-12915</v>
      </c>
      <c r="S86" s="24">
        <v>-12861</v>
      </c>
      <c r="T86" s="24">
        <v>-12853</v>
      </c>
      <c r="U86" s="24">
        <v>-12826</v>
      </c>
      <c r="V86" s="23">
        <v>-12814</v>
      </c>
    </row>
    <row r="87" spans="1:22" ht="13.5">
      <c r="A87" s="2" t="s">
        <v>222</v>
      </c>
      <c r="B87" s="23">
        <v>17556099</v>
      </c>
      <c r="C87" s="24">
        <v>17130509</v>
      </c>
      <c r="D87" s="24">
        <v>16723728</v>
      </c>
      <c r="E87" s="24">
        <v>16257601</v>
      </c>
      <c r="F87" s="23">
        <v>16568640</v>
      </c>
      <c r="G87" s="24">
        <v>16163447</v>
      </c>
      <c r="H87" s="24">
        <v>15780213</v>
      </c>
      <c r="I87" s="24">
        <v>15350473</v>
      </c>
      <c r="J87" s="23">
        <v>15584049</v>
      </c>
      <c r="K87" s="24">
        <v>15191992</v>
      </c>
      <c r="L87" s="24">
        <v>14833460</v>
      </c>
      <c r="M87" s="24">
        <v>14465026</v>
      </c>
      <c r="N87" s="23">
        <v>14692774</v>
      </c>
      <c r="O87" s="24">
        <v>14377741</v>
      </c>
      <c r="P87" s="24">
        <v>14023089</v>
      </c>
      <c r="Q87" s="24">
        <v>13698151</v>
      </c>
      <c r="R87" s="23">
        <v>13813187</v>
      </c>
      <c r="S87" s="24">
        <v>13501148</v>
      </c>
      <c r="T87" s="24">
        <v>13140978</v>
      </c>
      <c r="U87" s="24">
        <v>12764425</v>
      </c>
      <c r="V87" s="23">
        <v>12886638</v>
      </c>
    </row>
    <row r="88" spans="1:22" ht="13.5">
      <c r="A88" s="2" t="s">
        <v>223</v>
      </c>
      <c r="B88" s="23">
        <v>294239</v>
      </c>
      <c r="C88" s="24">
        <v>113661</v>
      </c>
      <c r="D88" s="24">
        <v>61020</v>
      </c>
      <c r="E88" s="24">
        <v>103432</v>
      </c>
      <c r="F88" s="23">
        <v>155417</v>
      </c>
      <c r="G88" s="24">
        <v>79306</v>
      </c>
      <c r="H88" s="24">
        <v>99408</v>
      </c>
      <c r="I88" s="24">
        <v>71518</v>
      </c>
      <c r="J88" s="23">
        <v>43434</v>
      </c>
      <c r="K88" s="24">
        <v>38835</v>
      </c>
      <c r="L88" s="24">
        <v>-10800</v>
      </c>
      <c r="M88" s="24">
        <v>11899</v>
      </c>
      <c r="N88" s="23">
        <v>77749</v>
      </c>
      <c r="O88" s="24">
        <v>9946</v>
      </c>
      <c r="P88" s="24">
        <v>99874</v>
      </c>
      <c r="Q88" s="24">
        <v>101855</v>
      </c>
      <c r="R88" s="23">
        <v>-13613</v>
      </c>
      <c r="S88" s="24">
        <v>97271</v>
      </c>
      <c r="T88" s="24">
        <v>214212</v>
      </c>
      <c r="U88" s="24">
        <v>322470</v>
      </c>
      <c r="V88" s="23">
        <v>321904</v>
      </c>
    </row>
    <row r="89" spans="1:22" ht="13.5">
      <c r="A89" s="2" t="s">
        <v>224</v>
      </c>
      <c r="B89" s="23">
        <v>1425</v>
      </c>
      <c r="C89" s="24">
        <v>588</v>
      </c>
      <c r="D89" s="24">
        <v>-159</v>
      </c>
      <c r="E89" s="24">
        <v>-545</v>
      </c>
      <c r="F89" s="23">
        <v>1203</v>
      </c>
      <c r="G89" s="24">
        <v>-121</v>
      </c>
      <c r="H89" s="24">
        <v>-280</v>
      </c>
      <c r="I89" s="24">
        <v>52</v>
      </c>
      <c r="J89" s="23"/>
      <c r="K89" s="24"/>
      <c r="L89" s="24">
        <v>7</v>
      </c>
      <c r="M89" s="24"/>
      <c r="N89" s="23">
        <v>478</v>
      </c>
      <c r="O89" s="24">
        <v>738</v>
      </c>
      <c r="P89" s="24">
        <v>-203</v>
      </c>
      <c r="Q89" s="24"/>
      <c r="R89" s="23"/>
      <c r="S89" s="24">
        <v>-97</v>
      </c>
      <c r="T89" s="24">
        <v>-102</v>
      </c>
      <c r="U89" s="24">
        <v>346</v>
      </c>
      <c r="V89" s="23">
        <v>-2406</v>
      </c>
    </row>
    <row r="90" spans="1:22" ht="13.5">
      <c r="A90" s="2" t="s">
        <v>226</v>
      </c>
      <c r="B90" s="23">
        <v>295664</v>
      </c>
      <c r="C90" s="24">
        <v>114249</v>
      </c>
      <c r="D90" s="24">
        <v>60860</v>
      </c>
      <c r="E90" s="24">
        <v>102887</v>
      </c>
      <c r="F90" s="23">
        <v>156621</v>
      </c>
      <c r="G90" s="24">
        <v>79184</v>
      </c>
      <c r="H90" s="24">
        <v>99127</v>
      </c>
      <c r="I90" s="24">
        <v>71570</v>
      </c>
      <c r="J90" s="23">
        <v>43434</v>
      </c>
      <c r="K90" s="24">
        <v>38835</v>
      </c>
      <c r="L90" s="24">
        <v>-10793</v>
      </c>
      <c r="M90" s="24">
        <v>11899</v>
      </c>
      <c r="N90" s="23">
        <v>78227</v>
      </c>
      <c r="O90" s="24">
        <v>10685</v>
      </c>
      <c r="P90" s="24">
        <v>99671</v>
      </c>
      <c r="Q90" s="24">
        <v>101855</v>
      </c>
      <c r="R90" s="23">
        <v>-13613</v>
      </c>
      <c r="S90" s="24">
        <v>97173</v>
      </c>
      <c r="T90" s="24">
        <v>214109</v>
      </c>
      <c r="U90" s="24">
        <v>322817</v>
      </c>
      <c r="V90" s="23">
        <v>319498</v>
      </c>
    </row>
    <row r="91" spans="1:22" ht="13.5">
      <c r="A91" s="6" t="s">
        <v>227</v>
      </c>
      <c r="B91" s="23">
        <v>17851763</v>
      </c>
      <c r="C91" s="24">
        <v>17244758</v>
      </c>
      <c r="D91" s="24">
        <v>16784589</v>
      </c>
      <c r="E91" s="24">
        <v>16360488</v>
      </c>
      <c r="F91" s="23">
        <v>16725261</v>
      </c>
      <c r="G91" s="24">
        <v>16242631</v>
      </c>
      <c r="H91" s="24">
        <v>15879340</v>
      </c>
      <c r="I91" s="24">
        <v>15422043</v>
      </c>
      <c r="J91" s="23">
        <v>15627484</v>
      </c>
      <c r="K91" s="24">
        <v>15230828</v>
      </c>
      <c r="L91" s="24">
        <v>14822667</v>
      </c>
      <c r="M91" s="24">
        <v>14476926</v>
      </c>
      <c r="N91" s="23">
        <v>14771001</v>
      </c>
      <c r="O91" s="24">
        <v>14388426</v>
      </c>
      <c r="P91" s="24">
        <v>14122760</v>
      </c>
      <c r="Q91" s="24">
        <v>13800006</v>
      </c>
      <c r="R91" s="23">
        <v>13799573</v>
      </c>
      <c r="S91" s="24">
        <v>13598322</v>
      </c>
      <c r="T91" s="24">
        <v>13355088</v>
      </c>
      <c r="U91" s="24">
        <v>13087242</v>
      </c>
      <c r="V91" s="23">
        <v>13206137</v>
      </c>
    </row>
    <row r="92" spans="1:22" ht="14.25" thickBot="1">
      <c r="A92" s="7" t="s">
        <v>228</v>
      </c>
      <c r="B92" s="23">
        <v>25377002</v>
      </c>
      <c r="C92" s="24">
        <v>27992684</v>
      </c>
      <c r="D92" s="24">
        <v>24508587</v>
      </c>
      <c r="E92" s="24">
        <v>24231851</v>
      </c>
      <c r="F92" s="23">
        <v>24698220</v>
      </c>
      <c r="G92" s="24">
        <v>26936305</v>
      </c>
      <c r="H92" s="24">
        <v>23190341</v>
      </c>
      <c r="I92" s="24">
        <v>22837252</v>
      </c>
      <c r="J92" s="23">
        <v>22992600</v>
      </c>
      <c r="K92" s="24">
        <v>25708298</v>
      </c>
      <c r="L92" s="24">
        <v>21794013</v>
      </c>
      <c r="M92" s="24">
        <v>21665819</v>
      </c>
      <c r="N92" s="23">
        <v>21649534</v>
      </c>
      <c r="O92" s="24">
        <v>24915319</v>
      </c>
      <c r="P92" s="24">
        <v>21343116</v>
      </c>
      <c r="Q92" s="24">
        <v>21926123</v>
      </c>
      <c r="R92" s="23">
        <v>20299661</v>
      </c>
      <c r="S92" s="24">
        <v>23458278</v>
      </c>
      <c r="T92" s="24">
        <v>20187067</v>
      </c>
      <c r="U92" s="24">
        <v>21323802</v>
      </c>
      <c r="V92" s="23">
        <v>20269305</v>
      </c>
    </row>
    <row r="93" spans="1:22" ht="14.25" thickTop="1">
      <c r="A93" s="8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</row>
    <row r="95" ht="13.5">
      <c r="A95" s="20" t="s">
        <v>233</v>
      </c>
    </row>
    <row r="96" ht="13.5">
      <c r="A96" s="20" t="s">
        <v>234</v>
      </c>
    </row>
  </sheetData>
  <mergeCells count="1">
    <mergeCell ref="B6:V6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2014-02-14T03:24:42Z</dcterms:created>
  <dcterms:modified xsi:type="dcterms:W3CDTF">2014-02-14T03:24:53Z</dcterms:modified>
  <cp:category/>
  <cp:version/>
  <cp:contentType/>
  <cp:contentStatus/>
</cp:coreProperties>
</file>