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<sst xmlns="http://schemas.openxmlformats.org/spreadsheetml/2006/main" count="695" uniqueCount="262">
  <si>
    <t>少数株主持分</t>
  </si>
  <si>
    <t>連結・貸借対照表</t>
  </si>
  <si>
    <t>累積四半期</t>
  </si>
  <si>
    <t>2013/04/01</t>
  </si>
  <si>
    <t>のれん償却額</t>
  </si>
  <si>
    <t>貸倒引当金の増減額（△は減少）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</si>
  <si>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</si>
  <si>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</si>
  <si>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</si>
  <si>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</si>
  <si>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為替差損益（△は益）</t>
  </si>
  <si>
    <t>固定資産売却損益（△は益）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</si>
  <si>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</si>
  <si>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</si>
  <si>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</si>
  <si>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</si>
  <si>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</si>
  <si>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</si>
  <si>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保険金の受取額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</si>
  <si>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</si>
  <si>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</si>
  <si>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</si>
  <si>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</si>
  <si>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</si>
  <si>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有価証券の償還による収入</t>
  </si>
  <si>
    <t>固定資産の取得による支出</t>
  </si>
  <si>
    <t>固定資産の売却による収入</t>
  </si>
  <si>
    <t>投資有価証券の取得による支出</t>
  </si>
  <si>
    <t>投資有価証券の売却による収入</t>
  </si>
  <si>
    <t>子会社株式の取得による支出</t>
  </si>
  <si>
    <t>差入保証金の差入による支出</t>
  </si>
  <si>
    <t>差入保証金の回収による収入</t>
  </si>
  <si>
    <t>貸付けによる支出</t>
  </si>
  <si>
    <t>貸付金の回収による収入</t>
  </si>
  <si>
    <t>投資活動によるキャッシュ・フロー</t>
  </si>
  <si>
    <t>短期借入れによる収入</t>
  </si>
  <si>
    <t>短期借入金の返済による支出</t>
  </si>
  <si>
    <t>リース債務の返済による支出</t>
  </si>
  <si>
    <t>長期借入れによる収入</t>
  </si>
  <si>
    <t>長期借入金の返済による支出</t>
  </si>
  <si>
    <t>配当金の支払額</t>
  </si>
  <si>
    <t>少数株主への配当金の支払額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</si>
  <si>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</si>
  <si>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</si>
  <si>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</si>
  <si>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</si>
  <si>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</si>
  <si>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</si>
  <si>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</si>
  <si>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</si>
  <si>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</si>
  <si>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</si>
  <si>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</si>
  <si>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</si>
  <si>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</si>
  <si>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</si>
  <si>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</si>
  <si>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</si>
  <si>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</si>
  <si>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</si>
  <si>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2012/06/28</t>
  </si>
  <si>
    <t>2011/03/31</t>
  </si>
  <si>
    <t>2011/06/27</t>
  </si>
  <si>
    <t>2010/03/31</t>
  </si>
  <si>
    <t>2010/06/25</t>
  </si>
  <si>
    <t>2009/03/31</t>
  </si>
  <si>
    <t>2009/06/25</t>
  </si>
  <si>
    <t>2008/03/31</t>
  </si>
  <si>
    <t>現金及び預金</t>
  </si>
  <si>
    <t>千円</t>
  </si>
  <si>
    <t>受取手形</t>
  </si>
  <si>
    <t>売掛金</t>
  </si>
  <si>
    <t>有価証券</t>
  </si>
  <si>
    <t>商品及び製品</t>
  </si>
  <si>
    <t>原材料及び貯蔵品</t>
  </si>
  <si>
    <t>前払費用</t>
  </si>
  <si>
    <t>繰延税金資産</t>
  </si>
  <si>
    <t>関係会社短期貸付金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</si>
  <si>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</si>
  <si>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</si>
  <si>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</si>
  <si>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</si>
  <si>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</si>
  <si>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</si>
  <si>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</si>
  <si>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</si>
  <si>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</si>
  <si>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</si>
  <si>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</si>
  <si>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</si>
  <si>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</si>
  <si>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</si>
  <si>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</si>
  <si>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</si>
  <si>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</si>
  <si>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</si>
  <si>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</si>
  <si>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のれん</t>
  </si>
  <si>
    <t>ソフトウエア</t>
  </si>
  <si>
    <t>ソフトウエア仮勘定</t>
  </si>
  <si>
    <t>電話加入権</t>
  </si>
  <si>
    <t>無形固定資産</t>
  </si>
  <si>
    <t>投資有価証券</t>
  </si>
  <si>
    <t>関係会社株式</t>
  </si>
  <si>
    <t>出資金</t>
  </si>
  <si>
    <t>長期貸付金</t>
  </si>
  <si>
    <t>従業員に対する長期貸付金</t>
  </si>
  <si>
    <t>関係会社長期貸付金</t>
  </si>
  <si>
    <t>破産更生債権等</t>
  </si>
  <si>
    <t>長期前払費用</t>
  </si>
  <si>
    <t>差入保証金</t>
  </si>
  <si>
    <t>会員権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</si>
  <si>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</si>
  <si>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</si>
  <si>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</si>
  <si>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</si>
  <si>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</si>
  <si>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</si>
  <si>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</si>
  <si>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</si>
  <si>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</si>
  <si>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</si>
  <si>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</si>
  <si>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預り金</t>
  </si>
  <si>
    <t>賞与引当金</t>
  </si>
  <si>
    <t>流動負債</t>
  </si>
  <si>
    <t>長期借入金</t>
  </si>
  <si>
    <t>退職給付引当金</t>
  </si>
  <si>
    <t>役員退職慰労引当金</t>
  </si>
  <si>
    <t>資産除去債務</t>
  </si>
  <si>
    <t>長期預り保証金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</si>
  <si>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</si>
  <si>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</si>
  <si>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</si>
  <si>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</si>
  <si>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</si>
  <si>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</si>
  <si>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</si>
  <si>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</si>
  <si>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</si>
  <si>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</si>
  <si>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</si>
  <si>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</si>
  <si>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</si>
  <si>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</si>
  <si>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</si>
  <si>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</si>
  <si>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</si>
  <si>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株式会社Ｍｉｓｕｍｉ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</si>
  <si>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</si>
  <si>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</si>
  <si>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</si>
  <si>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</si>
  <si>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</si>
  <si>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</si>
  <si>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</si>
  <si>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</si>
  <si>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</si>
  <si>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</si>
  <si>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商品及び製品期首たな卸高</t>
  </si>
  <si>
    <t>当期製品製造原価</t>
  </si>
  <si>
    <t>当期商品仕入高</t>
  </si>
  <si>
    <t>合計</t>
  </si>
  <si>
    <t>他勘定振替高</t>
  </si>
  <si>
    <t>商品及び製品期末たな卸高</t>
  </si>
  <si>
    <t>軽油引取税</t>
  </si>
  <si>
    <t>石油ガス税</t>
  </si>
  <si>
    <t>賃貸原価</t>
  </si>
  <si>
    <t>売上原価</t>
  </si>
  <si>
    <t>売上総利益</t>
  </si>
  <si>
    <t>広告宣伝費</t>
  </si>
  <si>
    <t>販売手数料</t>
  </si>
  <si>
    <t>運搬費</t>
  </si>
  <si>
    <t>貸倒引当金繰入額</t>
  </si>
  <si>
    <t>役員報酬</t>
  </si>
  <si>
    <t>給料及び手当</t>
  </si>
  <si>
    <t>雑給</t>
  </si>
  <si>
    <t>賞与</t>
  </si>
  <si>
    <t>（うち賞与引当金繰入額）</t>
  </si>
  <si>
    <t>（うち役員退職慰労引当金繰入額）</t>
  </si>
  <si>
    <t>（うち退職給付費用）</t>
  </si>
  <si>
    <t>水道光熱費</t>
  </si>
  <si>
    <t>消耗品費</t>
  </si>
  <si>
    <t>賃借料</t>
  </si>
  <si>
    <t>減価償却費</t>
  </si>
  <si>
    <t>販売費・一般管理費</t>
  </si>
  <si>
    <t>営業利益</t>
  </si>
  <si>
    <t>受取利息</t>
  </si>
  <si>
    <t>有価証券利息</t>
  </si>
  <si>
    <t>受取配当金</t>
  </si>
  <si>
    <t>仕入割引</t>
  </si>
  <si>
    <t>受取賃貸料</t>
  </si>
  <si>
    <t>受取手数料</t>
  </si>
  <si>
    <t>貸倒引当金戻入額</t>
  </si>
  <si>
    <t>雑収益</t>
  </si>
  <si>
    <t>営業外収益</t>
  </si>
  <si>
    <t>支払利息</t>
  </si>
  <si>
    <t>売上割引</t>
  </si>
  <si>
    <t>賃貸費用</t>
  </si>
  <si>
    <t>雑損失</t>
  </si>
  <si>
    <t>営業外費用</t>
  </si>
  <si>
    <t>経常利益</t>
  </si>
  <si>
    <t>固定資産売却益</t>
  </si>
  <si>
    <t>受取保険金</t>
  </si>
  <si>
    <t>収用補償金</t>
  </si>
  <si>
    <t>特別利益</t>
  </si>
  <si>
    <t>固定資産売却損</t>
  </si>
  <si>
    <t>固定資産除却損</t>
  </si>
  <si>
    <t>減損損失</t>
  </si>
  <si>
    <t>災害による損失</t>
  </si>
  <si>
    <t>投資有価証券評価損</t>
  </si>
  <si>
    <t>投資有価証券売却損</t>
  </si>
  <si>
    <t>関係会社株式評価損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</si>
  <si>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</si>
  <si>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</si>
  <si>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</si>
  <si>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</si>
  <si>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</si>
  <si>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</si>
  <si>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</si>
  <si>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</si>
  <si>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</si>
  <si>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</si>
  <si>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2013/11/12</t>
  </si>
  <si>
    <t>2013/09/30</t>
  </si>
  <si>
    <t>2013/08/13</t>
  </si>
  <si>
    <t>2013/06/30</t>
  </si>
  <si>
    <t>2013/02/13</t>
  </si>
  <si>
    <t>2012/12/31</t>
  </si>
  <si>
    <t>2012/11/12</t>
  </si>
  <si>
    <t>2012/09/30</t>
  </si>
  <si>
    <t>2012/08/13</t>
  </si>
  <si>
    <t>2012/06/30</t>
  </si>
  <si>
    <t>2012/02/13</t>
  </si>
  <si>
    <t>2011/12/31</t>
  </si>
  <si>
    <t>2011/11/11</t>
  </si>
  <si>
    <t>2011/09/30</t>
  </si>
  <si>
    <t>2011/08/11</t>
  </si>
  <si>
    <t>2011/06/30</t>
  </si>
  <si>
    <t>2011/02/14</t>
  </si>
  <si>
    <t>2010/12/31</t>
  </si>
  <si>
    <t>2010/11/11</t>
  </si>
  <si>
    <t>2010/09/30</t>
  </si>
  <si>
    <t>2010/08/12</t>
  </si>
  <si>
    <t>2010/06/30</t>
  </si>
  <si>
    <t>2010/02/12</t>
  </si>
  <si>
    <t>2009/12/31</t>
  </si>
  <si>
    <t>2009/11/12</t>
  </si>
  <si>
    <t>2009/09/30</t>
  </si>
  <si>
    <t>2009/08/13</t>
  </si>
  <si>
    <t>2009/06/30</t>
  </si>
  <si>
    <t>2009/02/13</t>
  </si>
  <si>
    <t>2008/12/31</t>
  </si>
  <si>
    <t>2008/11/14</t>
  </si>
  <si>
    <t>2008/09/30</t>
  </si>
  <si>
    <t>2008/08/13</t>
  </si>
  <si>
    <t>2008/06/30</t>
  </si>
  <si>
    <t>受取手形及び営業未収入金</t>
  </si>
  <si>
    <t>仕掛品</t>
  </si>
  <si>
    <t>建物及び構築物（純額）</t>
  </si>
  <si>
    <t>その他（純額）</t>
  </si>
  <si>
    <t>支払手形及び買掛金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</si>
</sst>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146</v>
      </c>
      <c r="B2" s="14">
        <v>7441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147</v>
      </c>
      <c r="B3" s="1" t="s">
        <v>148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49</v>
      </c>
      <c r="B4" s="15" t="str">
        <f>HYPERLINK("http://www.kabupro.jp/mark/20140213/S10014BE.htm","四半期報告書")</f>
        <v>四半期報告書</v>
      </c>
      <c r="C4" s="15" t="str">
        <f>HYPERLINK("http://www.kabupro.jp/mark/20131112/S1000ERN.htm","四半期報告書")</f>
        <v>四半期報告書</v>
      </c>
      <c r="D4" s="15" t="str">
        <f>HYPERLINK("http://www.kabupro.jp/mark/20130813/S000E7TN.htm","四半期報告書")</f>
        <v>四半期報告書</v>
      </c>
      <c r="E4" s="15" t="str">
        <f>HYPERLINK("http://www.kabupro.jp/mark/20130628/S000DPCC.htm","有価証券報告書")</f>
        <v>有価証券報告書</v>
      </c>
      <c r="F4" s="15" t="str">
        <f>HYPERLINK("http://www.kabupro.jp/mark/20140213/S10014BE.htm","四半期報告書")</f>
        <v>四半期報告書</v>
      </c>
      <c r="G4" s="15" t="str">
        <f>HYPERLINK("http://www.kabupro.jp/mark/20131112/S1000ERN.htm","四半期報告書")</f>
        <v>四半期報告書</v>
      </c>
      <c r="H4" s="15" t="str">
        <f>HYPERLINK("http://www.kabupro.jp/mark/20130813/S000E7TN.htm","四半期報告書")</f>
        <v>四半期報告書</v>
      </c>
      <c r="I4" s="15" t="str">
        <f>HYPERLINK("http://www.kabupro.jp/mark/20130628/S000DPCC.htm","有価証券報告書")</f>
        <v>有価証券報告書</v>
      </c>
      <c r="J4" s="15" t="str">
        <f>HYPERLINK("http://www.kabupro.jp/mark/20130213/S000CSSR.htm","四半期報告書")</f>
        <v>四半期報告書</v>
      </c>
      <c r="K4" s="15" t="str">
        <f>HYPERLINK("http://www.kabupro.jp/mark/20121112/S000C7GP.htm","四半期報告書")</f>
        <v>四半期報告書</v>
      </c>
      <c r="L4" s="15" t="str">
        <f>HYPERLINK("http://www.kabupro.jp/mark/20120813/S000BNZ7.htm","四半期報告書")</f>
        <v>四半期報告書</v>
      </c>
      <c r="M4" s="15" t="str">
        <f>HYPERLINK("http://www.kabupro.jp/mark/20120628/S000B469.htm","有価証券報告書")</f>
        <v>有価証券報告書</v>
      </c>
      <c r="N4" s="15" t="str">
        <f>HYPERLINK("http://www.kabupro.jp/mark/20120213/S000AACP.htm","四半期報告書")</f>
        <v>四半期報告書</v>
      </c>
      <c r="O4" s="15" t="str">
        <f>HYPERLINK("http://www.kabupro.jp/mark/20111111/S0009NC2.htm","四半期報告書")</f>
        <v>四半期報告書</v>
      </c>
      <c r="P4" s="15" t="str">
        <f>HYPERLINK("http://www.kabupro.jp/mark/20110811/S00092UX.htm","四半期報告書")</f>
        <v>四半期報告書</v>
      </c>
      <c r="Q4" s="15" t="str">
        <f>HYPERLINK("http://www.kabupro.jp/mark/20110627/S0008JDO.htm","有価証券報告書")</f>
        <v>有価証券報告書</v>
      </c>
      <c r="R4" s="15" t="str">
        <f>HYPERLINK("http://www.kabupro.jp/mark/20110214/S0007QTC.htm","四半期報告書")</f>
        <v>四半期報告書</v>
      </c>
      <c r="S4" s="15" t="str">
        <f>HYPERLINK("http://www.kabupro.jp/mark/20101111/S00073D6.htm","四半期報告書")</f>
        <v>四半期報告書</v>
      </c>
      <c r="T4" s="15" t="str">
        <f>HYPERLINK("http://www.kabupro.jp/mark/20100812/S0006JVD.htm","四半期報告書")</f>
        <v>四半期報告書</v>
      </c>
      <c r="U4" s="15" t="str">
        <f>HYPERLINK("http://www.kabupro.jp/mark/20100625/S0005Z5P.htm","有価証券報告書")</f>
        <v>有価証券報告書</v>
      </c>
      <c r="V4" s="15" t="str">
        <f>HYPERLINK("http://www.kabupro.jp/mark/20100212/S00053R1.htm","四半期報告書")</f>
        <v>四半期報告書</v>
      </c>
      <c r="W4" s="15" t="str">
        <f>HYPERLINK("http://www.kabupro.jp/mark/20091112/S0004J5C.htm","四半期報告書")</f>
        <v>四半期報告書</v>
      </c>
      <c r="X4" s="15" t="str">
        <f>HYPERLINK("http://www.kabupro.jp/mark/20090813/S0003XB2.htm","四半期報告書")</f>
        <v>四半期報告書</v>
      </c>
      <c r="Y4" s="15" t="str">
        <f>HYPERLINK("http://www.kabupro.jp/mark/20090625/S0003D83.htm","有価証券報告書")</f>
        <v>有価証券報告書</v>
      </c>
    </row>
    <row r="5" spans="1:25" ht="14.25" thickBot="1">
      <c r="A5" s="11" t="s">
        <v>50</v>
      </c>
      <c r="B5" s="1" t="s">
        <v>220</v>
      </c>
      <c r="C5" s="1" t="s">
        <v>223</v>
      </c>
      <c r="D5" s="1" t="s">
        <v>225</v>
      </c>
      <c r="E5" s="1" t="s">
        <v>56</v>
      </c>
      <c r="F5" s="1" t="s">
        <v>220</v>
      </c>
      <c r="G5" s="1" t="s">
        <v>223</v>
      </c>
      <c r="H5" s="1" t="s">
        <v>225</v>
      </c>
      <c r="I5" s="1" t="s">
        <v>56</v>
      </c>
      <c r="J5" s="1" t="s">
        <v>227</v>
      </c>
      <c r="K5" s="1" t="s">
        <v>229</v>
      </c>
      <c r="L5" s="1" t="s">
        <v>231</v>
      </c>
      <c r="M5" s="1" t="s">
        <v>60</v>
      </c>
      <c r="N5" s="1" t="s">
        <v>233</v>
      </c>
      <c r="O5" s="1" t="s">
        <v>235</v>
      </c>
      <c r="P5" s="1" t="s">
        <v>237</v>
      </c>
      <c r="Q5" s="1" t="s">
        <v>62</v>
      </c>
      <c r="R5" s="1" t="s">
        <v>239</v>
      </c>
      <c r="S5" s="1" t="s">
        <v>241</v>
      </c>
      <c r="T5" s="1" t="s">
        <v>243</v>
      </c>
      <c r="U5" s="1" t="s">
        <v>64</v>
      </c>
      <c r="V5" s="1" t="s">
        <v>245</v>
      </c>
      <c r="W5" s="1" t="s">
        <v>247</v>
      </c>
      <c r="X5" s="1" t="s">
        <v>249</v>
      </c>
      <c r="Y5" s="1" t="s">
        <v>66</v>
      </c>
    </row>
    <row r="6" spans="1:25" ht="15" thickBot="1" thickTop="1">
      <c r="A6" s="10" t="s">
        <v>51</v>
      </c>
      <c r="B6" s="18" t="s">
        <v>48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52</v>
      </c>
      <c r="B7" s="14" t="s">
        <v>2</v>
      </c>
      <c r="C7" s="14" t="s">
        <v>2</v>
      </c>
      <c r="D7" s="14" t="s">
        <v>2</v>
      </c>
      <c r="E7" s="16" t="s">
        <v>57</v>
      </c>
      <c r="F7" s="14" t="s">
        <v>2</v>
      </c>
      <c r="G7" s="14" t="s">
        <v>2</v>
      </c>
      <c r="H7" s="14" t="s">
        <v>2</v>
      </c>
      <c r="I7" s="16" t="s">
        <v>57</v>
      </c>
      <c r="J7" s="14" t="s">
        <v>2</v>
      </c>
      <c r="K7" s="14" t="s">
        <v>2</v>
      </c>
      <c r="L7" s="14" t="s">
        <v>2</v>
      </c>
      <c r="M7" s="16" t="s">
        <v>57</v>
      </c>
      <c r="N7" s="14" t="s">
        <v>2</v>
      </c>
      <c r="O7" s="14" t="s">
        <v>2</v>
      </c>
      <c r="P7" s="14" t="s">
        <v>2</v>
      </c>
      <c r="Q7" s="16" t="s">
        <v>57</v>
      </c>
      <c r="R7" s="14" t="s">
        <v>2</v>
      </c>
      <c r="S7" s="14" t="s">
        <v>2</v>
      </c>
      <c r="T7" s="14" t="s">
        <v>2</v>
      </c>
      <c r="U7" s="16" t="s">
        <v>57</v>
      </c>
      <c r="V7" s="14" t="s">
        <v>2</v>
      </c>
      <c r="W7" s="14" t="s">
        <v>2</v>
      </c>
      <c r="X7" s="14" t="s">
        <v>2</v>
      </c>
      <c r="Y7" s="16" t="s">
        <v>57</v>
      </c>
    </row>
    <row r="8" spans="1:25" ht="13.5">
      <c r="A8" s="13" t="s">
        <v>53</v>
      </c>
      <c r="B8" s="1" t="s">
        <v>3</v>
      </c>
      <c r="C8" s="1" t="s">
        <v>3</v>
      </c>
      <c r="D8" s="1" t="s">
        <v>3</v>
      </c>
      <c r="E8" s="17" t="s">
        <v>152</v>
      </c>
      <c r="F8" s="1" t="s">
        <v>152</v>
      </c>
      <c r="G8" s="1" t="s">
        <v>152</v>
      </c>
      <c r="H8" s="1" t="s">
        <v>152</v>
      </c>
      <c r="I8" s="17" t="s">
        <v>153</v>
      </c>
      <c r="J8" s="1" t="s">
        <v>153</v>
      </c>
      <c r="K8" s="1" t="s">
        <v>153</v>
      </c>
      <c r="L8" s="1" t="s">
        <v>153</v>
      </c>
      <c r="M8" s="17" t="s">
        <v>154</v>
      </c>
      <c r="N8" s="1" t="s">
        <v>154</v>
      </c>
      <c r="O8" s="1" t="s">
        <v>154</v>
      </c>
      <c r="P8" s="1" t="s">
        <v>154</v>
      </c>
      <c r="Q8" s="17" t="s">
        <v>155</v>
      </c>
      <c r="R8" s="1" t="s">
        <v>155</v>
      </c>
      <c r="S8" s="1" t="s">
        <v>155</v>
      </c>
      <c r="T8" s="1" t="s">
        <v>155</v>
      </c>
      <c r="U8" s="17" t="s">
        <v>156</v>
      </c>
      <c r="V8" s="1" t="s">
        <v>156</v>
      </c>
      <c r="W8" s="1" t="s">
        <v>156</v>
      </c>
      <c r="X8" s="1" t="s">
        <v>156</v>
      </c>
      <c r="Y8" s="17" t="s">
        <v>157</v>
      </c>
    </row>
    <row r="9" spans="1:25" ht="13.5">
      <c r="A9" s="13" t="s">
        <v>54</v>
      </c>
      <c r="B9" s="1" t="s">
        <v>222</v>
      </c>
      <c r="C9" s="1" t="s">
        <v>224</v>
      </c>
      <c r="D9" s="1" t="s">
        <v>226</v>
      </c>
      <c r="E9" s="17" t="s">
        <v>58</v>
      </c>
      <c r="F9" s="1" t="s">
        <v>228</v>
      </c>
      <c r="G9" s="1" t="s">
        <v>230</v>
      </c>
      <c r="H9" s="1" t="s">
        <v>232</v>
      </c>
      <c r="I9" s="17" t="s">
        <v>59</v>
      </c>
      <c r="J9" s="1" t="s">
        <v>234</v>
      </c>
      <c r="K9" s="1" t="s">
        <v>236</v>
      </c>
      <c r="L9" s="1" t="s">
        <v>238</v>
      </c>
      <c r="M9" s="17" t="s">
        <v>61</v>
      </c>
      <c r="N9" s="1" t="s">
        <v>240</v>
      </c>
      <c r="O9" s="1" t="s">
        <v>242</v>
      </c>
      <c r="P9" s="1" t="s">
        <v>244</v>
      </c>
      <c r="Q9" s="17" t="s">
        <v>63</v>
      </c>
      <c r="R9" s="1" t="s">
        <v>246</v>
      </c>
      <c r="S9" s="1" t="s">
        <v>248</v>
      </c>
      <c r="T9" s="1" t="s">
        <v>250</v>
      </c>
      <c r="U9" s="17" t="s">
        <v>65</v>
      </c>
      <c r="V9" s="1" t="s">
        <v>252</v>
      </c>
      <c r="W9" s="1" t="s">
        <v>254</v>
      </c>
      <c r="X9" s="1" t="s">
        <v>256</v>
      </c>
      <c r="Y9" s="17" t="s">
        <v>67</v>
      </c>
    </row>
    <row r="10" spans="1:25" ht="14.25" thickBot="1">
      <c r="A10" s="13" t="s">
        <v>55</v>
      </c>
      <c r="B10" s="1" t="s">
        <v>69</v>
      </c>
      <c r="C10" s="1" t="s">
        <v>69</v>
      </c>
      <c r="D10" s="1" t="s">
        <v>69</v>
      </c>
      <c r="E10" s="17" t="s">
        <v>69</v>
      </c>
      <c r="F10" s="1" t="s">
        <v>69</v>
      </c>
      <c r="G10" s="1" t="s">
        <v>69</v>
      </c>
      <c r="H10" s="1" t="s">
        <v>69</v>
      </c>
      <c r="I10" s="17" t="s">
        <v>69</v>
      </c>
      <c r="J10" s="1" t="s">
        <v>69</v>
      </c>
      <c r="K10" s="1" t="s">
        <v>69</v>
      </c>
      <c r="L10" s="1" t="s">
        <v>69</v>
      </c>
      <c r="M10" s="17" t="s">
        <v>69</v>
      </c>
      <c r="N10" s="1" t="s">
        <v>69</v>
      </c>
      <c r="O10" s="1" t="s">
        <v>69</v>
      </c>
      <c r="P10" s="1" t="s">
        <v>69</v>
      </c>
      <c r="Q10" s="17" t="s">
        <v>69</v>
      </c>
      <c r="R10" s="1" t="s">
        <v>69</v>
      </c>
      <c r="S10" s="1" t="s">
        <v>69</v>
      </c>
      <c r="T10" s="1" t="s">
        <v>69</v>
      </c>
      <c r="U10" s="17" t="s">
        <v>69</v>
      </c>
      <c r="V10" s="1" t="s">
        <v>69</v>
      </c>
      <c r="W10" s="1" t="s">
        <v>69</v>
      </c>
      <c r="X10" s="1" t="s">
        <v>69</v>
      </c>
      <c r="Y10" s="17" t="s">
        <v>69</v>
      </c>
    </row>
    <row r="11" spans="1:25" ht="14.25" thickTop="1">
      <c r="A11" s="26" t="s">
        <v>158</v>
      </c>
      <c r="B11" s="27">
        <v>48898278</v>
      </c>
      <c r="C11" s="27">
        <v>30997591</v>
      </c>
      <c r="D11" s="27">
        <v>15028744</v>
      </c>
      <c r="E11" s="21">
        <v>60640315</v>
      </c>
      <c r="F11" s="27">
        <v>44270858</v>
      </c>
      <c r="G11" s="27">
        <v>28229324</v>
      </c>
      <c r="H11" s="27">
        <v>14255255</v>
      </c>
      <c r="I11" s="21">
        <v>58814591</v>
      </c>
      <c r="J11" s="27">
        <v>43150672</v>
      </c>
      <c r="K11" s="27">
        <v>28224355</v>
      </c>
      <c r="L11" s="27">
        <v>14096326</v>
      </c>
      <c r="M11" s="21">
        <v>55179100</v>
      </c>
      <c r="N11" s="27">
        <v>39846963</v>
      </c>
      <c r="O11" s="27">
        <v>26160775</v>
      </c>
      <c r="P11" s="27">
        <v>13108150</v>
      </c>
      <c r="Q11" s="21">
        <v>51123655</v>
      </c>
      <c r="R11" s="27">
        <v>37371882</v>
      </c>
      <c r="S11" s="27">
        <v>23721402</v>
      </c>
      <c r="T11" s="27">
        <v>11344874</v>
      </c>
      <c r="U11" s="21">
        <v>59549312</v>
      </c>
      <c r="V11" s="27">
        <v>48020922</v>
      </c>
      <c r="W11" s="27">
        <v>33020414</v>
      </c>
      <c r="X11" s="27">
        <v>16141305</v>
      </c>
      <c r="Y11" s="21">
        <v>61249362</v>
      </c>
    </row>
    <row r="12" spans="1:25" ht="13.5">
      <c r="A12" s="7" t="s">
        <v>168</v>
      </c>
      <c r="B12" s="28">
        <v>40291503</v>
      </c>
      <c r="C12" s="28">
        <v>25442304</v>
      </c>
      <c r="D12" s="28">
        <v>12284340</v>
      </c>
      <c r="E12" s="22">
        <v>48824323</v>
      </c>
      <c r="F12" s="28">
        <v>35337461</v>
      </c>
      <c r="G12" s="28">
        <v>22341948</v>
      </c>
      <c r="H12" s="28">
        <v>11279008</v>
      </c>
      <c r="I12" s="22">
        <v>46732678</v>
      </c>
      <c r="J12" s="28">
        <v>34202310</v>
      </c>
      <c r="K12" s="28">
        <v>22373551</v>
      </c>
      <c r="L12" s="28">
        <v>11210256</v>
      </c>
      <c r="M12" s="22">
        <v>43378556</v>
      </c>
      <c r="N12" s="28">
        <v>31105050</v>
      </c>
      <c r="O12" s="28">
        <v>20423855</v>
      </c>
      <c r="P12" s="28">
        <v>10269080</v>
      </c>
      <c r="Q12" s="22">
        <v>39527863</v>
      </c>
      <c r="R12" s="28">
        <v>28767993</v>
      </c>
      <c r="S12" s="28">
        <v>18207263</v>
      </c>
      <c r="T12" s="28">
        <v>8565526</v>
      </c>
      <c r="U12" s="22">
        <v>48057750</v>
      </c>
      <c r="V12" s="28">
        <v>39467815</v>
      </c>
      <c r="W12" s="28">
        <v>27472774</v>
      </c>
      <c r="X12" s="28">
        <v>13443675</v>
      </c>
      <c r="Y12" s="22">
        <v>50272477</v>
      </c>
    </row>
    <row r="13" spans="1:25" ht="13.5">
      <c r="A13" s="7" t="s">
        <v>169</v>
      </c>
      <c r="B13" s="28">
        <v>8606775</v>
      </c>
      <c r="C13" s="28">
        <v>5555287</v>
      </c>
      <c r="D13" s="28">
        <v>2744403</v>
      </c>
      <c r="E13" s="22">
        <v>11815992</v>
      </c>
      <c r="F13" s="28">
        <v>8933397</v>
      </c>
      <c r="G13" s="28">
        <v>5887375</v>
      </c>
      <c r="H13" s="28">
        <v>2976246</v>
      </c>
      <c r="I13" s="22">
        <v>12081912</v>
      </c>
      <c r="J13" s="28">
        <v>8948361</v>
      </c>
      <c r="K13" s="28">
        <v>5850803</v>
      </c>
      <c r="L13" s="28">
        <v>2886070</v>
      </c>
      <c r="M13" s="22">
        <v>11800544</v>
      </c>
      <c r="N13" s="28">
        <v>8741913</v>
      </c>
      <c r="O13" s="28">
        <v>5736919</v>
      </c>
      <c r="P13" s="28">
        <v>2839069</v>
      </c>
      <c r="Q13" s="22">
        <v>11595791</v>
      </c>
      <c r="R13" s="28">
        <v>8603889</v>
      </c>
      <c r="S13" s="28">
        <v>5514138</v>
      </c>
      <c r="T13" s="28">
        <v>2779348</v>
      </c>
      <c r="U13" s="22">
        <v>11491561</v>
      </c>
      <c r="V13" s="28">
        <v>8553106</v>
      </c>
      <c r="W13" s="28">
        <v>5547640</v>
      </c>
      <c r="X13" s="28">
        <v>2697629</v>
      </c>
      <c r="Y13" s="22">
        <v>10976885</v>
      </c>
    </row>
    <row r="14" spans="1:25" ht="13.5">
      <c r="A14" s="7" t="s">
        <v>185</v>
      </c>
      <c r="B14" s="28">
        <v>8144306</v>
      </c>
      <c r="C14" s="28">
        <v>5368130</v>
      </c>
      <c r="D14" s="28">
        <v>2681987</v>
      </c>
      <c r="E14" s="22">
        <v>10908698</v>
      </c>
      <c r="F14" s="28">
        <v>8236914</v>
      </c>
      <c r="G14" s="28">
        <v>5465297</v>
      </c>
      <c r="H14" s="28">
        <v>2723097</v>
      </c>
      <c r="I14" s="22">
        <v>11269386</v>
      </c>
      <c r="J14" s="28">
        <v>8479631</v>
      </c>
      <c r="K14" s="28">
        <v>5629703</v>
      </c>
      <c r="L14" s="28">
        <v>2864928</v>
      </c>
      <c r="M14" s="22">
        <v>10687200</v>
      </c>
      <c r="N14" s="28">
        <v>8084457</v>
      </c>
      <c r="O14" s="28">
        <v>5213684</v>
      </c>
      <c r="P14" s="28">
        <v>2549269</v>
      </c>
      <c r="Q14" s="22">
        <v>10263894</v>
      </c>
      <c r="R14" s="28">
        <v>7681384</v>
      </c>
      <c r="S14" s="28">
        <v>5015185</v>
      </c>
      <c r="T14" s="28">
        <v>2509437</v>
      </c>
      <c r="U14" s="22">
        <v>10221883</v>
      </c>
      <c r="V14" s="28">
        <v>7757441</v>
      </c>
      <c r="W14" s="28">
        <v>5144216</v>
      </c>
      <c r="X14" s="28">
        <v>2522742</v>
      </c>
      <c r="Y14" s="22">
        <v>10449145</v>
      </c>
    </row>
    <row r="15" spans="1:25" ht="14.25" thickBot="1">
      <c r="A15" s="25" t="s">
        <v>186</v>
      </c>
      <c r="B15" s="29">
        <v>462468</v>
      </c>
      <c r="C15" s="29">
        <v>187157</v>
      </c>
      <c r="D15" s="29">
        <v>62416</v>
      </c>
      <c r="E15" s="23">
        <v>907294</v>
      </c>
      <c r="F15" s="29">
        <v>696482</v>
      </c>
      <c r="G15" s="29">
        <v>422077</v>
      </c>
      <c r="H15" s="29">
        <v>253148</v>
      </c>
      <c r="I15" s="23">
        <v>812525</v>
      </c>
      <c r="J15" s="29">
        <v>468730</v>
      </c>
      <c r="K15" s="29">
        <v>221099</v>
      </c>
      <c r="L15" s="29">
        <v>21141</v>
      </c>
      <c r="M15" s="23">
        <v>1113343</v>
      </c>
      <c r="N15" s="29">
        <v>657455</v>
      </c>
      <c r="O15" s="29">
        <v>523234</v>
      </c>
      <c r="P15" s="29">
        <v>289800</v>
      </c>
      <c r="Q15" s="23">
        <v>1331897</v>
      </c>
      <c r="R15" s="29">
        <v>922505</v>
      </c>
      <c r="S15" s="29">
        <v>498952</v>
      </c>
      <c r="T15" s="29">
        <v>269911</v>
      </c>
      <c r="U15" s="23">
        <v>1269678</v>
      </c>
      <c r="V15" s="29">
        <v>795665</v>
      </c>
      <c r="W15" s="29">
        <v>403424</v>
      </c>
      <c r="X15" s="29">
        <v>174887</v>
      </c>
      <c r="Y15" s="23">
        <v>527739</v>
      </c>
    </row>
    <row r="16" spans="1:25" ht="14.25" thickTop="1">
      <c r="A16" s="6" t="s">
        <v>187</v>
      </c>
      <c r="B16" s="28">
        <v>3342</v>
      </c>
      <c r="C16" s="28">
        <v>2349</v>
      </c>
      <c r="D16" s="28">
        <v>1082</v>
      </c>
      <c r="E16" s="22">
        <v>11786</v>
      </c>
      <c r="F16" s="28">
        <v>10533</v>
      </c>
      <c r="G16" s="28">
        <v>9067</v>
      </c>
      <c r="H16" s="28">
        <v>4678</v>
      </c>
      <c r="I16" s="22">
        <v>36944</v>
      </c>
      <c r="J16" s="28">
        <v>15347</v>
      </c>
      <c r="K16" s="28">
        <v>10803</v>
      </c>
      <c r="L16" s="28">
        <v>5112</v>
      </c>
      <c r="M16" s="22">
        <v>39952</v>
      </c>
      <c r="N16" s="28">
        <v>19684</v>
      </c>
      <c r="O16" s="28">
        <v>13430</v>
      </c>
      <c r="P16" s="28">
        <v>6056</v>
      </c>
      <c r="Q16" s="22">
        <v>47106</v>
      </c>
      <c r="R16" s="28">
        <v>39873</v>
      </c>
      <c r="S16" s="28">
        <v>31385</v>
      </c>
      <c r="T16" s="28">
        <v>23124</v>
      </c>
      <c r="U16" s="22">
        <v>47929</v>
      </c>
      <c r="V16" s="28">
        <v>35961</v>
      </c>
      <c r="W16" s="28">
        <v>23986</v>
      </c>
      <c r="X16" s="28">
        <v>11025</v>
      </c>
      <c r="Y16" s="22">
        <v>81257</v>
      </c>
    </row>
    <row r="17" spans="1:25" ht="13.5">
      <c r="A17" s="6" t="s">
        <v>189</v>
      </c>
      <c r="B17" s="28">
        <v>29841</v>
      </c>
      <c r="C17" s="28">
        <v>20611</v>
      </c>
      <c r="D17" s="28">
        <v>17364</v>
      </c>
      <c r="E17" s="22">
        <v>43936</v>
      </c>
      <c r="F17" s="28">
        <v>34319</v>
      </c>
      <c r="G17" s="28">
        <v>25452</v>
      </c>
      <c r="H17" s="28">
        <v>22424</v>
      </c>
      <c r="I17" s="22">
        <v>49030</v>
      </c>
      <c r="J17" s="28">
        <v>43574</v>
      </c>
      <c r="K17" s="28">
        <v>24296</v>
      </c>
      <c r="L17" s="28">
        <v>21320</v>
      </c>
      <c r="M17" s="22">
        <v>29542</v>
      </c>
      <c r="N17" s="28">
        <v>27355</v>
      </c>
      <c r="O17" s="28">
        <v>19956</v>
      </c>
      <c r="P17" s="28">
        <v>12747</v>
      </c>
      <c r="Q17" s="22">
        <v>22499</v>
      </c>
      <c r="R17" s="28">
        <v>22495</v>
      </c>
      <c r="S17" s="28">
        <v>14234</v>
      </c>
      <c r="T17" s="28">
        <v>11808</v>
      </c>
      <c r="U17" s="22">
        <v>22578</v>
      </c>
      <c r="V17" s="28">
        <v>21885</v>
      </c>
      <c r="W17" s="28">
        <v>13819</v>
      </c>
      <c r="X17" s="28">
        <v>11446</v>
      </c>
      <c r="Y17" s="22">
        <v>20912</v>
      </c>
    </row>
    <row r="18" spans="1:25" ht="13.5">
      <c r="A18" s="6" t="s">
        <v>191</v>
      </c>
      <c r="B18" s="28">
        <v>112849</v>
      </c>
      <c r="C18" s="28">
        <v>73440</v>
      </c>
      <c r="D18" s="28">
        <v>36558</v>
      </c>
      <c r="E18" s="22">
        <v>147639</v>
      </c>
      <c r="F18" s="28">
        <v>112716</v>
      </c>
      <c r="G18" s="28">
        <v>75150</v>
      </c>
      <c r="H18" s="28">
        <v>37717</v>
      </c>
      <c r="I18" s="22">
        <v>146439</v>
      </c>
      <c r="J18" s="28">
        <v>110481</v>
      </c>
      <c r="K18" s="28">
        <v>73792</v>
      </c>
      <c r="L18" s="28">
        <v>37086</v>
      </c>
      <c r="M18" s="22">
        <v>153828</v>
      </c>
      <c r="N18" s="28">
        <v>117114</v>
      </c>
      <c r="O18" s="28">
        <v>77491</v>
      </c>
      <c r="P18" s="28">
        <v>39566</v>
      </c>
      <c r="Q18" s="22">
        <v>150976</v>
      </c>
      <c r="R18" s="28">
        <v>113149</v>
      </c>
      <c r="S18" s="28">
        <v>74814</v>
      </c>
      <c r="T18" s="28">
        <v>35512</v>
      </c>
      <c r="U18" s="22">
        <v>155547</v>
      </c>
      <c r="V18" s="28">
        <v>117902</v>
      </c>
      <c r="W18" s="28">
        <v>78355</v>
      </c>
      <c r="X18" s="28">
        <v>39221</v>
      </c>
      <c r="Y18" s="22">
        <v>150486</v>
      </c>
    </row>
    <row r="19" spans="1:25" ht="13.5">
      <c r="A19" s="6" t="s">
        <v>193</v>
      </c>
      <c r="B19" s="28"/>
      <c r="C19" s="28"/>
      <c r="D19" s="28"/>
      <c r="E19" s="22">
        <v>106797</v>
      </c>
      <c r="F19" s="28">
        <v>106797</v>
      </c>
      <c r="G19" s="28">
        <v>106797</v>
      </c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/>
    </row>
    <row r="20" spans="1:25" ht="13.5">
      <c r="A20" s="6" t="s">
        <v>79</v>
      </c>
      <c r="B20" s="28">
        <v>278897</v>
      </c>
      <c r="C20" s="28">
        <v>136970</v>
      </c>
      <c r="D20" s="28">
        <v>61444</v>
      </c>
      <c r="E20" s="22">
        <v>173295</v>
      </c>
      <c r="F20" s="28">
        <v>161302</v>
      </c>
      <c r="G20" s="28">
        <v>115288</v>
      </c>
      <c r="H20" s="28">
        <v>92977</v>
      </c>
      <c r="I20" s="22">
        <v>161354</v>
      </c>
      <c r="J20" s="28">
        <v>186374</v>
      </c>
      <c r="K20" s="28">
        <v>130310</v>
      </c>
      <c r="L20" s="28">
        <v>65500</v>
      </c>
      <c r="M20" s="22">
        <v>125712</v>
      </c>
      <c r="N20" s="28">
        <v>159806</v>
      </c>
      <c r="O20" s="28">
        <v>111428</v>
      </c>
      <c r="P20" s="28">
        <v>59810</v>
      </c>
      <c r="Q20" s="22">
        <v>130175</v>
      </c>
      <c r="R20" s="28">
        <v>156519</v>
      </c>
      <c r="S20" s="28">
        <v>103477</v>
      </c>
      <c r="T20" s="28">
        <v>47411</v>
      </c>
      <c r="U20" s="22">
        <v>133841</v>
      </c>
      <c r="V20" s="28">
        <v>207154</v>
      </c>
      <c r="W20" s="28">
        <v>151105</v>
      </c>
      <c r="X20" s="28">
        <v>83398</v>
      </c>
      <c r="Y20" s="22">
        <v>153502</v>
      </c>
    </row>
    <row r="21" spans="1:25" ht="13.5">
      <c r="A21" s="6" t="s">
        <v>195</v>
      </c>
      <c r="B21" s="28">
        <v>424930</v>
      </c>
      <c r="C21" s="28">
        <v>233372</v>
      </c>
      <c r="D21" s="28">
        <v>116450</v>
      </c>
      <c r="E21" s="22">
        <v>588452</v>
      </c>
      <c r="F21" s="28">
        <v>425668</v>
      </c>
      <c r="G21" s="28">
        <v>331756</v>
      </c>
      <c r="H21" s="28">
        <v>157798</v>
      </c>
      <c r="I21" s="22">
        <v>498345</v>
      </c>
      <c r="J21" s="28">
        <v>355778</v>
      </c>
      <c r="K21" s="28">
        <v>239202</v>
      </c>
      <c r="L21" s="28">
        <v>129021</v>
      </c>
      <c r="M21" s="22">
        <v>455424</v>
      </c>
      <c r="N21" s="28">
        <v>323961</v>
      </c>
      <c r="O21" s="28">
        <v>222306</v>
      </c>
      <c r="P21" s="28">
        <v>118180</v>
      </c>
      <c r="Q21" s="22">
        <v>463669</v>
      </c>
      <c r="R21" s="28">
        <v>332038</v>
      </c>
      <c r="S21" s="28">
        <v>223911</v>
      </c>
      <c r="T21" s="28">
        <v>117858</v>
      </c>
      <c r="U21" s="22">
        <v>514048</v>
      </c>
      <c r="V21" s="28">
        <v>382903</v>
      </c>
      <c r="W21" s="28">
        <v>267267</v>
      </c>
      <c r="X21" s="28">
        <v>145092</v>
      </c>
      <c r="Y21" s="22">
        <v>570546</v>
      </c>
    </row>
    <row r="22" spans="1:25" ht="13.5">
      <c r="A22" s="6" t="s">
        <v>196</v>
      </c>
      <c r="B22" s="28">
        <v>105180</v>
      </c>
      <c r="C22" s="28">
        <v>70531</v>
      </c>
      <c r="D22" s="28">
        <v>35333</v>
      </c>
      <c r="E22" s="22">
        <v>158160</v>
      </c>
      <c r="F22" s="28">
        <v>122235</v>
      </c>
      <c r="G22" s="28">
        <v>83679</v>
      </c>
      <c r="H22" s="28">
        <v>42247</v>
      </c>
      <c r="I22" s="22">
        <v>179648</v>
      </c>
      <c r="J22" s="28">
        <v>137228</v>
      </c>
      <c r="K22" s="28">
        <v>92589</v>
      </c>
      <c r="L22" s="28">
        <v>46418</v>
      </c>
      <c r="M22" s="22">
        <v>201872</v>
      </c>
      <c r="N22" s="28">
        <v>154940</v>
      </c>
      <c r="O22" s="28">
        <v>106063</v>
      </c>
      <c r="P22" s="28">
        <v>53687</v>
      </c>
      <c r="Q22" s="22">
        <v>240445</v>
      </c>
      <c r="R22" s="28">
        <v>184687</v>
      </c>
      <c r="S22" s="28">
        <v>125598</v>
      </c>
      <c r="T22" s="28">
        <v>63587</v>
      </c>
      <c r="U22" s="22">
        <v>298489</v>
      </c>
      <c r="V22" s="28">
        <v>228399</v>
      </c>
      <c r="W22" s="28">
        <v>152760</v>
      </c>
      <c r="X22" s="28">
        <v>75916</v>
      </c>
      <c r="Y22" s="22">
        <v>301886</v>
      </c>
    </row>
    <row r="23" spans="1:25" ht="13.5">
      <c r="A23" s="6" t="s">
        <v>198</v>
      </c>
      <c r="B23" s="28">
        <v>44202</v>
      </c>
      <c r="C23" s="28">
        <v>28971</v>
      </c>
      <c r="D23" s="28">
        <v>14448</v>
      </c>
      <c r="E23" s="22">
        <v>65276</v>
      </c>
      <c r="F23" s="28">
        <v>50365</v>
      </c>
      <c r="G23" s="28">
        <v>33262</v>
      </c>
      <c r="H23" s="28">
        <v>16413</v>
      </c>
      <c r="I23" s="22">
        <v>68816</v>
      </c>
      <c r="J23" s="28">
        <v>51624</v>
      </c>
      <c r="K23" s="28">
        <v>34427</v>
      </c>
      <c r="L23" s="28">
        <v>17231</v>
      </c>
      <c r="M23" s="22">
        <v>71169</v>
      </c>
      <c r="N23" s="28">
        <v>53428</v>
      </c>
      <c r="O23" s="28">
        <v>35664</v>
      </c>
      <c r="P23" s="28">
        <v>17732</v>
      </c>
      <c r="Q23" s="22">
        <v>83445</v>
      </c>
      <c r="R23" s="28">
        <v>65416</v>
      </c>
      <c r="S23" s="28"/>
      <c r="T23" s="28"/>
      <c r="U23" s="22">
        <v>69343</v>
      </c>
      <c r="V23" s="28"/>
      <c r="W23" s="28"/>
      <c r="X23" s="28"/>
      <c r="Y23" s="22">
        <v>67018</v>
      </c>
    </row>
    <row r="24" spans="1:25" ht="13.5">
      <c r="A24" s="6" t="s">
        <v>79</v>
      </c>
      <c r="B24" s="28">
        <v>26052</v>
      </c>
      <c r="C24" s="28">
        <v>18720</v>
      </c>
      <c r="D24" s="28">
        <v>10411</v>
      </c>
      <c r="E24" s="22">
        <v>25915</v>
      </c>
      <c r="F24" s="28">
        <v>14662</v>
      </c>
      <c r="G24" s="28">
        <v>8199</v>
      </c>
      <c r="H24" s="28">
        <v>3162</v>
      </c>
      <c r="I24" s="22">
        <v>20723</v>
      </c>
      <c r="J24" s="28">
        <v>15822</v>
      </c>
      <c r="K24" s="28">
        <v>9197</v>
      </c>
      <c r="L24" s="28">
        <v>4250</v>
      </c>
      <c r="M24" s="22">
        <v>23540</v>
      </c>
      <c r="N24" s="28">
        <v>15898</v>
      </c>
      <c r="O24" s="28">
        <v>12036</v>
      </c>
      <c r="P24" s="28">
        <v>4726</v>
      </c>
      <c r="Q24" s="22">
        <v>13558</v>
      </c>
      <c r="R24" s="28">
        <v>14197</v>
      </c>
      <c r="S24" s="28">
        <v>49291</v>
      </c>
      <c r="T24" s="28">
        <v>22204</v>
      </c>
      <c r="U24" s="22">
        <v>21923</v>
      </c>
      <c r="V24" s="28">
        <v>81001</v>
      </c>
      <c r="W24" s="28">
        <v>44737</v>
      </c>
      <c r="X24" s="28">
        <v>21513</v>
      </c>
      <c r="Y24" s="22">
        <v>49587</v>
      </c>
    </row>
    <row r="25" spans="1:25" ht="13.5">
      <c r="A25" s="6" t="s">
        <v>200</v>
      </c>
      <c r="B25" s="28">
        <v>175435</v>
      </c>
      <c r="C25" s="28">
        <v>118224</v>
      </c>
      <c r="D25" s="28">
        <v>60193</v>
      </c>
      <c r="E25" s="22">
        <v>250753</v>
      </c>
      <c r="F25" s="28">
        <v>187263</v>
      </c>
      <c r="G25" s="28">
        <v>125141</v>
      </c>
      <c r="H25" s="28">
        <v>61823</v>
      </c>
      <c r="I25" s="22">
        <v>270577</v>
      </c>
      <c r="J25" s="28">
        <v>204676</v>
      </c>
      <c r="K25" s="28">
        <v>136215</v>
      </c>
      <c r="L25" s="28">
        <v>67900</v>
      </c>
      <c r="M25" s="22">
        <v>297730</v>
      </c>
      <c r="N25" s="28">
        <v>224267</v>
      </c>
      <c r="O25" s="28">
        <v>153763</v>
      </c>
      <c r="P25" s="28">
        <v>76146</v>
      </c>
      <c r="Q25" s="22">
        <v>339043</v>
      </c>
      <c r="R25" s="28">
        <v>264302</v>
      </c>
      <c r="S25" s="28">
        <v>174889</v>
      </c>
      <c r="T25" s="28">
        <v>85792</v>
      </c>
      <c r="U25" s="22">
        <v>392915</v>
      </c>
      <c r="V25" s="28">
        <v>357617</v>
      </c>
      <c r="W25" s="28">
        <v>245714</v>
      </c>
      <c r="X25" s="28">
        <v>145646</v>
      </c>
      <c r="Y25" s="22">
        <v>422531</v>
      </c>
    </row>
    <row r="26" spans="1:25" ht="14.25" thickBot="1">
      <c r="A26" s="25" t="s">
        <v>201</v>
      </c>
      <c r="B26" s="29">
        <v>711963</v>
      </c>
      <c r="C26" s="29">
        <v>302305</v>
      </c>
      <c r="D26" s="29">
        <v>118673</v>
      </c>
      <c r="E26" s="23">
        <v>1244993</v>
      </c>
      <c r="F26" s="29">
        <v>934887</v>
      </c>
      <c r="G26" s="29">
        <v>628692</v>
      </c>
      <c r="H26" s="29">
        <v>349124</v>
      </c>
      <c r="I26" s="23">
        <v>1040293</v>
      </c>
      <c r="J26" s="29">
        <v>619832</v>
      </c>
      <c r="K26" s="29">
        <v>324087</v>
      </c>
      <c r="L26" s="29">
        <v>82263</v>
      </c>
      <c r="M26" s="23">
        <v>1271037</v>
      </c>
      <c r="N26" s="29">
        <v>757149</v>
      </c>
      <c r="O26" s="29">
        <v>591777</v>
      </c>
      <c r="P26" s="29">
        <v>331833</v>
      </c>
      <c r="Q26" s="23">
        <v>1456522</v>
      </c>
      <c r="R26" s="29">
        <v>990242</v>
      </c>
      <c r="S26" s="29">
        <v>547974</v>
      </c>
      <c r="T26" s="29">
        <v>301977</v>
      </c>
      <c r="U26" s="23">
        <v>1390811</v>
      </c>
      <c r="V26" s="29">
        <v>820951</v>
      </c>
      <c r="W26" s="29">
        <v>424976</v>
      </c>
      <c r="X26" s="29">
        <v>174333</v>
      </c>
      <c r="Y26" s="23">
        <v>675755</v>
      </c>
    </row>
    <row r="27" spans="1:25" ht="14.25" thickTop="1">
      <c r="A27" s="6" t="s">
        <v>202</v>
      </c>
      <c r="B27" s="28">
        <v>4697</v>
      </c>
      <c r="C27" s="28">
        <v>2358</v>
      </c>
      <c r="D27" s="28">
        <v>1262</v>
      </c>
      <c r="E27" s="22">
        <v>2254</v>
      </c>
      <c r="F27" s="28">
        <v>2060</v>
      </c>
      <c r="G27" s="28">
        <v>1045</v>
      </c>
      <c r="H27" s="28">
        <v>351</v>
      </c>
      <c r="I27" s="22">
        <v>6037</v>
      </c>
      <c r="J27" s="28">
        <v>4579</v>
      </c>
      <c r="K27" s="28">
        <v>3572</v>
      </c>
      <c r="L27" s="28">
        <v>592</v>
      </c>
      <c r="M27" s="22">
        <v>3375</v>
      </c>
      <c r="N27" s="28">
        <v>3141</v>
      </c>
      <c r="O27" s="28">
        <v>2514</v>
      </c>
      <c r="P27" s="28">
        <v>230</v>
      </c>
      <c r="Q27" s="22">
        <v>1397</v>
      </c>
      <c r="R27" s="28">
        <v>1248</v>
      </c>
      <c r="S27" s="28">
        <v>1030</v>
      </c>
      <c r="T27" s="28">
        <v>1009</v>
      </c>
      <c r="U27" s="22">
        <v>3776</v>
      </c>
      <c r="V27" s="28">
        <v>696</v>
      </c>
      <c r="W27" s="28">
        <v>502</v>
      </c>
      <c r="X27" s="28">
        <v>255</v>
      </c>
      <c r="Y27" s="22">
        <v>7173</v>
      </c>
    </row>
    <row r="28" spans="1:25" ht="13.5">
      <c r="A28" s="6" t="s">
        <v>205</v>
      </c>
      <c r="B28" s="28">
        <v>4697</v>
      </c>
      <c r="C28" s="28">
        <v>2358</v>
      </c>
      <c r="D28" s="28">
        <v>1262</v>
      </c>
      <c r="E28" s="22">
        <v>2254</v>
      </c>
      <c r="F28" s="28">
        <v>2060</v>
      </c>
      <c r="G28" s="28">
        <v>1045</v>
      </c>
      <c r="H28" s="28">
        <v>351</v>
      </c>
      <c r="I28" s="22">
        <v>7481</v>
      </c>
      <c r="J28" s="28">
        <v>5703</v>
      </c>
      <c r="K28" s="28">
        <v>3959</v>
      </c>
      <c r="L28" s="28">
        <v>592</v>
      </c>
      <c r="M28" s="22">
        <v>6371</v>
      </c>
      <c r="N28" s="28">
        <v>5860</v>
      </c>
      <c r="O28" s="28">
        <v>3957</v>
      </c>
      <c r="P28" s="28">
        <v>230</v>
      </c>
      <c r="Q28" s="22">
        <v>12356</v>
      </c>
      <c r="R28" s="28">
        <v>11797</v>
      </c>
      <c r="S28" s="28">
        <v>1030</v>
      </c>
      <c r="T28" s="28">
        <v>1009</v>
      </c>
      <c r="U28" s="22">
        <v>6899</v>
      </c>
      <c r="V28" s="28">
        <v>3819</v>
      </c>
      <c r="W28" s="28">
        <v>3045</v>
      </c>
      <c r="X28" s="28">
        <v>6678</v>
      </c>
      <c r="Y28" s="22">
        <v>25359</v>
      </c>
    </row>
    <row r="29" spans="1:25" ht="13.5">
      <c r="A29" s="6" t="s">
        <v>206</v>
      </c>
      <c r="B29" s="28"/>
      <c r="C29" s="28"/>
      <c r="D29" s="28"/>
      <c r="E29" s="22">
        <v>55</v>
      </c>
      <c r="F29" s="28">
        <v>4</v>
      </c>
      <c r="G29" s="28"/>
      <c r="H29" s="28"/>
      <c r="I29" s="22"/>
      <c r="J29" s="28"/>
      <c r="K29" s="28"/>
      <c r="L29" s="28"/>
      <c r="M29" s="22">
        <v>123</v>
      </c>
      <c r="N29" s="28">
        <v>123</v>
      </c>
      <c r="O29" s="28"/>
      <c r="P29" s="28"/>
      <c r="Q29" s="22">
        <v>477</v>
      </c>
      <c r="R29" s="28">
        <v>292</v>
      </c>
      <c r="S29" s="28">
        <v>231</v>
      </c>
      <c r="T29" s="28"/>
      <c r="U29" s="22">
        <v>289</v>
      </c>
      <c r="V29" s="28">
        <v>347</v>
      </c>
      <c r="W29" s="28">
        <v>251</v>
      </c>
      <c r="X29" s="28">
        <v>26</v>
      </c>
      <c r="Y29" s="22">
        <v>4027</v>
      </c>
    </row>
    <row r="30" spans="1:25" ht="13.5">
      <c r="A30" s="6" t="s">
        <v>213</v>
      </c>
      <c r="B30" s="28"/>
      <c r="C30" s="28"/>
      <c r="D30" s="28"/>
      <c r="E30" s="22">
        <v>51635</v>
      </c>
      <c r="F30" s="28">
        <v>4</v>
      </c>
      <c r="G30" s="28"/>
      <c r="H30" s="28"/>
      <c r="I30" s="22">
        <v>53997</v>
      </c>
      <c r="J30" s="28">
        <v>23588</v>
      </c>
      <c r="K30" s="28">
        <v>12059</v>
      </c>
      <c r="L30" s="28">
        <v>8924</v>
      </c>
      <c r="M30" s="22">
        <v>165590</v>
      </c>
      <c r="N30" s="28">
        <v>130792</v>
      </c>
      <c r="O30" s="28">
        <v>86374</v>
      </c>
      <c r="P30" s="28">
        <v>81683</v>
      </c>
      <c r="Q30" s="22">
        <v>214602</v>
      </c>
      <c r="R30" s="28">
        <v>125711</v>
      </c>
      <c r="S30" s="28">
        <v>105577</v>
      </c>
      <c r="T30" s="28">
        <v>6429</v>
      </c>
      <c r="U30" s="22">
        <v>97764</v>
      </c>
      <c r="V30" s="28">
        <v>68865</v>
      </c>
      <c r="W30" s="28">
        <v>64236</v>
      </c>
      <c r="X30" s="28">
        <v>56016</v>
      </c>
      <c r="Y30" s="22">
        <v>266872</v>
      </c>
    </row>
    <row r="31" spans="1:25" ht="13.5">
      <c r="A31" s="7" t="s">
        <v>214</v>
      </c>
      <c r="B31" s="28">
        <v>716660</v>
      </c>
      <c r="C31" s="28">
        <v>304664</v>
      </c>
      <c r="D31" s="28">
        <v>119936</v>
      </c>
      <c r="E31" s="22">
        <v>1195612</v>
      </c>
      <c r="F31" s="28">
        <v>936943</v>
      </c>
      <c r="G31" s="28">
        <v>629737</v>
      </c>
      <c r="H31" s="28">
        <v>349475</v>
      </c>
      <c r="I31" s="22">
        <v>993778</v>
      </c>
      <c r="J31" s="28">
        <v>601947</v>
      </c>
      <c r="K31" s="28">
        <v>315987</v>
      </c>
      <c r="L31" s="28">
        <v>73930</v>
      </c>
      <c r="M31" s="22">
        <v>1111818</v>
      </c>
      <c r="N31" s="28">
        <v>632216</v>
      </c>
      <c r="O31" s="28">
        <v>509360</v>
      </c>
      <c r="P31" s="28">
        <v>250380</v>
      </c>
      <c r="Q31" s="22">
        <v>1254276</v>
      </c>
      <c r="R31" s="28">
        <v>876328</v>
      </c>
      <c r="S31" s="28">
        <v>443427</v>
      </c>
      <c r="T31" s="28">
        <v>296556</v>
      </c>
      <c r="U31" s="22">
        <v>1299945</v>
      </c>
      <c r="V31" s="28">
        <v>755906</v>
      </c>
      <c r="W31" s="28">
        <v>363785</v>
      </c>
      <c r="X31" s="28">
        <v>124994</v>
      </c>
      <c r="Y31" s="22">
        <v>434242</v>
      </c>
    </row>
    <row r="32" spans="1:25" ht="13.5">
      <c r="A32" s="7" t="s">
        <v>215</v>
      </c>
      <c r="B32" s="28">
        <v>133804</v>
      </c>
      <c r="C32" s="28">
        <v>108280</v>
      </c>
      <c r="D32" s="28">
        <v>84556</v>
      </c>
      <c r="E32" s="22">
        <v>419344</v>
      </c>
      <c r="F32" s="28">
        <v>292882</v>
      </c>
      <c r="G32" s="28">
        <v>215312</v>
      </c>
      <c r="H32" s="28">
        <v>165039</v>
      </c>
      <c r="I32" s="22">
        <v>511988</v>
      </c>
      <c r="J32" s="28">
        <v>243346</v>
      </c>
      <c r="K32" s="28">
        <v>164890</v>
      </c>
      <c r="L32" s="28">
        <v>74782</v>
      </c>
      <c r="M32" s="22">
        <v>652414</v>
      </c>
      <c r="N32" s="28">
        <v>371661</v>
      </c>
      <c r="O32" s="28">
        <v>296033</v>
      </c>
      <c r="P32" s="28">
        <v>183742</v>
      </c>
      <c r="Q32" s="22">
        <v>668270</v>
      </c>
      <c r="R32" s="28">
        <v>413431</v>
      </c>
      <c r="S32" s="28">
        <v>244978</v>
      </c>
      <c r="T32" s="28">
        <v>167378</v>
      </c>
      <c r="U32" s="22">
        <v>589490</v>
      </c>
      <c r="V32" s="28">
        <v>322114</v>
      </c>
      <c r="W32" s="28">
        <v>171178</v>
      </c>
      <c r="X32" s="28">
        <v>136672</v>
      </c>
      <c r="Y32" s="22">
        <v>114550</v>
      </c>
    </row>
    <row r="33" spans="1:25" ht="13.5">
      <c r="A33" s="7" t="s">
        <v>216</v>
      </c>
      <c r="B33" s="28">
        <v>91170</v>
      </c>
      <c r="C33" s="28">
        <v>18022</v>
      </c>
      <c r="D33" s="28">
        <v>-30726</v>
      </c>
      <c r="E33" s="22">
        <v>2055</v>
      </c>
      <c r="F33" s="28">
        <v>63153</v>
      </c>
      <c r="G33" s="28">
        <v>8616</v>
      </c>
      <c r="H33" s="28">
        <v>-29284</v>
      </c>
      <c r="I33" s="22">
        <v>-36343</v>
      </c>
      <c r="J33" s="28">
        <v>66169</v>
      </c>
      <c r="K33" s="28">
        <v>-17667</v>
      </c>
      <c r="L33" s="28">
        <v>-40830</v>
      </c>
      <c r="M33" s="22">
        <v>-129480</v>
      </c>
      <c r="N33" s="28">
        <v>-37016</v>
      </c>
      <c r="O33" s="28">
        <v>-40649</v>
      </c>
      <c r="P33" s="28">
        <v>-60856</v>
      </c>
      <c r="Q33" s="22">
        <v>-38291</v>
      </c>
      <c r="R33" s="28">
        <v>33783</v>
      </c>
      <c r="S33" s="28">
        <v>5050</v>
      </c>
      <c r="T33" s="28">
        <v>-33134</v>
      </c>
      <c r="U33" s="22">
        <v>82846</v>
      </c>
      <c r="V33" s="28">
        <v>112252</v>
      </c>
      <c r="W33" s="28">
        <v>72731</v>
      </c>
      <c r="X33" s="28">
        <v>-30024</v>
      </c>
      <c r="Y33" s="22">
        <v>29622</v>
      </c>
    </row>
    <row r="34" spans="1:25" ht="13.5">
      <c r="A34" s="7" t="s">
        <v>217</v>
      </c>
      <c r="B34" s="28">
        <v>224975</v>
      </c>
      <c r="C34" s="28">
        <v>126302</v>
      </c>
      <c r="D34" s="28">
        <v>53830</v>
      </c>
      <c r="E34" s="22">
        <v>421399</v>
      </c>
      <c r="F34" s="28">
        <v>356036</v>
      </c>
      <c r="G34" s="28">
        <v>223929</v>
      </c>
      <c r="H34" s="28">
        <v>135754</v>
      </c>
      <c r="I34" s="22">
        <v>475645</v>
      </c>
      <c r="J34" s="28">
        <v>309515</v>
      </c>
      <c r="K34" s="28">
        <v>147222</v>
      </c>
      <c r="L34" s="28">
        <v>33951</v>
      </c>
      <c r="M34" s="22">
        <v>522934</v>
      </c>
      <c r="N34" s="28">
        <v>334644</v>
      </c>
      <c r="O34" s="28">
        <v>255383</v>
      </c>
      <c r="P34" s="28">
        <v>122885</v>
      </c>
      <c r="Q34" s="22">
        <v>629979</v>
      </c>
      <c r="R34" s="28">
        <v>447215</v>
      </c>
      <c r="S34" s="28">
        <v>250028</v>
      </c>
      <c r="T34" s="28">
        <v>134244</v>
      </c>
      <c r="U34" s="22">
        <v>672337</v>
      </c>
      <c r="V34" s="28">
        <v>434367</v>
      </c>
      <c r="W34" s="28">
        <v>243910</v>
      </c>
      <c r="X34" s="28">
        <v>106648</v>
      </c>
      <c r="Y34" s="22">
        <v>144173</v>
      </c>
    </row>
    <row r="35" spans="1:25" ht="13.5">
      <c r="A35" s="7" t="s">
        <v>46</v>
      </c>
      <c r="B35" s="28">
        <v>491685</v>
      </c>
      <c r="C35" s="28">
        <v>178362</v>
      </c>
      <c r="D35" s="28">
        <v>66106</v>
      </c>
      <c r="E35" s="22">
        <v>774212</v>
      </c>
      <c r="F35" s="28">
        <v>580907</v>
      </c>
      <c r="G35" s="28">
        <v>405807</v>
      </c>
      <c r="H35" s="28">
        <v>213721</v>
      </c>
      <c r="I35" s="22">
        <v>518133</v>
      </c>
      <c r="J35" s="28">
        <v>292431</v>
      </c>
      <c r="K35" s="28">
        <v>168764</v>
      </c>
      <c r="L35" s="28">
        <v>39979</v>
      </c>
      <c r="M35" s="22">
        <v>588884</v>
      </c>
      <c r="N35" s="28">
        <v>297571</v>
      </c>
      <c r="O35" s="28">
        <v>253977</v>
      </c>
      <c r="P35" s="28">
        <v>127494</v>
      </c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7" t="s">
        <v>47</v>
      </c>
      <c r="B36" s="28">
        <v>3904</v>
      </c>
      <c r="C36" s="28">
        <v>1807</v>
      </c>
      <c r="D36" s="28">
        <v>1527</v>
      </c>
      <c r="E36" s="22">
        <v>17991</v>
      </c>
      <c r="F36" s="28">
        <v>12440</v>
      </c>
      <c r="G36" s="28">
        <v>7909</v>
      </c>
      <c r="H36" s="28">
        <v>6216</v>
      </c>
      <c r="I36" s="22">
        <v>17897</v>
      </c>
      <c r="J36" s="28">
        <v>11683</v>
      </c>
      <c r="K36" s="28">
        <v>5626</v>
      </c>
      <c r="L36" s="28">
        <v>5568</v>
      </c>
      <c r="M36" s="22">
        <v>18419</v>
      </c>
      <c r="N36" s="28">
        <v>8891</v>
      </c>
      <c r="O36" s="28">
        <v>6290</v>
      </c>
      <c r="P36" s="28">
        <v>5604</v>
      </c>
      <c r="Q36" s="22">
        <v>11479</v>
      </c>
      <c r="R36" s="28">
        <v>9249</v>
      </c>
      <c r="S36" s="28">
        <v>-2895</v>
      </c>
      <c r="T36" s="28">
        <v>655</v>
      </c>
      <c r="U36" s="22">
        <v>2300</v>
      </c>
      <c r="V36" s="28">
        <v>-1131</v>
      </c>
      <c r="W36" s="28">
        <v>1399</v>
      </c>
      <c r="X36" s="28">
        <v>3199</v>
      </c>
      <c r="Y36" s="22">
        <v>5783</v>
      </c>
    </row>
    <row r="37" spans="1:25" ht="14.25" thickBot="1">
      <c r="A37" s="7" t="s">
        <v>218</v>
      </c>
      <c r="B37" s="28">
        <v>487781</v>
      </c>
      <c r="C37" s="28">
        <v>176555</v>
      </c>
      <c r="D37" s="28">
        <v>64578</v>
      </c>
      <c r="E37" s="22">
        <v>756220</v>
      </c>
      <c r="F37" s="28">
        <v>568466</v>
      </c>
      <c r="G37" s="28">
        <v>397898</v>
      </c>
      <c r="H37" s="28">
        <v>207504</v>
      </c>
      <c r="I37" s="22">
        <v>500235</v>
      </c>
      <c r="J37" s="28">
        <v>280748</v>
      </c>
      <c r="K37" s="28">
        <v>163138</v>
      </c>
      <c r="L37" s="28">
        <v>34410</v>
      </c>
      <c r="M37" s="22">
        <v>570465</v>
      </c>
      <c r="N37" s="28">
        <v>288680</v>
      </c>
      <c r="O37" s="28">
        <v>247686</v>
      </c>
      <c r="P37" s="28">
        <v>121890</v>
      </c>
      <c r="Q37" s="22">
        <v>612818</v>
      </c>
      <c r="R37" s="28">
        <v>419863</v>
      </c>
      <c r="S37" s="28">
        <v>196294</v>
      </c>
      <c r="T37" s="28">
        <v>161657</v>
      </c>
      <c r="U37" s="22">
        <v>625308</v>
      </c>
      <c r="V37" s="28">
        <v>322671</v>
      </c>
      <c r="W37" s="28">
        <v>118476</v>
      </c>
      <c r="X37" s="28">
        <v>15146</v>
      </c>
      <c r="Y37" s="22">
        <v>284284</v>
      </c>
    </row>
    <row r="38" spans="1:25" ht="14.25" thickTop="1">
      <c r="A38" s="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40" ht="13.5">
      <c r="A40" s="20" t="s">
        <v>150</v>
      </c>
    </row>
    <row r="41" ht="13.5">
      <c r="A41" s="20" t="s">
        <v>151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146</v>
      </c>
      <c r="B2" s="14">
        <v>7441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147</v>
      </c>
      <c r="B3" s="1" t="s">
        <v>148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49</v>
      </c>
      <c r="B4" s="15" t="str">
        <f>HYPERLINK("http://www.kabupro.jp/mark/20131112/S1000ERN.htm","四半期報告書")</f>
        <v>四半期報告書</v>
      </c>
      <c r="C4" s="15" t="str">
        <f>HYPERLINK("http://www.kabupro.jp/mark/20130628/S000DPCC.htm","有価証券報告書")</f>
        <v>有価証券報告書</v>
      </c>
      <c r="D4" s="15" t="str">
        <f>HYPERLINK("http://www.kabupro.jp/mark/20131112/S1000ERN.htm","四半期報告書")</f>
        <v>四半期報告書</v>
      </c>
      <c r="E4" s="15" t="str">
        <f>HYPERLINK("http://www.kabupro.jp/mark/20130628/S000DPCC.htm","有価証券報告書")</f>
        <v>有価証券報告書</v>
      </c>
      <c r="F4" s="15" t="str">
        <f>HYPERLINK("http://www.kabupro.jp/mark/20121112/S000C7GP.htm","四半期報告書")</f>
        <v>四半期報告書</v>
      </c>
      <c r="G4" s="15" t="str">
        <f>HYPERLINK("http://www.kabupro.jp/mark/20120628/S000B469.htm","有価証券報告書")</f>
        <v>有価証券報告書</v>
      </c>
      <c r="H4" s="15" t="str">
        <f>HYPERLINK("http://www.kabupro.jp/mark/20110214/S0007QTC.htm","四半期報告書")</f>
        <v>四半期報告書</v>
      </c>
      <c r="I4" s="15" t="str">
        <f>HYPERLINK("http://www.kabupro.jp/mark/20111111/S0009NC2.htm","四半期報告書")</f>
        <v>四半期報告書</v>
      </c>
      <c r="J4" s="15" t="str">
        <f>HYPERLINK("http://www.kabupro.jp/mark/20100812/S0006JVD.htm","四半期報告書")</f>
        <v>四半期報告書</v>
      </c>
      <c r="K4" s="15" t="str">
        <f>HYPERLINK("http://www.kabupro.jp/mark/20110627/S0008JDO.htm","有価証券報告書")</f>
        <v>有価証券報告書</v>
      </c>
      <c r="L4" s="15" t="str">
        <f>HYPERLINK("http://www.kabupro.jp/mark/20110214/S0007QTC.htm","四半期報告書")</f>
        <v>四半期報告書</v>
      </c>
      <c r="M4" s="15" t="str">
        <f>HYPERLINK("http://www.kabupro.jp/mark/20101111/S00073D6.htm","四半期報告書")</f>
        <v>四半期報告書</v>
      </c>
      <c r="N4" s="15" t="str">
        <f>HYPERLINK("http://www.kabupro.jp/mark/20100812/S0006JVD.htm","四半期報告書")</f>
        <v>四半期報告書</v>
      </c>
      <c r="O4" s="15" t="str">
        <f>HYPERLINK("http://www.kabupro.jp/mark/20100625/S0005Z5P.htm","有価証券報告書")</f>
        <v>有価証券報告書</v>
      </c>
      <c r="P4" s="15" t="str">
        <f>HYPERLINK("http://www.kabupro.jp/mark/20100212/S00053R1.htm","四半期報告書")</f>
        <v>四半期報告書</v>
      </c>
      <c r="Q4" s="15" t="str">
        <f>HYPERLINK("http://www.kabupro.jp/mark/20091112/S0004J5C.htm","四半期報告書")</f>
        <v>四半期報告書</v>
      </c>
      <c r="R4" s="15" t="str">
        <f>HYPERLINK("http://www.kabupro.jp/mark/20090813/S0003XB2.htm","四半期報告書")</f>
        <v>四半期報告書</v>
      </c>
      <c r="S4" s="15" t="str">
        <f>HYPERLINK("http://www.kabupro.jp/mark/20090625/S0003D83.htm","有価証券報告書")</f>
        <v>有価証券報告書</v>
      </c>
    </row>
    <row r="5" spans="1:19" ht="14.25" thickBot="1">
      <c r="A5" s="11" t="s">
        <v>50</v>
      </c>
      <c r="B5" s="1" t="s">
        <v>223</v>
      </c>
      <c r="C5" s="1" t="s">
        <v>56</v>
      </c>
      <c r="D5" s="1" t="s">
        <v>223</v>
      </c>
      <c r="E5" s="1" t="s">
        <v>56</v>
      </c>
      <c r="F5" s="1" t="s">
        <v>229</v>
      </c>
      <c r="G5" s="1" t="s">
        <v>60</v>
      </c>
      <c r="H5" s="1" t="s">
        <v>239</v>
      </c>
      <c r="I5" s="1" t="s">
        <v>235</v>
      </c>
      <c r="J5" s="1" t="s">
        <v>243</v>
      </c>
      <c r="K5" s="1" t="s">
        <v>62</v>
      </c>
      <c r="L5" s="1" t="s">
        <v>239</v>
      </c>
      <c r="M5" s="1" t="s">
        <v>241</v>
      </c>
      <c r="N5" s="1" t="s">
        <v>243</v>
      </c>
      <c r="O5" s="1" t="s">
        <v>64</v>
      </c>
      <c r="P5" s="1" t="s">
        <v>245</v>
      </c>
      <c r="Q5" s="1" t="s">
        <v>247</v>
      </c>
      <c r="R5" s="1" t="s">
        <v>249</v>
      </c>
      <c r="S5" s="1" t="s">
        <v>66</v>
      </c>
    </row>
    <row r="6" spans="1:19" ht="15" thickBot="1" thickTop="1">
      <c r="A6" s="10" t="s">
        <v>51</v>
      </c>
      <c r="B6" s="18" t="s">
        <v>45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52</v>
      </c>
      <c r="B7" s="14" t="s">
        <v>2</v>
      </c>
      <c r="C7" s="16" t="s">
        <v>57</v>
      </c>
      <c r="D7" s="14" t="s">
        <v>2</v>
      </c>
      <c r="E7" s="16" t="s">
        <v>57</v>
      </c>
      <c r="F7" s="14" t="s">
        <v>2</v>
      </c>
      <c r="G7" s="16" t="s">
        <v>57</v>
      </c>
      <c r="H7" s="14" t="s">
        <v>2</v>
      </c>
      <c r="I7" s="14" t="s">
        <v>2</v>
      </c>
      <c r="J7" s="14" t="s">
        <v>2</v>
      </c>
      <c r="K7" s="16" t="s">
        <v>57</v>
      </c>
      <c r="L7" s="14" t="s">
        <v>2</v>
      </c>
      <c r="M7" s="14" t="s">
        <v>2</v>
      </c>
      <c r="N7" s="14" t="s">
        <v>2</v>
      </c>
      <c r="O7" s="16" t="s">
        <v>57</v>
      </c>
      <c r="P7" s="14" t="s">
        <v>2</v>
      </c>
      <c r="Q7" s="14" t="s">
        <v>2</v>
      </c>
      <c r="R7" s="14" t="s">
        <v>2</v>
      </c>
      <c r="S7" s="16" t="s">
        <v>57</v>
      </c>
    </row>
    <row r="8" spans="1:19" ht="13.5">
      <c r="A8" s="13" t="s">
        <v>53</v>
      </c>
      <c r="B8" s="1" t="s">
        <v>3</v>
      </c>
      <c r="C8" s="17" t="s">
        <v>152</v>
      </c>
      <c r="D8" s="1" t="s">
        <v>152</v>
      </c>
      <c r="E8" s="17" t="s">
        <v>153</v>
      </c>
      <c r="F8" s="1" t="s">
        <v>153</v>
      </c>
      <c r="G8" s="17" t="s">
        <v>154</v>
      </c>
      <c r="H8" s="1" t="s">
        <v>154</v>
      </c>
      <c r="I8" s="1" t="s">
        <v>154</v>
      </c>
      <c r="J8" s="1" t="s">
        <v>154</v>
      </c>
      <c r="K8" s="17" t="s">
        <v>155</v>
      </c>
      <c r="L8" s="1" t="s">
        <v>155</v>
      </c>
      <c r="M8" s="1" t="s">
        <v>155</v>
      </c>
      <c r="N8" s="1" t="s">
        <v>155</v>
      </c>
      <c r="O8" s="17" t="s">
        <v>156</v>
      </c>
      <c r="P8" s="1" t="s">
        <v>156</v>
      </c>
      <c r="Q8" s="1" t="s">
        <v>156</v>
      </c>
      <c r="R8" s="1" t="s">
        <v>156</v>
      </c>
      <c r="S8" s="17" t="s">
        <v>157</v>
      </c>
    </row>
    <row r="9" spans="1:19" ht="13.5">
      <c r="A9" s="13" t="s">
        <v>54</v>
      </c>
      <c r="B9" s="1" t="s">
        <v>224</v>
      </c>
      <c r="C9" s="17" t="s">
        <v>58</v>
      </c>
      <c r="D9" s="1" t="s">
        <v>230</v>
      </c>
      <c r="E9" s="17" t="s">
        <v>59</v>
      </c>
      <c r="F9" s="1" t="s">
        <v>236</v>
      </c>
      <c r="G9" s="17" t="s">
        <v>61</v>
      </c>
      <c r="H9" s="1" t="s">
        <v>240</v>
      </c>
      <c r="I9" s="1" t="s">
        <v>242</v>
      </c>
      <c r="J9" s="1" t="s">
        <v>244</v>
      </c>
      <c r="K9" s="17" t="s">
        <v>63</v>
      </c>
      <c r="L9" s="1" t="s">
        <v>246</v>
      </c>
      <c r="M9" s="1" t="s">
        <v>248</v>
      </c>
      <c r="N9" s="1" t="s">
        <v>250</v>
      </c>
      <c r="O9" s="17" t="s">
        <v>65</v>
      </c>
      <c r="P9" s="1" t="s">
        <v>252</v>
      </c>
      <c r="Q9" s="1" t="s">
        <v>254</v>
      </c>
      <c r="R9" s="1" t="s">
        <v>256</v>
      </c>
      <c r="S9" s="17" t="s">
        <v>67</v>
      </c>
    </row>
    <row r="10" spans="1:19" ht="14.25" thickBot="1">
      <c r="A10" s="13" t="s">
        <v>55</v>
      </c>
      <c r="B10" s="1" t="s">
        <v>69</v>
      </c>
      <c r="C10" s="17" t="s">
        <v>69</v>
      </c>
      <c r="D10" s="1" t="s">
        <v>69</v>
      </c>
      <c r="E10" s="17" t="s">
        <v>69</v>
      </c>
      <c r="F10" s="1" t="s">
        <v>69</v>
      </c>
      <c r="G10" s="17" t="s">
        <v>69</v>
      </c>
      <c r="H10" s="1" t="s">
        <v>69</v>
      </c>
      <c r="I10" s="1" t="s">
        <v>69</v>
      </c>
      <c r="J10" s="1" t="s">
        <v>69</v>
      </c>
      <c r="K10" s="17" t="s">
        <v>69</v>
      </c>
      <c r="L10" s="1" t="s">
        <v>69</v>
      </c>
      <c r="M10" s="1" t="s">
        <v>69</v>
      </c>
      <c r="N10" s="1" t="s">
        <v>69</v>
      </c>
      <c r="O10" s="17" t="s">
        <v>69</v>
      </c>
      <c r="P10" s="1" t="s">
        <v>69</v>
      </c>
      <c r="Q10" s="1" t="s">
        <v>69</v>
      </c>
      <c r="R10" s="1" t="s">
        <v>69</v>
      </c>
      <c r="S10" s="17" t="s">
        <v>69</v>
      </c>
    </row>
    <row r="11" spans="1:19" ht="14.25" thickTop="1">
      <c r="A11" s="30" t="s">
        <v>214</v>
      </c>
      <c r="B11" s="27">
        <v>304664</v>
      </c>
      <c r="C11" s="21">
        <v>1195612</v>
      </c>
      <c r="D11" s="27">
        <v>629737</v>
      </c>
      <c r="E11" s="21">
        <v>993778</v>
      </c>
      <c r="F11" s="27">
        <v>315987</v>
      </c>
      <c r="G11" s="21">
        <v>1111818</v>
      </c>
      <c r="H11" s="27">
        <v>632216</v>
      </c>
      <c r="I11" s="27">
        <v>509360</v>
      </c>
      <c r="J11" s="27">
        <v>250380</v>
      </c>
      <c r="K11" s="21">
        <v>1254276</v>
      </c>
      <c r="L11" s="27">
        <v>876328</v>
      </c>
      <c r="M11" s="27">
        <v>443427</v>
      </c>
      <c r="N11" s="27">
        <v>296556</v>
      </c>
      <c r="O11" s="21">
        <v>1299945</v>
      </c>
      <c r="P11" s="27">
        <v>755906</v>
      </c>
      <c r="Q11" s="27">
        <v>363785</v>
      </c>
      <c r="R11" s="27">
        <v>124994</v>
      </c>
      <c r="S11" s="21">
        <v>434242</v>
      </c>
    </row>
    <row r="12" spans="1:19" ht="13.5">
      <c r="A12" s="6" t="s">
        <v>184</v>
      </c>
      <c r="B12" s="28">
        <v>329816</v>
      </c>
      <c r="C12" s="22">
        <v>739390</v>
      </c>
      <c r="D12" s="28">
        <v>351883</v>
      </c>
      <c r="E12" s="22">
        <v>826265</v>
      </c>
      <c r="F12" s="28">
        <v>394160</v>
      </c>
      <c r="G12" s="22">
        <v>825791</v>
      </c>
      <c r="H12" s="28">
        <v>603375</v>
      </c>
      <c r="I12" s="28">
        <v>392405</v>
      </c>
      <c r="J12" s="28">
        <v>191990</v>
      </c>
      <c r="K12" s="22">
        <v>886175</v>
      </c>
      <c r="L12" s="28">
        <v>655261</v>
      </c>
      <c r="M12" s="28">
        <v>430488</v>
      </c>
      <c r="N12" s="28">
        <v>212879</v>
      </c>
      <c r="O12" s="22">
        <v>1130804</v>
      </c>
      <c r="P12" s="28">
        <v>841839</v>
      </c>
      <c r="Q12" s="28">
        <v>568335</v>
      </c>
      <c r="R12" s="28">
        <v>288069</v>
      </c>
      <c r="S12" s="22">
        <v>1002720</v>
      </c>
    </row>
    <row r="13" spans="1:19" ht="13.5">
      <c r="A13" s="6" t="s">
        <v>207</v>
      </c>
      <c r="B13" s="28">
        <v>9175</v>
      </c>
      <c r="C13" s="22">
        <v>8646</v>
      </c>
      <c r="D13" s="28">
        <v>3066</v>
      </c>
      <c r="E13" s="22">
        <v>27077</v>
      </c>
      <c r="F13" s="28">
        <v>11776</v>
      </c>
      <c r="G13" s="22">
        <v>54867</v>
      </c>
      <c r="H13" s="28">
        <v>47927</v>
      </c>
      <c r="I13" s="28">
        <v>4511</v>
      </c>
      <c r="J13" s="28">
        <v>760</v>
      </c>
      <c r="K13" s="22">
        <v>34828</v>
      </c>
      <c r="L13" s="28">
        <v>22319</v>
      </c>
      <c r="M13" s="28">
        <v>11770</v>
      </c>
      <c r="N13" s="28">
        <v>6429</v>
      </c>
      <c r="O13" s="22">
        <v>31178</v>
      </c>
      <c r="P13" s="28">
        <v>25013</v>
      </c>
      <c r="Q13" s="28">
        <v>20850</v>
      </c>
      <c r="R13" s="28">
        <v>12956</v>
      </c>
      <c r="S13" s="22">
        <v>66334</v>
      </c>
    </row>
    <row r="14" spans="1:19" ht="13.5">
      <c r="A14" s="6" t="s">
        <v>4</v>
      </c>
      <c r="B14" s="28">
        <v>42591</v>
      </c>
      <c r="C14" s="22">
        <v>84630</v>
      </c>
      <c r="D14" s="28">
        <v>42588</v>
      </c>
      <c r="E14" s="22">
        <v>90249</v>
      </c>
      <c r="F14" s="28">
        <v>44412</v>
      </c>
      <c r="G14" s="22">
        <v>30639</v>
      </c>
      <c r="H14" s="28">
        <v>23005</v>
      </c>
      <c r="I14" s="28">
        <v>15281</v>
      </c>
      <c r="J14" s="28">
        <v>7640</v>
      </c>
      <c r="K14" s="22">
        <v>29470</v>
      </c>
      <c r="L14" s="28">
        <v>22042</v>
      </c>
      <c r="M14" s="28">
        <v>14602</v>
      </c>
      <c r="N14" s="28">
        <v>7230</v>
      </c>
      <c r="O14" s="22">
        <v>32700</v>
      </c>
      <c r="P14" s="28">
        <v>23728</v>
      </c>
      <c r="Q14" s="28">
        <v>15001</v>
      </c>
      <c r="R14" s="28">
        <v>6876</v>
      </c>
      <c r="S14" s="22">
        <v>26115</v>
      </c>
    </row>
    <row r="15" spans="1:19" ht="13.5">
      <c r="A15" s="6" t="s">
        <v>5</v>
      </c>
      <c r="B15" s="28">
        <v>23222</v>
      </c>
      <c r="C15" s="22">
        <v>-254472</v>
      </c>
      <c r="D15" s="28">
        <v>-117664</v>
      </c>
      <c r="E15" s="22">
        <v>155879</v>
      </c>
      <c r="F15" s="28">
        <v>31768</v>
      </c>
      <c r="G15" s="22">
        <v>159952</v>
      </c>
      <c r="H15" s="28">
        <v>175569</v>
      </c>
      <c r="I15" s="28">
        <v>52135</v>
      </c>
      <c r="J15" s="28">
        <v>2051</v>
      </c>
      <c r="K15" s="22">
        <v>32789</v>
      </c>
      <c r="L15" s="28">
        <v>35984</v>
      </c>
      <c r="M15" s="28">
        <v>21950</v>
      </c>
      <c r="N15" s="28">
        <v>21423</v>
      </c>
      <c r="O15" s="22">
        <v>-74124</v>
      </c>
      <c r="P15" s="28">
        <v>67505</v>
      </c>
      <c r="Q15" s="28">
        <v>69230</v>
      </c>
      <c r="R15" s="28">
        <v>41794</v>
      </c>
      <c r="S15" s="22">
        <v>-27455</v>
      </c>
    </row>
    <row r="16" spans="1:19" ht="13.5">
      <c r="A16" s="6" t="s">
        <v>6</v>
      </c>
      <c r="B16" s="28">
        <v>-3670</v>
      </c>
      <c r="C16" s="22">
        <v>-1582</v>
      </c>
      <c r="D16" s="28">
        <v>1114</v>
      </c>
      <c r="E16" s="22">
        <v>-821</v>
      </c>
      <c r="F16" s="28">
        <v>-1898</v>
      </c>
      <c r="G16" s="22">
        <v>5673</v>
      </c>
      <c r="H16" s="28">
        <v>-101840</v>
      </c>
      <c r="I16" s="28">
        <v>-7360</v>
      </c>
      <c r="J16" s="28">
        <v>137324</v>
      </c>
      <c r="K16" s="22">
        <v>16808</v>
      </c>
      <c r="L16" s="28">
        <v>-99603</v>
      </c>
      <c r="M16" s="28">
        <v>-16168</v>
      </c>
      <c r="N16" s="28">
        <v>133562</v>
      </c>
      <c r="O16" s="22">
        <v>13488</v>
      </c>
      <c r="P16" s="28">
        <v>-83899</v>
      </c>
      <c r="Q16" s="28">
        <v>-11565</v>
      </c>
      <c r="R16" s="28">
        <v>133370</v>
      </c>
      <c r="S16" s="22">
        <v>32345</v>
      </c>
    </row>
    <row r="17" spans="1:19" ht="13.5">
      <c r="A17" s="6" t="s">
        <v>7</v>
      </c>
      <c r="B17" s="28">
        <v>-30983</v>
      </c>
      <c r="C17" s="22">
        <v>450</v>
      </c>
      <c r="D17" s="28">
        <v>-878</v>
      </c>
      <c r="E17" s="22">
        <v>87307</v>
      </c>
      <c r="F17" s="28">
        <v>74030</v>
      </c>
      <c r="G17" s="22">
        <v>58457</v>
      </c>
      <c r="H17" s="28">
        <v>38515</v>
      </c>
      <c r="I17" s="28">
        <v>24474</v>
      </c>
      <c r="J17" s="28">
        <v>10424</v>
      </c>
      <c r="K17" s="22">
        <v>59413</v>
      </c>
      <c r="L17" s="28"/>
      <c r="M17" s="28"/>
      <c r="N17" s="28"/>
      <c r="O17" s="22">
        <v>-86680</v>
      </c>
      <c r="P17" s="28">
        <v>-85274</v>
      </c>
      <c r="Q17" s="28">
        <v>-66956</v>
      </c>
      <c r="R17" s="28">
        <v>-31080</v>
      </c>
      <c r="S17" s="22">
        <v>-205248</v>
      </c>
    </row>
    <row r="18" spans="1:19" ht="13.5">
      <c r="A18" s="6" t="s">
        <v>8</v>
      </c>
      <c r="B18" s="28">
        <v>6600</v>
      </c>
      <c r="C18" s="22">
        <v>12200</v>
      </c>
      <c r="D18" s="28">
        <v>4900</v>
      </c>
      <c r="E18" s="22">
        <v>12600</v>
      </c>
      <c r="F18" s="28">
        <v>4800</v>
      </c>
      <c r="G18" s="22">
        <v>150800</v>
      </c>
      <c r="H18" s="28">
        <v>113100</v>
      </c>
      <c r="I18" s="28">
        <v>75400</v>
      </c>
      <c r="J18" s="28">
        <v>37700</v>
      </c>
      <c r="K18" s="22">
        <v>161700</v>
      </c>
      <c r="L18" s="28">
        <v>99000</v>
      </c>
      <c r="M18" s="28">
        <v>66000</v>
      </c>
      <c r="N18" s="28">
        <v>33000</v>
      </c>
      <c r="O18" s="22">
        <v>186200</v>
      </c>
      <c r="P18" s="28">
        <v>139700</v>
      </c>
      <c r="Q18" s="28">
        <v>93100</v>
      </c>
      <c r="R18" s="28">
        <v>22000</v>
      </c>
      <c r="S18" s="22">
        <v>54524</v>
      </c>
    </row>
    <row r="19" spans="1:19" ht="13.5">
      <c r="A19" s="6" t="s">
        <v>9</v>
      </c>
      <c r="B19" s="28">
        <v>-22961</v>
      </c>
      <c r="C19" s="22">
        <v>-55723</v>
      </c>
      <c r="D19" s="28">
        <v>-34520</v>
      </c>
      <c r="E19" s="22">
        <v>-85974</v>
      </c>
      <c r="F19" s="28">
        <v>-35100</v>
      </c>
      <c r="G19" s="22">
        <v>-69494</v>
      </c>
      <c r="H19" s="28">
        <v>-47040</v>
      </c>
      <c r="I19" s="28">
        <v>-33386</v>
      </c>
      <c r="J19" s="28">
        <v>-18803</v>
      </c>
      <c r="K19" s="22">
        <v>-69605</v>
      </c>
      <c r="L19" s="28">
        <v>-62369</v>
      </c>
      <c r="M19" s="28">
        <v>-45619</v>
      </c>
      <c r="N19" s="28">
        <v>-34933</v>
      </c>
      <c r="O19" s="22">
        <v>-70507</v>
      </c>
      <c r="P19" s="28">
        <v>-57847</v>
      </c>
      <c r="Q19" s="28">
        <v>-37806</v>
      </c>
      <c r="R19" s="28">
        <v>-22471</v>
      </c>
      <c r="S19" s="22">
        <v>-102170</v>
      </c>
    </row>
    <row r="20" spans="1:19" ht="13.5">
      <c r="A20" s="6" t="s">
        <v>196</v>
      </c>
      <c r="B20" s="28">
        <v>70531</v>
      </c>
      <c r="C20" s="22">
        <v>158160</v>
      </c>
      <c r="D20" s="28">
        <v>83679</v>
      </c>
      <c r="E20" s="22">
        <v>179648</v>
      </c>
      <c r="F20" s="28">
        <v>92589</v>
      </c>
      <c r="G20" s="22">
        <v>201872</v>
      </c>
      <c r="H20" s="28">
        <v>154940</v>
      </c>
      <c r="I20" s="28">
        <v>106063</v>
      </c>
      <c r="J20" s="28">
        <v>53687</v>
      </c>
      <c r="K20" s="22">
        <v>240445</v>
      </c>
      <c r="L20" s="28">
        <v>184687</v>
      </c>
      <c r="M20" s="28">
        <v>125598</v>
      </c>
      <c r="N20" s="28">
        <v>63587</v>
      </c>
      <c r="O20" s="22">
        <v>298489</v>
      </c>
      <c r="P20" s="28">
        <v>228399</v>
      </c>
      <c r="Q20" s="28">
        <v>152760</v>
      </c>
      <c r="R20" s="28">
        <v>75916</v>
      </c>
      <c r="S20" s="22">
        <v>301886</v>
      </c>
    </row>
    <row r="21" spans="1:19" ht="13.5">
      <c r="A21" s="6" t="s">
        <v>10</v>
      </c>
      <c r="B21" s="28">
        <v>0</v>
      </c>
      <c r="C21" s="22">
        <v>1348</v>
      </c>
      <c r="D21" s="28">
        <v>-878</v>
      </c>
      <c r="E21" s="22">
        <v>12225</v>
      </c>
      <c r="F21" s="28">
        <v>4671</v>
      </c>
      <c r="G21" s="22">
        <v>13162</v>
      </c>
      <c r="H21" s="28">
        <v>9686</v>
      </c>
      <c r="I21" s="28">
        <v>6127</v>
      </c>
      <c r="J21" s="28">
        <v>2177</v>
      </c>
      <c r="K21" s="22">
        <v>8082</v>
      </c>
      <c r="L21" s="28">
        <v>5984</v>
      </c>
      <c r="M21" s="28">
        <v>3267</v>
      </c>
      <c r="N21" s="28">
        <v>1347</v>
      </c>
      <c r="O21" s="22">
        <v>3954</v>
      </c>
      <c r="P21" s="28">
        <v>2064</v>
      </c>
      <c r="Q21" s="28">
        <v>126</v>
      </c>
      <c r="R21" s="28">
        <v>385</v>
      </c>
      <c r="S21" s="22">
        <v>-5779</v>
      </c>
    </row>
    <row r="22" spans="1:19" ht="13.5">
      <c r="A22" s="6" t="s">
        <v>11</v>
      </c>
      <c r="B22" s="28">
        <v>-2358</v>
      </c>
      <c r="C22" s="22">
        <v>-2198</v>
      </c>
      <c r="D22" s="28">
        <v>-1045</v>
      </c>
      <c r="E22" s="22">
        <v>-6037</v>
      </c>
      <c r="F22" s="28">
        <v>-3572</v>
      </c>
      <c r="G22" s="22">
        <v>-3252</v>
      </c>
      <c r="H22" s="28">
        <v>-3018</v>
      </c>
      <c r="I22" s="28">
        <v>-2514</v>
      </c>
      <c r="J22" s="28">
        <v>-230</v>
      </c>
      <c r="K22" s="22">
        <v>-919</v>
      </c>
      <c r="L22" s="28">
        <v>-955</v>
      </c>
      <c r="M22" s="28">
        <v>-798</v>
      </c>
      <c r="N22" s="28">
        <v>-1009</v>
      </c>
      <c r="O22" s="22">
        <v>-3487</v>
      </c>
      <c r="P22" s="28">
        <v>-349</v>
      </c>
      <c r="Q22" s="28">
        <v>-250</v>
      </c>
      <c r="R22" s="28">
        <v>-229</v>
      </c>
      <c r="S22" s="22">
        <v>-3145</v>
      </c>
    </row>
    <row r="23" spans="1:19" ht="13.5">
      <c r="A23" s="6" t="s">
        <v>203</v>
      </c>
      <c r="B23" s="28">
        <v>-436</v>
      </c>
      <c r="C23" s="22">
        <v>-3907</v>
      </c>
      <c r="D23" s="28">
        <v>-395</v>
      </c>
      <c r="E23" s="22">
        <v>-920</v>
      </c>
      <c r="F23" s="28">
        <v>-386</v>
      </c>
      <c r="G23" s="22">
        <v>-2995</v>
      </c>
      <c r="H23" s="28">
        <v>-2719</v>
      </c>
      <c r="I23" s="28">
        <v>-1443</v>
      </c>
      <c r="J23" s="28"/>
      <c r="K23" s="22">
        <v>-409</v>
      </c>
      <c r="L23" s="28"/>
      <c r="M23" s="28"/>
      <c r="N23" s="28"/>
      <c r="O23" s="22">
        <v>-2283</v>
      </c>
      <c r="P23" s="28">
        <v>-2283</v>
      </c>
      <c r="Q23" s="28">
        <v>-1703</v>
      </c>
      <c r="R23" s="28"/>
      <c r="S23" s="22">
        <v>-18186</v>
      </c>
    </row>
    <row r="24" spans="1:19" ht="13.5">
      <c r="A24" s="6" t="s">
        <v>12</v>
      </c>
      <c r="B24" s="28">
        <v>1271607</v>
      </c>
      <c r="C24" s="22">
        <v>-272064</v>
      </c>
      <c r="D24" s="28">
        <v>902585</v>
      </c>
      <c r="E24" s="22">
        <v>-691872</v>
      </c>
      <c r="F24" s="28">
        <v>865746</v>
      </c>
      <c r="G24" s="22">
        <v>-488178</v>
      </c>
      <c r="H24" s="28">
        <v>-527958</v>
      </c>
      <c r="I24" s="28">
        <v>722454</v>
      </c>
      <c r="J24" s="28">
        <v>550530</v>
      </c>
      <c r="K24" s="22">
        <v>-905599</v>
      </c>
      <c r="L24" s="28">
        <v>-1403987</v>
      </c>
      <c r="M24" s="28">
        <v>119066</v>
      </c>
      <c r="N24" s="28">
        <v>298516</v>
      </c>
      <c r="O24" s="22">
        <v>2508103</v>
      </c>
      <c r="P24" s="28">
        <v>407022</v>
      </c>
      <c r="Q24" s="28">
        <v>340735</v>
      </c>
      <c r="R24" s="28">
        <v>357830</v>
      </c>
      <c r="S24" s="22">
        <v>-415954</v>
      </c>
    </row>
    <row r="25" spans="1:19" ht="13.5">
      <c r="A25" s="6" t="s">
        <v>13</v>
      </c>
      <c r="B25" s="28">
        <v>-39652</v>
      </c>
      <c r="C25" s="22">
        <v>49622</v>
      </c>
      <c r="D25" s="28">
        <v>239301</v>
      </c>
      <c r="E25" s="22">
        <v>-209461</v>
      </c>
      <c r="F25" s="28">
        <v>16152</v>
      </c>
      <c r="G25" s="22">
        <v>-291870</v>
      </c>
      <c r="H25" s="28">
        <v>-347360</v>
      </c>
      <c r="I25" s="28">
        <v>-57263</v>
      </c>
      <c r="J25" s="28">
        <v>-64843</v>
      </c>
      <c r="K25" s="22">
        <v>-169151</v>
      </c>
      <c r="L25" s="28">
        <v>-335772</v>
      </c>
      <c r="M25" s="28">
        <v>-36806</v>
      </c>
      <c r="N25" s="28">
        <v>-61546</v>
      </c>
      <c r="O25" s="22">
        <v>366492</v>
      </c>
      <c r="P25" s="28">
        <v>228074</v>
      </c>
      <c r="Q25" s="28">
        <v>-57599</v>
      </c>
      <c r="R25" s="28">
        <v>-104581</v>
      </c>
      <c r="S25" s="22">
        <v>-165573</v>
      </c>
    </row>
    <row r="26" spans="1:19" ht="13.5">
      <c r="A26" s="6" t="s">
        <v>14</v>
      </c>
      <c r="B26" s="28">
        <v>-230927</v>
      </c>
      <c r="C26" s="22">
        <v>217797</v>
      </c>
      <c r="D26" s="28">
        <v>-288831</v>
      </c>
      <c r="E26" s="22">
        <v>-379539</v>
      </c>
      <c r="F26" s="28">
        <v>-868183</v>
      </c>
      <c r="G26" s="22">
        <v>1039237</v>
      </c>
      <c r="H26" s="28">
        <v>565473</v>
      </c>
      <c r="I26" s="28">
        <v>-21485</v>
      </c>
      <c r="J26" s="28">
        <v>-330954</v>
      </c>
      <c r="K26" s="22">
        <v>-35536</v>
      </c>
      <c r="L26" s="28">
        <v>302839</v>
      </c>
      <c r="M26" s="28">
        <v>256969</v>
      </c>
      <c r="N26" s="28">
        <v>-340229</v>
      </c>
      <c r="O26" s="22">
        <v>-2676834</v>
      </c>
      <c r="P26" s="28">
        <v>-2170386</v>
      </c>
      <c r="Q26" s="28">
        <v>-940676</v>
      </c>
      <c r="R26" s="28">
        <v>-866244</v>
      </c>
      <c r="S26" s="22">
        <v>2790686</v>
      </c>
    </row>
    <row r="27" spans="1:19" ht="13.5">
      <c r="A27" s="6" t="s">
        <v>79</v>
      </c>
      <c r="B27" s="28">
        <v>-468050</v>
      </c>
      <c r="C27" s="22">
        <v>-294524</v>
      </c>
      <c r="D27" s="28">
        <v>55323</v>
      </c>
      <c r="E27" s="22">
        <v>575596</v>
      </c>
      <c r="F27" s="28">
        <v>54992</v>
      </c>
      <c r="G27" s="22">
        <v>-96954</v>
      </c>
      <c r="H27" s="28">
        <v>383159</v>
      </c>
      <c r="I27" s="28">
        <v>-41690</v>
      </c>
      <c r="J27" s="28">
        <v>17677</v>
      </c>
      <c r="K27" s="22">
        <v>-203083</v>
      </c>
      <c r="L27" s="28">
        <v>367015</v>
      </c>
      <c r="M27" s="28">
        <v>-95200</v>
      </c>
      <c r="N27" s="28">
        <v>-83920</v>
      </c>
      <c r="O27" s="22">
        <v>366967</v>
      </c>
      <c r="P27" s="28">
        <v>632856</v>
      </c>
      <c r="Q27" s="28">
        <v>89296</v>
      </c>
      <c r="R27" s="28">
        <v>-225856</v>
      </c>
      <c r="S27" s="22">
        <v>-44490</v>
      </c>
    </row>
    <row r="28" spans="1:19" ht="13.5">
      <c r="A28" s="6" t="s">
        <v>15</v>
      </c>
      <c r="B28" s="28">
        <v>1259169</v>
      </c>
      <c r="C28" s="22">
        <v>1634966</v>
      </c>
      <c r="D28" s="28">
        <v>1869964</v>
      </c>
      <c r="E28" s="22">
        <v>1604831</v>
      </c>
      <c r="F28" s="28">
        <v>994255</v>
      </c>
      <c r="G28" s="22">
        <v>2797539</v>
      </c>
      <c r="H28" s="28">
        <v>1787576</v>
      </c>
      <c r="I28" s="28">
        <v>1814317</v>
      </c>
      <c r="J28" s="28">
        <v>920565</v>
      </c>
      <c r="K28" s="22">
        <v>1517939</v>
      </c>
      <c r="L28" s="28">
        <v>777801</v>
      </c>
      <c r="M28" s="28">
        <v>1395843</v>
      </c>
      <c r="N28" s="28">
        <v>554721</v>
      </c>
      <c r="O28" s="22">
        <v>3402086</v>
      </c>
      <c r="P28" s="28">
        <v>1004627</v>
      </c>
      <c r="Q28" s="28">
        <v>646676</v>
      </c>
      <c r="R28" s="28">
        <v>-139192</v>
      </c>
      <c r="S28" s="22">
        <v>3914479</v>
      </c>
    </row>
    <row r="29" spans="1:19" ht="13.5">
      <c r="A29" s="6" t="s">
        <v>16</v>
      </c>
      <c r="B29" s="28">
        <v>21404</v>
      </c>
      <c r="C29" s="22">
        <v>52343</v>
      </c>
      <c r="D29" s="28">
        <v>32770</v>
      </c>
      <c r="E29" s="22">
        <v>83154</v>
      </c>
      <c r="F29" s="28">
        <v>33962</v>
      </c>
      <c r="G29" s="22">
        <v>65311</v>
      </c>
      <c r="H29" s="28">
        <v>49588</v>
      </c>
      <c r="I29" s="28">
        <v>36649</v>
      </c>
      <c r="J29" s="28">
        <v>23919</v>
      </c>
      <c r="K29" s="22">
        <v>63753</v>
      </c>
      <c r="L29" s="28">
        <v>58024</v>
      </c>
      <c r="M29" s="28">
        <v>42693</v>
      </c>
      <c r="N29" s="28">
        <v>33534</v>
      </c>
      <c r="O29" s="22">
        <v>66548</v>
      </c>
      <c r="P29" s="28">
        <v>55887</v>
      </c>
      <c r="Q29" s="28">
        <v>37643</v>
      </c>
      <c r="R29" s="28">
        <v>24612</v>
      </c>
      <c r="S29" s="22">
        <v>88718</v>
      </c>
    </row>
    <row r="30" spans="1:19" ht="13.5">
      <c r="A30" s="6" t="s">
        <v>17</v>
      </c>
      <c r="B30" s="28">
        <v>-75651</v>
      </c>
      <c r="C30" s="22">
        <v>-157180</v>
      </c>
      <c r="D30" s="28">
        <v>-81491</v>
      </c>
      <c r="E30" s="22">
        <v>-170684</v>
      </c>
      <c r="F30" s="28">
        <v>-90875</v>
      </c>
      <c r="G30" s="22">
        <v>-196744</v>
      </c>
      <c r="H30" s="28">
        <v>-145085</v>
      </c>
      <c r="I30" s="28">
        <v>-103983</v>
      </c>
      <c r="J30" s="28">
        <v>-53327</v>
      </c>
      <c r="K30" s="22">
        <v>-234415</v>
      </c>
      <c r="L30" s="28">
        <v>-173122</v>
      </c>
      <c r="M30" s="28">
        <v>-122961</v>
      </c>
      <c r="N30" s="28">
        <v>-62332</v>
      </c>
      <c r="O30" s="22">
        <v>-293353</v>
      </c>
      <c r="P30" s="28">
        <v>-217343</v>
      </c>
      <c r="Q30" s="28">
        <v>-151401</v>
      </c>
      <c r="R30" s="28">
        <v>-39340</v>
      </c>
      <c r="S30" s="22">
        <v>-312527</v>
      </c>
    </row>
    <row r="31" spans="1:19" ht="13.5">
      <c r="A31" s="6" t="s">
        <v>18</v>
      </c>
      <c r="B31" s="28">
        <v>436</v>
      </c>
      <c r="C31" s="22">
        <v>3907</v>
      </c>
      <c r="D31" s="28">
        <v>395</v>
      </c>
      <c r="E31" s="22">
        <v>920</v>
      </c>
      <c r="F31" s="28">
        <v>386</v>
      </c>
      <c r="G31" s="22">
        <v>2995</v>
      </c>
      <c r="H31" s="28">
        <v>2719</v>
      </c>
      <c r="I31" s="28">
        <v>1443</v>
      </c>
      <c r="J31" s="28"/>
      <c r="K31" s="22">
        <v>409</v>
      </c>
      <c r="L31" s="28"/>
      <c r="M31" s="28"/>
      <c r="N31" s="28"/>
      <c r="O31" s="22">
        <v>2283</v>
      </c>
      <c r="P31" s="28">
        <v>2283</v>
      </c>
      <c r="Q31" s="28">
        <v>1703</v>
      </c>
      <c r="R31" s="28"/>
      <c r="S31" s="22">
        <v>18186</v>
      </c>
    </row>
    <row r="32" spans="1:19" ht="13.5">
      <c r="A32" s="6" t="s">
        <v>19</v>
      </c>
      <c r="B32" s="28">
        <v>-225132</v>
      </c>
      <c r="C32" s="22">
        <v>-545007</v>
      </c>
      <c r="D32" s="28">
        <v>-351705</v>
      </c>
      <c r="E32" s="22">
        <v>-522281</v>
      </c>
      <c r="F32" s="28">
        <v>-362161</v>
      </c>
      <c r="G32" s="22">
        <v>-715657</v>
      </c>
      <c r="H32" s="28">
        <v>-715764</v>
      </c>
      <c r="I32" s="28">
        <v>-442940</v>
      </c>
      <c r="J32" s="28">
        <v>-441826</v>
      </c>
      <c r="K32" s="22">
        <v>-778502</v>
      </c>
      <c r="L32" s="28">
        <v>-779398</v>
      </c>
      <c r="M32" s="28">
        <v>-535696</v>
      </c>
      <c r="N32" s="28">
        <v>-535091</v>
      </c>
      <c r="O32" s="22">
        <v>-77731</v>
      </c>
      <c r="P32" s="28">
        <v>-77532</v>
      </c>
      <c r="Q32" s="28">
        <v>-25028</v>
      </c>
      <c r="R32" s="28">
        <v>-23533</v>
      </c>
      <c r="S32" s="22">
        <v>-473902</v>
      </c>
    </row>
    <row r="33" spans="1:19" ht="14.25" thickBot="1">
      <c r="A33" s="5" t="s">
        <v>20</v>
      </c>
      <c r="B33" s="29">
        <v>980226</v>
      </c>
      <c r="C33" s="23">
        <v>989029</v>
      </c>
      <c r="D33" s="29">
        <v>1469934</v>
      </c>
      <c r="E33" s="23">
        <v>995940</v>
      </c>
      <c r="F33" s="29">
        <v>575567</v>
      </c>
      <c r="G33" s="23">
        <v>1953443</v>
      </c>
      <c r="H33" s="29">
        <v>979034</v>
      </c>
      <c r="I33" s="29">
        <v>1305486</v>
      </c>
      <c r="J33" s="29">
        <v>449330</v>
      </c>
      <c r="K33" s="23">
        <v>569184</v>
      </c>
      <c r="L33" s="29">
        <v>-116694</v>
      </c>
      <c r="M33" s="29">
        <v>779879</v>
      </c>
      <c r="N33" s="29">
        <v>-9167</v>
      </c>
      <c r="O33" s="23">
        <v>3099832</v>
      </c>
      <c r="P33" s="29">
        <v>767922</v>
      </c>
      <c r="Q33" s="29">
        <v>509593</v>
      </c>
      <c r="R33" s="29">
        <v>-177454</v>
      </c>
      <c r="S33" s="23">
        <v>3234953</v>
      </c>
    </row>
    <row r="34" spans="1:19" ht="14.25" thickTop="1">
      <c r="A34" s="6" t="s">
        <v>21</v>
      </c>
      <c r="B34" s="28">
        <v>-10773</v>
      </c>
      <c r="C34" s="22">
        <v>-14898</v>
      </c>
      <c r="D34" s="28">
        <v>-16310</v>
      </c>
      <c r="E34" s="22">
        <v>-119385</v>
      </c>
      <c r="F34" s="28">
        <v>-115183</v>
      </c>
      <c r="G34" s="22">
        <v>-22394</v>
      </c>
      <c r="H34" s="28">
        <v>-17564</v>
      </c>
      <c r="I34" s="28">
        <v>-15764</v>
      </c>
      <c r="J34" s="28">
        <v>-11950</v>
      </c>
      <c r="K34" s="22">
        <v>-172378</v>
      </c>
      <c r="L34" s="28">
        <v>-17544</v>
      </c>
      <c r="M34" s="28">
        <v>-15744</v>
      </c>
      <c r="N34" s="28">
        <v>-1805</v>
      </c>
      <c r="O34" s="22">
        <v>-25346</v>
      </c>
      <c r="P34" s="28">
        <v>-24511</v>
      </c>
      <c r="Q34" s="28">
        <v>-15711</v>
      </c>
      <c r="R34" s="28">
        <v>-1808</v>
      </c>
      <c r="S34" s="22">
        <v>-26288</v>
      </c>
    </row>
    <row r="35" spans="1:19" ht="13.5">
      <c r="A35" s="6" t="s">
        <v>22</v>
      </c>
      <c r="B35" s="28">
        <v>10170</v>
      </c>
      <c r="C35" s="22">
        <v>170706</v>
      </c>
      <c r="D35" s="28">
        <v>170706</v>
      </c>
      <c r="E35" s="22">
        <v>17164</v>
      </c>
      <c r="F35" s="28">
        <v>14164</v>
      </c>
      <c r="G35" s="22">
        <v>18156</v>
      </c>
      <c r="H35" s="28">
        <v>12139</v>
      </c>
      <c r="I35" s="28">
        <v>12139</v>
      </c>
      <c r="J35" s="28">
        <v>10126</v>
      </c>
      <c r="K35" s="22">
        <v>174174</v>
      </c>
      <c r="L35" s="28">
        <v>18104</v>
      </c>
      <c r="M35" s="28">
        <v>14104</v>
      </c>
      <c r="N35" s="28">
        <v>2000</v>
      </c>
      <c r="O35" s="22">
        <v>15076</v>
      </c>
      <c r="P35" s="28">
        <v>12076</v>
      </c>
      <c r="Q35" s="28">
        <v>12076</v>
      </c>
      <c r="R35" s="28"/>
      <c r="S35" s="22">
        <v>122068</v>
      </c>
    </row>
    <row r="36" spans="1:19" ht="13.5">
      <c r="A36" s="6" t="s">
        <v>23</v>
      </c>
      <c r="B36" s="28"/>
      <c r="C36" s="22">
        <v>-3718</v>
      </c>
      <c r="D36" s="28">
        <v>-2759</v>
      </c>
      <c r="E36" s="22">
        <v>-3718</v>
      </c>
      <c r="F36" s="28">
        <v>-2758</v>
      </c>
      <c r="G36" s="22">
        <v>-3717</v>
      </c>
      <c r="H36" s="28">
        <v>-3717</v>
      </c>
      <c r="I36" s="28">
        <v>-2758</v>
      </c>
      <c r="J36" s="28">
        <v>-929</v>
      </c>
      <c r="K36" s="22">
        <v>-3713</v>
      </c>
      <c r="L36" s="28">
        <v>-3713</v>
      </c>
      <c r="M36" s="28">
        <v>-2755</v>
      </c>
      <c r="N36" s="28">
        <v>-928</v>
      </c>
      <c r="O36" s="22">
        <v>-3707</v>
      </c>
      <c r="P36" s="28">
        <v>-3707</v>
      </c>
      <c r="Q36" s="28">
        <v>-2750</v>
      </c>
      <c r="R36" s="28">
        <v>-926</v>
      </c>
      <c r="S36" s="22">
        <v>-3706</v>
      </c>
    </row>
    <row r="37" spans="1:19" ht="13.5">
      <c r="A37" s="6" t="s">
        <v>24</v>
      </c>
      <c r="B37" s="28">
        <v>2759</v>
      </c>
      <c r="C37" s="22">
        <v>3718</v>
      </c>
      <c r="D37" s="28">
        <v>2758</v>
      </c>
      <c r="E37" s="22">
        <v>3717</v>
      </c>
      <c r="F37" s="28">
        <v>2758</v>
      </c>
      <c r="G37" s="22">
        <v>3713</v>
      </c>
      <c r="H37" s="28">
        <v>3713</v>
      </c>
      <c r="I37" s="28">
        <v>2755</v>
      </c>
      <c r="J37" s="28">
        <v>928</v>
      </c>
      <c r="K37" s="22">
        <v>3707</v>
      </c>
      <c r="L37" s="28">
        <v>3707</v>
      </c>
      <c r="M37" s="28">
        <v>2750</v>
      </c>
      <c r="N37" s="28">
        <v>926</v>
      </c>
      <c r="O37" s="22">
        <v>3706</v>
      </c>
      <c r="P37" s="28">
        <v>3706</v>
      </c>
      <c r="Q37" s="28">
        <v>2750</v>
      </c>
      <c r="R37" s="28">
        <v>926</v>
      </c>
      <c r="S37" s="22">
        <v>3708</v>
      </c>
    </row>
    <row r="38" spans="1:19" ht="13.5">
      <c r="A38" s="6" t="s">
        <v>25</v>
      </c>
      <c r="B38" s="28">
        <v>-443569</v>
      </c>
      <c r="C38" s="22">
        <v>-1065997</v>
      </c>
      <c r="D38" s="28">
        <v>-808687</v>
      </c>
      <c r="E38" s="22">
        <v>-602104</v>
      </c>
      <c r="F38" s="28">
        <v>-240683</v>
      </c>
      <c r="G38" s="22">
        <v>-1037077</v>
      </c>
      <c r="H38" s="28">
        <v>-653288</v>
      </c>
      <c r="I38" s="28">
        <v>-430761</v>
      </c>
      <c r="J38" s="28">
        <v>-220208</v>
      </c>
      <c r="K38" s="22">
        <v>-496667</v>
      </c>
      <c r="L38" s="28">
        <v>-405172</v>
      </c>
      <c r="M38" s="28">
        <v>-186145</v>
      </c>
      <c r="N38" s="28">
        <v>-115368</v>
      </c>
      <c r="O38" s="22">
        <v>-468236</v>
      </c>
      <c r="P38" s="28">
        <v>-396044</v>
      </c>
      <c r="Q38" s="28">
        <v>-324113</v>
      </c>
      <c r="R38" s="28">
        <v>-100780</v>
      </c>
      <c r="S38" s="22">
        <v>-3761564</v>
      </c>
    </row>
    <row r="39" spans="1:19" ht="13.5">
      <c r="A39" s="6" t="s">
        <v>26</v>
      </c>
      <c r="B39" s="28">
        <v>5600</v>
      </c>
      <c r="C39" s="22">
        <v>7628</v>
      </c>
      <c r="D39" s="28">
        <v>3490</v>
      </c>
      <c r="E39" s="22">
        <v>7370</v>
      </c>
      <c r="F39" s="28">
        <v>2558</v>
      </c>
      <c r="G39" s="22">
        <v>7820</v>
      </c>
      <c r="H39" s="28">
        <v>7729</v>
      </c>
      <c r="I39" s="28">
        <v>5533</v>
      </c>
      <c r="J39" s="28">
        <v>663</v>
      </c>
      <c r="K39" s="22">
        <v>6516</v>
      </c>
      <c r="L39" s="28">
        <v>2907</v>
      </c>
      <c r="M39" s="28">
        <v>2295</v>
      </c>
      <c r="N39" s="28">
        <v>1795</v>
      </c>
      <c r="O39" s="22">
        <v>13300</v>
      </c>
      <c r="P39" s="28">
        <v>2105</v>
      </c>
      <c r="Q39" s="28">
        <v>1228</v>
      </c>
      <c r="R39" s="28">
        <v>530</v>
      </c>
      <c r="S39" s="22">
        <v>12588</v>
      </c>
    </row>
    <row r="40" spans="1:19" ht="13.5">
      <c r="A40" s="6" t="s">
        <v>27</v>
      </c>
      <c r="B40" s="28">
        <v>-13514</v>
      </c>
      <c r="C40" s="22">
        <v>-30496</v>
      </c>
      <c r="D40" s="28">
        <v>-18108</v>
      </c>
      <c r="E40" s="22">
        <v>-81682</v>
      </c>
      <c r="F40" s="28">
        <v>-12442</v>
      </c>
      <c r="G40" s="22">
        <v>-25493</v>
      </c>
      <c r="H40" s="28">
        <v>-18992</v>
      </c>
      <c r="I40" s="28">
        <v>-12202</v>
      </c>
      <c r="J40" s="28">
        <v>-6540</v>
      </c>
      <c r="K40" s="22">
        <v>-32185</v>
      </c>
      <c r="L40" s="28">
        <v>-19712</v>
      </c>
      <c r="M40" s="28">
        <v>-12236</v>
      </c>
      <c r="N40" s="28">
        <v>-7125</v>
      </c>
      <c r="O40" s="22">
        <v>-283091</v>
      </c>
      <c r="P40" s="28">
        <v>-277016</v>
      </c>
      <c r="Q40" s="28">
        <v>-20689</v>
      </c>
      <c r="R40" s="28">
        <v>-5642</v>
      </c>
      <c r="S40" s="22">
        <v>-22826</v>
      </c>
    </row>
    <row r="41" spans="1:19" ht="13.5">
      <c r="A41" s="6" t="s">
        <v>28</v>
      </c>
      <c r="B41" s="28"/>
      <c r="C41" s="22">
        <v>1000</v>
      </c>
      <c r="D41" s="28">
        <v>1000</v>
      </c>
      <c r="E41" s="22">
        <v>24000</v>
      </c>
      <c r="F41" s="28"/>
      <c r="G41" s="22"/>
      <c r="H41" s="28"/>
      <c r="I41" s="28"/>
      <c r="J41" s="28"/>
      <c r="K41" s="22">
        <v>500</v>
      </c>
      <c r="L41" s="28">
        <v>500</v>
      </c>
      <c r="M41" s="28">
        <v>500</v>
      </c>
      <c r="N41" s="28"/>
      <c r="O41" s="22">
        <v>1544</v>
      </c>
      <c r="P41" s="28">
        <v>1544</v>
      </c>
      <c r="Q41" s="28">
        <v>1544</v>
      </c>
      <c r="R41" s="28">
        <v>154</v>
      </c>
      <c r="S41" s="22"/>
    </row>
    <row r="42" spans="1:19" ht="13.5">
      <c r="A42" s="6" t="s">
        <v>29</v>
      </c>
      <c r="B42" s="28">
        <v>-270</v>
      </c>
      <c r="C42" s="22"/>
      <c r="D42" s="28"/>
      <c r="E42" s="22">
        <v>-14503</v>
      </c>
      <c r="F42" s="28">
        <v>-14503</v>
      </c>
      <c r="G42" s="22">
        <v>-4602</v>
      </c>
      <c r="H42" s="28">
        <v>-2320</v>
      </c>
      <c r="I42" s="28">
        <v>-2320</v>
      </c>
      <c r="J42" s="28"/>
      <c r="K42" s="22">
        <v>-270</v>
      </c>
      <c r="L42" s="28">
        <v>-270</v>
      </c>
      <c r="M42" s="28">
        <v>-270</v>
      </c>
      <c r="N42" s="28"/>
      <c r="O42" s="22">
        <v>-2710</v>
      </c>
      <c r="P42" s="28">
        <v>-1630</v>
      </c>
      <c r="Q42" s="28">
        <v>-1020</v>
      </c>
      <c r="R42" s="28"/>
      <c r="S42" s="22">
        <v>-1570</v>
      </c>
    </row>
    <row r="43" spans="1:19" ht="13.5">
      <c r="A43" s="6" t="s">
        <v>30</v>
      </c>
      <c r="B43" s="28">
        <v>-15282</v>
      </c>
      <c r="C43" s="22">
        <v>-12780</v>
      </c>
      <c r="D43" s="28">
        <v>-2180</v>
      </c>
      <c r="E43" s="22">
        <v>-42550</v>
      </c>
      <c r="F43" s="28">
        <v>-39730</v>
      </c>
      <c r="G43" s="22">
        <v>-3075</v>
      </c>
      <c r="H43" s="28">
        <v>-7823</v>
      </c>
      <c r="I43" s="28">
        <v>-7379</v>
      </c>
      <c r="J43" s="28">
        <v>-7279</v>
      </c>
      <c r="K43" s="22">
        <v>-26068</v>
      </c>
      <c r="L43" s="28">
        <v>-32363</v>
      </c>
      <c r="M43" s="28">
        <v>-17703</v>
      </c>
      <c r="N43" s="28">
        <v>-5131</v>
      </c>
      <c r="O43" s="22">
        <v>-5203</v>
      </c>
      <c r="P43" s="28">
        <v>-4819</v>
      </c>
      <c r="Q43" s="28">
        <v>-4609</v>
      </c>
      <c r="R43" s="28">
        <v>-4567</v>
      </c>
      <c r="S43" s="22">
        <v>-33561</v>
      </c>
    </row>
    <row r="44" spans="1:19" ht="13.5">
      <c r="A44" s="6" t="s">
        <v>31</v>
      </c>
      <c r="B44" s="28">
        <v>23952</v>
      </c>
      <c r="C44" s="22">
        <v>55962</v>
      </c>
      <c r="D44" s="28">
        <v>34917</v>
      </c>
      <c r="E44" s="22">
        <v>84360</v>
      </c>
      <c r="F44" s="28">
        <v>47408</v>
      </c>
      <c r="G44" s="22">
        <v>15611</v>
      </c>
      <c r="H44" s="28">
        <v>12748</v>
      </c>
      <c r="I44" s="28">
        <v>8725</v>
      </c>
      <c r="J44" s="28">
        <v>4976</v>
      </c>
      <c r="K44" s="22">
        <v>82995</v>
      </c>
      <c r="L44" s="28">
        <v>66442</v>
      </c>
      <c r="M44" s="28">
        <v>52782</v>
      </c>
      <c r="N44" s="28">
        <v>42442</v>
      </c>
      <c r="O44" s="22">
        <v>95689</v>
      </c>
      <c r="P44" s="28">
        <v>89068</v>
      </c>
      <c r="Q44" s="28">
        <v>82085</v>
      </c>
      <c r="R44" s="28">
        <v>48316</v>
      </c>
      <c r="S44" s="22">
        <v>63056</v>
      </c>
    </row>
    <row r="45" spans="1:19" ht="13.5">
      <c r="A45" s="6" t="s">
        <v>32</v>
      </c>
      <c r="B45" s="28"/>
      <c r="C45" s="22">
        <v>-1640</v>
      </c>
      <c r="D45" s="28">
        <v>-740</v>
      </c>
      <c r="E45" s="22">
        <v>-15950</v>
      </c>
      <c r="F45" s="28">
        <v>-8620</v>
      </c>
      <c r="G45" s="22">
        <v>-23130</v>
      </c>
      <c r="H45" s="28">
        <v>-19600</v>
      </c>
      <c r="I45" s="28">
        <v>-4250</v>
      </c>
      <c r="J45" s="28">
        <v>-2322</v>
      </c>
      <c r="K45" s="22">
        <v>-122736</v>
      </c>
      <c r="L45" s="28">
        <v>-118736</v>
      </c>
      <c r="M45" s="28">
        <v>-97736</v>
      </c>
      <c r="N45" s="28">
        <v>-3540</v>
      </c>
      <c r="O45" s="22">
        <v>-55570</v>
      </c>
      <c r="P45" s="28">
        <v>-52526</v>
      </c>
      <c r="Q45" s="28">
        <v>-21149</v>
      </c>
      <c r="R45" s="28">
        <v>-16900</v>
      </c>
      <c r="S45" s="22">
        <v>-43704</v>
      </c>
    </row>
    <row r="46" spans="1:19" ht="13.5">
      <c r="A46" s="6" t="s">
        <v>33</v>
      </c>
      <c r="B46" s="28">
        <v>12070</v>
      </c>
      <c r="C46" s="22">
        <v>1721936</v>
      </c>
      <c r="D46" s="28">
        <v>1710044</v>
      </c>
      <c r="E46" s="22">
        <v>265751</v>
      </c>
      <c r="F46" s="28">
        <v>16532</v>
      </c>
      <c r="G46" s="22">
        <v>29458</v>
      </c>
      <c r="H46" s="28">
        <v>22680</v>
      </c>
      <c r="I46" s="28">
        <v>14792</v>
      </c>
      <c r="J46" s="28">
        <v>6748</v>
      </c>
      <c r="K46" s="22">
        <v>287571</v>
      </c>
      <c r="L46" s="28">
        <v>146579</v>
      </c>
      <c r="M46" s="28">
        <v>121040</v>
      </c>
      <c r="N46" s="28">
        <v>113676</v>
      </c>
      <c r="O46" s="22">
        <v>138860</v>
      </c>
      <c r="P46" s="28">
        <v>139304</v>
      </c>
      <c r="Q46" s="28">
        <v>29036</v>
      </c>
      <c r="R46" s="28">
        <v>19932</v>
      </c>
      <c r="S46" s="22">
        <v>210418</v>
      </c>
    </row>
    <row r="47" spans="1:19" ht="13.5">
      <c r="A47" s="6" t="s">
        <v>79</v>
      </c>
      <c r="B47" s="28">
        <v>-3982</v>
      </c>
      <c r="C47" s="22">
        <v>-5802</v>
      </c>
      <c r="D47" s="28">
        <v>-4879</v>
      </c>
      <c r="E47" s="22">
        <v>-89659</v>
      </c>
      <c r="F47" s="28">
        <v>-2059</v>
      </c>
      <c r="G47" s="22">
        <v>10916</v>
      </c>
      <c r="H47" s="28">
        <v>12822</v>
      </c>
      <c r="I47" s="28">
        <v>11252</v>
      </c>
      <c r="J47" s="28">
        <v>8001</v>
      </c>
      <c r="K47" s="22">
        <v>19261</v>
      </c>
      <c r="L47" s="28">
        <v>50760</v>
      </c>
      <c r="M47" s="28">
        <v>10542</v>
      </c>
      <c r="N47" s="28">
        <v>10372</v>
      </c>
      <c r="O47" s="22">
        <v>30452</v>
      </c>
      <c r="P47" s="28">
        <v>20254</v>
      </c>
      <c r="Q47" s="28">
        <v>9837</v>
      </c>
      <c r="R47" s="28">
        <v>6783</v>
      </c>
      <c r="S47" s="22">
        <v>-11966</v>
      </c>
    </row>
    <row r="48" spans="1:19" ht="14.25" thickBot="1">
      <c r="A48" s="5" t="s">
        <v>34</v>
      </c>
      <c r="B48" s="29">
        <v>-432838</v>
      </c>
      <c r="C48" s="23">
        <v>825620</v>
      </c>
      <c r="D48" s="29">
        <v>1069254</v>
      </c>
      <c r="E48" s="23">
        <v>-567189</v>
      </c>
      <c r="F48" s="29">
        <v>-352561</v>
      </c>
      <c r="G48" s="23">
        <v>-1033814</v>
      </c>
      <c r="H48" s="29">
        <v>-651472</v>
      </c>
      <c r="I48" s="29">
        <v>-420236</v>
      </c>
      <c r="J48" s="29">
        <v>-217786</v>
      </c>
      <c r="K48" s="23">
        <v>-279293</v>
      </c>
      <c r="L48" s="29">
        <v>-308511</v>
      </c>
      <c r="M48" s="29">
        <v>-128574</v>
      </c>
      <c r="N48" s="29">
        <v>37314</v>
      </c>
      <c r="O48" s="23">
        <v>-545234</v>
      </c>
      <c r="P48" s="29">
        <v>-492194</v>
      </c>
      <c r="Q48" s="29">
        <v>-251485</v>
      </c>
      <c r="R48" s="29">
        <v>-53982</v>
      </c>
      <c r="S48" s="23">
        <v>-3493347</v>
      </c>
    </row>
    <row r="49" spans="1:19" ht="14.25" thickTop="1">
      <c r="A49" s="6" t="s">
        <v>35</v>
      </c>
      <c r="B49" s="28">
        <v>500000</v>
      </c>
      <c r="C49" s="22">
        <v>1400000</v>
      </c>
      <c r="D49" s="28">
        <v>500000</v>
      </c>
      <c r="E49" s="22">
        <v>800000</v>
      </c>
      <c r="F49" s="28">
        <v>400000</v>
      </c>
      <c r="G49" s="22">
        <v>3800000</v>
      </c>
      <c r="H49" s="28">
        <v>2700000</v>
      </c>
      <c r="I49" s="28">
        <v>1400000</v>
      </c>
      <c r="J49" s="28">
        <v>1000000</v>
      </c>
      <c r="K49" s="22">
        <v>2100000</v>
      </c>
      <c r="L49" s="28">
        <v>1605000</v>
      </c>
      <c r="M49" s="28">
        <v>805000</v>
      </c>
      <c r="N49" s="28">
        <v>605000</v>
      </c>
      <c r="O49" s="22">
        <v>605000</v>
      </c>
      <c r="P49" s="28">
        <v>600000</v>
      </c>
      <c r="Q49" s="28">
        <v>300000</v>
      </c>
      <c r="R49" s="28">
        <v>100000</v>
      </c>
      <c r="S49" s="22">
        <v>903000</v>
      </c>
    </row>
    <row r="50" spans="1:19" ht="13.5">
      <c r="A50" s="6" t="s">
        <v>36</v>
      </c>
      <c r="B50" s="28">
        <v>-750000</v>
      </c>
      <c r="C50" s="22">
        <v>-3255000</v>
      </c>
      <c r="D50" s="28">
        <v>-2135000</v>
      </c>
      <c r="E50" s="22">
        <v>-1780000</v>
      </c>
      <c r="F50" s="28">
        <v>-990000</v>
      </c>
      <c r="G50" s="22">
        <v>-2290000</v>
      </c>
      <c r="H50" s="28">
        <v>-1810000</v>
      </c>
      <c r="I50" s="28">
        <v>-1430000</v>
      </c>
      <c r="J50" s="28">
        <v>-550000</v>
      </c>
      <c r="K50" s="22">
        <v>-1605000</v>
      </c>
      <c r="L50" s="28">
        <v>-1300000</v>
      </c>
      <c r="M50" s="28">
        <v>-925500</v>
      </c>
      <c r="N50" s="28">
        <v>-438000</v>
      </c>
      <c r="O50" s="22">
        <v>-1154500</v>
      </c>
      <c r="P50" s="28">
        <v>-530350</v>
      </c>
      <c r="Q50" s="28">
        <v>-322500</v>
      </c>
      <c r="R50" s="28">
        <v>-235750</v>
      </c>
      <c r="S50" s="22">
        <v>-494300</v>
      </c>
    </row>
    <row r="51" spans="1:19" ht="13.5">
      <c r="A51" s="6" t="s">
        <v>37</v>
      </c>
      <c r="B51" s="28">
        <v>-8962</v>
      </c>
      <c r="C51" s="22">
        <v>-20598</v>
      </c>
      <c r="D51" s="28">
        <v>-10390</v>
      </c>
      <c r="E51" s="22">
        <v>-18153</v>
      </c>
      <c r="F51" s="28">
        <v>-8759</v>
      </c>
      <c r="G51" s="22">
        <v>-13414</v>
      </c>
      <c r="H51" s="28">
        <v>-9464</v>
      </c>
      <c r="I51" s="28">
        <v>-5781</v>
      </c>
      <c r="J51" s="28">
        <v>-2688</v>
      </c>
      <c r="K51" s="22">
        <v>-8075</v>
      </c>
      <c r="L51" s="28">
        <v>-5629</v>
      </c>
      <c r="M51" s="28">
        <v>-3570</v>
      </c>
      <c r="N51" s="28">
        <v>-1785</v>
      </c>
      <c r="O51" s="22">
        <v>-4999</v>
      </c>
      <c r="P51" s="28"/>
      <c r="Q51" s="28"/>
      <c r="R51" s="28"/>
      <c r="S51" s="22"/>
    </row>
    <row r="52" spans="1:19" ht="13.5">
      <c r="A52" s="6" t="s">
        <v>38</v>
      </c>
      <c r="B52" s="28">
        <v>1200000</v>
      </c>
      <c r="C52" s="22">
        <v>2100000</v>
      </c>
      <c r="D52" s="28">
        <v>1100000</v>
      </c>
      <c r="E52" s="22">
        <v>2302000</v>
      </c>
      <c r="F52" s="28">
        <v>1402000</v>
      </c>
      <c r="G52" s="22">
        <v>613000</v>
      </c>
      <c r="H52" s="28">
        <v>600000</v>
      </c>
      <c r="I52" s="28">
        <v>600000</v>
      </c>
      <c r="J52" s="28">
        <v>600000</v>
      </c>
      <c r="K52" s="22">
        <v>1122300</v>
      </c>
      <c r="L52" s="28">
        <v>1100000</v>
      </c>
      <c r="M52" s="28">
        <v>600000</v>
      </c>
      <c r="N52" s="28">
        <v>400000</v>
      </c>
      <c r="O52" s="22">
        <v>2120000</v>
      </c>
      <c r="P52" s="28">
        <v>2020000</v>
      </c>
      <c r="Q52" s="28">
        <v>1000000</v>
      </c>
      <c r="R52" s="28">
        <v>800000</v>
      </c>
      <c r="S52" s="22">
        <v>3200000</v>
      </c>
    </row>
    <row r="53" spans="1:19" ht="13.5">
      <c r="A53" s="6" t="s">
        <v>39</v>
      </c>
      <c r="B53" s="28">
        <v>-1013341</v>
      </c>
      <c r="C53" s="22">
        <v>-1991682</v>
      </c>
      <c r="D53" s="28">
        <v>-1024591</v>
      </c>
      <c r="E53" s="22">
        <v>-2074308</v>
      </c>
      <c r="F53" s="28">
        <v>-1103717</v>
      </c>
      <c r="G53" s="22">
        <v>-2562534</v>
      </c>
      <c r="H53" s="28">
        <v>-1926752</v>
      </c>
      <c r="I53" s="28">
        <v>-1346716</v>
      </c>
      <c r="J53" s="28">
        <v>-670838</v>
      </c>
      <c r="K53" s="22">
        <v>-2805902</v>
      </c>
      <c r="L53" s="28">
        <v>-2054972</v>
      </c>
      <c r="M53" s="28">
        <v>-1423896</v>
      </c>
      <c r="N53" s="28">
        <v>-716094</v>
      </c>
      <c r="O53" s="22">
        <v>-2943090</v>
      </c>
      <c r="P53" s="28">
        <v>-2133744</v>
      </c>
      <c r="Q53" s="28">
        <v>-1473522</v>
      </c>
      <c r="R53" s="28">
        <v>-743280</v>
      </c>
      <c r="S53" s="22">
        <v>-3033208</v>
      </c>
    </row>
    <row r="54" spans="1:19" ht="13.5">
      <c r="A54" s="6" t="s">
        <v>40</v>
      </c>
      <c r="B54" s="28">
        <v>-91221</v>
      </c>
      <c r="C54" s="22">
        <v>-182112</v>
      </c>
      <c r="D54" s="28">
        <v>-91266</v>
      </c>
      <c r="E54" s="22">
        <v>-182502</v>
      </c>
      <c r="F54" s="28">
        <v>-91091</v>
      </c>
      <c r="G54" s="22">
        <v>-197925</v>
      </c>
      <c r="H54" s="28">
        <v>-194127</v>
      </c>
      <c r="I54" s="28">
        <v>-99260</v>
      </c>
      <c r="J54" s="28">
        <v>-96635</v>
      </c>
      <c r="K54" s="22">
        <v>-177790</v>
      </c>
      <c r="L54" s="28">
        <v>-169014</v>
      </c>
      <c r="M54" s="28">
        <v>-90593</v>
      </c>
      <c r="N54" s="28">
        <v>-84665</v>
      </c>
      <c r="O54" s="22">
        <v>-182912</v>
      </c>
      <c r="P54" s="28">
        <v>-179917</v>
      </c>
      <c r="Q54" s="28">
        <v>-91017</v>
      </c>
      <c r="R54" s="28">
        <v>-88205</v>
      </c>
      <c r="S54" s="22">
        <v>-212432</v>
      </c>
    </row>
    <row r="55" spans="1:19" ht="13.5">
      <c r="A55" s="6" t="s">
        <v>41</v>
      </c>
      <c r="B55" s="28">
        <v>-3245</v>
      </c>
      <c r="C55" s="22">
        <v>-3245</v>
      </c>
      <c r="D55" s="28">
        <v>-3245</v>
      </c>
      <c r="E55" s="22">
        <v>-3245</v>
      </c>
      <c r="F55" s="28">
        <v>-3245</v>
      </c>
      <c r="G55" s="22">
        <v>-3245</v>
      </c>
      <c r="H55" s="28">
        <v>-3245</v>
      </c>
      <c r="I55" s="28">
        <v>-3245</v>
      </c>
      <c r="J55" s="28">
        <v>-3245</v>
      </c>
      <c r="K55" s="22">
        <v>-1050</v>
      </c>
      <c r="L55" s="28">
        <v>-1050</v>
      </c>
      <c r="M55" s="28">
        <v>-1050</v>
      </c>
      <c r="N55" s="28">
        <v>-1050</v>
      </c>
      <c r="O55" s="22">
        <v>-1050</v>
      </c>
      <c r="P55" s="28">
        <v>-1050</v>
      </c>
      <c r="Q55" s="28">
        <v>-1050</v>
      </c>
      <c r="R55" s="28">
        <v>-1050</v>
      </c>
      <c r="S55" s="22">
        <v>-1050</v>
      </c>
    </row>
    <row r="56" spans="1:19" ht="14.25" thickBot="1">
      <c r="A56" s="5" t="s">
        <v>42</v>
      </c>
      <c r="B56" s="29">
        <v>-166769</v>
      </c>
      <c r="C56" s="23">
        <v>-1952638</v>
      </c>
      <c r="D56" s="29">
        <v>-1664493</v>
      </c>
      <c r="E56" s="23">
        <v>-956209</v>
      </c>
      <c r="F56" s="29">
        <v>-394814</v>
      </c>
      <c r="G56" s="23">
        <v>-654119</v>
      </c>
      <c r="H56" s="29">
        <v>-643589</v>
      </c>
      <c r="I56" s="29">
        <v>-885003</v>
      </c>
      <c r="J56" s="29">
        <v>276593</v>
      </c>
      <c r="K56" s="23">
        <v>-1339299</v>
      </c>
      <c r="L56" s="29">
        <v>-789446</v>
      </c>
      <c r="M56" s="29">
        <v>-1003390</v>
      </c>
      <c r="N56" s="29">
        <v>-236609</v>
      </c>
      <c r="O56" s="23">
        <v>-1562502</v>
      </c>
      <c r="P56" s="29">
        <v>-226012</v>
      </c>
      <c r="Q56" s="29">
        <v>-589040</v>
      </c>
      <c r="R56" s="29">
        <v>-168285</v>
      </c>
      <c r="S56" s="23">
        <v>361689</v>
      </c>
    </row>
    <row r="57" spans="1:19" ht="14.25" thickTop="1">
      <c r="A57" s="7" t="s">
        <v>43</v>
      </c>
      <c r="B57" s="28">
        <v>380617</v>
      </c>
      <c r="C57" s="22">
        <v>-137988</v>
      </c>
      <c r="D57" s="28">
        <v>874695</v>
      </c>
      <c r="E57" s="22">
        <v>-527459</v>
      </c>
      <c r="F57" s="28">
        <v>-171807</v>
      </c>
      <c r="G57" s="22">
        <v>265509</v>
      </c>
      <c r="H57" s="28">
        <v>-316028</v>
      </c>
      <c r="I57" s="28">
        <v>245</v>
      </c>
      <c r="J57" s="28">
        <v>508137</v>
      </c>
      <c r="K57" s="22">
        <v>-1049408</v>
      </c>
      <c r="L57" s="28">
        <v>-1214652</v>
      </c>
      <c r="M57" s="28">
        <v>-352085</v>
      </c>
      <c r="N57" s="28">
        <v>-208463</v>
      </c>
      <c r="O57" s="22">
        <v>992095</v>
      </c>
      <c r="P57" s="28">
        <v>49715</v>
      </c>
      <c r="Q57" s="28">
        <v>-330931</v>
      </c>
      <c r="R57" s="28">
        <v>-399722</v>
      </c>
      <c r="S57" s="22">
        <v>103295</v>
      </c>
    </row>
    <row r="58" spans="1:19" ht="13.5">
      <c r="A58" s="7" t="s">
        <v>44</v>
      </c>
      <c r="B58" s="28">
        <v>2853198</v>
      </c>
      <c r="C58" s="22">
        <v>2991186</v>
      </c>
      <c r="D58" s="28">
        <v>2991186</v>
      </c>
      <c r="E58" s="22">
        <v>3518645</v>
      </c>
      <c r="F58" s="28">
        <v>3518645</v>
      </c>
      <c r="G58" s="22">
        <v>3253136</v>
      </c>
      <c r="H58" s="28">
        <v>3253136</v>
      </c>
      <c r="I58" s="28">
        <v>3253136</v>
      </c>
      <c r="J58" s="28">
        <v>3253136</v>
      </c>
      <c r="K58" s="22">
        <v>4302544</v>
      </c>
      <c r="L58" s="28">
        <v>4302544</v>
      </c>
      <c r="M58" s="28">
        <v>4302544</v>
      </c>
      <c r="N58" s="28">
        <v>4302544</v>
      </c>
      <c r="O58" s="22">
        <v>3310448</v>
      </c>
      <c r="P58" s="28">
        <v>3310448</v>
      </c>
      <c r="Q58" s="28">
        <v>3310448</v>
      </c>
      <c r="R58" s="28">
        <v>3310448</v>
      </c>
      <c r="S58" s="22">
        <v>3207152</v>
      </c>
    </row>
    <row r="59" spans="1:19" ht="14.25" thickBot="1">
      <c r="A59" s="7" t="s">
        <v>44</v>
      </c>
      <c r="B59" s="28">
        <v>3233815</v>
      </c>
      <c r="C59" s="22">
        <v>2853198</v>
      </c>
      <c r="D59" s="28">
        <v>3865882</v>
      </c>
      <c r="E59" s="22">
        <v>2991186</v>
      </c>
      <c r="F59" s="28">
        <v>3346838</v>
      </c>
      <c r="G59" s="22">
        <v>3518645</v>
      </c>
      <c r="H59" s="28">
        <v>2937108</v>
      </c>
      <c r="I59" s="28">
        <v>3253382</v>
      </c>
      <c r="J59" s="28">
        <v>3761273</v>
      </c>
      <c r="K59" s="22">
        <v>3253136</v>
      </c>
      <c r="L59" s="28">
        <v>3087891</v>
      </c>
      <c r="M59" s="28">
        <v>3950458</v>
      </c>
      <c r="N59" s="28">
        <v>4094081</v>
      </c>
      <c r="O59" s="22">
        <v>4302544</v>
      </c>
      <c r="P59" s="28">
        <v>3360163</v>
      </c>
      <c r="Q59" s="28">
        <v>2979516</v>
      </c>
      <c r="R59" s="28">
        <v>2910726</v>
      </c>
      <c r="S59" s="22">
        <v>3310448</v>
      </c>
    </row>
    <row r="60" spans="1:19" ht="14.25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2" ht="13.5">
      <c r="A62" s="20" t="s">
        <v>150</v>
      </c>
    </row>
    <row r="63" ht="13.5">
      <c r="A63" s="20" t="s">
        <v>151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146</v>
      </c>
      <c r="B2" s="14">
        <v>7441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147</v>
      </c>
      <c r="B3" s="1" t="s">
        <v>148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49</v>
      </c>
      <c r="B4" s="15" t="str">
        <f>HYPERLINK("http://www.kabupro.jp/mark/20140213/S10014BE.htm","四半期報告書")</f>
        <v>四半期報告書</v>
      </c>
      <c r="C4" s="15" t="str">
        <f>HYPERLINK("http://www.kabupro.jp/mark/20131112/S1000ERN.htm","四半期報告書")</f>
        <v>四半期報告書</v>
      </c>
      <c r="D4" s="15" t="str">
        <f>HYPERLINK("http://www.kabupro.jp/mark/20130813/S000E7TN.htm","四半期報告書")</f>
        <v>四半期報告書</v>
      </c>
      <c r="E4" s="15" t="str">
        <f>HYPERLINK("http://www.kabupro.jp/mark/20140213/S10014BE.htm","四半期報告書")</f>
        <v>四半期報告書</v>
      </c>
      <c r="F4" s="15" t="str">
        <f>HYPERLINK("http://www.kabupro.jp/mark/20130213/S000CSSR.htm","四半期報告書")</f>
        <v>四半期報告書</v>
      </c>
      <c r="G4" s="15" t="str">
        <f>HYPERLINK("http://www.kabupro.jp/mark/20121112/S000C7GP.htm","四半期報告書")</f>
        <v>四半期報告書</v>
      </c>
      <c r="H4" s="15" t="str">
        <f>HYPERLINK("http://www.kabupro.jp/mark/20120813/S000BNZ7.htm","四半期報告書")</f>
        <v>四半期報告書</v>
      </c>
      <c r="I4" s="15" t="str">
        <f>HYPERLINK("http://www.kabupro.jp/mark/20130628/S000DPCC.htm","有価証券報告書")</f>
        <v>有価証券報告書</v>
      </c>
      <c r="J4" s="15" t="str">
        <f>HYPERLINK("http://www.kabupro.jp/mark/20120213/S000AACP.htm","四半期報告書")</f>
        <v>四半期報告書</v>
      </c>
      <c r="K4" s="15" t="str">
        <f>HYPERLINK("http://www.kabupro.jp/mark/20111111/S0009NC2.htm","四半期報告書")</f>
        <v>四半期報告書</v>
      </c>
      <c r="L4" s="15" t="str">
        <f>HYPERLINK("http://www.kabupro.jp/mark/20110811/S00092UX.htm","四半期報告書")</f>
        <v>四半期報告書</v>
      </c>
      <c r="M4" s="15" t="str">
        <f>HYPERLINK("http://www.kabupro.jp/mark/20120628/S000B469.htm","有価証券報告書")</f>
        <v>有価証券報告書</v>
      </c>
      <c r="N4" s="15" t="str">
        <f>HYPERLINK("http://www.kabupro.jp/mark/20110214/S0007QTC.htm","四半期報告書")</f>
        <v>四半期報告書</v>
      </c>
      <c r="O4" s="15" t="str">
        <f>HYPERLINK("http://www.kabupro.jp/mark/20101111/S00073D6.htm","四半期報告書")</f>
        <v>四半期報告書</v>
      </c>
      <c r="P4" s="15" t="str">
        <f>HYPERLINK("http://www.kabupro.jp/mark/20100812/S0006JVD.htm","四半期報告書")</f>
        <v>四半期報告書</v>
      </c>
      <c r="Q4" s="15" t="str">
        <f>HYPERLINK("http://www.kabupro.jp/mark/20110627/S0008JDO.htm","有価証券報告書")</f>
        <v>有価証券報告書</v>
      </c>
      <c r="R4" s="15" t="str">
        <f>HYPERLINK("http://www.kabupro.jp/mark/20100212/S00053R1.htm","四半期報告書")</f>
        <v>四半期報告書</v>
      </c>
      <c r="S4" s="15" t="str">
        <f>HYPERLINK("http://www.kabupro.jp/mark/20091112/S0004J5C.htm","四半期報告書")</f>
        <v>四半期報告書</v>
      </c>
      <c r="T4" s="15" t="str">
        <f>HYPERLINK("http://www.kabupro.jp/mark/20090813/S0003XB2.htm","四半期報告書")</f>
        <v>四半期報告書</v>
      </c>
      <c r="U4" s="15" t="str">
        <f>HYPERLINK("http://www.kabupro.jp/mark/20100625/S0005Z5P.htm","有価証券報告書")</f>
        <v>有価証券報告書</v>
      </c>
      <c r="V4" s="15" t="str">
        <f>HYPERLINK("http://www.kabupro.jp/mark/20090213/S0002GTE.htm","四半期報告書")</f>
        <v>四半期報告書</v>
      </c>
      <c r="W4" s="15" t="str">
        <f>HYPERLINK("http://www.kabupro.jp/mark/20081114/S0001TGR.htm","四半期報告書")</f>
        <v>四半期報告書</v>
      </c>
      <c r="X4" s="15" t="str">
        <f>HYPERLINK("http://www.kabupro.jp/mark/20080813/S0001528.htm","四半期報告書")</f>
        <v>四半期報告書</v>
      </c>
      <c r="Y4" s="15" t="str">
        <f>HYPERLINK("http://www.kabupro.jp/mark/20090625/S0003D83.htm","有価証券報告書")</f>
        <v>有価証券報告書</v>
      </c>
    </row>
    <row r="5" spans="1:25" ht="14.25" thickBot="1">
      <c r="A5" s="11" t="s">
        <v>50</v>
      </c>
      <c r="B5" s="1" t="s">
        <v>220</v>
      </c>
      <c r="C5" s="1" t="s">
        <v>223</v>
      </c>
      <c r="D5" s="1" t="s">
        <v>225</v>
      </c>
      <c r="E5" s="1" t="s">
        <v>220</v>
      </c>
      <c r="F5" s="1" t="s">
        <v>227</v>
      </c>
      <c r="G5" s="1" t="s">
        <v>229</v>
      </c>
      <c r="H5" s="1" t="s">
        <v>231</v>
      </c>
      <c r="I5" s="1" t="s">
        <v>56</v>
      </c>
      <c r="J5" s="1" t="s">
        <v>233</v>
      </c>
      <c r="K5" s="1" t="s">
        <v>235</v>
      </c>
      <c r="L5" s="1" t="s">
        <v>237</v>
      </c>
      <c r="M5" s="1" t="s">
        <v>60</v>
      </c>
      <c r="N5" s="1" t="s">
        <v>239</v>
      </c>
      <c r="O5" s="1" t="s">
        <v>241</v>
      </c>
      <c r="P5" s="1" t="s">
        <v>243</v>
      </c>
      <c r="Q5" s="1" t="s">
        <v>62</v>
      </c>
      <c r="R5" s="1" t="s">
        <v>245</v>
      </c>
      <c r="S5" s="1" t="s">
        <v>247</v>
      </c>
      <c r="T5" s="1" t="s">
        <v>249</v>
      </c>
      <c r="U5" s="1" t="s">
        <v>64</v>
      </c>
      <c r="V5" s="1" t="s">
        <v>251</v>
      </c>
      <c r="W5" s="1" t="s">
        <v>253</v>
      </c>
      <c r="X5" s="1" t="s">
        <v>255</v>
      </c>
      <c r="Y5" s="1" t="s">
        <v>66</v>
      </c>
    </row>
    <row r="6" spans="1:25" ht="15" thickBot="1" thickTop="1">
      <c r="A6" s="10" t="s">
        <v>51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52</v>
      </c>
      <c r="B7" s="14" t="s">
        <v>221</v>
      </c>
      <c r="C7" s="14" t="s">
        <v>221</v>
      </c>
      <c r="D7" s="14" t="s">
        <v>221</v>
      </c>
      <c r="E7" s="16" t="s">
        <v>57</v>
      </c>
      <c r="F7" s="14" t="s">
        <v>221</v>
      </c>
      <c r="G7" s="14" t="s">
        <v>221</v>
      </c>
      <c r="H7" s="14" t="s">
        <v>221</v>
      </c>
      <c r="I7" s="16" t="s">
        <v>57</v>
      </c>
      <c r="J7" s="14" t="s">
        <v>221</v>
      </c>
      <c r="K7" s="14" t="s">
        <v>221</v>
      </c>
      <c r="L7" s="14" t="s">
        <v>221</v>
      </c>
      <c r="M7" s="16" t="s">
        <v>57</v>
      </c>
      <c r="N7" s="14" t="s">
        <v>221</v>
      </c>
      <c r="O7" s="14" t="s">
        <v>221</v>
      </c>
      <c r="P7" s="14" t="s">
        <v>221</v>
      </c>
      <c r="Q7" s="16" t="s">
        <v>57</v>
      </c>
      <c r="R7" s="14" t="s">
        <v>221</v>
      </c>
      <c r="S7" s="14" t="s">
        <v>221</v>
      </c>
      <c r="T7" s="14" t="s">
        <v>221</v>
      </c>
      <c r="U7" s="16" t="s">
        <v>57</v>
      </c>
      <c r="V7" s="14" t="s">
        <v>221</v>
      </c>
      <c r="W7" s="14" t="s">
        <v>221</v>
      </c>
      <c r="X7" s="14" t="s">
        <v>221</v>
      </c>
      <c r="Y7" s="16" t="s">
        <v>57</v>
      </c>
    </row>
    <row r="8" spans="1:25" ht="13.5">
      <c r="A8" s="13" t="s">
        <v>53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54</v>
      </c>
      <c r="B9" s="1" t="s">
        <v>222</v>
      </c>
      <c r="C9" s="1" t="s">
        <v>224</v>
      </c>
      <c r="D9" s="1" t="s">
        <v>226</v>
      </c>
      <c r="E9" s="17" t="s">
        <v>58</v>
      </c>
      <c r="F9" s="1" t="s">
        <v>228</v>
      </c>
      <c r="G9" s="1" t="s">
        <v>230</v>
      </c>
      <c r="H9" s="1" t="s">
        <v>232</v>
      </c>
      <c r="I9" s="17" t="s">
        <v>59</v>
      </c>
      <c r="J9" s="1" t="s">
        <v>234</v>
      </c>
      <c r="K9" s="1" t="s">
        <v>236</v>
      </c>
      <c r="L9" s="1" t="s">
        <v>238</v>
      </c>
      <c r="M9" s="17" t="s">
        <v>61</v>
      </c>
      <c r="N9" s="1" t="s">
        <v>240</v>
      </c>
      <c r="O9" s="1" t="s">
        <v>242</v>
      </c>
      <c r="P9" s="1" t="s">
        <v>244</v>
      </c>
      <c r="Q9" s="17" t="s">
        <v>63</v>
      </c>
      <c r="R9" s="1" t="s">
        <v>246</v>
      </c>
      <c r="S9" s="1" t="s">
        <v>248</v>
      </c>
      <c r="T9" s="1" t="s">
        <v>250</v>
      </c>
      <c r="U9" s="17" t="s">
        <v>65</v>
      </c>
      <c r="V9" s="1" t="s">
        <v>252</v>
      </c>
      <c r="W9" s="1" t="s">
        <v>254</v>
      </c>
      <c r="X9" s="1" t="s">
        <v>256</v>
      </c>
      <c r="Y9" s="17" t="s">
        <v>67</v>
      </c>
    </row>
    <row r="10" spans="1:25" ht="14.25" thickBot="1">
      <c r="A10" s="13" t="s">
        <v>55</v>
      </c>
      <c r="B10" s="1" t="s">
        <v>69</v>
      </c>
      <c r="C10" s="1" t="s">
        <v>69</v>
      </c>
      <c r="D10" s="1" t="s">
        <v>69</v>
      </c>
      <c r="E10" s="17" t="s">
        <v>69</v>
      </c>
      <c r="F10" s="1" t="s">
        <v>69</v>
      </c>
      <c r="G10" s="1" t="s">
        <v>69</v>
      </c>
      <c r="H10" s="1" t="s">
        <v>69</v>
      </c>
      <c r="I10" s="17" t="s">
        <v>69</v>
      </c>
      <c r="J10" s="1" t="s">
        <v>69</v>
      </c>
      <c r="K10" s="1" t="s">
        <v>69</v>
      </c>
      <c r="L10" s="1" t="s">
        <v>69</v>
      </c>
      <c r="M10" s="17" t="s">
        <v>69</v>
      </c>
      <c r="N10" s="1" t="s">
        <v>69</v>
      </c>
      <c r="O10" s="1" t="s">
        <v>69</v>
      </c>
      <c r="P10" s="1" t="s">
        <v>69</v>
      </c>
      <c r="Q10" s="17" t="s">
        <v>69</v>
      </c>
      <c r="R10" s="1" t="s">
        <v>69</v>
      </c>
      <c r="S10" s="1" t="s">
        <v>69</v>
      </c>
      <c r="T10" s="1" t="s">
        <v>69</v>
      </c>
      <c r="U10" s="17" t="s">
        <v>69</v>
      </c>
      <c r="V10" s="1" t="s">
        <v>69</v>
      </c>
      <c r="W10" s="1" t="s">
        <v>69</v>
      </c>
      <c r="X10" s="1" t="s">
        <v>69</v>
      </c>
      <c r="Y10" s="17" t="s">
        <v>69</v>
      </c>
    </row>
    <row r="11" spans="1:25" ht="14.25" thickTop="1">
      <c r="A11" s="9" t="s">
        <v>68</v>
      </c>
      <c r="B11" s="27">
        <v>4024619</v>
      </c>
      <c r="C11" s="27">
        <v>3932177</v>
      </c>
      <c r="D11" s="27">
        <v>4203851</v>
      </c>
      <c r="E11" s="21">
        <v>3550956</v>
      </c>
      <c r="F11" s="27">
        <v>4126157</v>
      </c>
      <c r="G11" s="27">
        <v>4565051</v>
      </c>
      <c r="H11" s="27">
        <v>4606817</v>
      </c>
      <c r="I11" s="21">
        <v>3694753</v>
      </c>
      <c r="J11" s="27">
        <v>4198078</v>
      </c>
      <c r="K11" s="27">
        <v>4049201</v>
      </c>
      <c r="L11" s="27">
        <v>4589623</v>
      </c>
      <c r="M11" s="21">
        <v>4119991</v>
      </c>
      <c r="N11" s="27">
        <v>3539639</v>
      </c>
      <c r="O11" s="27">
        <v>3854114</v>
      </c>
      <c r="P11" s="27">
        <v>4360205</v>
      </c>
      <c r="Q11" s="21">
        <v>3850243</v>
      </c>
      <c r="R11" s="27">
        <v>3836233</v>
      </c>
      <c r="S11" s="27">
        <v>4601000</v>
      </c>
      <c r="T11" s="27">
        <v>4642789</v>
      </c>
      <c r="U11" s="21">
        <v>4851447</v>
      </c>
      <c r="V11" s="27">
        <v>3761231</v>
      </c>
      <c r="W11" s="27">
        <v>3371784</v>
      </c>
      <c r="X11" s="27">
        <v>3301167</v>
      </c>
      <c r="Y11" s="21">
        <v>3699081</v>
      </c>
    </row>
    <row r="12" spans="1:25" ht="13.5">
      <c r="A12" s="2" t="s">
        <v>257</v>
      </c>
      <c r="B12" s="28">
        <v>7293807</v>
      </c>
      <c r="C12" s="28">
        <v>4999690</v>
      </c>
      <c r="D12" s="28">
        <v>5538500</v>
      </c>
      <c r="E12" s="22">
        <v>6271070</v>
      </c>
      <c r="F12" s="28">
        <v>6358113</v>
      </c>
      <c r="G12" s="28">
        <v>4977431</v>
      </c>
      <c r="H12" s="28">
        <v>5059413</v>
      </c>
      <c r="I12" s="22">
        <v>5852245</v>
      </c>
      <c r="J12" s="28">
        <v>5664670</v>
      </c>
      <c r="K12" s="28">
        <v>4319081</v>
      </c>
      <c r="L12" s="28">
        <v>4800382</v>
      </c>
      <c r="M12" s="22">
        <v>5194243</v>
      </c>
      <c r="N12" s="28">
        <v>5267998</v>
      </c>
      <c r="O12" s="28">
        <v>3922313</v>
      </c>
      <c r="P12" s="28">
        <v>4193795</v>
      </c>
      <c r="Q12" s="22">
        <v>4744191</v>
      </c>
      <c r="R12" s="28">
        <v>5220137</v>
      </c>
      <c r="S12" s="28">
        <v>3696623</v>
      </c>
      <c r="T12" s="28">
        <v>3513750</v>
      </c>
      <c r="U12" s="22">
        <v>3802414</v>
      </c>
      <c r="V12" s="28">
        <v>5836500</v>
      </c>
      <c r="W12" s="28">
        <v>5877945</v>
      </c>
      <c r="X12" s="28">
        <v>5886969</v>
      </c>
      <c r="Y12" s="22">
        <v>6251279</v>
      </c>
    </row>
    <row r="13" spans="1:25" ht="13.5">
      <c r="A13" s="2" t="s">
        <v>72</v>
      </c>
      <c r="B13" s="28"/>
      <c r="C13" s="28">
        <v>959</v>
      </c>
      <c r="D13" s="28">
        <v>2789</v>
      </c>
      <c r="E13" s="22">
        <v>3719</v>
      </c>
      <c r="F13" s="28">
        <v>3719</v>
      </c>
      <c r="G13" s="28">
        <v>3719</v>
      </c>
      <c r="H13" s="28">
        <v>3719</v>
      </c>
      <c r="I13" s="22">
        <v>3719</v>
      </c>
      <c r="J13" s="28">
        <v>3719</v>
      </c>
      <c r="K13" s="28">
        <v>3719</v>
      </c>
      <c r="L13" s="28">
        <v>3719</v>
      </c>
      <c r="M13" s="22">
        <v>3719</v>
      </c>
      <c r="N13" s="28">
        <v>3718</v>
      </c>
      <c r="O13" s="28">
        <v>3718</v>
      </c>
      <c r="P13" s="28">
        <v>3718</v>
      </c>
      <c r="Q13" s="22">
        <v>3717</v>
      </c>
      <c r="R13" s="28">
        <v>3715</v>
      </c>
      <c r="S13" s="28">
        <v>3715</v>
      </c>
      <c r="T13" s="28">
        <v>3715</v>
      </c>
      <c r="U13" s="22">
        <v>3714</v>
      </c>
      <c r="V13" s="28">
        <v>3711</v>
      </c>
      <c r="W13" s="28">
        <v>3711</v>
      </c>
      <c r="X13" s="28">
        <v>3714</v>
      </c>
      <c r="Y13" s="22">
        <v>3714</v>
      </c>
    </row>
    <row r="14" spans="1:25" ht="13.5">
      <c r="A14" s="2" t="s">
        <v>73</v>
      </c>
      <c r="B14" s="28">
        <v>2948224</v>
      </c>
      <c r="C14" s="28">
        <v>2715705</v>
      </c>
      <c r="D14" s="28">
        <v>2701756</v>
      </c>
      <c r="E14" s="22">
        <v>2690881</v>
      </c>
      <c r="F14" s="28">
        <v>2765961</v>
      </c>
      <c r="G14" s="28">
        <v>2545733</v>
      </c>
      <c r="H14" s="28">
        <v>2567067</v>
      </c>
      <c r="I14" s="22">
        <v>2765193</v>
      </c>
      <c r="J14" s="28">
        <v>2652330</v>
      </c>
      <c r="K14" s="28">
        <v>2549111</v>
      </c>
      <c r="L14" s="28">
        <v>2613614</v>
      </c>
      <c r="M14" s="22">
        <v>2514765</v>
      </c>
      <c r="N14" s="28">
        <v>2486506</v>
      </c>
      <c r="O14" s="28">
        <v>2279088</v>
      </c>
      <c r="P14" s="28">
        <v>2324149</v>
      </c>
      <c r="Q14" s="22">
        <v>2289068</v>
      </c>
      <c r="R14" s="28">
        <v>2393691</v>
      </c>
      <c r="S14" s="28">
        <v>2113597</v>
      </c>
      <c r="T14" s="28">
        <v>2091080</v>
      </c>
      <c r="U14" s="22">
        <v>2096705</v>
      </c>
      <c r="V14" s="28">
        <v>2174256</v>
      </c>
      <c r="W14" s="28">
        <v>2414002</v>
      </c>
      <c r="X14" s="28"/>
      <c r="Y14" s="22"/>
    </row>
    <row r="15" spans="1:25" ht="13.5">
      <c r="A15" s="2" t="s">
        <v>258</v>
      </c>
      <c r="B15" s="28">
        <v>61640</v>
      </c>
      <c r="C15" s="28">
        <v>82015</v>
      </c>
      <c r="D15" s="28"/>
      <c r="E15" s="22">
        <v>69396</v>
      </c>
      <c r="F15" s="28"/>
      <c r="G15" s="28"/>
      <c r="H15" s="28"/>
      <c r="I15" s="22">
        <v>44488</v>
      </c>
      <c r="J15" s="28"/>
      <c r="K15" s="28"/>
      <c r="L15" s="28"/>
      <c r="M15" s="22">
        <v>86071</v>
      </c>
      <c r="N15" s="28"/>
      <c r="O15" s="28"/>
      <c r="P15" s="28"/>
      <c r="Q15" s="22">
        <v>21534</v>
      </c>
      <c r="R15" s="28"/>
      <c r="S15" s="28"/>
      <c r="T15" s="28"/>
      <c r="U15" s="22">
        <v>42732</v>
      </c>
      <c r="V15" s="28"/>
      <c r="W15" s="28"/>
      <c r="X15" s="28">
        <v>65730</v>
      </c>
      <c r="Y15" s="22"/>
    </row>
    <row r="16" spans="1:25" ht="13.5">
      <c r="A16" s="2" t="s">
        <v>74</v>
      </c>
      <c r="B16" s="28">
        <v>39611</v>
      </c>
      <c r="C16" s="28">
        <v>38536</v>
      </c>
      <c r="D16" s="28"/>
      <c r="E16" s="22">
        <v>36326</v>
      </c>
      <c r="F16" s="28"/>
      <c r="G16" s="28"/>
      <c r="H16" s="28"/>
      <c r="I16" s="22">
        <v>36546</v>
      </c>
      <c r="J16" s="28"/>
      <c r="K16" s="28"/>
      <c r="L16" s="28"/>
      <c r="M16" s="22">
        <v>35929</v>
      </c>
      <c r="N16" s="28"/>
      <c r="O16" s="28"/>
      <c r="P16" s="28"/>
      <c r="Q16" s="22">
        <v>34293</v>
      </c>
      <c r="R16" s="28"/>
      <c r="S16" s="28"/>
      <c r="T16" s="28"/>
      <c r="U16" s="22">
        <v>36306</v>
      </c>
      <c r="V16" s="28"/>
      <c r="W16" s="28"/>
      <c r="X16" s="28"/>
      <c r="Y16" s="22"/>
    </row>
    <row r="17" spans="1:25" ht="13.5">
      <c r="A17" s="2" t="s">
        <v>79</v>
      </c>
      <c r="B17" s="28">
        <v>622305</v>
      </c>
      <c r="C17" s="28">
        <v>716479</v>
      </c>
      <c r="D17" s="28">
        <v>855289</v>
      </c>
      <c r="E17" s="22">
        <v>666957</v>
      </c>
      <c r="F17" s="28">
        <v>754805</v>
      </c>
      <c r="G17" s="28">
        <v>666205</v>
      </c>
      <c r="H17" s="28">
        <v>796025</v>
      </c>
      <c r="I17" s="22">
        <v>352463</v>
      </c>
      <c r="J17" s="28">
        <v>773177</v>
      </c>
      <c r="K17" s="28">
        <v>816579</v>
      </c>
      <c r="L17" s="28">
        <v>687092</v>
      </c>
      <c r="M17" s="22">
        <v>414405</v>
      </c>
      <c r="N17" s="28">
        <v>909253</v>
      </c>
      <c r="O17" s="28">
        <v>703695</v>
      </c>
      <c r="P17" s="28">
        <v>700934</v>
      </c>
      <c r="Q17" s="22">
        <v>327539</v>
      </c>
      <c r="R17" s="28">
        <v>681867</v>
      </c>
      <c r="S17" s="28">
        <v>663803</v>
      </c>
      <c r="T17" s="28">
        <v>841987</v>
      </c>
      <c r="U17" s="22">
        <v>287224</v>
      </c>
      <c r="V17" s="28">
        <v>700802</v>
      </c>
      <c r="W17" s="28">
        <v>736865</v>
      </c>
      <c r="X17" s="28">
        <v>697950</v>
      </c>
      <c r="Y17" s="22">
        <v>375897</v>
      </c>
    </row>
    <row r="18" spans="1:25" ht="13.5">
      <c r="A18" s="2" t="s">
        <v>80</v>
      </c>
      <c r="B18" s="28">
        <v>-376811</v>
      </c>
      <c r="C18" s="28">
        <v>-366486</v>
      </c>
      <c r="D18" s="28">
        <v>-345811</v>
      </c>
      <c r="E18" s="22">
        <v>-348905</v>
      </c>
      <c r="F18" s="28">
        <v>-375091</v>
      </c>
      <c r="G18" s="28">
        <v>-370860</v>
      </c>
      <c r="H18" s="28">
        <v>-339891</v>
      </c>
      <c r="I18" s="22">
        <v>-368493</v>
      </c>
      <c r="J18" s="28">
        <v>-265417</v>
      </c>
      <c r="K18" s="28">
        <v>-249858</v>
      </c>
      <c r="L18" s="28">
        <v>-252063</v>
      </c>
      <c r="M18" s="22">
        <v>-259091</v>
      </c>
      <c r="N18" s="28">
        <v>-293081</v>
      </c>
      <c r="O18" s="28">
        <v>-72780</v>
      </c>
      <c r="P18" s="28">
        <v>-120633</v>
      </c>
      <c r="Q18" s="22">
        <v>-116694</v>
      </c>
      <c r="R18" s="28">
        <v>-98390</v>
      </c>
      <c r="S18" s="28">
        <v>-83136</v>
      </c>
      <c r="T18" s="28">
        <v>-116652</v>
      </c>
      <c r="U18" s="22">
        <v>-76557</v>
      </c>
      <c r="V18" s="28">
        <v>-89712</v>
      </c>
      <c r="W18" s="28">
        <v>-89609</v>
      </c>
      <c r="X18" s="28">
        <v>-89472</v>
      </c>
      <c r="Y18" s="22">
        <v>-93997</v>
      </c>
    </row>
    <row r="19" spans="1:25" ht="13.5">
      <c r="A19" s="2" t="s">
        <v>81</v>
      </c>
      <c r="B19" s="28">
        <v>14613396</v>
      </c>
      <c r="C19" s="28">
        <v>12119078</v>
      </c>
      <c r="D19" s="28">
        <v>12956376</v>
      </c>
      <c r="E19" s="22">
        <v>12940403</v>
      </c>
      <c r="F19" s="28">
        <v>13633665</v>
      </c>
      <c r="G19" s="28">
        <v>12387281</v>
      </c>
      <c r="H19" s="28">
        <v>12693152</v>
      </c>
      <c r="I19" s="22">
        <v>12761351</v>
      </c>
      <c r="J19" s="28">
        <v>13026558</v>
      </c>
      <c r="K19" s="28">
        <v>11487835</v>
      </c>
      <c r="L19" s="28">
        <v>12442368</v>
      </c>
      <c r="M19" s="22">
        <v>12464364</v>
      </c>
      <c r="N19" s="28">
        <v>11914034</v>
      </c>
      <c r="O19" s="28">
        <v>10690149</v>
      </c>
      <c r="P19" s="28">
        <v>11462169</v>
      </c>
      <c r="Q19" s="22">
        <v>11458252</v>
      </c>
      <c r="R19" s="28">
        <v>12037256</v>
      </c>
      <c r="S19" s="28">
        <v>10995604</v>
      </c>
      <c r="T19" s="28">
        <v>10976671</v>
      </c>
      <c r="U19" s="22">
        <v>11342895</v>
      </c>
      <c r="V19" s="28">
        <v>12386790</v>
      </c>
      <c r="W19" s="28">
        <v>12314699</v>
      </c>
      <c r="X19" s="28">
        <v>12447147</v>
      </c>
      <c r="Y19" s="22">
        <v>13117167</v>
      </c>
    </row>
    <row r="20" spans="1:25" ht="13.5">
      <c r="A20" s="3" t="s">
        <v>259</v>
      </c>
      <c r="B20" s="28">
        <v>4066865</v>
      </c>
      <c r="C20" s="28">
        <v>4131471</v>
      </c>
      <c r="D20" s="28">
        <v>4131091</v>
      </c>
      <c r="E20" s="22">
        <v>4202992</v>
      </c>
      <c r="F20" s="28">
        <v>4231080</v>
      </c>
      <c r="G20" s="28">
        <v>4249678</v>
      </c>
      <c r="H20" s="28">
        <v>4260500</v>
      </c>
      <c r="I20" s="22">
        <v>4328518</v>
      </c>
      <c r="J20" s="28">
        <v>4422381</v>
      </c>
      <c r="K20" s="28">
        <v>4501702</v>
      </c>
      <c r="L20" s="28">
        <v>4573743</v>
      </c>
      <c r="M20" s="22">
        <v>4607575</v>
      </c>
      <c r="N20" s="28">
        <v>4705563</v>
      </c>
      <c r="O20" s="28">
        <v>4692407</v>
      </c>
      <c r="P20" s="28">
        <v>4752741</v>
      </c>
      <c r="Q20" s="22">
        <v>4806895</v>
      </c>
      <c r="R20" s="28">
        <v>4917830</v>
      </c>
      <c r="S20" s="28">
        <v>4977589</v>
      </c>
      <c r="T20" s="28">
        <v>5102568</v>
      </c>
      <c r="U20" s="22">
        <v>5142387</v>
      </c>
      <c r="V20" s="28">
        <v>5265228</v>
      </c>
      <c r="W20" s="28">
        <v>5382907</v>
      </c>
      <c r="X20" s="28">
        <v>5412943</v>
      </c>
      <c r="Y20" s="22">
        <v>5509490</v>
      </c>
    </row>
    <row r="21" spans="1:25" ht="13.5">
      <c r="A21" s="3" t="s">
        <v>93</v>
      </c>
      <c r="B21" s="28">
        <v>12401451</v>
      </c>
      <c r="C21" s="28">
        <v>12371367</v>
      </c>
      <c r="D21" s="28">
        <v>12371367</v>
      </c>
      <c r="E21" s="22">
        <v>12368271</v>
      </c>
      <c r="F21" s="28">
        <v>12375795</v>
      </c>
      <c r="G21" s="28">
        <v>12349519</v>
      </c>
      <c r="H21" s="28">
        <v>12343119</v>
      </c>
      <c r="I21" s="22">
        <v>11791332</v>
      </c>
      <c r="J21" s="28">
        <v>11783557</v>
      </c>
      <c r="K21" s="28">
        <v>11776541</v>
      </c>
      <c r="L21" s="28">
        <v>11776541</v>
      </c>
      <c r="M21" s="22">
        <v>11776541</v>
      </c>
      <c r="N21" s="28">
        <v>11776541</v>
      </c>
      <c r="O21" s="28">
        <v>11665250</v>
      </c>
      <c r="P21" s="28">
        <v>11665250</v>
      </c>
      <c r="Q21" s="22">
        <v>11572335</v>
      </c>
      <c r="R21" s="28">
        <v>11573091</v>
      </c>
      <c r="S21" s="28">
        <v>11486179</v>
      </c>
      <c r="T21" s="28">
        <v>11550877</v>
      </c>
      <c r="U21" s="22">
        <v>11550877</v>
      </c>
      <c r="V21" s="28">
        <v>11566384</v>
      </c>
      <c r="W21" s="28">
        <v>11566384</v>
      </c>
      <c r="X21" s="28">
        <v>11566384</v>
      </c>
      <c r="Y21" s="22">
        <v>11566384</v>
      </c>
    </row>
    <row r="22" spans="1:25" ht="13.5">
      <c r="A22" s="3" t="s">
        <v>260</v>
      </c>
      <c r="B22" s="28">
        <v>1016565</v>
      </c>
      <c r="C22" s="28">
        <v>955168</v>
      </c>
      <c r="D22" s="28">
        <v>966974</v>
      </c>
      <c r="E22" s="22">
        <v>915421</v>
      </c>
      <c r="F22" s="28">
        <v>883541</v>
      </c>
      <c r="G22" s="28">
        <v>952474</v>
      </c>
      <c r="H22" s="28">
        <v>962628</v>
      </c>
      <c r="I22" s="22"/>
      <c r="J22" s="28">
        <v>1029372</v>
      </c>
      <c r="K22" s="28">
        <v>1029313</v>
      </c>
      <c r="L22" s="28">
        <v>1075814</v>
      </c>
      <c r="M22" s="22"/>
      <c r="N22" s="28">
        <v>1092664</v>
      </c>
      <c r="O22" s="28">
        <v>1145269</v>
      </c>
      <c r="P22" s="28">
        <v>1111492</v>
      </c>
      <c r="Q22" s="22"/>
      <c r="R22" s="28">
        <v>1113441</v>
      </c>
      <c r="S22" s="28">
        <v>1141219</v>
      </c>
      <c r="T22" s="28">
        <v>1188050</v>
      </c>
      <c r="U22" s="22"/>
      <c r="V22" s="28">
        <v>1321821</v>
      </c>
      <c r="W22" s="28">
        <v>1402507</v>
      </c>
      <c r="X22" s="28">
        <v>1608144</v>
      </c>
      <c r="Y22" s="22"/>
    </row>
    <row r="23" spans="1:25" ht="13.5">
      <c r="A23" s="3" t="s">
        <v>96</v>
      </c>
      <c r="B23" s="28">
        <v>17484882</v>
      </c>
      <c r="C23" s="28">
        <v>17458007</v>
      </c>
      <c r="D23" s="28">
        <v>17469433</v>
      </c>
      <c r="E23" s="22">
        <v>17486685</v>
      </c>
      <c r="F23" s="28">
        <v>17490417</v>
      </c>
      <c r="G23" s="28">
        <v>17551672</v>
      </c>
      <c r="H23" s="28">
        <v>17566247</v>
      </c>
      <c r="I23" s="22">
        <v>17117151</v>
      </c>
      <c r="J23" s="28">
        <v>17235310</v>
      </c>
      <c r="K23" s="28">
        <v>17307558</v>
      </c>
      <c r="L23" s="28">
        <v>17426099</v>
      </c>
      <c r="M23" s="22">
        <v>17844774</v>
      </c>
      <c r="N23" s="28">
        <v>17574769</v>
      </c>
      <c r="O23" s="28">
        <v>17502927</v>
      </c>
      <c r="P23" s="28">
        <v>17529484</v>
      </c>
      <c r="Q23" s="22">
        <v>17484641</v>
      </c>
      <c r="R23" s="28">
        <v>17604363</v>
      </c>
      <c r="S23" s="28">
        <v>17604987</v>
      </c>
      <c r="T23" s="28">
        <v>17841497</v>
      </c>
      <c r="U23" s="22">
        <v>17931139</v>
      </c>
      <c r="V23" s="28">
        <v>18153433</v>
      </c>
      <c r="W23" s="28">
        <v>18351799</v>
      </c>
      <c r="X23" s="28">
        <v>18587472</v>
      </c>
      <c r="Y23" s="22">
        <v>18596956</v>
      </c>
    </row>
    <row r="24" spans="1:25" ht="13.5">
      <c r="A24" s="2" t="s">
        <v>101</v>
      </c>
      <c r="B24" s="28">
        <v>353360</v>
      </c>
      <c r="C24" s="28">
        <v>342890</v>
      </c>
      <c r="D24" s="28">
        <v>356857</v>
      </c>
      <c r="E24" s="22">
        <v>328367</v>
      </c>
      <c r="F24" s="28">
        <v>353623</v>
      </c>
      <c r="G24" s="28">
        <v>374872</v>
      </c>
      <c r="H24" s="28">
        <v>403267</v>
      </c>
      <c r="I24" s="22">
        <v>433396</v>
      </c>
      <c r="J24" s="28">
        <v>429483</v>
      </c>
      <c r="K24" s="28">
        <v>446179</v>
      </c>
      <c r="L24" s="28">
        <v>417746</v>
      </c>
      <c r="M24" s="22">
        <v>152951</v>
      </c>
      <c r="N24" s="28">
        <v>166563</v>
      </c>
      <c r="O24" s="28">
        <v>177370</v>
      </c>
      <c r="P24" s="28">
        <v>191847</v>
      </c>
      <c r="Q24" s="22">
        <v>185343</v>
      </c>
      <c r="R24" s="28">
        <v>177757</v>
      </c>
      <c r="S24" s="28">
        <v>189324</v>
      </c>
      <c r="T24" s="28">
        <v>198403</v>
      </c>
      <c r="U24" s="22">
        <v>212647</v>
      </c>
      <c r="V24" s="28">
        <v>235759</v>
      </c>
      <c r="W24" s="28">
        <v>241994</v>
      </c>
      <c r="X24" s="28">
        <v>244906</v>
      </c>
      <c r="Y24" s="22">
        <v>281142</v>
      </c>
    </row>
    <row r="25" spans="1:25" ht="13.5">
      <c r="A25" s="3" t="s">
        <v>79</v>
      </c>
      <c r="B25" s="28">
        <v>3776425</v>
      </c>
      <c r="C25" s="28">
        <v>3729814</v>
      </c>
      <c r="D25" s="28">
        <v>3649059</v>
      </c>
      <c r="E25" s="22">
        <v>3587172</v>
      </c>
      <c r="F25" s="28">
        <v>3516335</v>
      </c>
      <c r="G25" s="28">
        <v>3425097</v>
      </c>
      <c r="H25" s="28">
        <v>5379492</v>
      </c>
      <c r="I25" s="22">
        <v>1010759</v>
      </c>
      <c r="J25" s="28">
        <v>5344506</v>
      </c>
      <c r="K25" s="28">
        <v>5493800</v>
      </c>
      <c r="L25" s="28">
        <v>5519704</v>
      </c>
      <c r="M25" s="22">
        <v>883785</v>
      </c>
      <c r="N25" s="28">
        <v>5444311</v>
      </c>
      <c r="O25" s="28">
        <v>5526741</v>
      </c>
      <c r="P25" s="28">
        <v>5401995</v>
      </c>
      <c r="Q25" s="22">
        <v>842127</v>
      </c>
      <c r="R25" s="28">
        <v>5447220</v>
      </c>
      <c r="S25" s="28">
        <v>5647017</v>
      </c>
      <c r="T25" s="28">
        <v>5694215</v>
      </c>
      <c r="U25" s="22">
        <v>981039</v>
      </c>
      <c r="V25" s="28">
        <v>5987570</v>
      </c>
      <c r="W25" s="28">
        <v>5930471</v>
      </c>
      <c r="X25" s="28">
        <v>6052351</v>
      </c>
      <c r="Y25" s="22">
        <v>1147002</v>
      </c>
    </row>
    <row r="26" spans="1:25" ht="13.5">
      <c r="A26" s="3" t="s">
        <v>80</v>
      </c>
      <c r="B26" s="28">
        <v>-110644</v>
      </c>
      <c r="C26" s="28">
        <v>-113593</v>
      </c>
      <c r="D26" s="28">
        <v>-107966</v>
      </c>
      <c r="E26" s="22">
        <v>-107950</v>
      </c>
      <c r="F26" s="28">
        <v>-226133</v>
      </c>
      <c r="G26" s="28">
        <v>-222804</v>
      </c>
      <c r="H26" s="28">
        <v>-332019</v>
      </c>
      <c r="I26" s="22">
        <v>-342835</v>
      </c>
      <c r="J26" s="28">
        <v>-344276</v>
      </c>
      <c r="K26" s="28">
        <v>-337359</v>
      </c>
      <c r="L26" s="28">
        <v>-302814</v>
      </c>
      <c r="M26" s="22">
        <v>-296358</v>
      </c>
      <c r="N26" s="28">
        <v>-277985</v>
      </c>
      <c r="O26" s="28">
        <v>-374852</v>
      </c>
      <c r="P26" s="28">
        <v>-276915</v>
      </c>
      <c r="Q26" s="22">
        <v>-278803</v>
      </c>
      <c r="R26" s="28">
        <v>-300301</v>
      </c>
      <c r="S26" s="28">
        <v>-301521</v>
      </c>
      <c r="T26" s="28">
        <v>-267477</v>
      </c>
      <c r="U26" s="22">
        <v>-286149</v>
      </c>
      <c r="V26" s="28">
        <v>-414624</v>
      </c>
      <c r="W26" s="28">
        <v>-416452</v>
      </c>
      <c r="X26" s="28">
        <v>-389153</v>
      </c>
      <c r="Y26" s="22">
        <v>-342834</v>
      </c>
    </row>
    <row r="27" spans="1:25" ht="13.5">
      <c r="A27" s="3" t="s">
        <v>112</v>
      </c>
      <c r="B27" s="28">
        <v>3665780</v>
      </c>
      <c r="C27" s="28">
        <v>3616221</v>
      </c>
      <c r="D27" s="28">
        <v>3541093</v>
      </c>
      <c r="E27" s="22">
        <v>3479222</v>
      </c>
      <c r="F27" s="28">
        <v>3290201</v>
      </c>
      <c r="G27" s="28">
        <v>3202292</v>
      </c>
      <c r="H27" s="28">
        <v>5047473</v>
      </c>
      <c r="I27" s="22">
        <v>5075331</v>
      </c>
      <c r="J27" s="28">
        <v>5000229</v>
      </c>
      <c r="K27" s="28">
        <v>5156440</v>
      </c>
      <c r="L27" s="28">
        <v>5216890</v>
      </c>
      <c r="M27" s="22">
        <v>5223963</v>
      </c>
      <c r="N27" s="28">
        <v>5166326</v>
      </c>
      <c r="O27" s="28">
        <v>5151889</v>
      </c>
      <c r="P27" s="28">
        <v>5125080</v>
      </c>
      <c r="Q27" s="22">
        <v>5136060</v>
      </c>
      <c r="R27" s="28">
        <v>5146918</v>
      </c>
      <c r="S27" s="28">
        <v>5345496</v>
      </c>
      <c r="T27" s="28">
        <v>5426738</v>
      </c>
      <c r="U27" s="22">
        <v>5439067</v>
      </c>
      <c r="V27" s="28">
        <v>5572945</v>
      </c>
      <c r="W27" s="28">
        <v>5514018</v>
      </c>
      <c r="X27" s="28">
        <v>5663198</v>
      </c>
      <c r="Y27" s="22">
        <v>5713250</v>
      </c>
    </row>
    <row r="28" spans="1:25" ht="13.5">
      <c r="A28" s="2" t="s">
        <v>113</v>
      </c>
      <c r="B28" s="28">
        <v>21504022</v>
      </c>
      <c r="C28" s="28">
        <v>21417119</v>
      </c>
      <c r="D28" s="28">
        <v>21367384</v>
      </c>
      <c r="E28" s="22">
        <v>21294275</v>
      </c>
      <c r="F28" s="28">
        <v>21134242</v>
      </c>
      <c r="G28" s="28">
        <v>21128837</v>
      </c>
      <c r="H28" s="28">
        <v>23016988</v>
      </c>
      <c r="I28" s="22">
        <v>22625879</v>
      </c>
      <c r="J28" s="28">
        <v>22665024</v>
      </c>
      <c r="K28" s="28">
        <v>22910178</v>
      </c>
      <c r="L28" s="28">
        <v>23060735</v>
      </c>
      <c r="M28" s="22">
        <v>23221688</v>
      </c>
      <c r="N28" s="28">
        <v>22907660</v>
      </c>
      <c r="O28" s="28">
        <v>22832187</v>
      </c>
      <c r="P28" s="28">
        <v>22846412</v>
      </c>
      <c r="Q28" s="22">
        <v>22806045</v>
      </c>
      <c r="R28" s="28">
        <v>22929039</v>
      </c>
      <c r="S28" s="28">
        <v>23139808</v>
      </c>
      <c r="T28" s="28">
        <v>23466638</v>
      </c>
      <c r="U28" s="22">
        <v>23582854</v>
      </c>
      <c r="V28" s="28">
        <v>23962138</v>
      </c>
      <c r="W28" s="28">
        <v>24107812</v>
      </c>
      <c r="X28" s="28">
        <v>24495576</v>
      </c>
      <c r="Y28" s="22">
        <v>24591350</v>
      </c>
    </row>
    <row r="29" spans="1:25" ht="14.25" thickBot="1">
      <c r="A29" s="5" t="s">
        <v>114</v>
      </c>
      <c r="B29" s="29">
        <v>36117419</v>
      </c>
      <c r="C29" s="29">
        <v>33536198</v>
      </c>
      <c r="D29" s="29">
        <v>34323761</v>
      </c>
      <c r="E29" s="23">
        <v>34234678</v>
      </c>
      <c r="F29" s="29">
        <v>34767908</v>
      </c>
      <c r="G29" s="29">
        <v>33516118</v>
      </c>
      <c r="H29" s="29">
        <v>35710140</v>
      </c>
      <c r="I29" s="23">
        <v>35387231</v>
      </c>
      <c r="J29" s="29">
        <v>35691582</v>
      </c>
      <c r="K29" s="29">
        <v>34398013</v>
      </c>
      <c r="L29" s="29">
        <v>35503104</v>
      </c>
      <c r="M29" s="23">
        <v>35686052</v>
      </c>
      <c r="N29" s="29">
        <v>34821694</v>
      </c>
      <c r="O29" s="29">
        <v>33522336</v>
      </c>
      <c r="P29" s="29">
        <v>34308582</v>
      </c>
      <c r="Q29" s="23">
        <v>34264298</v>
      </c>
      <c r="R29" s="29">
        <v>34966296</v>
      </c>
      <c r="S29" s="29">
        <v>34135412</v>
      </c>
      <c r="T29" s="29">
        <v>34443310</v>
      </c>
      <c r="U29" s="23">
        <v>34925749</v>
      </c>
      <c r="V29" s="29">
        <v>36348929</v>
      </c>
      <c r="W29" s="29">
        <v>36422512</v>
      </c>
      <c r="X29" s="29">
        <v>36942724</v>
      </c>
      <c r="Y29" s="23">
        <v>37708517</v>
      </c>
    </row>
    <row r="30" spans="1:25" ht="14.25" thickTop="1">
      <c r="A30" s="2" t="s">
        <v>261</v>
      </c>
      <c r="B30" s="28">
        <v>3321759</v>
      </c>
      <c r="C30" s="28">
        <v>1849537</v>
      </c>
      <c r="D30" s="28">
        <v>1556921</v>
      </c>
      <c r="E30" s="22">
        <v>2080464</v>
      </c>
      <c r="F30" s="28">
        <v>2303148</v>
      </c>
      <c r="G30" s="28">
        <v>1571608</v>
      </c>
      <c r="H30" s="28">
        <v>1640881</v>
      </c>
      <c r="I30" s="22">
        <v>1861319</v>
      </c>
      <c r="J30" s="28">
        <v>2138804</v>
      </c>
      <c r="K30" s="28">
        <v>1365120</v>
      </c>
      <c r="L30" s="28">
        <v>1652102</v>
      </c>
      <c r="M30" s="22">
        <v>2228632</v>
      </c>
      <c r="N30" s="28">
        <v>1751391</v>
      </c>
      <c r="O30" s="28">
        <v>1160873</v>
      </c>
      <c r="P30" s="28">
        <v>847455</v>
      </c>
      <c r="Q30" s="22">
        <v>1176232</v>
      </c>
      <c r="R30" s="28">
        <v>1512509</v>
      </c>
      <c r="S30" s="28">
        <v>1463922</v>
      </c>
      <c r="T30" s="28">
        <v>864804</v>
      </c>
      <c r="U30" s="22">
        <v>1203686</v>
      </c>
      <c r="V30" s="28">
        <v>1708244</v>
      </c>
      <c r="W30" s="28">
        <v>2936016</v>
      </c>
      <c r="X30" s="28">
        <v>3010707</v>
      </c>
      <c r="Y30" s="22">
        <v>3876566</v>
      </c>
    </row>
    <row r="31" spans="1:25" ht="13.5">
      <c r="A31" s="2" t="s">
        <v>116</v>
      </c>
      <c r="B31" s="28">
        <v>7260000</v>
      </c>
      <c r="C31" s="28">
        <v>7445000</v>
      </c>
      <c r="D31" s="28">
        <v>7650000</v>
      </c>
      <c r="E31" s="22">
        <v>7695000</v>
      </c>
      <c r="F31" s="28">
        <v>8040000</v>
      </c>
      <c r="G31" s="28">
        <v>7915000</v>
      </c>
      <c r="H31" s="28">
        <v>9510000</v>
      </c>
      <c r="I31" s="22">
        <v>9550000</v>
      </c>
      <c r="J31" s="28">
        <v>9850000</v>
      </c>
      <c r="K31" s="28">
        <v>9940000</v>
      </c>
      <c r="L31" s="28">
        <v>10209500</v>
      </c>
      <c r="M31" s="22">
        <v>10530000</v>
      </c>
      <c r="N31" s="28">
        <v>9910000</v>
      </c>
      <c r="O31" s="28">
        <v>8990000</v>
      </c>
      <c r="P31" s="28">
        <v>9470000</v>
      </c>
      <c r="Q31" s="22">
        <v>9020000</v>
      </c>
      <c r="R31" s="28">
        <v>8830000</v>
      </c>
      <c r="S31" s="28">
        <v>8404500</v>
      </c>
      <c r="T31" s="28">
        <v>8692000</v>
      </c>
      <c r="U31" s="22">
        <v>8525000</v>
      </c>
      <c r="V31" s="28">
        <v>9144150</v>
      </c>
      <c r="W31" s="28">
        <v>9052000</v>
      </c>
      <c r="X31" s="28">
        <v>8938750</v>
      </c>
      <c r="Y31" s="22">
        <v>9074500</v>
      </c>
    </row>
    <row r="32" spans="1:25" ht="13.5">
      <c r="A32" s="2" t="s">
        <v>117</v>
      </c>
      <c r="B32" s="28">
        <v>1860215</v>
      </c>
      <c r="C32" s="28">
        <v>1716298</v>
      </c>
      <c r="D32" s="28">
        <v>1848631</v>
      </c>
      <c r="E32" s="22">
        <v>1704714</v>
      </c>
      <c r="F32" s="28">
        <v>1704182</v>
      </c>
      <c r="G32" s="28">
        <v>1755432</v>
      </c>
      <c r="H32" s="28">
        <v>1849182</v>
      </c>
      <c r="I32" s="22">
        <v>1776682</v>
      </c>
      <c r="J32" s="28">
        <v>1889182</v>
      </c>
      <c r="K32" s="28">
        <v>1784432</v>
      </c>
      <c r="L32" s="28">
        <v>1948638</v>
      </c>
      <c r="M32" s="22">
        <v>1809940</v>
      </c>
      <c r="N32" s="28">
        <v>2043662</v>
      </c>
      <c r="O32" s="28">
        <v>2235584</v>
      </c>
      <c r="P32" s="28">
        <v>2415392</v>
      </c>
      <c r="Q32" s="22">
        <v>2431882</v>
      </c>
      <c r="R32" s="28">
        <v>2593822</v>
      </c>
      <c r="S32" s="28">
        <v>2607964</v>
      </c>
      <c r="T32" s="28">
        <v>2667990</v>
      </c>
      <c r="U32" s="22">
        <v>2693588</v>
      </c>
      <c r="V32" s="28">
        <v>2803844</v>
      </c>
      <c r="W32" s="28">
        <v>2708926</v>
      </c>
      <c r="X32" s="28">
        <v>2780968</v>
      </c>
      <c r="Y32" s="22">
        <v>2752756</v>
      </c>
    </row>
    <row r="33" spans="1:25" ht="13.5">
      <c r="A33" s="2" t="s">
        <v>121</v>
      </c>
      <c r="B33" s="28">
        <v>44562</v>
      </c>
      <c r="C33" s="28">
        <v>121407</v>
      </c>
      <c r="D33" s="28">
        <v>92414</v>
      </c>
      <c r="E33" s="22">
        <v>239464</v>
      </c>
      <c r="F33" s="28">
        <v>107512</v>
      </c>
      <c r="G33" s="28">
        <v>228949</v>
      </c>
      <c r="H33" s="28">
        <v>172498</v>
      </c>
      <c r="I33" s="22">
        <v>366562</v>
      </c>
      <c r="J33" s="28">
        <v>90657</v>
      </c>
      <c r="K33" s="28">
        <v>177518</v>
      </c>
      <c r="L33" s="28">
        <v>81088</v>
      </c>
      <c r="M33" s="22">
        <v>376700</v>
      </c>
      <c r="N33" s="28">
        <v>88106</v>
      </c>
      <c r="O33" s="28">
        <v>310107</v>
      </c>
      <c r="P33" s="28">
        <v>192007</v>
      </c>
      <c r="Q33" s="22">
        <v>441235</v>
      </c>
      <c r="R33" s="28">
        <v>178717</v>
      </c>
      <c r="S33" s="28">
        <v>258666</v>
      </c>
      <c r="T33" s="28">
        <v>175704</v>
      </c>
      <c r="U33" s="22">
        <v>551944</v>
      </c>
      <c r="V33" s="28">
        <v>276745</v>
      </c>
      <c r="W33" s="28">
        <v>183941</v>
      </c>
      <c r="X33" s="28">
        <v>144177</v>
      </c>
      <c r="Y33" s="22">
        <v>37486</v>
      </c>
    </row>
    <row r="34" spans="1:25" ht="13.5">
      <c r="A34" s="2" t="s">
        <v>124</v>
      </c>
      <c r="B34" s="28">
        <v>214934</v>
      </c>
      <c r="C34" s="28">
        <v>303700</v>
      </c>
      <c r="D34" s="28">
        <v>462229</v>
      </c>
      <c r="E34" s="22">
        <v>307370</v>
      </c>
      <c r="F34" s="28">
        <v>204742</v>
      </c>
      <c r="G34" s="28">
        <v>310066</v>
      </c>
      <c r="H34" s="28">
        <v>462410</v>
      </c>
      <c r="I34" s="22">
        <v>308952</v>
      </c>
      <c r="J34" s="28">
        <v>222936</v>
      </c>
      <c r="K34" s="28">
        <v>307875</v>
      </c>
      <c r="L34" s="28">
        <v>460056</v>
      </c>
      <c r="M34" s="22">
        <v>309773</v>
      </c>
      <c r="N34" s="28">
        <v>202259</v>
      </c>
      <c r="O34" s="28">
        <v>296740</v>
      </c>
      <c r="P34" s="28">
        <v>441424</v>
      </c>
      <c r="Q34" s="22">
        <v>304100</v>
      </c>
      <c r="R34" s="28">
        <v>187688</v>
      </c>
      <c r="S34" s="28">
        <v>271123</v>
      </c>
      <c r="T34" s="28">
        <v>420854</v>
      </c>
      <c r="U34" s="22">
        <v>287291</v>
      </c>
      <c r="V34" s="28">
        <v>189903</v>
      </c>
      <c r="W34" s="28">
        <v>262238</v>
      </c>
      <c r="X34" s="28">
        <v>407174</v>
      </c>
      <c r="Y34" s="22">
        <v>273803</v>
      </c>
    </row>
    <row r="35" spans="1:25" ht="13.5">
      <c r="A35" s="2" t="s">
        <v>79</v>
      </c>
      <c r="B35" s="28">
        <v>1839012</v>
      </c>
      <c r="C35" s="28">
        <v>1282242</v>
      </c>
      <c r="D35" s="28">
        <v>1703305</v>
      </c>
      <c r="E35" s="22">
        <v>1778728</v>
      </c>
      <c r="F35" s="28">
        <v>2400060</v>
      </c>
      <c r="G35" s="28">
        <v>1955179</v>
      </c>
      <c r="H35" s="28">
        <v>2041430</v>
      </c>
      <c r="I35" s="22">
        <v>593770</v>
      </c>
      <c r="J35" s="28">
        <v>1978418</v>
      </c>
      <c r="K35" s="28">
        <v>1656031</v>
      </c>
      <c r="L35" s="28">
        <v>1718250</v>
      </c>
      <c r="M35" s="22">
        <v>480306</v>
      </c>
      <c r="N35" s="28">
        <v>2035063</v>
      </c>
      <c r="O35" s="28">
        <v>1408027</v>
      </c>
      <c r="P35" s="28">
        <v>1497245</v>
      </c>
      <c r="Q35" s="22">
        <v>396174</v>
      </c>
      <c r="R35" s="28">
        <v>2091634</v>
      </c>
      <c r="S35" s="28">
        <v>1552767</v>
      </c>
      <c r="T35" s="28">
        <v>1654414</v>
      </c>
      <c r="U35" s="22">
        <v>411781</v>
      </c>
      <c r="V35" s="28">
        <v>1958426</v>
      </c>
      <c r="W35" s="28">
        <v>1362251</v>
      </c>
      <c r="X35" s="28">
        <v>1319400</v>
      </c>
      <c r="Y35" s="22">
        <v>207056</v>
      </c>
    </row>
    <row r="36" spans="1:25" ht="13.5">
      <c r="A36" s="2" t="s">
        <v>125</v>
      </c>
      <c r="B36" s="28">
        <v>14540484</v>
      </c>
      <c r="C36" s="28">
        <v>12718185</v>
      </c>
      <c r="D36" s="28">
        <v>13313501</v>
      </c>
      <c r="E36" s="22">
        <v>13805741</v>
      </c>
      <c r="F36" s="28">
        <v>14759647</v>
      </c>
      <c r="G36" s="28">
        <v>13736235</v>
      </c>
      <c r="H36" s="28">
        <v>15676403</v>
      </c>
      <c r="I36" s="22">
        <v>15929478</v>
      </c>
      <c r="J36" s="28">
        <v>16169998</v>
      </c>
      <c r="K36" s="28">
        <v>15230977</v>
      </c>
      <c r="L36" s="28">
        <v>16069636</v>
      </c>
      <c r="M36" s="22">
        <v>16933977</v>
      </c>
      <c r="N36" s="28">
        <v>16038397</v>
      </c>
      <c r="O36" s="28">
        <v>14409949</v>
      </c>
      <c r="P36" s="28">
        <v>14873947</v>
      </c>
      <c r="Q36" s="22">
        <v>14924735</v>
      </c>
      <c r="R36" s="28">
        <v>15419335</v>
      </c>
      <c r="S36" s="28">
        <v>14581701</v>
      </c>
      <c r="T36" s="28">
        <v>14496630</v>
      </c>
      <c r="U36" s="22">
        <v>14940530</v>
      </c>
      <c r="V36" s="28">
        <v>16097977</v>
      </c>
      <c r="W36" s="28">
        <v>16519489</v>
      </c>
      <c r="X36" s="28">
        <v>16611520</v>
      </c>
      <c r="Y36" s="22">
        <v>17372513</v>
      </c>
    </row>
    <row r="37" spans="1:25" ht="13.5">
      <c r="A37" s="2" t="s">
        <v>126</v>
      </c>
      <c r="B37" s="28">
        <v>5887208</v>
      </c>
      <c r="C37" s="28">
        <v>5398420</v>
      </c>
      <c r="D37" s="28">
        <v>5785883</v>
      </c>
      <c r="E37" s="22">
        <v>5223345</v>
      </c>
      <c r="F37" s="28">
        <v>5187423</v>
      </c>
      <c r="G37" s="28">
        <v>5139718</v>
      </c>
      <c r="H37" s="28">
        <v>5539514</v>
      </c>
      <c r="I37" s="22">
        <v>5043059</v>
      </c>
      <c r="J37" s="28">
        <v>5426605</v>
      </c>
      <c r="K37" s="28">
        <v>5105900</v>
      </c>
      <c r="L37" s="28">
        <v>5499196</v>
      </c>
      <c r="M37" s="22">
        <v>4782110</v>
      </c>
      <c r="N37" s="28">
        <v>5171170</v>
      </c>
      <c r="O37" s="28">
        <v>5559284</v>
      </c>
      <c r="P37" s="28">
        <v>6055354</v>
      </c>
      <c r="Q37" s="22">
        <v>6109702</v>
      </c>
      <c r="R37" s="28">
        <v>6676392</v>
      </c>
      <c r="S37" s="28">
        <v>6793326</v>
      </c>
      <c r="T37" s="28">
        <v>7241102</v>
      </c>
      <c r="U37" s="22">
        <v>7531598</v>
      </c>
      <c r="V37" s="28">
        <v>8130687</v>
      </c>
      <c r="W37" s="28">
        <v>7865828</v>
      </c>
      <c r="X37" s="28">
        <v>8324028</v>
      </c>
      <c r="Y37" s="22">
        <v>8295520</v>
      </c>
    </row>
    <row r="38" spans="1:25" ht="13.5">
      <c r="A38" s="2" t="s">
        <v>127</v>
      </c>
      <c r="B38" s="28">
        <v>103519</v>
      </c>
      <c r="C38" s="28">
        <v>120003</v>
      </c>
      <c r="D38" s="28">
        <v>136426</v>
      </c>
      <c r="E38" s="22">
        <v>150986</v>
      </c>
      <c r="F38" s="28">
        <v>149966</v>
      </c>
      <c r="G38" s="28">
        <v>149657</v>
      </c>
      <c r="H38" s="28">
        <v>150662</v>
      </c>
      <c r="I38" s="22">
        <v>150536</v>
      </c>
      <c r="J38" s="28">
        <v>144088</v>
      </c>
      <c r="K38" s="28">
        <v>137258</v>
      </c>
      <c r="L38" s="28">
        <v>101200</v>
      </c>
      <c r="M38" s="22">
        <v>63228</v>
      </c>
      <c r="N38" s="28">
        <v>43286</v>
      </c>
      <c r="O38" s="28">
        <v>29047</v>
      </c>
      <c r="P38" s="28">
        <v>15131</v>
      </c>
      <c r="Q38" s="22">
        <v>4770</v>
      </c>
      <c r="R38" s="28"/>
      <c r="S38" s="28"/>
      <c r="T38" s="28"/>
      <c r="U38" s="22"/>
      <c r="V38" s="28">
        <v>1406</v>
      </c>
      <c r="W38" s="28">
        <v>19724</v>
      </c>
      <c r="X38" s="28">
        <v>55600</v>
      </c>
      <c r="Y38" s="22">
        <v>86680</v>
      </c>
    </row>
    <row r="39" spans="1:25" ht="13.5">
      <c r="A39" s="2" t="s">
        <v>128</v>
      </c>
      <c r="B39" s="28">
        <v>753000</v>
      </c>
      <c r="C39" s="28">
        <v>749500</v>
      </c>
      <c r="D39" s="28">
        <v>745900</v>
      </c>
      <c r="E39" s="22">
        <v>742900</v>
      </c>
      <c r="F39" s="28">
        <v>739200</v>
      </c>
      <c r="G39" s="28">
        <v>735600</v>
      </c>
      <c r="H39" s="28">
        <v>732000</v>
      </c>
      <c r="I39" s="22">
        <v>730700</v>
      </c>
      <c r="J39" s="28">
        <v>726800</v>
      </c>
      <c r="K39" s="28">
        <v>722900</v>
      </c>
      <c r="L39" s="28">
        <v>718900</v>
      </c>
      <c r="M39" s="22">
        <v>718100</v>
      </c>
      <c r="N39" s="28">
        <v>680400</v>
      </c>
      <c r="O39" s="28">
        <v>642700</v>
      </c>
      <c r="P39" s="28">
        <v>605000</v>
      </c>
      <c r="Q39" s="22">
        <v>567300</v>
      </c>
      <c r="R39" s="28">
        <v>504600</v>
      </c>
      <c r="S39" s="28">
        <v>471600</v>
      </c>
      <c r="T39" s="28">
        <v>438600</v>
      </c>
      <c r="U39" s="22">
        <v>405600</v>
      </c>
      <c r="V39" s="28">
        <v>359100</v>
      </c>
      <c r="W39" s="28">
        <v>312500</v>
      </c>
      <c r="X39" s="28">
        <v>241400</v>
      </c>
      <c r="Y39" s="22">
        <v>219400</v>
      </c>
    </row>
    <row r="40" spans="1:25" ht="13.5">
      <c r="A40" s="2" t="s">
        <v>79</v>
      </c>
      <c r="B40" s="28">
        <v>945235</v>
      </c>
      <c r="C40" s="28">
        <v>918758</v>
      </c>
      <c r="D40" s="28">
        <v>903530</v>
      </c>
      <c r="E40" s="22">
        <v>909316</v>
      </c>
      <c r="F40" s="28">
        <v>915759</v>
      </c>
      <c r="G40" s="28">
        <v>913520</v>
      </c>
      <c r="H40" s="28">
        <v>914867</v>
      </c>
      <c r="I40" s="22">
        <v>768028</v>
      </c>
      <c r="J40" s="28">
        <v>921235</v>
      </c>
      <c r="K40" s="28">
        <v>920374</v>
      </c>
      <c r="L40" s="28">
        <v>909504</v>
      </c>
      <c r="M40" s="22">
        <v>752424</v>
      </c>
      <c r="N40" s="28">
        <v>901625</v>
      </c>
      <c r="O40" s="28">
        <v>897845</v>
      </c>
      <c r="P40" s="28">
        <v>896580</v>
      </c>
      <c r="Q40" s="22">
        <v>745364</v>
      </c>
      <c r="R40" s="28">
        <v>770411</v>
      </c>
      <c r="S40" s="28">
        <v>762073</v>
      </c>
      <c r="T40" s="28">
        <v>756895</v>
      </c>
      <c r="U40" s="22">
        <v>710309</v>
      </c>
      <c r="V40" s="28">
        <v>714420</v>
      </c>
      <c r="W40" s="28">
        <v>690710</v>
      </c>
      <c r="X40" s="28">
        <v>694129</v>
      </c>
      <c r="Y40" s="22">
        <v>696696</v>
      </c>
    </row>
    <row r="41" spans="1:25" ht="13.5">
      <c r="A41" s="2" t="s">
        <v>131</v>
      </c>
      <c r="B41" s="28">
        <v>7688962</v>
      </c>
      <c r="C41" s="28">
        <v>7186682</v>
      </c>
      <c r="D41" s="28">
        <v>7571739</v>
      </c>
      <c r="E41" s="22">
        <v>7026548</v>
      </c>
      <c r="F41" s="28">
        <v>6992349</v>
      </c>
      <c r="G41" s="28">
        <v>6938497</v>
      </c>
      <c r="H41" s="28">
        <v>7337044</v>
      </c>
      <c r="I41" s="22">
        <v>6845425</v>
      </c>
      <c r="J41" s="28">
        <v>7218728</v>
      </c>
      <c r="K41" s="28">
        <v>6886434</v>
      </c>
      <c r="L41" s="28">
        <v>7228801</v>
      </c>
      <c r="M41" s="22">
        <v>6468242</v>
      </c>
      <c r="N41" s="28">
        <v>6796481</v>
      </c>
      <c r="O41" s="28">
        <v>7128876</v>
      </c>
      <c r="P41" s="28">
        <v>7572066</v>
      </c>
      <c r="Q41" s="22">
        <v>7455273</v>
      </c>
      <c r="R41" s="28">
        <v>7951403</v>
      </c>
      <c r="S41" s="28">
        <v>8026999</v>
      </c>
      <c r="T41" s="28">
        <v>8436597</v>
      </c>
      <c r="U41" s="22">
        <v>8673115</v>
      </c>
      <c r="V41" s="28">
        <v>9205614</v>
      </c>
      <c r="W41" s="28">
        <v>8888762</v>
      </c>
      <c r="X41" s="28">
        <v>9315158</v>
      </c>
      <c r="Y41" s="22">
        <v>9299114</v>
      </c>
    </row>
    <row r="42" spans="1:25" ht="14.25" thickBot="1">
      <c r="A42" s="5" t="s">
        <v>132</v>
      </c>
      <c r="B42" s="29">
        <v>22229447</v>
      </c>
      <c r="C42" s="29">
        <v>19904868</v>
      </c>
      <c r="D42" s="29">
        <v>20885241</v>
      </c>
      <c r="E42" s="23">
        <v>20832289</v>
      </c>
      <c r="F42" s="29">
        <v>21751996</v>
      </c>
      <c r="G42" s="29">
        <v>20674732</v>
      </c>
      <c r="H42" s="29">
        <v>23013447</v>
      </c>
      <c r="I42" s="23">
        <v>22774903</v>
      </c>
      <c r="J42" s="29">
        <v>23388727</v>
      </c>
      <c r="K42" s="29">
        <v>22117411</v>
      </c>
      <c r="L42" s="29">
        <v>23298437</v>
      </c>
      <c r="M42" s="23">
        <v>23402219</v>
      </c>
      <c r="N42" s="29">
        <v>22834879</v>
      </c>
      <c r="O42" s="29">
        <v>21538826</v>
      </c>
      <c r="P42" s="29">
        <v>22446014</v>
      </c>
      <c r="Q42" s="23">
        <v>22380009</v>
      </c>
      <c r="R42" s="29">
        <v>23370738</v>
      </c>
      <c r="S42" s="29">
        <v>22608700</v>
      </c>
      <c r="T42" s="29">
        <v>22933228</v>
      </c>
      <c r="U42" s="23">
        <v>23613646</v>
      </c>
      <c r="V42" s="29">
        <v>25303591</v>
      </c>
      <c r="W42" s="29">
        <v>25408251</v>
      </c>
      <c r="X42" s="29">
        <v>25926679</v>
      </c>
      <c r="Y42" s="23">
        <v>26671628</v>
      </c>
    </row>
    <row r="43" spans="1:25" ht="14.25" thickTop="1">
      <c r="A43" s="2" t="s">
        <v>133</v>
      </c>
      <c r="B43" s="28">
        <v>1690899</v>
      </c>
      <c r="C43" s="28">
        <v>1690899</v>
      </c>
      <c r="D43" s="28">
        <v>1690899</v>
      </c>
      <c r="E43" s="22">
        <v>1690899</v>
      </c>
      <c r="F43" s="28">
        <v>1690899</v>
      </c>
      <c r="G43" s="28">
        <v>1690899</v>
      </c>
      <c r="H43" s="28">
        <v>1690899</v>
      </c>
      <c r="I43" s="22">
        <v>1690899</v>
      </c>
      <c r="J43" s="28">
        <v>1690899</v>
      </c>
      <c r="K43" s="28">
        <v>1690899</v>
      </c>
      <c r="L43" s="28">
        <v>1690899</v>
      </c>
      <c r="M43" s="22">
        <v>1690899</v>
      </c>
      <c r="N43" s="28">
        <v>1690899</v>
      </c>
      <c r="O43" s="28">
        <v>1690899</v>
      </c>
      <c r="P43" s="28">
        <v>1690899</v>
      </c>
      <c r="Q43" s="22">
        <v>1690899</v>
      </c>
      <c r="R43" s="28">
        <v>1690899</v>
      </c>
      <c r="S43" s="28">
        <v>1690899</v>
      </c>
      <c r="T43" s="28">
        <v>1690899</v>
      </c>
      <c r="U43" s="22">
        <v>1690899</v>
      </c>
      <c r="V43" s="28">
        <v>1690899</v>
      </c>
      <c r="W43" s="28">
        <v>1690899</v>
      </c>
      <c r="X43" s="28">
        <v>1690899</v>
      </c>
      <c r="Y43" s="22">
        <v>1690899</v>
      </c>
    </row>
    <row r="44" spans="1:25" ht="13.5">
      <c r="A44" s="2" t="s">
        <v>135</v>
      </c>
      <c r="B44" s="28">
        <v>1646341</v>
      </c>
      <c r="C44" s="28">
        <v>1646341</v>
      </c>
      <c r="D44" s="28">
        <v>1646341</v>
      </c>
      <c r="E44" s="22">
        <v>1646341</v>
      </c>
      <c r="F44" s="28">
        <v>1646341</v>
      </c>
      <c r="G44" s="28">
        <v>1646341</v>
      </c>
      <c r="H44" s="28">
        <v>1646341</v>
      </c>
      <c r="I44" s="22">
        <v>1646341</v>
      </c>
      <c r="J44" s="28">
        <v>1646341</v>
      </c>
      <c r="K44" s="28">
        <v>1646341</v>
      </c>
      <c r="L44" s="28">
        <v>1646341</v>
      </c>
      <c r="M44" s="22">
        <v>1646341</v>
      </c>
      <c r="N44" s="28">
        <v>1646341</v>
      </c>
      <c r="O44" s="28">
        <v>1646341</v>
      </c>
      <c r="P44" s="28">
        <v>1646341</v>
      </c>
      <c r="Q44" s="22">
        <v>1646341</v>
      </c>
      <c r="R44" s="28">
        <v>1646341</v>
      </c>
      <c r="S44" s="28">
        <v>1646341</v>
      </c>
      <c r="T44" s="28">
        <v>1646341</v>
      </c>
      <c r="U44" s="22">
        <v>1646341</v>
      </c>
      <c r="V44" s="28">
        <v>1646341</v>
      </c>
      <c r="W44" s="28">
        <v>1646341</v>
      </c>
      <c r="X44" s="28">
        <v>1646341</v>
      </c>
      <c r="Y44" s="22">
        <v>1646341</v>
      </c>
    </row>
    <row r="45" spans="1:25" ht="13.5">
      <c r="A45" s="2" t="s">
        <v>139</v>
      </c>
      <c r="B45" s="28">
        <v>9955709</v>
      </c>
      <c r="C45" s="28">
        <v>9735530</v>
      </c>
      <c r="D45" s="28">
        <v>9623553</v>
      </c>
      <c r="E45" s="22">
        <v>9650022</v>
      </c>
      <c r="F45" s="28">
        <v>9462268</v>
      </c>
      <c r="G45" s="28">
        <v>9382747</v>
      </c>
      <c r="H45" s="28">
        <v>9192353</v>
      </c>
      <c r="I45" s="22">
        <v>9075896</v>
      </c>
      <c r="J45" s="28">
        <v>8856410</v>
      </c>
      <c r="K45" s="28">
        <v>8829847</v>
      </c>
      <c r="L45" s="28">
        <v>8701119</v>
      </c>
      <c r="M45" s="22">
        <v>8757756</v>
      </c>
      <c r="N45" s="28">
        <v>8475972</v>
      </c>
      <c r="O45" s="28">
        <v>8526025</v>
      </c>
      <c r="P45" s="28">
        <v>8400229</v>
      </c>
      <c r="Q45" s="22">
        <v>8381526</v>
      </c>
      <c r="R45" s="28">
        <v>8188571</v>
      </c>
      <c r="S45" s="28">
        <v>8056049</v>
      </c>
      <c r="T45" s="28">
        <v>8021412</v>
      </c>
      <c r="U45" s="22">
        <v>7950802</v>
      </c>
      <c r="V45" s="28">
        <v>7648165</v>
      </c>
      <c r="W45" s="28">
        <v>7535018</v>
      </c>
      <c r="X45" s="28">
        <v>7431688</v>
      </c>
      <c r="Y45" s="22">
        <v>7507600</v>
      </c>
    </row>
    <row r="46" spans="1:25" ht="13.5">
      <c r="A46" s="2" t="s">
        <v>140</v>
      </c>
      <c r="B46" s="28">
        <v>-43403</v>
      </c>
      <c r="C46" s="28">
        <v>-43403</v>
      </c>
      <c r="D46" s="28">
        <v>-43403</v>
      </c>
      <c r="E46" s="22">
        <v>-43403</v>
      </c>
      <c r="F46" s="28">
        <v>-43403</v>
      </c>
      <c r="G46" s="28">
        <v>-43403</v>
      </c>
      <c r="H46" s="28">
        <v>-43403</v>
      </c>
      <c r="I46" s="22">
        <v>-43403</v>
      </c>
      <c r="J46" s="28">
        <v>-43403</v>
      </c>
      <c r="K46" s="28">
        <v>-43403</v>
      </c>
      <c r="L46" s="28">
        <v>-43403</v>
      </c>
      <c r="M46" s="22">
        <v>-43403</v>
      </c>
      <c r="N46" s="28">
        <v>-43403</v>
      </c>
      <c r="O46" s="28">
        <v>-43403</v>
      </c>
      <c r="P46" s="28">
        <v>-43403</v>
      </c>
      <c r="Q46" s="22">
        <v>-43403</v>
      </c>
      <c r="R46" s="28">
        <v>-43403</v>
      </c>
      <c r="S46" s="28">
        <v>-43403</v>
      </c>
      <c r="T46" s="28">
        <v>-43403</v>
      </c>
      <c r="U46" s="22">
        <v>-43388</v>
      </c>
      <c r="V46" s="28">
        <v>-43388</v>
      </c>
      <c r="W46" s="28">
        <v>-43388</v>
      </c>
      <c r="X46" s="28">
        <v>-42437</v>
      </c>
      <c r="Y46" s="22">
        <v>-42437</v>
      </c>
    </row>
    <row r="47" spans="1:25" ht="13.5">
      <c r="A47" s="2" t="s">
        <v>141</v>
      </c>
      <c r="B47" s="28">
        <v>13249546</v>
      </c>
      <c r="C47" s="28">
        <v>13029368</v>
      </c>
      <c r="D47" s="28">
        <v>12917391</v>
      </c>
      <c r="E47" s="22">
        <v>12943860</v>
      </c>
      <c r="F47" s="28">
        <v>12756106</v>
      </c>
      <c r="G47" s="28">
        <v>12676585</v>
      </c>
      <c r="H47" s="28">
        <v>12486191</v>
      </c>
      <c r="I47" s="22">
        <v>12369734</v>
      </c>
      <c r="J47" s="28">
        <v>12150247</v>
      </c>
      <c r="K47" s="28">
        <v>12123684</v>
      </c>
      <c r="L47" s="28">
        <v>11994957</v>
      </c>
      <c r="M47" s="22">
        <v>12051594</v>
      </c>
      <c r="N47" s="28">
        <v>11769809</v>
      </c>
      <c r="O47" s="28">
        <v>11819863</v>
      </c>
      <c r="P47" s="28">
        <v>11694067</v>
      </c>
      <c r="Q47" s="22">
        <v>11675363</v>
      </c>
      <c r="R47" s="28">
        <v>11482409</v>
      </c>
      <c r="S47" s="28">
        <v>11349887</v>
      </c>
      <c r="T47" s="28">
        <v>11315250</v>
      </c>
      <c r="U47" s="22">
        <v>11244655</v>
      </c>
      <c r="V47" s="28">
        <v>10942017</v>
      </c>
      <c r="W47" s="28">
        <v>10828870</v>
      </c>
      <c r="X47" s="28">
        <v>10726491</v>
      </c>
      <c r="Y47" s="22">
        <v>10802403</v>
      </c>
    </row>
    <row r="48" spans="1:25" ht="13.5">
      <c r="A48" s="2" t="s">
        <v>142</v>
      </c>
      <c r="B48" s="28">
        <v>454286</v>
      </c>
      <c r="C48" s="28">
        <v>419637</v>
      </c>
      <c r="D48" s="28">
        <v>339083</v>
      </c>
      <c r="E48" s="22">
        <v>274402</v>
      </c>
      <c r="F48" s="28">
        <v>81230</v>
      </c>
      <c r="G48" s="28">
        <v>-9243</v>
      </c>
      <c r="H48" s="28">
        <v>38150</v>
      </c>
      <c r="I48" s="22">
        <v>73212</v>
      </c>
      <c r="J48" s="28">
        <v>-10557</v>
      </c>
      <c r="K48" s="28">
        <v>-190</v>
      </c>
      <c r="L48" s="28">
        <v>44752</v>
      </c>
      <c r="M48" s="22">
        <v>62540</v>
      </c>
      <c r="N48" s="28">
        <v>53881</v>
      </c>
      <c r="O48" s="28">
        <v>3123</v>
      </c>
      <c r="P48" s="28">
        <v>8407</v>
      </c>
      <c r="Q48" s="22">
        <v>51190</v>
      </c>
      <c r="R48" s="28">
        <v>-42356</v>
      </c>
      <c r="S48" s="28">
        <v>33465</v>
      </c>
      <c r="T48" s="28">
        <v>83947</v>
      </c>
      <c r="U48" s="22">
        <v>-43831</v>
      </c>
      <c r="V48" s="28">
        <v>-6777</v>
      </c>
      <c r="W48" s="28">
        <v>71816</v>
      </c>
      <c r="X48" s="28">
        <v>172813</v>
      </c>
      <c r="Y48" s="22">
        <v>119895</v>
      </c>
    </row>
    <row r="49" spans="1:25" ht="13.5">
      <c r="A49" s="2" t="s">
        <v>143</v>
      </c>
      <c r="B49" s="28">
        <v>454286</v>
      </c>
      <c r="C49" s="28">
        <v>419637</v>
      </c>
      <c r="D49" s="28">
        <v>339083</v>
      </c>
      <c r="E49" s="22">
        <v>274402</v>
      </c>
      <c r="F49" s="28">
        <v>81230</v>
      </c>
      <c r="G49" s="28">
        <v>-9243</v>
      </c>
      <c r="H49" s="28">
        <v>38150</v>
      </c>
      <c r="I49" s="22">
        <v>73212</v>
      </c>
      <c r="J49" s="28">
        <v>-10557</v>
      </c>
      <c r="K49" s="28">
        <v>-190</v>
      </c>
      <c r="L49" s="28">
        <v>44752</v>
      </c>
      <c r="M49" s="22">
        <v>62540</v>
      </c>
      <c r="N49" s="28">
        <v>53881</v>
      </c>
      <c r="O49" s="28">
        <v>3123</v>
      </c>
      <c r="P49" s="28">
        <v>8407</v>
      </c>
      <c r="Q49" s="22">
        <v>51190</v>
      </c>
      <c r="R49" s="28">
        <v>-42356</v>
      </c>
      <c r="S49" s="28">
        <v>33465</v>
      </c>
      <c r="T49" s="28">
        <v>83947</v>
      </c>
      <c r="U49" s="22">
        <v>-43831</v>
      </c>
      <c r="V49" s="28">
        <v>-6777</v>
      </c>
      <c r="W49" s="28">
        <v>71816</v>
      </c>
      <c r="X49" s="28">
        <v>172813</v>
      </c>
      <c r="Y49" s="22">
        <v>119895</v>
      </c>
    </row>
    <row r="50" spans="1:25" ht="13.5">
      <c r="A50" s="6" t="s">
        <v>0</v>
      </c>
      <c r="B50" s="28">
        <v>184139</v>
      </c>
      <c r="C50" s="28">
        <v>182324</v>
      </c>
      <c r="D50" s="28">
        <v>182045</v>
      </c>
      <c r="E50" s="22">
        <v>184126</v>
      </c>
      <c r="F50" s="28">
        <v>178574</v>
      </c>
      <c r="G50" s="28">
        <v>174043</v>
      </c>
      <c r="H50" s="28">
        <v>172351</v>
      </c>
      <c r="I50" s="22">
        <v>169379</v>
      </c>
      <c r="J50" s="28">
        <v>163165</v>
      </c>
      <c r="K50" s="28">
        <v>157108</v>
      </c>
      <c r="L50" s="28">
        <v>164957</v>
      </c>
      <c r="M50" s="22">
        <v>169697</v>
      </c>
      <c r="N50" s="28">
        <v>163124</v>
      </c>
      <c r="O50" s="28">
        <v>160523</v>
      </c>
      <c r="P50" s="28">
        <v>160093</v>
      </c>
      <c r="Q50" s="22">
        <v>157734</v>
      </c>
      <c r="R50" s="28">
        <v>155505</v>
      </c>
      <c r="S50" s="28">
        <v>143359</v>
      </c>
      <c r="T50" s="28">
        <v>110884</v>
      </c>
      <c r="U50" s="22">
        <v>111279</v>
      </c>
      <c r="V50" s="28">
        <v>110097</v>
      </c>
      <c r="W50" s="28">
        <v>113574</v>
      </c>
      <c r="X50" s="28">
        <v>116739</v>
      </c>
      <c r="Y50" s="22">
        <v>114590</v>
      </c>
    </row>
    <row r="51" spans="1:25" ht="13.5">
      <c r="A51" s="6" t="s">
        <v>144</v>
      </c>
      <c r="B51" s="28">
        <v>13887972</v>
      </c>
      <c r="C51" s="28">
        <v>13631330</v>
      </c>
      <c r="D51" s="28">
        <v>13438520</v>
      </c>
      <c r="E51" s="22">
        <v>13402388</v>
      </c>
      <c r="F51" s="28">
        <v>13015911</v>
      </c>
      <c r="G51" s="28">
        <v>12841385</v>
      </c>
      <c r="H51" s="28">
        <v>12696693</v>
      </c>
      <c r="I51" s="22">
        <v>12612327</v>
      </c>
      <c r="J51" s="28">
        <v>12302855</v>
      </c>
      <c r="K51" s="28">
        <v>12280602</v>
      </c>
      <c r="L51" s="28">
        <v>12204667</v>
      </c>
      <c r="M51" s="22">
        <v>12283832</v>
      </c>
      <c r="N51" s="28">
        <v>11986815</v>
      </c>
      <c r="O51" s="28">
        <v>11983510</v>
      </c>
      <c r="P51" s="28">
        <v>11862568</v>
      </c>
      <c r="Q51" s="22">
        <v>11884289</v>
      </c>
      <c r="R51" s="28">
        <v>11595557</v>
      </c>
      <c r="S51" s="28">
        <v>11526712</v>
      </c>
      <c r="T51" s="28">
        <v>11510082</v>
      </c>
      <c r="U51" s="22">
        <v>11312103</v>
      </c>
      <c r="V51" s="28">
        <v>11045338</v>
      </c>
      <c r="W51" s="28">
        <v>11014260</v>
      </c>
      <c r="X51" s="28">
        <v>11016045</v>
      </c>
      <c r="Y51" s="22">
        <v>11036889</v>
      </c>
    </row>
    <row r="52" spans="1:25" ht="14.25" thickBot="1">
      <c r="A52" s="7" t="s">
        <v>145</v>
      </c>
      <c r="B52" s="28">
        <v>36117419</v>
      </c>
      <c r="C52" s="28">
        <v>33536198</v>
      </c>
      <c r="D52" s="28">
        <v>34323761</v>
      </c>
      <c r="E52" s="22">
        <v>34234678</v>
      </c>
      <c r="F52" s="28">
        <v>34767908</v>
      </c>
      <c r="G52" s="28">
        <v>33516118</v>
      </c>
      <c r="H52" s="28">
        <v>35710140</v>
      </c>
      <c r="I52" s="22">
        <v>35387231</v>
      </c>
      <c r="J52" s="28">
        <v>35691582</v>
      </c>
      <c r="K52" s="28">
        <v>34398013</v>
      </c>
      <c r="L52" s="28">
        <v>35503104</v>
      </c>
      <c r="M52" s="22">
        <v>35686052</v>
      </c>
      <c r="N52" s="28">
        <v>34821694</v>
      </c>
      <c r="O52" s="28">
        <v>33522336</v>
      </c>
      <c r="P52" s="28">
        <v>34308582</v>
      </c>
      <c r="Q52" s="22">
        <v>34264298</v>
      </c>
      <c r="R52" s="28">
        <v>34966296</v>
      </c>
      <c r="S52" s="28">
        <v>34135412</v>
      </c>
      <c r="T52" s="28">
        <v>34443310</v>
      </c>
      <c r="U52" s="22">
        <v>34925749</v>
      </c>
      <c r="V52" s="28">
        <v>36348929</v>
      </c>
      <c r="W52" s="28">
        <v>36422512</v>
      </c>
      <c r="X52" s="28">
        <v>36942724</v>
      </c>
      <c r="Y52" s="22">
        <v>37708517</v>
      </c>
    </row>
    <row r="53" spans="1:25" ht="14.25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5" ht="13.5">
      <c r="A55" s="20" t="s">
        <v>150</v>
      </c>
    </row>
    <row r="56" ht="13.5">
      <c r="A56" s="20" t="s">
        <v>151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146</v>
      </c>
      <c r="B2" s="14">
        <v>7441</v>
      </c>
      <c r="C2" s="14"/>
      <c r="D2" s="14"/>
      <c r="E2" s="14"/>
      <c r="F2" s="14"/>
      <c r="G2" s="14"/>
    </row>
    <row r="3" spans="1:7" ht="14.25" thickBot="1">
      <c r="A3" s="11" t="s">
        <v>147</v>
      </c>
      <c r="B3" s="1" t="s">
        <v>148</v>
      </c>
      <c r="C3" s="1"/>
      <c r="D3" s="1"/>
      <c r="E3" s="1"/>
      <c r="F3" s="1"/>
      <c r="G3" s="1"/>
    </row>
    <row r="4" spans="1:7" ht="14.25" thickTop="1">
      <c r="A4" s="10" t="s">
        <v>49</v>
      </c>
      <c r="B4" s="15" t="str">
        <f>HYPERLINK("http://www.kabupro.jp/mark/20130628/S000DPCC.htm","有価証券報告書")</f>
        <v>有価証券報告書</v>
      </c>
      <c r="C4" s="15" t="str">
        <f>HYPERLINK("http://www.kabupro.jp/mark/20130628/S000DPCC.htm","有価証券報告書")</f>
        <v>有価証券報告書</v>
      </c>
      <c r="D4" s="15" t="str">
        <f>HYPERLINK("http://www.kabupro.jp/mark/20120628/S000B469.htm","有価証券報告書")</f>
        <v>有価証券報告書</v>
      </c>
      <c r="E4" s="15" t="str">
        <f>HYPERLINK("http://www.kabupro.jp/mark/20110627/S0008JDO.htm","有価証券報告書")</f>
        <v>有価証券報告書</v>
      </c>
      <c r="F4" s="15" t="str">
        <f>HYPERLINK("http://www.kabupro.jp/mark/20100625/S0005Z5P.htm","有価証券報告書")</f>
        <v>有価証券報告書</v>
      </c>
      <c r="G4" s="15" t="str">
        <f>HYPERLINK("http://www.kabupro.jp/mark/20090625/S0003D83.htm","有価証券報告書")</f>
        <v>有価証券報告書</v>
      </c>
    </row>
    <row r="5" spans="1:7" ht="14.25" thickBot="1">
      <c r="A5" s="11" t="s">
        <v>50</v>
      </c>
      <c r="B5" s="1" t="s">
        <v>56</v>
      </c>
      <c r="C5" s="1" t="s">
        <v>56</v>
      </c>
      <c r="D5" s="1" t="s">
        <v>60</v>
      </c>
      <c r="E5" s="1" t="s">
        <v>62</v>
      </c>
      <c r="F5" s="1" t="s">
        <v>64</v>
      </c>
      <c r="G5" s="1" t="s">
        <v>66</v>
      </c>
    </row>
    <row r="6" spans="1:7" ht="15" thickBot="1" thickTop="1">
      <c r="A6" s="10" t="s">
        <v>51</v>
      </c>
      <c r="B6" s="18" t="s">
        <v>219</v>
      </c>
      <c r="C6" s="19"/>
      <c r="D6" s="19"/>
      <c r="E6" s="19"/>
      <c r="F6" s="19"/>
      <c r="G6" s="19"/>
    </row>
    <row r="7" spans="1:7" ht="14.25" thickTop="1">
      <c r="A7" s="12" t="s">
        <v>52</v>
      </c>
      <c r="B7" s="16" t="s">
        <v>57</v>
      </c>
      <c r="C7" s="16" t="s">
        <v>57</v>
      </c>
      <c r="D7" s="16" t="s">
        <v>57</v>
      </c>
      <c r="E7" s="16" t="s">
        <v>57</v>
      </c>
      <c r="F7" s="16" t="s">
        <v>57</v>
      </c>
      <c r="G7" s="16" t="s">
        <v>57</v>
      </c>
    </row>
    <row r="8" spans="1:7" ht="13.5">
      <c r="A8" s="13" t="s">
        <v>53</v>
      </c>
      <c r="B8" s="17" t="s">
        <v>152</v>
      </c>
      <c r="C8" s="17" t="s">
        <v>153</v>
      </c>
      <c r="D8" s="17" t="s">
        <v>154</v>
      </c>
      <c r="E8" s="17" t="s">
        <v>155</v>
      </c>
      <c r="F8" s="17" t="s">
        <v>156</v>
      </c>
      <c r="G8" s="17" t="s">
        <v>157</v>
      </c>
    </row>
    <row r="9" spans="1:7" ht="13.5">
      <c r="A9" s="13" t="s">
        <v>54</v>
      </c>
      <c r="B9" s="17" t="s">
        <v>58</v>
      </c>
      <c r="C9" s="17" t="s">
        <v>59</v>
      </c>
      <c r="D9" s="17" t="s">
        <v>61</v>
      </c>
      <c r="E9" s="17" t="s">
        <v>63</v>
      </c>
      <c r="F9" s="17" t="s">
        <v>65</v>
      </c>
      <c r="G9" s="17" t="s">
        <v>67</v>
      </c>
    </row>
    <row r="10" spans="1:7" ht="14.25" thickBot="1">
      <c r="A10" s="13" t="s">
        <v>55</v>
      </c>
      <c r="B10" s="17" t="s">
        <v>69</v>
      </c>
      <c r="C10" s="17" t="s">
        <v>69</v>
      </c>
      <c r="D10" s="17" t="s">
        <v>69</v>
      </c>
      <c r="E10" s="17" t="s">
        <v>69</v>
      </c>
      <c r="F10" s="17" t="s">
        <v>69</v>
      </c>
      <c r="G10" s="17" t="s">
        <v>69</v>
      </c>
    </row>
    <row r="11" spans="1:7" ht="14.25" thickTop="1">
      <c r="A11" s="26" t="s">
        <v>158</v>
      </c>
      <c r="B11" s="21">
        <v>58291905</v>
      </c>
      <c r="C11" s="21">
        <v>56464961</v>
      </c>
      <c r="D11" s="21">
        <v>52581957</v>
      </c>
      <c r="E11" s="21">
        <v>49024115</v>
      </c>
      <c r="F11" s="21">
        <v>57695628</v>
      </c>
      <c r="G11" s="21">
        <v>59418515</v>
      </c>
    </row>
    <row r="12" spans="1:7" ht="13.5">
      <c r="A12" s="6" t="s">
        <v>159</v>
      </c>
      <c r="B12" s="22">
        <v>2526529</v>
      </c>
      <c r="C12" s="22">
        <v>2239376</v>
      </c>
      <c r="D12" s="22">
        <v>2060766</v>
      </c>
      <c r="E12" s="22">
        <v>1937920</v>
      </c>
      <c r="F12" s="22">
        <v>2207037</v>
      </c>
      <c r="G12" s="22">
        <v>1754883</v>
      </c>
    </row>
    <row r="13" spans="1:7" ht="13.5">
      <c r="A13" s="6" t="s">
        <v>160</v>
      </c>
      <c r="B13" s="22">
        <v>259208</v>
      </c>
      <c r="C13" s="22">
        <v>270533</v>
      </c>
      <c r="D13" s="22">
        <v>248464</v>
      </c>
      <c r="E13" s="22">
        <v>228661</v>
      </c>
      <c r="F13" s="22">
        <v>225482</v>
      </c>
      <c r="G13" s="22">
        <v>230190</v>
      </c>
    </row>
    <row r="14" spans="1:7" ht="13.5">
      <c r="A14" s="6" t="s">
        <v>161</v>
      </c>
      <c r="B14" s="22">
        <v>44782767</v>
      </c>
      <c r="C14" s="22">
        <v>43002734</v>
      </c>
      <c r="D14" s="22">
        <v>39364774</v>
      </c>
      <c r="E14" s="22">
        <v>35587188</v>
      </c>
      <c r="F14" s="22">
        <v>43783919</v>
      </c>
      <c r="G14" s="22">
        <v>46681450</v>
      </c>
    </row>
    <row r="15" spans="1:7" ht="13.5">
      <c r="A15" s="6" t="s">
        <v>162</v>
      </c>
      <c r="B15" s="22">
        <v>47568505</v>
      </c>
      <c r="C15" s="22">
        <v>45512644</v>
      </c>
      <c r="D15" s="22">
        <v>41674005</v>
      </c>
      <c r="E15" s="22">
        <v>37753770</v>
      </c>
      <c r="F15" s="22"/>
      <c r="G15" s="22">
        <v>48759278</v>
      </c>
    </row>
    <row r="16" spans="1:7" ht="13.5">
      <c r="A16" s="6" t="s">
        <v>163</v>
      </c>
      <c r="B16" s="22">
        <v>467544</v>
      </c>
      <c r="C16" s="22">
        <v>432237</v>
      </c>
      <c r="D16" s="22">
        <v>455002</v>
      </c>
      <c r="E16" s="22">
        <v>440740</v>
      </c>
      <c r="F16" s="22">
        <v>444711</v>
      </c>
      <c r="G16" s="22">
        <v>468744</v>
      </c>
    </row>
    <row r="17" spans="1:7" ht="13.5">
      <c r="A17" s="6" t="s">
        <v>164</v>
      </c>
      <c r="B17" s="22">
        <v>2447979</v>
      </c>
      <c r="C17" s="22">
        <v>2526529</v>
      </c>
      <c r="D17" s="22">
        <v>2239376</v>
      </c>
      <c r="E17" s="22">
        <v>2060766</v>
      </c>
      <c r="F17" s="22">
        <v>1937920</v>
      </c>
      <c r="G17" s="22">
        <v>2207037</v>
      </c>
    </row>
    <row r="18" spans="1:7" ht="13.5">
      <c r="A18" s="6" t="s">
        <v>165</v>
      </c>
      <c r="B18" s="22">
        <v>1912690</v>
      </c>
      <c r="C18" s="22">
        <v>1864960</v>
      </c>
      <c r="D18" s="22">
        <v>1837511</v>
      </c>
      <c r="E18" s="22">
        <v>2062475</v>
      </c>
      <c r="F18" s="22">
        <v>2021355</v>
      </c>
      <c r="G18" s="22">
        <v>2399976</v>
      </c>
    </row>
    <row r="19" spans="1:7" ht="13.5">
      <c r="A19" s="6" t="s">
        <v>166</v>
      </c>
      <c r="B19" s="22">
        <v>188249</v>
      </c>
      <c r="C19" s="22">
        <v>199021</v>
      </c>
      <c r="D19" s="22">
        <v>198837</v>
      </c>
      <c r="E19" s="22">
        <v>207125</v>
      </c>
      <c r="F19" s="22">
        <v>215112</v>
      </c>
      <c r="G19" s="22">
        <v>196641</v>
      </c>
    </row>
    <row r="20" spans="1:7" ht="13.5">
      <c r="A20" s="6" t="s">
        <v>167</v>
      </c>
      <c r="B20" s="22">
        <v>324991</v>
      </c>
      <c r="C20" s="22">
        <v>350282</v>
      </c>
      <c r="D20" s="22">
        <v>373169</v>
      </c>
      <c r="E20" s="22">
        <v>413942</v>
      </c>
      <c r="F20" s="22">
        <v>474530</v>
      </c>
      <c r="G20" s="22">
        <v>187689</v>
      </c>
    </row>
    <row r="21" spans="1:7" ht="13.5">
      <c r="A21" s="6" t="s">
        <v>168</v>
      </c>
      <c r="B21" s="22">
        <v>47078912</v>
      </c>
      <c r="C21" s="22">
        <v>44968142</v>
      </c>
      <c r="D21" s="22">
        <v>41389144</v>
      </c>
      <c r="E21" s="22">
        <v>37935806</v>
      </c>
      <c r="F21" s="22">
        <v>46544805</v>
      </c>
      <c r="G21" s="22">
        <v>48867803</v>
      </c>
    </row>
    <row r="22" spans="1:7" ht="13.5">
      <c r="A22" s="7" t="s">
        <v>169</v>
      </c>
      <c r="B22" s="22">
        <v>11212993</v>
      </c>
      <c r="C22" s="22">
        <v>11496819</v>
      </c>
      <c r="D22" s="22">
        <v>11192813</v>
      </c>
      <c r="E22" s="22">
        <v>11088308</v>
      </c>
      <c r="F22" s="22">
        <v>11150822</v>
      </c>
      <c r="G22" s="22">
        <v>10550712</v>
      </c>
    </row>
    <row r="23" spans="1:7" ht="13.5">
      <c r="A23" s="6" t="s">
        <v>170</v>
      </c>
      <c r="B23" s="22">
        <v>421836</v>
      </c>
      <c r="C23" s="22">
        <v>411859</v>
      </c>
      <c r="D23" s="22">
        <v>387013</v>
      </c>
      <c r="E23" s="22">
        <v>359924</v>
      </c>
      <c r="F23" s="22">
        <v>350378</v>
      </c>
      <c r="G23" s="22">
        <v>339492</v>
      </c>
    </row>
    <row r="24" spans="1:7" ht="13.5">
      <c r="A24" s="6" t="s">
        <v>171</v>
      </c>
      <c r="B24" s="22">
        <v>601754</v>
      </c>
      <c r="C24" s="22">
        <v>600169</v>
      </c>
      <c r="D24" s="22">
        <v>571827</v>
      </c>
      <c r="E24" s="22">
        <v>521054</v>
      </c>
      <c r="F24" s="22">
        <v>527672</v>
      </c>
      <c r="G24" s="22">
        <v>513992</v>
      </c>
    </row>
    <row r="25" spans="1:7" ht="13.5">
      <c r="A25" s="6" t="s">
        <v>172</v>
      </c>
      <c r="B25" s="22">
        <v>617168</v>
      </c>
      <c r="C25" s="22">
        <v>634574</v>
      </c>
      <c r="D25" s="22">
        <v>564751</v>
      </c>
      <c r="E25" s="22">
        <v>533137</v>
      </c>
      <c r="F25" s="22">
        <v>548947</v>
      </c>
      <c r="G25" s="22">
        <v>551775</v>
      </c>
    </row>
    <row r="26" spans="1:7" ht="13.5">
      <c r="A26" s="6" t="s">
        <v>173</v>
      </c>
      <c r="B26" s="22">
        <v>5742</v>
      </c>
      <c r="C26" s="22">
        <v>184455</v>
      </c>
      <c r="D26" s="22">
        <v>187060</v>
      </c>
      <c r="E26" s="22">
        <v>66298</v>
      </c>
      <c r="F26" s="22">
        <v>5891</v>
      </c>
      <c r="G26" s="22"/>
    </row>
    <row r="27" spans="1:7" ht="13.5">
      <c r="A27" s="6" t="s">
        <v>174</v>
      </c>
      <c r="B27" s="22">
        <v>165510</v>
      </c>
      <c r="C27" s="22">
        <v>167770</v>
      </c>
      <c r="D27" s="22">
        <v>167700</v>
      </c>
      <c r="E27" s="22">
        <v>142940</v>
      </c>
      <c r="F27" s="22">
        <v>118200</v>
      </c>
      <c r="G27" s="22">
        <v>94017</v>
      </c>
    </row>
    <row r="28" spans="1:7" ht="13.5">
      <c r="A28" s="6" t="s">
        <v>175</v>
      </c>
      <c r="B28" s="22">
        <v>1753518</v>
      </c>
      <c r="C28" s="22">
        <v>1768276</v>
      </c>
      <c r="D28" s="22">
        <v>1728066</v>
      </c>
      <c r="E28" s="22">
        <v>1727665</v>
      </c>
      <c r="F28" s="22">
        <v>1747709</v>
      </c>
      <c r="G28" s="22">
        <v>1691787</v>
      </c>
    </row>
    <row r="29" spans="1:7" ht="13.5">
      <c r="A29" s="6" t="s">
        <v>176</v>
      </c>
      <c r="B29" s="22">
        <v>1773574</v>
      </c>
      <c r="C29" s="22">
        <v>1749797</v>
      </c>
      <c r="D29" s="22">
        <v>1698617</v>
      </c>
      <c r="E29" s="22">
        <v>1644785</v>
      </c>
      <c r="F29" s="22">
        <v>1603843</v>
      </c>
      <c r="G29" s="22">
        <v>1642545</v>
      </c>
    </row>
    <row r="30" spans="1:7" ht="13.5">
      <c r="A30" s="6" t="s">
        <v>177</v>
      </c>
      <c r="B30" s="22">
        <v>127266</v>
      </c>
      <c r="C30" s="22">
        <v>137795</v>
      </c>
      <c r="D30" s="22">
        <v>145590</v>
      </c>
      <c r="E30" s="22">
        <v>143742</v>
      </c>
      <c r="F30" s="22">
        <v>133833</v>
      </c>
      <c r="G30" s="22">
        <v>171843</v>
      </c>
    </row>
    <row r="31" spans="1:7" ht="13.5">
      <c r="A31" s="6" t="s">
        <v>178</v>
      </c>
      <c r="B31" s="22">
        <v>255383</v>
      </c>
      <c r="C31" s="22">
        <v>254637</v>
      </c>
      <c r="D31" s="22">
        <v>254733</v>
      </c>
      <c r="E31" s="22">
        <v>247606</v>
      </c>
      <c r="F31" s="22">
        <v>251088</v>
      </c>
      <c r="G31" s="22">
        <v>234712</v>
      </c>
    </row>
    <row r="32" spans="1:7" ht="13.5">
      <c r="A32" s="6" t="s">
        <v>179</v>
      </c>
      <c r="B32" s="22">
        <v>14700</v>
      </c>
      <c r="C32" s="22">
        <v>17795</v>
      </c>
      <c r="D32" s="22">
        <v>150800</v>
      </c>
      <c r="E32" s="22">
        <v>161700</v>
      </c>
      <c r="F32" s="22">
        <v>186200</v>
      </c>
      <c r="G32" s="22">
        <v>61351</v>
      </c>
    </row>
    <row r="33" spans="1:7" ht="13.5">
      <c r="A33" s="6" t="s">
        <v>180</v>
      </c>
      <c r="B33" s="22">
        <v>209939</v>
      </c>
      <c r="C33" s="22">
        <v>253063</v>
      </c>
      <c r="D33" s="22">
        <v>191023</v>
      </c>
      <c r="E33" s="22">
        <v>212576</v>
      </c>
      <c r="F33" s="22">
        <v>51615</v>
      </c>
      <c r="G33" s="22">
        <v>-18625</v>
      </c>
    </row>
    <row r="34" spans="1:7" ht="13.5">
      <c r="A34" s="6" t="s">
        <v>181</v>
      </c>
      <c r="B34" s="22">
        <v>392897</v>
      </c>
      <c r="C34" s="22">
        <v>382059</v>
      </c>
      <c r="D34" s="22">
        <v>378392</v>
      </c>
      <c r="E34" s="22">
        <v>376718</v>
      </c>
      <c r="F34" s="22">
        <v>406101</v>
      </c>
      <c r="G34" s="22">
        <v>397471</v>
      </c>
    </row>
    <row r="35" spans="1:7" ht="13.5">
      <c r="A35" s="6" t="s">
        <v>182</v>
      </c>
      <c r="B35" s="22">
        <v>466071</v>
      </c>
      <c r="C35" s="22">
        <v>638174</v>
      </c>
      <c r="D35" s="22">
        <v>439359</v>
      </c>
      <c r="E35" s="22">
        <v>430902</v>
      </c>
      <c r="F35" s="22">
        <v>445183</v>
      </c>
      <c r="G35" s="22">
        <v>518023</v>
      </c>
    </row>
    <row r="36" spans="1:7" ht="13.5">
      <c r="A36" s="6" t="s">
        <v>183</v>
      </c>
      <c r="B36" s="22">
        <v>652859</v>
      </c>
      <c r="C36" s="22">
        <v>650429</v>
      </c>
      <c r="D36" s="22">
        <v>644772</v>
      </c>
      <c r="E36" s="22">
        <v>659430</v>
      </c>
      <c r="F36" s="22">
        <v>739048</v>
      </c>
      <c r="G36" s="22">
        <v>761511</v>
      </c>
    </row>
    <row r="37" spans="1:7" ht="13.5">
      <c r="A37" s="6" t="s">
        <v>184</v>
      </c>
      <c r="B37" s="22">
        <v>575806</v>
      </c>
      <c r="C37" s="22">
        <v>647073</v>
      </c>
      <c r="D37" s="22">
        <v>618625</v>
      </c>
      <c r="E37" s="22">
        <v>642395</v>
      </c>
      <c r="F37" s="22">
        <v>828913</v>
      </c>
      <c r="G37" s="22">
        <v>858959</v>
      </c>
    </row>
    <row r="38" spans="1:7" ht="13.5">
      <c r="A38" s="6" t="s">
        <v>79</v>
      </c>
      <c r="B38" s="22">
        <v>2308817</v>
      </c>
      <c r="C38" s="22">
        <v>2229606</v>
      </c>
      <c r="D38" s="22">
        <v>2028593</v>
      </c>
      <c r="E38" s="22">
        <v>1903545</v>
      </c>
      <c r="F38" s="22">
        <v>1871792</v>
      </c>
      <c r="G38" s="22">
        <v>1999461</v>
      </c>
    </row>
    <row r="39" spans="1:7" ht="13.5">
      <c r="A39" s="6" t="s">
        <v>185</v>
      </c>
      <c r="B39" s="22">
        <v>10342847</v>
      </c>
      <c r="C39" s="22">
        <v>10727540</v>
      </c>
      <c r="D39" s="22">
        <v>10156928</v>
      </c>
      <c r="E39" s="22">
        <v>9774423</v>
      </c>
      <c r="F39" s="22">
        <v>9829155</v>
      </c>
      <c r="G39" s="22">
        <v>9982869</v>
      </c>
    </row>
    <row r="40" spans="1:7" ht="14.25" thickBot="1">
      <c r="A40" s="25" t="s">
        <v>186</v>
      </c>
      <c r="B40" s="23">
        <v>870146</v>
      </c>
      <c r="C40" s="23">
        <v>769278</v>
      </c>
      <c r="D40" s="23">
        <v>1035885</v>
      </c>
      <c r="E40" s="23">
        <v>1313885</v>
      </c>
      <c r="F40" s="23">
        <v>1321667</v>
      </c>
      <c r="G40" s="23">
        <v>567842</v>
      </c>
    </row>
    <row r="41" spans="1:7" ht="14.25" thickTop="1">
      <c r="A41" s="6" t="s">
        <v>187</v>
      </c>
      <c r="B41" s="22">
        <v>15999</v>
      </c>
      <c r="C41" s="22">
        <v>42218</v>
      </c>
      <c r="D41" s="22">
        <v>44955</v>
      </c>
      <c r="E41" s="22">
        <v>50402</v>
      </c>
      <c r="F41" s="22">
        <v>50861</v>
      </c>
      <c r="G41" s="22">
        <v>86636</v>
      </c>
    </row>
    <row r="42" spans="1:7" ht="13.5">
      <c r="A42" s="6" t="s">
        <v>188</v>
      </c>
      <c r="B42" s="22">
        <v>1</v>
      </c>
      <c r="C42" s="22">
        <v>2</v>
      </c>
      <c r="D42" s="22">
        <v>5</v>
      </c>
      <c r="E42" s="22">
        <v>11</v>
      </c>
      <c r="F42" s="22">
        <v>15</v>
      </c>
      <c r="G42" s="22">
        <v>13</v>
      </c>
    </row>
    <row r="43" spans="1:7" ht="13.5">
      <c r="A43" s="6" t="s">
        <v>189</v>
      </c>
      <c r="B43" s="22">
        <v>46756</v>
      </c>
      <c r="C43" s="22">
        <v>43840</v>
      </c>
      <c r="D43" s="22">
        <v>32455</v>
      </c>
      <c r="E43" s="22">
        <v>24071</v>
      </c>
      <c r="F43" s="22">
        <v>24161</v>
      </c>
      <c r="G43" s="22">
        <v>22478</v>
      </c>
    </row>
    <row r="44" spans="1:7" ht="13.5">
      <c r="A44" s="6" t="s">
        <v>190</v>
      </c>
      <c r="B44" s="22">
        <v>27607</v>
      </c>
      <c r="C44" s="22">
        <v>27146</v>
      </c>
      <c r="D44" s="22">
        <v>28178</v>
      </c>
      <c r="E44" s="22">
        <v>31758</v>
      </c>
      <c r="F44" s="22">
        <v>72662</v>
      </c>
      <c r="G44" s="22">
        <v>76728</v>
      </c>
    </row>
    <row r="45" spans="1:7" ht="13.5">
      <c r="A45" s="6" t="s">
        <v>191</v>
      </c>
      <c r="B45" s="22">
        <v>146850</v>
      </c>
      <c r="C45" s="22">
        <v>144154</v>
      </c>
      <c r="D45" s="22">
        <v>150944</v>
      </c>
      <c r="E45" s="22">
        <v>147642</v>
      </c>
      <c r="F45" s="22">
        <v>159101</v>
      </c>
      <c r="G45" s="22">
        <v>166089</v>
      </c>
    </row>
    <row r="46" spans="1:7" ht="13.5">
      <c r="A46" s="6" t="s">
        <v>192</v>
      </c>
      <c r="B46" s="22">
        <v>65668</v>
      </c>
      <c r="C46" s="22">
        <v>64378</v>
      </c>
      <c r="D46" s="22">
        <v>65192</v>
      </c>
      <c r="E46" s="22">
        <v>68689</v>
      </c>
      <c r="F46" s="22">
        <v>68399</v>
      </c>
      <c r="G46" s="22">
        <v>75484</v>
      </c>
    </row>
    <row r="47" spans="1:7" ht="13.5">
      <c r="A47" s="6" t="s">
        <v>193</v>
      </c>
      <c r="B47" s="22">
        <v>106797</v>
      </c>
      <c r="C47" s="22"/>
      <c r="D47" s="22"/>
      <c r="E47" s="22"/>
      <c r="F47" s="22"/>
      <c r="G47" s="22"/>
    </row>
    <row r="48" spans="1:7" ht="13.5">
      <c r="A48" s="6" t="s">
        <v>194</v>
      </c>
      <c r="B48" s="22">
        <v>156769</v>
      </c>
      <c r="C48" s="22">
        <v>143438</v>
      </c>
      <c r="D48" s="22">
        <v>116480</v>
      </c>
      <c r="E48" s="22">
        <v>119913</v>
      </c>
      <c r="F48" s="22">
        <v>114279</v>
      </c>
      <c r="G48" s="22">
        <v>137507</v>
      </c>
    </row>
    <row r="49" spans="1:7" ht="13.5">
      <c r="A49" s="6" t="s">
        <v>195</v>
      </c>
      <c r="B49" s="22">
        <v>566450</v>
      </c>
      <c r="C49" s="22">
        <v>465179</v>
      </c>
      <c r="D49" s="22">
        <v>438211</v>
      </c>
      <c r="E49" s="22">
        <v>442488</v>
      </c>
      <c r="F49" s="22">
        <v>489480</v>
      </c>
      <c r="G49" s="22">
        <v>564937</v>
      </c>
    </row>
    <row r="50" spans="1:7" ht="13.5">
      <c r="A50" s="6" t="s">
        <v>196</v>
      </c>
      <c r="B50" s="22">
        <v>155428</v>
      </c>
      <c r="C50" s="22">
        <v>177058</v>
      </c>
      <c r="D50" s="22">
        <v>198496</v>
      </c>
      <c r="E50" s="22">
        <v>237193</v>
      </c>
      <c r="F50" s="22">
        <v>294941</v>
      </c>
      <c r="G50" s="22">
        <v>300998</v>
      </c>
    </row>
    <row r="51" spans="1:7" ht="13.5">
      <c r="A51" s="6" t="s">
        <v>197</v>
      </c>
      <c r="B51" s="22">
        <v>1400</v>
      </c>
      <c r="C51" s="22">
        <v>1387</v>
      </c>
      <c r="D51" s="22">
        <v>1139</v>
      </c>
      <c r="E51" s="22">
        <v>1550</v>
      </c>
      <c r="F51" s="22">
        <v>3096</v>
      </c>
      <c r="G51" s="22">
        <v>4034</v>
      </c>
    </row>
    <row r="52" spans="1:7" ht="13.5">
      <c r="A52" s="6" t="s">
        <v>198</v>
      </c>
      <c r="B52" s="22">
        <v>67299</v>
      </c>
      <c r="C52" s="22">
        <v>70903</v>
      </c>
      <c r="D52" s="22">
        <v>73428</v>
      </c>
      <c r="E52" s="22">
        <v>83471</v>
      </c>
      <c r="F52" s="22">
        <v>72193</v>
      </c>
      <c r="G52" s="22">
        <v>79382</v>
      </c>
    </row>
    <row r="53" spans="1:7" ht="13.5">
      <c r="A53" s="6" t="s">
        <v>199</v>
      </c>
      <c r="B53" s="22">
        <v>27236</v>
      </c>
      <c r="C53" s="22">
        <v>20604</v>
      </c>
      <c r="D53" s="22">
        <v>23395</v>
      </c>
      <c r="E53" s="22">
        <v>13424</v>
      </c>
      <c r="F53" s="22">
        <v>21687</v>
      </c>
      <c r="G53" s="22">
        <v>49269</v>
      </c>
    </row>
    <row r="54" spans="1:7" ht="13.5">
      <c r="A54" s="6" t="s">
        <v>200</v>
      </c>
      <c r="B54" s="22">
        <v>251365</v>
      </c>
      <c r="C54" s="22">
        <v>269954</v>
      </c>
      <c r="D54" s="22">
        <v>296460</v>
      </c>
      <c r="E54" s="22">
        <v>335640</v>
      </c>
      <c r="F54" s="22">
        <v>391919</v>
      </c>
      <c r="G54" s="22">
        <v>433684</v>
      </c>
    </row>
    <row r="55" spans="1:7" ht="14.25" thickBot="1">
      <c r="A55" s="25" t="s">
        <v>201</v>
      </c>
      <c r="B55" s="23">
        <v>1185231</v>
      </c>
      <c r="C55" s="23">
        <v>964503</v>
      </c>
      <c r="D55" s="23">
        <v>1177636</v>
      </c>
      <c r="E55" s="23">
        <v>1420733</v>
      </c>
      <c r="F55" s="23">
        <v>1419228</v>
      </c>
      <c r="G55" s="23">
        <v>699095</v>
      </c>
    </row>
    <row r="56" spans="1:7" ht="14.25" thickTop="1">
      <c r="A56" s="6" t="s">
        <v>202</v>
      </c>
      <c r="B56" s="22">
        <v>2111</v>
      </c>
      <c r="C56" s="22">
        <v>5750</v>
      </c>
      <c r="D56" s="22">
        <v>2937</v>
      </c>
      <c r="E56" s="22">
        <v>1341</v>
      </c>
      <c r="F56" s="22">
        <v>3541</v>
      </c>
      <c r="G56" s="22">
        <v>7173</v>
      </c>
    </row>
    <row r="57" spans="1:7" ht="13.5">
      <c r="A57" s="6" t="s">
        <v>203</v>
      </c>
      <c r="B57" s="22"/>
      <c r="C57" s="22">
        <v>920</v>
      </c>
      <c r="D57" s="22">
        <v>2995</v>
      </c>
      <c r="E57" s="22">
        <v>409</v>
      </c>
      <c r="F57" s="22">
        <v>2283</v>
      </c>
      <c r="G57" s="22"/>
    </row>
    <row r="58" spans="1:7" ht="13.5">
      <c r="A58" s="6" t="s">
        <v>204</v>
      </c>
      <c r="B58" s="22"/>
      <c r="C58" s="22">
        <v>523</v>
      </c>
      <c r="D58" s="22"/>
      <c r="E58" s="22">
        <v>10549</v>
      </c>
      <c r="F58" s="22"/>
      <c r="G58" s="22"/>
    </row>
    <row r="59" spans="1:7" ht="13.5">
      <c r="A59" s="6" t="s">
        <v>205</v>
      </c>
      <c r="B59" s="22">
        <v>2111</v>
      </c>
      <c r="C59" s="22">
        <v>7194</v>
      </c>
      <c r="D59" s="22">
        <v>5932</v>
      </c>
      <c r="E59" s="22">
        <v>12300</v>
      </c>
      <c r="F59" s="22">
        <v>6664</v>
      </c>
      <c r="G59" s="22">
        <v>34277</v>
      </c>
    </row>
    <row r="60" spans="1:7" ht="13.5">
      <c r="A60" s="6" t="s">
        <v>206</v>
      </c>
      <c r="B60" s="22">
        <v>55</v>
      </c>
      <c r="C60" s="22"/>
      <c r="D60" s="22">
        <v>119</v>
      </c>
      <c r="E60" s="22">
        <v>359</v>
      </c>
      <c r="F60" s="22">
        <v>37</v>
      </c>
      <c r="G60" s="22">
        <v>3759</v>
      </c>
    </row>
    <row r="61" spans="1:7" ht="13.5">
      <c r="A61" s="6" t="s">
        <v>207</v>
      </c>
      <c r="B61" s="22"/>
      <c r="C61" s="22">
        <v>29106</v>
      </c>
      <c r="D61" s="22">
        <v>58178</v>
      </c>
      <c r="E61" s="22">
        <v>30527</v>
      </c>
      <c r="F61" s="22">
        <v>31974</v>
      </c>
      <c r="G61" s="22">
        <v>70734</v>
      </c>
    </row>
    <row r="62" spans="1:7" ht="13.5">
      <c r="A62" s="6" t="s">
        <v>208</v>
      </c>
      <c r="B62" s="22">
        <v>56710</v>
      </c>
      <c r="C62" s="22">
        <v>23315</v>
      </c>
      <c r="D62" s="22">
        <v>30577</v>
      </c>
      <c r="E62" s="22">
        <v>93769</v>
      </c>
      <c r="F62" s="22">
        <v>23174</v>
      </c>
      <c r="G62" s="22">
        <v>203160</v>
      </c>
    </row>
    <row r="63" spans="1:7" ht="13.5">
      <c r="A63" s="6" t="s">
        <v>209</v>
      </c>
      <c r="B63" s="22"/>
      <c r="C63" s="22">
        <v>397</v>
      </c>
      <c r="D63" s="22">
        <v>2189</v>
      </c>
      <c r="E63" s="22">
        <v>300</v>
      </c>
      <c r="F63" s="22">
        <v>535</v>
      </c>
      <c r="G63" s="22">
        <v>5035</v>
      </c>
    </row>
    <row r="64" spans="1:7" ht="13.5">
      <c r="A64" s="6" t="s">
        <v>210</v>
      </c>
      <c r="B64" s="22"/>
      <c r="C64" s="22">
        <v>6206</v>
      </c>
      <c r="D64" s="22"/>
      <c r="E64" s="22">
        <v>88288</v>
      </c>
      <c r="F64" s="22"/>
      <c r="G64" s="22">
        <v>216</v>
      </c>
    </row>
    <row r="65" spans="1:7" ht="13.5">
      <c r="A65" s="6" t="s">
        <v>211</v>
      </c>
      <c r="B65" s="22"/>
      <c r="C65" s="22">
        <v>325</v>
      </c>
      <c r="D65" s="22"/>
      <c r="E65" s="22"/>
      <c r="F65" s="22">
        <v>1715</v>
      </c>
      <c r="G65" s="22"/>
    </row>
    <row r="66" spans="1:7" ht="13.5">
      <c r="A66" s="6" t="s">
        <v>212</v>
      </c>
      <c r="B66" s="22">
        <v>86520</v>
      </c>
      <c r="C66" s="22"/>
      <c r="D66" s="22"/>
      <c r="E66" s="22"/>
      <c r="F66" s="22"/>
      <c r="G66" s="22"/>
    </row>
    <row r="67" spans="1:7" ht="13.5">
      <c r="A67" s="6" t="s">
        <v>213</v>
      </c>
      <c r="B67" s="22">
        <v>143285</v>
      </c>
      <c r="C67" s="22">
        <v>59350</v>
      </c>
      <c r="D67" s="22">
        <v>171989</v>
      </c>
      <c r="E67" s="22">
        <v>213244</v>
      </c>
      <c r="F67" s="22">
        <v>57437</v>
      </c>
      <c r="G67" s="22">
        <v>312446</v>
      </c>
    </row>
    <row r="68" spans="1:7" ht="13.5">
      <c r="A68" s="7" t="s">
        <v>214</v>
      </c>
      <c r="B68" s="22">
        <v>1044057</v>
      </c>
      <c r="C68" s="22">
        <v>912347</v>
      </c>
      <c r="D68" s="22">
        <v>1011579</v>
      </c>
      <c r="E68" s="22">
        <v>1219789</v>
      </c>
      <c r="F68" s="22">
        <v>1368454</v>
      </c>
      <c r="G68" s="22">
        <v>420926</v>
      </c>
    </row>
    <row r="69" spans="1:7" ht="13.5">
      <c r="A69" s="7" t="s">
        <v>215</v>
      </c>
      <c r="B69" s="22">
        <v>391612</v>
      </c>
      <c r="C69" s="22">
        <v>484199</v>
      </c>
      <c r="D69" s="22">
        <v>624617</v>
      </c>
      <c r="E69" s="22">
        <v>635837</v>
      </c>
      <c r="F69" s="22">
        <v>581235</v>
      </c>
      <c r="G69" s="22">
        <v>104673</v>
      </c>
    </row>
    <row r="70" spans="1:7" ht="13.5">
      <c r="A70" s="7" t="s">
        <v>216</v>
      </c>
      <c r="B70" s="22">
        <v>-808</v>
      </c>
      <c r="C70" s="22">
        <v>-41416</v>
      </c>
      <c r="D70" s="22">
        <v>-131837</v>
      </c>
      <c r="E70" s="22">
        <v>-31728</v>
      </c>
      <c r="F70" s="22">
        <v>79664</v>
      </c>
      <c r="G70" s="22">
        <v>22085</v>
      </c>
    </row>
    <row r="71" spans="1:7" ht="13.5">
      <c r="A71" s="7" t="s">
        <v>217</v>
      </c>
      <c r="B71" s="22">
        <v>390803</v>
      </c>
      <c r="C71" s="22">
        <v>442783</v>
      </c>
      <c r="D71" s="22">
        <v>492780</v>
      </c>
      <c r="E71" s="22">
        <v>604109</v>
      </c>
      <c r="F71" s="22">
        <v>660899</v>
      </c>
      <c r="G71" s="22">
        <v>126758</v>
      </c>
    </row>
    <row r="72" spans="1:7" ht="14.25" thickBot="1">
      <c r="A72" s="7" t="s">
        <v>218</v>
      </c>
      <c r="B72" s="22">
        <v>653254</v>
      </c>
      <c r="C72" s="22">
        <v>469563</v>
      </c>
      <c r="D72" s="22">
        <v>518799</v>
      </c>
      <c r="E72" s="22">
        <v>615679</v>
      </c>
      <c r="F72" s="22">
        <v>707555</v>
      </c>
      <c r="G72" s="22">
        <v>294167</v>
      </c>
    </row>
    <row r="73" spans="1:7" ht="14.25" thickTop="1">
      <c r="A73" s="8"/>
      <c r="B73" s="24"/>
      <c r="C73" s="24"/>
      <c r="D73" s="24"/>
      <c r="E73" s="24"/>
      <c r="F73" s="24"/>
      <c r="G73" s="24"/>
    </row>
    <row r="75" ht="13.5">
      <c r="A75" s="20" t="s">
        <v>150</v>
      </c>
    </row>
    <row r="76" ht="13.5">
      <c r="A76" s="20" t="s">
        <v>151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146</v>
      </c>
      <c r="B2" s="14">
        <v>7441</v>
      </c>
      <c r="C2" s="14"/>
      <c r="D2" s="14"/>
      <c r="E2" s="14"/>
      <c r="F2" s="14"/>
      <c r="G2" s="14"/>
    </row>
    <row r="3" spans="1:7" ht="14.25" thickBot="1">
      <c r="A3" s="11" t="s">
        <v>147</v>
      </c>
      <c r="B3" s="1" t="s">
        <v>148</v>
      </c>
      <c r="C3" s="1"/>
      <c r="D3" s="1"/>
      <c r="E3" s="1"/>
      <c r="F3" s="1"/>
      <c r="G3" s="1"/>
    </row>
    <row r="4" spans="1:7" ht="14.25" thickTop="1">
      <c r="A4" s="10" t="s">
        <v>49</v>
      </c>
      <c r="B4" s="15" t="str">
        <f>HYPERLINK("http://www.kabupro.jp/mark/20130628/S000DPCC.htm","有価証券報告書")</f>
        <v>有価証券報告書</v>
      </c>
      <c r="C4" s="15" t="str">
        <f>HYPERLINK("http://www.kabupro.jp/mark/20130628/S000DPCC.htm","有価証券報告書")</f>
        <v>有価証券報告書</v>
      </c>
      <c r="D4" s="15" t="str">
        <f>HYPERLINK("http://www.kabupro.jp/mark/20120628/S000B469.htm","有価証券報告書")</f>
        <v>有価証券報告書</v>
      </c>
      <c r="E4" s="15" t="str">
        <f>HYPERLINK("http://www.kabupro.jp/mark/20110627/S0008JDO.htm","有価証券報告書")</f>
        <v>有価証券報告書</v>
      </c>
      <c r="F4" s="15" t="str">
        <f>HYPERLINK("http://www.kabupro.jp/mark/20100625/S0005Z5P.htm","有価証券報告書")</f>
        <v>有価証券報告書</v>
      </c>
      <c r="G4" s="15" t="str">
        <f>HYPERLINK("http://www.kabupro.jp/mark/20090625/S0003D83.htm","有価証券報告書")</f>
        <v>有価証券報告書</v>
      </c>
    </row>
    <row r="5" spans="1:7" ht="14.25" thickBot="1">
      <c r="A5" s="11" t="s">
        <v>50</v>
      </c>
      <c r="B5" s="1" t="s">
        <v>56</v>
      </c>
      <c r="C5" s="1" t="s">
        <v>56</v>
      </c>
      <c r="D5" s="1" t="s">
        <v>60</v>
      </c>
      <c r="E5" s="1" t="s">
        <v>62</v>
      </c>
      <c r="F5" s="1" t="s">
        <v>64</v>
      </c>
      <c r="G5" s="1" t="s">
        <v>66</v>
      </c>
    </row>
    <row r="6" spans="1:7" ht="15" thickBot="1" thickTop="1">
      <c r="A6" s="10" t="s">
        <v>51</v>
      </c>
      <c r="B6" s="18" t="s">
        <v>149</v>
      </c>
      <c r="C6" s="19"/>
      <c r="D6" s="19"/>
      <c r="E6" s="19"/>
      <c r="F6" s="19"/>
      <c r="G6" s="19"/>
    </row>
    <row r="7" spans="1:7" ht="14.25" thickTop="1">
      <c r="A7" s="12" t="s">
        <v>52</v>
      </c>
      <c r="B7" s="16" t="s">
        <v>57</v>
      </c>
      <c r="C7" s="16" t="s">
        <v>57</v>
      </c>
      <c r="D7" s="16" t="s">
        <v>57</v>
      </c>
      <c r="E7" s="16" t="s">
        <v>57</v>
      </c>
      <c r="F7" s="16" t="s">
        <v>57</v>
      </c>
      <c r="G7" s="16" t="s">
        <v>57</v>
      </c>
    </row>
    <row r="8" spans="1:7" ht="13.5">
      <c r="A8" s="13" t="s">
        <v>53</v>
      </c>
      <c r="B8" s="17"/>
      <c r="C8" s="17"/>
      <c r="D8" s="17"/>
      <c r="E8" s="17"/>
      <c r="F8" s="17"/>
      <c r="G8" s="17"/>
    </row>
    <row r="9" spans="1:7" ht="13.5">
      <c r="A9" s="13" t="s">
        <v>54</v>
      </c>
      <c r="B9" s="17" t="s">
        <v>58</v>
      </c>
      <c r="C9" s="17" t="s">
        <v>59</v>
      </c>
      <c r="D9" s="17" t="s">
        <v>61</v>
      </c>
      <c r="E9" s="17" t="s">
        <v>63</v>
      </c>
      <c r="F9" s="17" t="s">
        <v>65</v>
      </c>
      <c r="G9" s="17" t="s">
        <v>67</v>
      </c>
    </row>
    <row r="10" spans="1:7" ht="14.25" thickBot="1">
      <c r="A10" s="13" t="s">
        <v>55</v>
      </c>
      <c r="B10" s="17" t="s">
        <v>69</v>
      </c>
      <c r="C10" s="17" t="s">
        <v>69</v>
      </c>
      <c r="D10" s="17" t="s">
        <v>69</v>
      </c>
      <c r="E10" s="17" t="s">
        <v>69</v>
      </c>
      <c r="F10" s="17" t="s">
        <v>69</v>
      </c>
      <c r="G10" s="17" t="s">
        <v>69</v>
      </c>
    </row>
    <row r="11" spans="1:7" ht="14.25" thickTop="1">
      <c r="A11" s="9" t="s">
        <v>68</v>
      </c>
      <c r="B11" s="21">
        <v>3342642</v>
      </c>
      <c r="C11" s="21">
        <v>3507528</v>
      </c>
      <c r="D11" s="21">
        <v>3937825</v>
      </c>
      <c r="E11" s="21">
        <v>3646791</v>
      </c>
      <c r="F11" s="21">
        <v>4693573</v>
      </c>
      <c r="G11" s="21">
        <v>3562688</v>
      </c>
    </row>
    <row r="12" spans="1:7" ht="13.5">
      <c r="A12" s="2" t="s">
        <v>70</v>
      </c>
      <c r="B12" s="22">
        <v>1526303</v>
      </c>
      <c r="C12" s="22">
        <v>1502658</v>
      </c>
      <c r="D12" s="22">
        <v>1044748</v>
      </c>
      <c r="E12" s="22">
        <v>1018397</v>
      </c>
      <c r="F12" s="22">
        <v>830099</v>
      </c>
      <c r="G12" s="22">
        <v>1443289</v>
      </c>
    </row>
    <row r="13" spans="1:7" ht="13.5">
      <c r="A13" s="2" t="s">
        <v>71</v>
      </c>
      <c r="B13" s="22">
        <v>4346802</v>
      </c>
      <c r="C13" s="22">
        <v>4041222</v>
      </c>
      <c r="D13" s="22">
        <v>3637488</v>
      </c>
      <c r="E13" s="22">
        <v>3337951</v>
      </c>
      <c r="F13" s="22">
        <v>2816042</v>
      </c>
      <c r="G13" s="22">
        <v>4675172</v>
      </c>
    </row>
    <row r="14" spans="1:7" ht="13.5">
      <c r="A14" s="2" t="s">
        <v>72</v>
      </c>
      <c r="B14" s="22">
        <v>3719</v>
      </c>
      <c r="C14" s="22">
        <v>3719</v>
      </c>
      <c r="D14" s="22">
        <v>3719</v>
      </c>
      <c r="E14" s="22">
        <v>3717</v>
      </c>
      <c r="F14" s="22">
        <v>3714</v>
      </c>
      <c r="G14" s="22">
        <v>3714</v>
      </c>
    </row>
    <row r="15" spans="1:7" ht="13.5">
      <c r="A15" s="2" t="s">
        <v>73</v>
      </c>
      <c r="B15" s="22">
        <v>2447979</v>
      </c>
      <c r="C15" s="22">
        <v>2526529</v>
      </c>
      <c r="D15" s="22">
        <v>2239376</v>
      </c>
      <c r="E15" s="22">
        <v>2060766</v>
      </c>
      <c r="F15" s="22">
        <v>1937920</v>
      </c>
      <c r="G15" s="22">
        <v>2207037</v>
      </c>
    </row>
    <row r="16" spans="1:7" ht="13.5">
      <c r="A16" s="2" t="s">
        <v>74</v>
      </c>
      <c r="B16" s="22">
        <v>36314</v>
      </c>
      <c r="C16" s="22">
        <v>36516</v>
      </c>
      <c r="D16" s="22">
        <v>35929</v>
      </c>
      <c r="E16" s="22">
        <v>34293</v>
      </c>
      <c r="F16" s="22">
        <v>36231</v>
      </c>
      <c r="G16" s="22"/>
    </row>
    <row r="17" spans="1:7" ht="13.5">
      <c r="A17" s="2" t="s">
        <v>75</v>
      </c>
      <c r="B17" s="22">
        <v>68557</v>
      </c>
      <c r="C17" s="22">
        <v>84970</v>
      </c>
      <c r="D17" s="22">
        <v>77500</v>
      </c>
      <c r="E17" s="22">
        <v>80999</v>
      </c>
      <c r="F17" s="22">
        <v>84840</v>
      </c>
      <c r="G17" s="22">
        <v>91165</v>
      </c>
    </row>
    <row r="18" spans="1:7" ht="13.5">
      <c r="A18" s="2" t="s">
        <v>76</v>
      </c>
      <c r="B18" s="22">
        <v>261949</v>
      </c>
      <c r="C18" s="22">
        <v>275533</v>
      </c>
      <c r="D18" s="22">
        <v>254361</v>
      </c>
      <c r="E18" s="22">
        <v>200043</v>
      </c>
      <c r="F18" s="22">
        <v>200277</v>
      </c>
      <c r="G18" s="22">
        <v>193024</v>
      </c>
    </row>
    <row r="19" spans="1:7" ht="13.5">
      <c r="A19" s="2" t="s">
        <v>77</v>
      </c>
      <c r="B19" s="22">
        <v>432360</v>
      </c>
      <c r="C19" s="22">
        <v>431148</v>
      </c>
      <c r="D19" s="22">
        <v>549652</v>
      </c>
      <c r="E19" s="22">
        <v>488939</v>
      </c>
      <c r="F19" s="22"/>
      <c r="G19" s="22"/>
    </row>
    <row r="20" spans="1:7" ht="13.5">
      <c r="A20" s="2" t="s">
        <v>78</v>
      </c>
      <c r="B20" s="22">
        <v>230690</v>
      </c>
      <c r="C20" s="22">
        <v>242687</v>
      </c>
      <c r="D20" s="22">
        <v>282262</v>
      </c>
      <c r="E20" s="22">
        <v>206776</v>
      </c>
      <c r="F20" s="22">
        <v>226900</v>
      </c>
      <c r="G20" s="22">
        <v>429923</v>
      </c>
    </row>
    <row r="21" spans="1:7" ht="13.5">
      <c r="A21" s="2" t="s">
        <v>79</v>
      </c>
      <c r="B21" s="22">
        <v>63322</v>
      </c>
      <c r="C21" s="22">
        <v>30656</v>
      </c>
      <c r="D21" s="22">
        <v>54302</v>
      </c>
      <c r="E21" s="22">
        <v>44770</v>
      </c>
      <c r="F21" s="22">
        <v>263789</v>
      </c>
      <c r="G21" s="22">
        <v>309954</v>
      </c>
    </row>
    <row r="22" spans="1:7" ht="13.5">
      <c r="A22" s="2" t="s">
        <v>80</v>
      </c>
      <c r="B22" s="22">
        <v>-348710</v>
      </c>
      <c r="C22" s="22">
        <v>-368350</v>
      </c>
      <c r="D22" s="22">
        <v>-258548</v>
      </c>
      <c r="E22" s="22">
        <v>-114499</v>
      </c>
      <c r="F22" s="22">
        <v>-75219</v>
      </c>
      <c r="G22" s="22">
        <v>-92591</v>
      </c>
    </row>
    <row r="23" spans="1:7" ht="13.5">
      <c r="A23" s="2" t="s">
        <v>81</v>
      </c>
      <c r="B23" s="22">
        <v>12411931</v>
      </c>
      <c r="C23" s="22">
        <v>12314821</v>
      </c>
      <c r="D23" s="22">
        <v>11858619</v>
      </c>
      <c r="E23" s="22">
        <v>11008948</v>
      </c>
      <c r="F23" s="22">
        <v>11018170</v>
      </c>
      <c r="G23" s="22">
        <v>12862297</v>
      </c>
    </row>
    <row r="24" spans="1:7" ht="13.5">
      <c r="A24" s="3" t="s">
        <v>82</v>
      </c>
      <c r="B24" s="22">
        <v>8201267</v>
      </c>
      <c r="C24" s="22">
        <v>8078339</v>
      </c>
      <c r="D24" s="22">
        <v>8045396</v>
      </c>
      <c r="E24" s="22">
        <v>7968456</v>
      </c>
      <c r="F24" s="22">
        <v>7937043</v>
      </c>
      <c r="G24" s="22">
        <v>7913690</v>
      </c>
    </row>
    <row r="25" spans="1:7" ht="13.5">
      <c r="A25" s="4" t="s">
        <v>83</v>
      </c>
      <c r="B25" s="22">
        <v>-4628309</v>
      </c>
      <c r="C25" s="22">
        <v>-4383338</v>
      </c>
      <c r="D25" s="22">
        <v>-4152589</v>
      </c>
      <c r="E25" s="22">
        <v>-3872055</v>
      </c>
      <c r="F25" s="22">
        <v>-3565808</v>
      </c>
      <c r="G25" s="22">
        <v>-3256587</v>
      </c>
    </row>
    <row r="26" spans="1:7" ht="13.5">
      <c r="A26" s="4" t="s">
        <v>84</v>
      </c>
      <c r="B26" s="22">
        <v>3572958</v>
      </c>
      <c r="C26" s="22">
        <v>3695001</v>
      </c>
      <c r="D26" s="22">
        <v>3892807</v>
      </c>
      <c r="E26" s="22">
        <v>4096400</v>
      </c>
      <c r="F26" s="22">
        <v>4371234</v>
      </c>
      <c r="G26" s="22">
        <v>4657103</v>
      </c>
    </row>
    <row r="27" spans="1:7" ht="13.5">
      <c r="A27" s="3" t="s">
        <v>85</v>
      </c>
      <c r="B27" s="22">
        <v>3909864</v>
      </c>
      <c r="C27" s="22">
        <v>3824742</v>
      </c>
      <c r="D27" s="22">
        <v>3807738</v>
      </c>
      <c r="E27" s="22">
        <v>3736704</v>
      </c>
      <c r="F27" s="22">
        <v>3696962</v>
      </c>
      <c r="G27" s="22">
        <v>3668897</v>
      </c>
    </row>
    <row r="28" spans="1:7" ht="13.5">
      <c r="A28" s="4" t="s">
        <v>83</v>
      </c>
      <c r="B28" s="22">
        <v>-3228593</v>
      </c>
      <c r="C28" s="22">
        <v>-3143247</v>
      </c>
      <c r="D28" s="22">
        <v>-3043086</v>
      </c>
      <c r="E28" s="22">
        <v>-2968469</v>
      </c>
      <c r="F28" s="22">
        <v>-2856336</v>
      </c>
      <c r="G28" s="22">
        <v>-2756979</v>
      </c>
    </row>
    <row r="29" spans="1:7" ht="13.5">
      <c r="A29" s="4" t="s">
        <v>86</v>
      </c>
      <c r="B29" s="22">
        <v>681271</v>
      </c>
      <c r="C29" s="22">
        <v>681494</v>
      </c>
      <c r="D29" s="22">
        <v>764652</v>
      </c>
      <c r="E29" s="22">
        <v>768235</v>
      </c>
      <c r="F29" s="22">
        <v>840625</v>
      </c>
      <c r="G29" s="22">
        <v>911917</v>
      </c>
    </row>
    <row r="30" spans="1:7" ht="13.5">
      <c r="A30" s="3" t="s">
        <v>87</v>
      </c>
      <c r="B30" s="22">
        <v>3217274</v>
      </c>
      <c r="C30" s="22">
        <v>3161477</v>
      </c>
      <c r="D30" s="22">
        <v>3143163</v>
      </c>
      <c r="E30" s="22">
        <v>3099144</v>
      </c>
      <c r="F30" s="22">
        <v>3062516</v>
      </c>
      <c r="G30" s="22">
        <v>3022012</v>
      </c>
    </row>
    <row r="31" spans="1:7" ht="13.5">
      <c r="A31" s="4" t="s">
        <v>83</v>
      </c>
      <c r="B31" s="22">
        <v>-2719758</v>
      </c>
      <c r="C31" s="22">
        <v>-2666111</v>
      </c>
      <c r="D31" s="22">
        <v>-2613734</v>
      </c>
      <c r="E31" s="22">
        <v>-2532994</v>
      </c>
      <c r="F31" s="22">
        <v>-2463378</v>
      </c>
      <c r="G31" s="22">
        <v>-2347842</v>
      </c>
    </row>
    <row r="32" spans="1:7" ht="13.5">
      <c r="A32" s="4" t="s">
        <v>88</v>
      </c>
      <c r="B32" s="22">
        <v>497515</v>
      </c>
      <c r="C32" s="22">
        <v>495366</v>
      </c>
      <c r="D32" s="22">
        <v>529429</v>
      </c>
      <c r="E32" s="22">
        <v>566150</v>
      </c>
      <c r="F32" s="22">
        <v>599137</v>
      </c>
      <c r="G32" s="22">
        <v>674170</v>
      </c>
    </row>
    <row r="33" spans="1:7" ht="13.5">
      <c r="A33" s="3" t="s">
        <v>89</v>
      </c>
      <c r="B33" s="22">
        <v>474957</v>
      </c>
      <c r="C33" s="22">
        <v>456202</v>
      </c>
      <c r="D33" s="22">
        <v>432920</v>
      </c>
      <c r="E33" s="22">
        <v>421850</v>
      </c>
      <c r="F33" s="22">
        <v>397055</v>
      </c>
      <c r="G33" s="22">
        <v>392287</v>
      </c>
    </row>
    <row r="34" spans="1:7" ht="13.5">
      <c r="A34" s="4" t="s">
        <v>83</v>
      </c>
      <c r="B34" s="22">
        <v>-424335</v>
      </c>
      <c r="C34" s="22">
        <v>-411920</v>
      </c>
      <c r="D34" s="22">
        <v>-399888</v>
      </c>
      <c r="E34" s="22">
        <v>-379696</v>
      </c>
      <c r="F34" s="22">
        <v>-360993</v>
      </c>
      <c r="G34" s="22">
        <v>-342781</v>
      </c>
    </row>
    <row r="35" spans="1:7" ht="13.5">
      <c r="A35" s="4" t="s">
        <v>90</v>
      </c>
      <c r="B35" s="22">
        <v>50622</v>
      </c>
      <c r="C35" s="22">
        <v>44282</v>
      </c>
      <c r="D35" s="22">
        <v>33031</v>
      </c>
      <c r="E35" s="22">
        <v>42153</v>
      </c>
      <c r="F35" s="22">
        <v>36062</v>
      </c>
      <c r="G35" s="22">
        <v>49506</v>
      </c>
    </row>
    <row r="36" spans="1:7" ht="13.5">
      <c r="A36" s="3" t="s">
        <v>91</v>
      </c>
      <c r="B36" s="22">
        <v>2569154</v>
      </c>
      <c r="C36" s="22">
        <v>2578537</v>
      </c>
      <c r="D36" s="22">
        <v>2581731</v>
      </c>
      <c r="E36" s="22">
        <v>2523875</v>
      </c>
      <c r="F36" s="22">
        <v>2570600</v>
      </c>
      <c r="G36" s="22">
        <v>2529593</v>
      </c>
    </row>
    <row r="37" spans="1:7" ht="13.5">
      <c r="A37" s="4" t="s">
        <v>83</v>
      </c>
      <c r="B37" s="22">
        <v>-2238777</v>
      </c>
      <c r="C37" s="22">
        <v>-2176517</v>
      </c>
      <c r="D37" s="22">
        <v>-2172772</v>
      </c>
      <c r="E37" s="22">
        <v>-2066759</v>
      </c>
      <c r="F37" s="22">
        <v>-1993418</v>
      </c>
      <c r="G37" s="22">
        <v>-1717769</v>
      </c>
    </row>
    <row r="38" spans="1:7" ht="13.5">
      <c r="A38" s="4" t="s">
        <v>92</v>
      </c>
      <c r="B38" s="22">
        <v>330377</v>
      </c>
      <c r="C38" s="22">
        <v>402019</v>
      </c>
      <c r="D38" s="22">
        <v>408958</v>
      </c>
      <c r="E38" s="22">
        <v>457115</v>
      </c>
      <c r="F38" s="22">
        <v>577182</v>
      </c>
      <c r="G38" s="22">
        <v>811823</v>
      </c>
    </row>
    <row r="39" spans="1:7" ht="13.5">
      <c r="A39" s="3" t="s">
        <v>93</v>
      </c>
      <c r="B39" s="22">
        <v>12106757</v>
      </c>
      <c r="C39" s="22">
        <v>11529818</v>
      </c>
      <c r="D39" s="22">
        <v>11515027</v>
      </c>
      <c r="E39" s="22">
        <v>11310821</v>
      </c>
      <c r="F39" s="22">
        <v>11347615</v>
      </c>
      <c r="G39" s="22">
        <v>11363121</v>
      </c>
    </row>
    <row r="40" spans="1:7" ht="13.5">
      <c r="A40" s="3" t="s">
        <v>94</v>
      </c>
      <c r="B40" s="22">
        <v>88608</v>
      </c>
      <c r="C40" s="22">
        <v>88608</v>
      </c>
      <c r="D40" s="22">
        <v>70218</v>
      </c>
      <c r="E40" s="22">
        <v>43770</v>
      </c>
      <c r="F40" s="22">
        <v>30036</v>
      </c>
      <c r="G40" s="22"/>
    </row>
    <row r="41" spans="1:7" ht="13.5">
      <c r="A41" s="4" t="s">
        <v>83</v>
      </c>
      <c r="B41" s="22">
        <v>-58041</v>
      </c>
      <c r="C41" s="22">
        <v>-40319</v>
      </c>
      <c r="D41" s="22">
        <v>-24319</v>
      </c>
      <c r="E41" s="22">
        <v>-12005</v>
      </c>
      <c r="F41" s="22">
        <v>-4798</v>
      </c>
      <c r="G41" s="22"/>
    </row>
    <row r="42" spans="1:7" ht="13.5">
      <c r="A42" s="4" t="s">
        <v>94</v>
      </c>
      <c r="B42" s="22">
        <v>30567</v>
      </c>
      <c r="C42" s="22">
        <v>48288</v>
      </c>
      <c r="D42" s="22">
        <v>45898</v>
      </c>
      <c r="E42" s="22">
        <v>31764</v>
      </c>
      <c r="F42" s="22">
        <v>25237</v>
      </c>
      <c r="G42" s="22"/>
    </row>
    <row r="43" spans="1:7" ht="13.5">
      <c r="A43" s="3" t="s">
        <v>95</v>
      </c>
      <c r="B43" s="22">
        <v>6853</v>
      </c>
      <c r="C43" s="22">
        <v>7162</v>
      </c>
      <c r="D43" s="22">
        <v>442896</v>
      </c>
      <c r="E43" s="22">
        <v>9363</v>
      </c>
      <c r="F43" s="22">
        <v>4103</v>
      </c>
      <c r="G43" s="22">
        <v>9906</v>
      </c>
    </row>
    <row r="44" spans="1:7" ht="13.5">
      <c r="A44" s="3" t="s">
        <v>96</v>
      </c>
      <c r="B44" s="22">
        <v>17276923</v>
      </c>
      <c r="C44" s="22">
        <v>16903435</v>
      </c>
      <c r="D44" s="22">
        <v>17632701</v>
      </c>
      <c r="E44" s="22">
        <v>17282004</v>
      </c>
      <c r="F44" s="22">
        <v>17801198</v>
      </c>
      <c r="G44" s="22">
        <v>18477549</v>
      </c>
    </row>
    <row r="45" spans="1:7" ht="13.5">
      <c r="A45" s="3" t="s">
        <v>97</v>
      </c>
      <c r="B45" s="22">
        <v>224896</v>
      </c>
      <c r="C45" s="22">
        <v>310533</v>
      </c>
      <c r="D45" s="22">
        <v>50634</v>
      </c>
      <c r="E45" s="22">
        <v>68916</v>
      </c>
      <c r="F45" s="22">
        <v>95161</v>
      </c>
      <c r="G45" s="22">
        <v>76221</v>
      </c>
    </row>
    <row r="46" spans="1:7" ht="13.5">
      <c r="A46" s="3" t="s">
        <v>98</v>
      </c>
      <c r="B46" s="22">
        <v>48931</v>
      </c>
      <c r="C46" s="22">
        <v>35415</v>
      </c>
      <c r="D46" s="22">
        <v>53636</v>
      </c>
      <c r="E46" s="22">
        <v>60286</v>
      </c>
      <c r="F46" s="22">
        <v>68693</v>
      </c>
      <c r="G46" s="22">
        <v>154545</v>
      </c>
    </row>
    <row r="47" spans="1:7" ht="13.5">
      <c r="A47" s="3" t="s">
        <v>99</v>
      </c>
      <c r="B47" s="22">
        <v>6417</v>
      </c>
      <c r="C47" s="22">
        <v>38761</v>
      </c>
      <c r="D47" s="22"/>
      <c r="E47" s="22">
        <v>7770</v>
      </c>
      <c r="F47" s="22"/>
      <c r="G47" s="22">
        <v>472</v>
      </c>
    </row>
    <row r="48" spans="1:7" ht="13.5">
      <c r="A48" s="3" t="s">
        <v>100</v>
      </c>
      <c r="B48" s="22">
        <v>39471</v>
      </c>
      <c r="C48" s="22">
        <v>39471</v>
      </c>
      <c r="D48" s="22">
        <v>39471</v>
      </c>
      <c r="E48" s="22">
        <v>39471</v>
      </c>
      <c r="F48" s="22">
        <v>39471</v>
      </c>
      <c r="G48" s="22">
        <v>39471</v>
      </c>
    </row>
    <row r="49" spans="1:7" ht="13.5">
      <c r="A49" s="3" t="s">
        <v>79</v>
      </c>
      <c r="B49" s="22">
        <v>3867</v>
      </c>
      <c r="C49" s="22">
        <v>4300</v>
      </c>
      <c r="D49" s="22">
        <v>4733</v>
      </c>
      <c r="E49" s="22">
        <v>5184</v>
      </c>
      <c r="F49" s="22">
        <v>5638</v>
      </c>
      <c r="G49" s="22">
        <v>6093</v>
      </c>
    </row>
    <row r="50" spans="1:7" ht="13.5">
      <c r="A50" s="3" t="s">
        <v>101</v>
      </c>
      <c r="B50" s="22">
        <v>323585</v>
      </c>
      <c r="C50" s="22">
        <v>428482</v>
      </c>
      <c r="D50" s="22">
        <v>148475</v>
      </c>
      <c r="E50" s="22">
        <v>181629</v>
      </c>
      <c r="F50" s="22">
        <v>208965</v>
      </c>
      <c r="G50" s="22">
        <v>276804</v>
      </c>
    </row>
    <row r="51" spans="1:7" ht="13.5">
      <c r="A51" s="3" t="s">
        <v>102</v>
      </c>
      <c r="B51" s="22">
        <v>1653954</v>
      </c>
      <c r="C51" s="22">
        <v>1313115</v>
      </c>
      <c r="D51" s="22">
        <v>1253653</v>
      </c>
      <c r="E51" s="22">
        <v>1209106</v>
      </c>
      <c r="F51" s="22">
        <v>1106197</v>
      </c>
      <c r="G51" s="22">
        <v>1100374</v>
      </c>
    </row>
    <row r="52" spans="1:7" ht="13.5">
      <c r="A52" s="3" t="s">
        <v>103</v>
      </c>
      <c r="B52" s="22">
        <v>163550</v>
      </c>
      <c r="C52" s="22">
        <v>250070</v>
      </c>
      <c r="D52" s="22">
        <v>235566</v>
      </c>
      <c r="E52" s="22">
        <v>230964</v>
      </c>
      <c r="F52" s="22">
        <v>230694</v>
      </c>
      <c r="G52" s="22">
        <v>227984</v>
      </c>
    </row>
    <row r="53" spans="1:7" ht="13.5">
      <c r="A53" s="3" t="s">
        <v>104</v>
      </c>
      <c r="B53" s="22">
        <v>28968</v>
      </c>
      <c r="C53" s="22">
        <v>29068</v>
      </c>
      <c r="D53" s="22">
        <v>41188</v>
      </c>
      <c r="E53" s="22">
        <v>40956</v>
      </c>
      <c r="F53" s="22">
        <v>40887</v>
      </c>
      <c r="G53" s="22">
        <v>41937</v>
      </c>
    </row>
    <row r="54" spans="1:7" ht="13.5">
      <c r="A54" s="3" t="s">
        <v>105</v>
      </c>
      <c r="B54" s="22">
        <v>17218</v>
      </c>
      <c r="C54" s="22">
        <v>26566</v>
      </c>
      <c r="D54" s="22">
        <v>110605</v>
      </c>
      <c r="E54" s="22">
        <v>128169</v>
      </c>
      <c r="F54" s="22">
        <v>50841</v>
      </c>
      <c r="G54" s="22">
        <v>77769</v>
      </c>
    </row>
    <row r="55" spans="1:7" ht="13.5">
      <c r="A55" s="3" t="s">
        <v>106</v>
      </c>
      <c r="B55" s="22">
        <v>15585</v>
      </c>
      <c r="C55" s="22">
        <v>24046</v>
      </c>
      <c r="D55" s="22">
        <v>20885</v>
      </c>
      <c r="E55" s="22">
        <v>22655</v>
      </c>
      <c r="F55" s="22">
        <v>25626</v>
      </c>
      <c r="G55" s="22">
        <v>13422</v>
      </c>
    </row>
    <row r="56" spans="1:7" ht="13.5">
      <c r="A56" s="3" t="s">
        <v>107</v>
      </c>
      <c r="B56" s="22"/>
      <c r="C56" s="22">
        <v>1701000</v>
      </c>
      <c r="D56" s="22">
        <v>1939514</v>
      </c>
      <c r="E56" s="22">
        <v>1940526</v>
      </c>
      <c r="F56" s="22">
        <v>2184514</v>
      </c>
      <c r="G56" s="22">
        <v>2249000</v>
      </c>
    </row>
    <row r="57" spans="1:7" ht="13.5">
      <c r="A57" s="3" t="s">
        <v>108</v>
      </c>
      <c r="B57" s="22">
        <v>72598</v>
      </c>
      <c r="C57" s="22">
        <v>219512</v>
      </c>
      <c r="D57" s="22">
        <v>68849</v>
      </c>
      <c r="E57" s="22">
        <v>30721</v>
      </c>
      <c r="F57" s="22">
        <v>66434</v>
      </c>
      <c r="G57" s="22">
        <v>133476</v>
      </c>
    </row>
    <row r="58" spans="1:7" ht="13.5">
      <c r="A58" s="3" t="s">
        <v>109</v>
      </c>
      <c r="B58" s="22">
        <v>74501</v>
      </c>
      <c r="C58" s="22">
        <v>93298</v>
      </c>
      <c r="D58" s="22">
        <v>35391</v>
      </c>
      <c r="E58" s="22">
        <v>57565</v>
      </c>
      <c r="F58" s="22">
        <v>83226</v>
      </c>
      <c r="G58" s="22">
        <v>110146</v>
      </c>
    </row>
    <row r="59" spans="1:7" ht="13.5">
      <c r="A59" s="3" t="s">
        <v>76</v>
      </c>
      <c r="B59" s="22">
        <v>54158</v>
      </c>
      <c r="C59" s="22">
        <v>149918</v>
      </c>
      <c r="D59" s="22">
        <v>127312</v>
      </c>
      <c r="E59" s="22">
        <v>57496</v>
      </c>
      <c r="F59" s="22">
        <v>90025</v>
      </c>
      <c r="G59" s="22">
        <v>65821</v>
      </c>
    </row>
    <row r="60" spans="1:7" ht="13.5">
      <c r="A60" s="3" t="s">
        <v>110</v>
      </c>
      <c r="B60" s="22">
        <v>1061855</v>
      </c>
      <c r="C60" s="22">
        <v>1096831</v>
      </c>
      <c r="D60" s="22">
        <v>1140250</v>
      </c>
      <c r="E60" s="22">
        <v>1147047</v>
      </c>
      <c r="F60" s="22">
        <v>1204884</v>
      </c>
      <c r="G60" s="22">
        <v>1287181</v>
      </c>
    </row>
    <row r="61" spans="1:7" ht="13.5">
      <c r="A61" s="3" t="s">
        <v>111</v>
      </c>
      <c r="B61" s="22">
        <v>417025</v>
      </c>
      <c r="C61" s="22">
        <v>417025</v>
      </c>
      <c r="D61" s="22">
        <v>417025</v>
      </c>
      <c r="E61" s="22">
        <v>417025</v>
      </c>
      <c r="F61" s="22">
        <v>417025</v>
      </c>
      <c r="G61" s="22">
        <v>423625</v>
      </c>
    </row>
    <row r="62" spans="1:7" ht="13.5">
      <c r="A62" s="3" t="s">
        <v>79</v>
      </c>
      <c r="B62" s="22">
        <v>65732</v>
      </c>
      <c r="C62" s="22">
        <v>214702</v>
      </c>
      <c r="D62" s="22">
        <v>213546</v>
      </c>
      <c r="E62" s="22">
        <v>210403</v>
      </c>
      <c r="F62" s="22">
        <v>303716</v>
      </c>
      <c r="G62" s="22">
        <v>407512</v>
      </c>
    </row>
    <row r="63" spans="1:7" ht="13.5">
      <c r="A63" s="3" t="s">
        <v>80</v>
      </c>
      <c r="B63" s="22">
        <v>-88578</v>
      </c>
      <c r="C63" s="22">
        <v>-323606</v>
      </c>
      <c r="D63" s="22">
        <v>-278156</v>
      </c>
      <c r="E63" s="22">
        <v>-259557</v>
      </c>
      <c r="F63" s="22">
        <v>-269752</v>
      </c>
      <c r="G63" s="22">
        <v>-326870</v>
      </c>
    </row>
    <row r="64" spans="1:7" ht="13.5">
      <c r="A64" s="3" t="s">
        <v>112</v>
      </c>
      <c r="B64" s="22">
        <v>3536568</v>
      </c>
      <c r="C64" s="22">
        <v>5211549</v>
      </c>
      <c r="D64" s="22">
        <v>5325633</v>
      </c>
      <c r="E64" s="22">
        <v>5233080</v>
      </c>
      <c r="F64" s="22">
        <v>5534322</v>
      </c>
      <c r="G64" s="22">
        <v>5811382</v>
      </c>
    </row>
    <row r="65" spans="1:7" ht="13.5">
      <c r="A65" s="2" t="s">
        <v>113</v>
      </c>
      <c r="B65" s="22">
        <v>21137078</v>
      </c>
      <c r="C65" s="22">
        <v>22543467</v>
      </c>
      <c r="D65" s="22">
        <v>23106810</v>
      </c>
      <c r="E65" s="22">
        <v>22696714</v>
      </c>
      <c r="F65" s="22">
        <v>23544486</v>
      </c>
      <c r="G65" s="22">
        <v>24565735</v>
      </c>
    </row>
    <row r="66" spans="1:7" ht="14.25" thickBot="1">
      <c r="A66" s="5" t="s">
        <v>114</v>
      </c>
      <c r="B66" s="23">
        <v>33549009</v>
      </c>
      <c r="C66" s="23">
        <v>34858288</v>
      </c>
      <c r="D66" s="23">
        <v>34965430</v>
      </c>
      <c r="E66" s="23">
        <v>33705662</v>
      </c>
      <c r="F66" s="23">
        <v>34562657</v>
      </c>
      <c r="G66" s="23">
        <v>37428033</v>
      </c>
    </row>
    <row r="67" spans="1:7" ht="14.25" thickTop="1">
      <c r="A67" s="2" t="s">
        <v>115</v>
      </c>
      <c r="B67" s="22">
        <v>1877679</v>
      </c>
      <c r="C67" s="22">
        <v>1714346</v>
      </c>
      <c r="D67" s="22">
        <v>1937729</v>
      </c>
      <c r="E67" s="22">
        <v>976749</v>
      </c>
      <c r="F67" s="22">
        <v>1119530</v>
      </c>
      <c r="G67" s="22">
        <v>3768349</v>
      </c>
    </row>
    <row r="68" spans="1:7" ht="13.5">
      <c r="A68" s="2" t="s">
        <v>116</v>
      </c>
      <c r="B68" s="22">
        <v>7495000</v>
      </c>
      <c r="C68" s="22">
        <v>9350000</v>
      </c>
      <c r="D68" s="22">
        <v>10330000</v>
      </c>
      <c r="E68" s="22">
        <v>8820000</v>
      </c>
      <c r="F68" s="22">
        <v>8320000</v>
      </c>
      <c r="G68" s="22">
        <v>8870000</v>
      </c>
    </row>
    <row r="69" spans="1:7" ht="13.5">
      <c r="A69" s="2" t="s">
        <v>117</v>
      </c>
      <c r="B69" s="22">
        <v>1697890</v>
      </c>
      <c r="C69" s="22">
        <v>1769140</v>
      </c>
      <c r="D69" s="22">
        <v>1802800</v>
      </c>
      <c r="E69" s="22">
        <v>2425066</v>
      </c>
      <c r="F69" s="22">
        <v>2688140</v>
      </c>
      <c r="G69" s="22">
        <v>2751316</v>
      </c>
    </row>
    <row r="70" spans="1:7" ht="13.5">
      <c r="A70" s="2" t="s">
        <v>118</v>
      </c>
      <c r="B70" s="22">
        <v>14095</v>
      </c>
      <c r="C70" s="22">
        <v>18607</v>
      </c>
      <c r="D70" s="22">
        <v>14745</v>
      </c>
      <c r="E70" s="22">
        <v>9191</v>
      </c>
      <c r="F70" s="22">
        <v>6307</v>
      </c>
      <c r="G70" s="22"/>
    </row>
    <row r="71" spans="1:7" ht="13.5">
      <c r="A71" s="2" t="s">
        <v>119</v>
      </c>
      <c r="B71" s="22">
        <v>1298697</v>
      </c>
      <c r="C71" s="22">
        <v>1192642</v>
      </c>
      <c r="D71" s="22">
        <v>978415</v>
      </c>
      <c r="E71" s="22">
        <v>878034</v>
      </c>
      <c r="F71" s="22">
        <v>807485</v>
      </c>
      <c r="G71" s="22">
        <v>987697</v>
      </c>
    </row>
    <row r="72" spans="1:7" ht="13.5">
      <c r="A72" s="2" t="s">
        <v>120</v>
      </c>
      <c r="B72" s="22">
        <v>164603</v>
      </c>
      <c r="C72" s="22">
        <v>161402</v>
      </c>
      <c r="D72" s="22">
        <v>157366</v>
      </c>
      <c r="E72" s="22">
        <v>155374</v>
      </c>
      <c r="F72" s="22">
        <v>153524</v>
      </c>
      <c r="G72" s="22">
        <v>158509</v>
      </c>
    </row>
    <row r="73" spans="1:7" ht="13.5">
      <c r="A73" s="2" t="s">
        <v>121</v>
      </c>
      <c r="B73" s="22">
        <v>218000</v>
      </c>
      <c r="C73" s="22">
        <v>346500</v>
      </c>
      <c r="D73" s="22">
        <v>359000</v>
      </c>
      <c r="E73" s="22">
        <v>412000</v>
      </c>
      <c r="F73" s="22">
        <v>548000</v>
      </c>
      <c r="G73" s="22">
        <v>31000</v>
      </c>
    </row>
    <row r="74" spans="1:7" ht="13.5">
      <c r="A74" s="2" t="s">
        <v>122</v>
      </c>
      <c r="B74" s="22">
        <v>116279</v>
      </c>
      <c r="C74" s="22">
        <v>127358</v>
      </c>
      <c r="D74" s="22">
        <v>47680</v>
      </c>
      <c r="E74" s="22">
        <v>78316</v>
      </c>
      <c r="F74" s="22">
        <v>292354</v>
      </c>
      <c r="G74" s="22"/>
    </row>
    <row r="75" spans="1:7" ht="13.5">
      <c r="A75" s="2" t="s">
        <v>123</v>
      </c>
      <c r="B75" s="22">
        <v>152224</v>
      </c>
      <c r="C75" s="22">
        <v>536707</v>
      </c>
      <c r="D75" s="22">
        <v>340753</v>
      </c>
      <c r="E75" s="22">
        <v>309891</v>
      </c>
      <c r="F75" s="22">
        <v>247269</v>
      </c>
      <c r="G75" s="22">
        <v>259312</v>
      </c>
    </row>
    <row r="76" spans="1:7" ht="13.5">
      <c r="A76" s="2" t="s">
        <v>124</v>
      </c>
      <c r="B76" s="22">
        <v>257300</v>
      </c>
      <c r="C76" s="22">
        <v>256500</v>
      </c>
      <c r="D76" s="22">
        <v>256500</v>
      </c>
      <c r="E76" s="22">
        <v>249300</v>
      </c>
      <c r="F76" s="22">
        <v>252000</v>
      </c>
      <c r="G76" s="22">
        <v>235600</v>
      </c>
    </row>
    <row r="77" spans="1:7" ht="13.5">
      <c r="A77" s="2" t="s">
        <v>79</v>
      </c>
      <c r="B77" s="22">
        <v>111600</v>
      </c>
      <c r="C77" s="22">
        <v>105669</v>
      </c>
      <c r="D77" s="22">
        <v>126553</v>
      </c>
      <c r="E77" s="22">
        <v>120144</v>
      </c>
      <c r="F77" s="22">
        <v>155926</v>
      </c>
      <c r="G77" s="22">
        <v>124924</v>
      </c>
    </row>
    <row r="78" spans="1:7" ht="13.5">
      <c r="A78" s="2" t="s">
        <v>125</v>
      </c>
      <c r="B78" s="22">
        <v>13403369</v>
      </c>
      <c r="C78" s="22">
        <v>15578875</v>
      </c>
      <c r="D78" s="22">
        <v>16359237</v>
      </c>
      <c r="E78" s="22">
        <v>14452364</v>
      </c>
      <c r="F78" s="22">
        <v>14609575</v>
      </c>
      <c r="G78" s="22">
        <v>17193009</v>
      </c>
    </row>
    <row r="79" spans="1:7" ht="13.5">
      <c r="A79" s="2" t="s">
        <v>126</v>
      </c>
      <c r="B79" s="22">
        <v>5211684</v>
      </c>
      <c r="C79" s="22">
        <v>5024574</v>
      </c>
      <c r="D79" s="22">
        <v>4757714</v>
      </c>
      <c r="E79" s="22">
        <v>6078794</v>
      </c>
      <c r="F79" s="22">
        <v>7513860</v>
      </c>
      <c r="G79" s="22">
        <v>8292000</v>
      </c>
    </row>
    <row r="80" spans="1:7" ht="13.5">
      <c r="A80" s="2" t="s">
        <v>118</v>
      </c>
      <c r="B80" s="22">
        <v>18525</v>
      </c>
      <c r="C80" s="22">
        <v>32621</v>
      </c>
      <c r="D80" s="22">
        <v>33973</v>
      </c>
      <c r="E80" s="22">
        <v>24686</v>
      </c>
      <c r="F80" s="22">
        <v>20717</v>
      </c>
      <c r="G80" s="22"/>
    </row>
    <row r="81" spans="1:7" ht="13.5">
      <c r="A81" s="2" t="s">
        <v>127</v>
      </c>
      <c r="B81" s="22">
        <v>146705</v>
      </c>
      <c r="C81" s="22">
        <v>142651</v>
      </c>
      <c r="D81" s="22">
        <v>62618</v>
      </c>
      <c r="E81" s="22">
        <v>5827</v>
      </c>
      <c r="F81" s="22"/>
      <c r="G81" s="22">
        <v>85585</v>
      </c>
    </row>
    <row r="82" spans="1:7" ht="13.5">
      <c r="A82" s="2" t="s">
        <v>128</v>
      </c>
      <c r="B82" s="22">
        <v>742900</v>
      </c>
      <c r="C82" s="22">
        <v>730700</v>
      </c>
      <c r="D82" s="22">
        <v>718100</v>
      </c>
      <c r="E82" s="22">
        <v>567300</v>
      </c>
      <c r="F82" s="22">
        <v>405600</v>
      </c>
      <c r="G82" s="22">
        <v>219400</v>
      </c>
    </row>
    <row r="83" spans="1:7" ht="13.5">
      <c r="A83" s="2" t="s">
        <v>129</v>
      </c>
      <c r="B83" s="22">
        <v>120805</v>
      </c>
      <c r="C83" s="22">
        <v>115272</v>
      </c>
      <c r="D83" s="22">
        <v>114257</v>
      </c>
      <c r="E83" s="22"/>
      <c r="F83" s="22"/>
      <c r="G83" s="22"/>
    </row>
    <row r="84" spans="1:7" ht="13.5">
      <c r="A84" s="2" t="s">
        <v>130</v>
      </c>
      <c r="B84" s="22">
        <v>722545</v>
      </c>
      <c r="C84" s="22">
        <v>722557</v>
      </c>
      <c r="D84" s="22">
        <v>703919</v>
      </c>
      <c r="E84" s="22">
        <v>693971</v>
      </c>
      <c r="F84" s="22">
        <v>654288</v>
      </c>
      <c r="G84" s="22">
        <v>642014</v>
      </c>
    </row>
    <row r="85" spans="1:7" ht="13.5">
      <c r="A85" s="2" t="s">
        <v>79</v>
      </c>
      <c r="B85" s="22"/>
      <c r="C85" s="22">
        <v>913</v>
      </c>
      <c r="D85" s="22">
        <v>3627</v>
      </c>
      <c r="E85" s="22">
        <v>6651</v>
      </c>
      <c r="F85" s="22">
        <v>11139</v>
      </c>
      <c r="G85" s="22">
        <v>9319</v>
      </c>
    </row>
    <row r="86" spans="1:7" ht="13.5">
      <c r="A86" s="2" t="s">
        <v>131</v>
      </c>
      <c r="B86" s="22">
        <v>6963167</v>
      </c>
      <c r="C86" s="22">
        <v>6769289</v>
      </c>
      <c r="D86" s="22">
        <v>6394209</v>
      </c>
      <c r="E86" s="22">
        <v>7377230</v>
      </c>
      <c r="F86" s="22">
        <v>8605605</v>
      </c>
      <c r="G86" s="22">
        <v>9248320</v>
      </c>
    </row>
    <row r="87" spans="1:7" ht="14.25" thickBot="1">
      <c r="A87" s="5" t="s">
        <v>132</v>
      </c>
      <c r="B87" s="23">
        <v>20366536</v>
      </c>
      <c r="C87" s="23">
        <v>22348164</v>
      </c>
      <c r="D87" s="23">
        <v>22753447</v>
      </c>
      <c r="E87" s="23">
        <v>21829595</v>
      </c>
      <c r="F87" s="23">
        <v>23215180</v>
      </c>
      <c r="G87" s="23">
        <v>26441329</v>
      </c>
    </row>
    <row r="88" spans="1:7" ht="14.25" thickTop="1">
      <c r="A88" s="2" t="s">
        <v>133</v>
      </c>
      <c r="B88" s="22">
        <v>1690899</v>
      </c>
      <c r="C88" s="22">
        <v>1690899</v>
      </c>
      <c r="D88" s="22">
        <v>1690899</v>
      </c>
      <c r="E88" s="22">
        <v>1690899</v>
      </c>
      <c r="F88" s="22">
        <v>1690899</v>
      </c>
      <c r="G88" s="22">
        <v>1690899</v>
      </c>
    </row>
    <row r="89" spans="1:7" ht="13.5">
      <c r="A89" s="3" t="s">
        <v>134</v>
      </c>
      <c r="B89" s="22">
        <v>1646341</v>
      </c>
      <c r="C89" s="22">
        <v>1646341</v>
      </c>
      <c r="D89" s="22">
        <v>1646341</v>
      </c>
      <c r="E89" s="22">
        <v>1646341</v>
      </c>
      <c r="F89" s="22">
        <v>1646341</v>
      </c>
      <c r="G89" s="22">
        <v>1646341</v>
      </c>
    </row>
    <row r="90" spans="1:7" ht="13.5">
      <c r="A90" s="3" t="s">
        <v>135</v>
      </c>
      <c r="B90" s="22">
        <v>1646341</v>
      </c>
      <c r="C90" s="22">
        <v>1646341</v>
      </c>
      <c r="D90" s="22">
        <v>1646341</v>
      </c>
      <c r="E90" s="22">
        <v>1646341</v>
      </c>
      <c r="F90" s="22">
        <v>1646341</v>
      </c>
      <c r="G90" s="22">
        <v>1646341</v>
      </c>
    </row>
    <row r="91" spans="1:7" ht="13.5">
      <c r="A91" s="3" t="s">
        <v>136</v>
      </c>
      <c r="B91" s="22">
        <v>116139</v>
      </c>
      <c r="C91" s="22">
        <v>116139</v>
      </c>
      <c r="D91" s="22">
        <v>116139</v>
      </c>
      <c r="E91" s="22">
        <v>116139</v>
      </c>
      <c r="F91" s="22">
        <v>116139</v>
      </c>
      <c r="G91" s="22">
        <v>116139</v>
      </c>
    </row>
    <row r="92" spans="1:7" ht="13.5">
      <c r="A92" s="4" t="s">
        <v>137</v>
      </c>
      <c r="B92" s="22">
        <v>6309403</v>
      </c>
      <c r="C92" s="22">
        <v>6309403</v>
      </c>
      <c r="D92" s="22">
        <v>6309403</v>
      </c>
      <c r="E92" s="22">
        <v>6309403</v>
      </c>
      <c r="F92" s="22">
        <v>6309403</v>
      </c>
      <c r="G92" s="22">
        <v>6309403</v>
      </c>
    </row>
    <row r="93" spans="1:7" ht="13.5">
      <c r="A93" s="4" t="s">
        <v>138</v>
      </c>
      <c r="B93" s="22">
        <v>3188689</v>
      </c>
      <c r="C93" s="22">
        <v>2717529</v>
      </c>
      <c r="D93" s="22">
        <v>2430061</v>
      </c>
      <c r="E93" s="22">
        <v>2105495</v>
      </c>
      <c r="F93" s="22">
        <v>1671911</v>
      </c>
      <c r="G93" s="22">
        <v>1146462</v>
      </c>
    </row>
    <row r="94" spans="1:7" ht="13.5">
      <c r="A94" s="3" t="s">
        <v>139</v>
      </c>
      <c r="B94" s="22">
        <v>9614232</v>
      </c>
      <c r="C94" s="22">
        <v>9143073</v>
      </c>
      <c r="D94" s="22">
        <v>8855604</v>
      </c>
      <c r="E94" s="22">
        <v>8531039</v>
      </c>
      <c r="F94" s="22">
        <v>8097455</v>
      </c>
      <c r="G94" s="22">
        <v>7572005</v>
      </c>
    </row>
    <row r="95" spans="1:7" ht="13.5">
      <c r="A95" s="2" t="s">
        <v>140</v>
      </c>
      <c r="B95" s="22">
        <v>-43403</v>
      </c>
      <c r="C95" s="22">
        <v>-43403</v>
      </c>
      <c r="D95" s="22">
        <v>-43403</v>
      </c>
      <c r="E95" s="22">
        <v>-43403</v>
      </c>
      <c r="F95" s="22">
        <v>-43388</v>
      </c>
      <c r="G95" s="22">
        <v>-42437</v>
      </c>
    </row>
    <row r="96" spans="1:7" ht="13.5">
      <c r="A96" s="2" t="s">
        <v>141</v>
      </c>
      <c r="B96" s="22">
        <v>12908070</v>
      </c>
      <c r="C96" s="22">
        <v>12436910</v>
      </c>
      <c r="D96" s="22">
        <v>12149442</v>
      </c>
      <c r="E96" s="22">
        <v>11824877</v>
      </c>
      <c r="F96" s="22">
        <v>11391307</v>
      </c>
      <c r="G96" s="22">
        <v>10866808</v>
      </c>
    </row>
    <row r="97" spans="1:7" ht="13.5">
      <c r="A97" s="2" t="s">
        <v>142</v>
      </c>
      <c r="B97" s="22">
        <v>274402</v>
      </c>
      <c r="C97" s="22">
        <v>73212</v>
      </c>
      <c r="D97" s="22">
        <v>62540</v>
      </c>
      <c r="E97" s="22">
        <v>51190</v>
      </c>
      <c r="F97" s="22">
        <v>-43831</v>
      </c>
      <c r="G97" s="22">
        <v>119895</v>
      </c>
    </row>
    <row r="98" spans="1:7" ht="13.5">
      <c r="A98" s="2" t="s">
        <v>143</v>
      </c>
      <c r="B98" s="22">
        <v>274402</v>
      </c>
      <c r="C98" s="22">
        <v>73212</v>
      </c>
      <c r="D98" s="22">
        <v>62540</v>
      </c>
      <c r="E98" s="22">
        <v>51190</v>
      </c>
      <c r="F98" s="22">
        <v>-43831</v>
      </c>
      <c r="G98" s="22">
        <v>119895</v>
      </c>
    </row>
    <row r="99" spans="1:7" ht="13.5">
      <c r="A99" s="6" t="s">
        <v>144</v>
      </c>
      <c r="B99" s="22">
        <v>13182472</v>
      </c>
      <c r="C99" s="22">
        <v>12510123</v>
      </c>
      <c r="D99" s="22">
        <v>12211982</v>
      </c>
      <c r="E99" s="22">
        <v>11876067</v>
      </c>
      <c r="F99" s="22">
        <v>11347476</v>
      </c>
      <c r="G99" s="22">
        <v>10986704</v>
      </c>
    </row>
    <row r="100" spans="1:7" ht="14.25" thickBot="1">
      <c r="A100" s="7" t="s">
        <v>145</v>
      </c>
      <c r="B100" s="22">
        <v>33549009</v>
      </c>
      <c r="C100" s="22">
        <v>34858288</v>
      </c>
      <c r="D100" s="22">
        <v>34965430</v>
      </c>
      <c r="E100" s="22">
        <v>33705662</v>
      </c>
      <c r="F100" s="22">
        <v>34562657</v>
      </c>
      <c r="G100" s="22">
        <v>37428033</v>
      </c>
    </row>
    <row r="101" spans="1:7" ht="14.25" thickTop="1">
      <c r="A101" s="8"/>
      <c r="B101" s="24"/>
      <c r="C101" s="24"/>
      <c r="D101" s="24"/>
      <c r="E101" s="24"/>
      <c r="F101" s="24"/>
      <c r="G101" s="24"/>
    </row>
    <row r="103" ht="13.5">
      <c r="A103" s="20" t="s">
        <v>150</v>
      </c>
    </row>
    <row r="104" ht="13.5">
      <c r="A104" s="20" t="s">
        <v>151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2014-02-13T01:51:51Z</dcterms:created>
  <dcterms:modified xsi:type="dcterms:W3CDTF">2014-02-13T01:52:00Z</dcterms:modified>
  <cp:category/>
  <cp:version/>
  <cp:contentType/>
  <cp:contentStatus/>
</cp:coreProperties>
</file>