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<sst xmlns="http://schemas.openxmlformats.org/spreadsheetml/2006/main" count="734" uniqueCount="258">
  <si>
    <t>連結・貸借対照表</t>
  </si>
  <si>
    <t>累積四半期</t>
  </si>
  <si>
    <t>2013/04/01</t>
  </si>
  <si>
    <t>賞与引当金の増減額（△は減少）</t>
  </si>
  <si>
    <t>役員賞与引当金の増減額（△は減少）</t>
  </si>
  <si>
    <t>退職給付引当金の増減額（△は減少）</t>
  </si>
  <si>
    <t>貸倒引当金の増減額（△は減少）</t>
  </si>
  <si>
    <t>受取利息及び受取配当金</t>
  </si>
  <si>
    <t>為替差損益（△は益）</t>
  </si>
  <si>
    <t>投資有価証券評価損益（△は益）</t>
  </si>
  <si>
    <t>投資有価証券売却損益（△は益）</t>
  </si>
  <si>
    <t>有形固定資産売却損益（△は益）</t>
  </si>
  <si>
    <t>無形固定資産売却損益（△は益）</t>
  </si>
  <si>
    <t>有形固定資産除却損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</si>
  <si>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</si>
  <si>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</si>
  <si>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</si>
  <si>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</si>
  <si>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</si>
  <si>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</si>
  <si>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</si>
  <si>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</si>
  <si>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</si>
  <si>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</si>
  <si>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</si>
  <si>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</si>
  <si>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有価証券の取得による支出</t>
  </si>
  <si>
    <t>投資有価証券の取得による支出</t>
  </si>
  <si>
    <t>投資有価証券の売却による収入</t>
  </si>
  <si>
    <t>差入敷金保証金の支払による支出</t>
  </si>
  <si>
    <t>差入敷金保証金の戻入による収入</t>
  </si>
  <si>
    <t>定期預金の払戻による収入</t>
  </si>
  <si>
    <t>定期預金の預入による支出</t>
  </si>
  <si>
    <t>投資活動によるキャッシュ・フロー</t>
  </si>
  <si>
    <t>短期借入金の返済による支出</t>
  </si>
  <si>
    <t>長期借入れによる収入</t>
  </si>
  <si>
    <t>長期借入金の返済による支出</t>
  </si>
  <si>
    <t>ファイナンス・リース債務の返済による支出</t>
  </si>
  <si>
    <t>自己株式の取得による支出</t>
  </si>
  <si>
    <t>配当金の支払額</t>
  </si>
  <si>
    <t>新株予約権の行使による株式の発行による収入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</si>
  <si>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</si>
  <si>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</si>
  <si>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</si>
  <si>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</si>
  <si>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</si>
  <si>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</si>
  <si>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</si>
  <si>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</si>
  <si>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</si>
  <si>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</si>
  <si>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</si>
  <si>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</si>
  <si>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</si>
  <si>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</si>
  <si>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</si>
  <si>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</si>
  <si>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</si>
  <si>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</si>
  <si>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2012/06/27</t>
  </si>
  <si>
    <t>2011/03/31</t>
  </si>
  <si>
    <t>2011/06/28</t>
  </si>
  <si>
    <t>2010/03/31</t>
  </si>
  <si>
    <t>2010/06/25</t>
  </si>
  <si>
    <t>2009/03/31</t>
  </si>
  <si>
    <t>2009/06/26</t>
  </si>
  <si>
    <t>2008/03/31</t>
  </si>
  <si>
    <t>現金及び預金</t>
  </si>
  <si>
    <t>千円</t>
  </si>
  <si>
    <t>受取手形</t>
  </si>
  <si>
    <t>売掛金</t>
  </si>
  <si>
    <t>有価証券</t>
  </si>
  <si>
    <t>商品</t>
  </si>
  <si>
    <t>貯蔵品</t>
  </si>
  <si>
    <t>前渡金</t>
  </si>
  <si>
    <t>前払費用</t>
  </si>
  <si>
    <t>繰延税金資産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</si>
  <si>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</si>
  <si>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</si>
  <si>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</si>
  <si>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</si>
  <si>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</si>
  <si>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</si>
  <si>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</si>
  <si>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</si>
  <si>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</si>
  <si>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</si>
  <si>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</si>
  <si>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</si>
  <si>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</si>
  <si>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</si>
  <si>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</si>
  <si>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</si>
  <si>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</si>
  <si>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借地権</t>
  </si>
  <si>
    <t>ソフトウエア</t>
  </si>
  <si>
    <t>電話加入権</t>
  </si>
  <si>
    <t>無形固定資産</t>
  </si>
  <si>
    <t>投資有価証券</t>
  </si>
  <si>
    <t>関係会社株式</t>
  </si>
  <si>
    <t>出資金</t>
  </si>
  <si>
    <t>関係会社出資金</t>
  </si>
  <si>
    <t>破産更生債権等</t>
  </si>
  <si>
    <t>長期前払費用</t>
  </si>
  <si>
    <t>敷金及び保証金</t>
  </si>
  <si>
    <t>投資その他の資産</t>
  </si>
  <si>
    <t>固定資産</t>
  </si>
  <si>
    <t>資産</t>
  </si>
  <si>
    <t>支払手形</t>
  </si>
  <si>
    <t>買掛金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</si>
  <si>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</si>
  <si>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</si>
  <si>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</si>
  <si>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</si>
  <si>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</si>
  <si>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</si>
  <si>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前受金</t>
  </si>
  <si>
    <t>預り金</t>
  </si>
  <si>
    <t>前受収益</t>
  </si>
  <si>
    <t>賞与引当金</t>
  </si>
  <si>
    <t>未払役員賞与</t>
  </si>
  <si>
    <t>流動負債</t>
  </si>
  <si>
    <t>長期借入金</t>
  </si>
  <si>
    <t>退職給付引当金</t>
  </si>
  <si>
    <t>長期預り保証金</t>
  </si>
  <si>
    <t>資産除去債務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</si>
  <si>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</si>
  <si>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</si>
  <si>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</si>
  <si>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</si>
  <si>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</si>
  <si>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</si>
  <si>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</si>
  <si>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特別償却準備金</t>
  </si>
  <si>
    <t>別途積立金</t>
  </si>
  <si>
    <t>固定資産圧縮積立金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</si>
  <si>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</si>
  <si>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</si>
  <si>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</si>
  <si>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</si>
  <si>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</si>
  <si>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</si>
  <si>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</si>
  <si>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</si>
  <si>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</si>
  <si>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</si>
  <si>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</si>
  <si>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スズデン株式会社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</si>
  <si>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</si>
  <si>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</si>
  <si>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</si>
  <si>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</si>
  <si>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</si>
  <si>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</si>
  <si>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</si>
  <si>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</si>
  <si>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</si>
  <si>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</si>
  <si>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商品期首たな卸高</t>
  </si>
  <si>
    <t>当期商品仕入高</t>
  </si>
  <si>
    <t>合計</t>
  </si>
  <si>
    <t>商品期末たな卸高</t>
  </si>
  <si>
    <t>売上原価</t>
  </si>
  <si>
    <t>売上総利益</t>
  </si>
  <si>
    <t>荷造運搬費</t>
  </si>
  <si>
    <t>役員報酬</t>
  </si>
  <si>
    <t>給料手当及び賞与</t>
  </si>
  <si>
    <t>株式報酬費用</t>
  </si>
  <si>
    <t>法定福利費</t>
  </si>
  <si>
    <t>（うち退職給付費用）</t>
  </si>
  <si>
    <t>福利厚生費</t>
  </si>
  <si>
    <t>通信費</t>
  </si>
  <si>
    <t>旅費及び交通費</t>
  </si>
  <si>
    <t>租税公課</t>
  </si>
  <si>
    <t>水道光熱費</t>
  </si>
  <si>
    <t>事務用消耗品費</t>
  </si>
  <si>
    <t>賃借料</t>
  </si>
  <si>
    <t>減価償却費</t>
  </si>
  <si>
    <t>貸倒引当金繰入額</t>
  </si>
  <si>
    <t>（うち賞与引当金繰入額）</t>
  </si>
  <si>
    <t>役員賞与引当金繰入額</t>
  </si>
  <si>
    <t>退職給付引当金繰入額</t>
  </si>
  <si>
    <t>販売費・一般管理費</t>
  </si>
  <si>
    <t>営業利益</t>
  </si>
  <si>
    <t>受取利息</t>
  </si>
  <si>
    <t>受取配当金</t>
  </si>
  <si>
    <t>仕入割引</t>
  </si>
  <si>
    <t>受取手数料</t>
  </si>
  <si>
    <t>為替差益</t>
  </si>
  <si>
    <t>企業立地奨励金</t>
  </si>
  <si>
    <t>雑収益</t>
  </si>
  <si>
    <t>営業外収益</t>
  </si>
  <si>
    <t>支払利息</t>
  </si>
  <si>
    <t>手形売却損</t>
  </si>
  <si>
    <t>売上割引</t>
  </si>
  <si>
    <t>為替差損</t>
  </si>
  <si>
    <t>雑損失</t>
  </si>
  <si>
    <t>営業外費用</t>
  </si>
  <si>
    <t>経常利益</t>
  </si>
  <si>
    <t>固定資産売却益</t>
  </si>
  <si>
    <t>投資有価証券売却益</t>
  </si>
  <si>
    <t>特別利益</t>
  </si>
  <si>
    <t>固定資産除却損</t>
  </si>
  <si>
    <t>固定資産売却損</t>
  </si>
  <si>
    <t>投資有価証券売却損</t>
  </si>
  <si>
    <t>投資有価証券評価損</t>
  </si>
  <si>
    <t>ゴルフ会員権評価損</t>
  </si>
  <si>
    <t>減損損失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</si>
  <si>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</si>
  <si>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</si>
  <si>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</si>
  <si>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</si>
  <si>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</si>
  <si>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</si>
  <si>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</si>
  <si>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</si>
  <si>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</si>
  <si>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</si>
  <si>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2013/11/13</t>
  </si>
  <si>
    <t>2013/09/30</t>
  </si>
  <si>
    <t>2013/08/07</t>
  </si>
  <si>
    <t>2013/06/30</t>
  </si>
  <si>
    <t>2013/02/14</t>
  </si>
  <si>
    <t>2012/12/31</t>
  </si>
  <si>
    <t>2012/11/07</t>
  </si>
  <si>
    <t>2012/09/30</t>
  </si>
  <si>
    <t>2012/08/08</t>
  </si>
  <si>
    <t>2012/06/30</t>
  </si>
  <si>
    <t>2012/02/08</t>
  </si>
  <si>
    <t>2011/12/31</t>
  </si>
  <si>
    <t>2011/11/09</t>
  </si>
  <si>
    <t>2011/09/30</t>
  </si>
  <si>
    <t>2011/08/03</t>
  </si>
  <si>
    <t>2011/06/30</t>
  </si>
  <si>
    <t>2011/02/09</t>
  </si>
  <si>
    <t>2010/12/31</t>
  </si>
  <si>
    <t>2010/11/10</t>
  </si>
  <si>
    <t>2010/09/30</t>
  </si>
  <si>
    <t>2010/08/06</t>
  </si>
  <si>
    <t>2010/06/30</t>
  </si>
  <si>
    <t>2010/02/10</t>
  </si>
  <si>
    <t>2009/12/31</t>
  </si>
  <si>
    <t>2009/11/12</t>
  </si>
  <si>
    <t>2009/09/30</t>
  </si>
  <si>
    <t>2009/08/06</t>
  </si>
  <si>
    <t>2009/06/30</t>
  </si>
  <si>
    <t>2009/02/12</t>
  </si>
  <si>
    <t>2008/12/31</t>
  </si>
  <si>
    <t>2008/11/13</t>
  </si>
  <si>
    <t>2008/09/30</t>
  </si>
  <si>
    <t>2008/08/12</t>
  </si>
  <si>
    <t>2008/06/30</t>
  </si>
  <si>
    <t>受取手形及び営業未収入金</t>
  </si>
  <si>
    <t>建物及び構築物（純額）</t>
  </si>
  <si>
    <t>その他（純額）</t>
  </si>
  <si>
    <t>支払手形及び買掛金</t>
  </si>
  <si>
    <t>短期借入金</t>
  </si>
  <si>
    <t>為替換算調整勘定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</si>
</sst>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145</v>
      </c>
      <c r="B2" s="14">
        <v>7480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48</v>
      </c>
      <c r="B4" s="15" t="str">
        <f>HYPERLINK("http://www.kabupro.jp/mark/20140214/S10017NF.htm","四半期報告書")</f>
        <v>四半期報告書</v>
      </c>
      <c r="C4" s="15" t="str">
        <f>HYPERLINK("http://www.kabupro.jp/mark/20131113/S1000HA1.htm","四半期報告書")</f>
        <v>四半期報告書</v>
      </c>
      <c r="D4" s="15" t="str">
        <f>HYPERLINK("http://www.kabupro.jp/mark/20130807/S000E5RB.htm","四半期報告書")</f>
        <v>四半期報告書</v>
      </c>
      <c r="E4" s="15" t="str">
        <f>HYPERLINK("http://www.kabupro.jp/mark/20130626/S000DTF5.htm","有価証券報告書")</f>
        <v>有価証券報告書</v>
      </c>
      <c r="F4" s="15" t="str">
        <f>HYPERLINK("http://www.kabupro.jp/mark/20140214/S10017NF.htm","四半期報告書")</f>
        <v>四半期報告書</v>
      </c>
      <c r="G4" s="15" t="str">
        <f>HYPERLINK("http://www.kabupro.jp/mark/20131113/S1000HA1.htm","四半期報告書")</f>
        <v>四半期報告書</v>
      </c>
      <c r="H4" s="15" t="str">
        <f>HYPERLINK("http://www.kabupro.jp/mark/20130807/S000E5RB.htm","四半期報告書")</f>
        <v>四半期報告書</v>
      </c>
      <c r="I4" s="15" t="str">
        <f>HYPERLINK("http://www.kabupro.jp/mark/20130626/S000DTF5.htm","有価証券報告書")</f>
        <v>有価証券報告書</v>
      </c>
      <c r="J4" s="15" t="str">
        <f>HYPERLINK("http://www.kabupro.jp/mark/20130214/S000CW0O.htm","四半期報告書")</f>
        <v>四半期報告書</v>
      </c>
      <c r="K4" s="15" t="str">
        <f>HYPERLINK("http://www.kabupro.jp/mark/20121107/S000C631.htm","四半期報告書")</f>
        <v>四半期報告書</v>
      </c>
      <c r="L4" s="15" t="str">
        <f>HYPERLINK("http://www.kabupro.jp/mark/20120808/S000BN1R.htm","四半期報告書")</f>
        <v>四半期報告書</v>
      </c>
      <c r="M4" s="15" t="str">
        <f>HYPERLINK("http://www.kabupro.jp/mark/20120627/S000B7PJ.htm","有価証券報告書")</f>
        <v>有価証券報告書</v>
      </c>
      <c r="N4" s="15" t="str">
        <f>HYPERLINK("http://www.kabupro.jp/mark/20120208/S000A7VK.htm","四半期報告書")</f>
        <v>四半期報告書</v>
      </c>
      <c r="O4" s="15" t="str">
        <f>HYPERLINK("http://www.kabupro.jp/mark/20111109/S0009MPG.htm","四半期報告書")</f>
        <v>四半期報告書</v>
      </c>
      <c r="P4" s="15" t="str">
        <f>HYPERLINK("http://www.kabupro.jp/mark/20110803/S00090I6.htm","四半期報告書")</f>
        <v>四半期報告書</v>
      </c>
      <c r="Q4" s="15" t="str">
        <f>HYPERLINK("http://www.kabupro.jp/mark/20110628/S0008Q3C.htm","有価証券報告書")</f>
        <v>有価証券報告書</v>
      </c>
      <c r="R4" s="15" t="str">
        <f>HYPERLINK("http://www.kabupro.jp/mark/20110209/S0007PA6.htm","四半期報告書")</f>
        <v>四半期報告書</v>
      </c>
      <c r="S4" s="15" t="str">
        <f>HYPERLINK("http://www.kabupro.jp/mark/20101110/S00073Q9.htm","四半期報告書")</f>
        <v>四半期報告書</v>
      </c>
      <c r="T4" s="15" t="str">
        <f>HYPERLINK("http://www.kabupro.jp/mark/20100806/S0006H5J.htm","四半期報告書")</f>
        <v>四半期報告書</v>
      </c>
      <c r="U4" s="15" t="str">
        <f>HYPERLINK("http://www.kabupro.jp/mark/20100625/S00063FW.htm","有価証券報告書")</f>
        <v>有価証券報告書</v>
      </c>
      <c r="V4" s="15" t="str">
        <f>HYPERLINK("http://www.kabupro.jp/mark/20100210/S00055BG.htm","四半期報告書")</f>
        <v>四半期報告書</v>
      </c>
      <c r="W4" s="15" t="str">
        <f>HYPERLINK("http://www.kabupro.jp/mark/20091112/S0004KU4.htm","四半期報告書")</f>
        <v>四半期報告書</v>
      </c>
      <c r="X4" s="15" t="str">
        <f>HYPERLINK("http://www.kabupro.jp/mark/20090806/S0003TPA.htm","四半期報告書")</f>
        <v>四半期報告書</v>
      </c>
      <c r="Y4" s="15" t="str">
        <f>HYPERLINK("http://www.kabupro.jp/mark/20090626/S0003I5U.htm","有価証券報告書")</f>
        <v>有価証券報告書</v>
      </c>
    </row>
    <row r="5" spans="1:25" ht="14.25" thickBot="1">
      <c r="A5" s="11" t="s">
        <v>49</v>
      </c>
      <c r="B5" s="1" t="s">
        <v>215</v>
      </c>
      <c r="C5" s="1" t="s">
        <v>218</v>
      </c>
      <c r="D5" s="1" t="s">
        <v>220</v>
      </c>
      <c r="E5" s="1" t="s">
        <v>55</v>
      </c>
      <c r="F5" s="1" t="s">
        <v>215</v>
      </c>
      <c r="G5" s="1" t="s">
        <v>218</v>
      </c>
      <c r="H5" s="1" t="s">
        <v>220</v>
      </c>
      <c r="I5" s="1" t="s">
        <v>55</v>
      </c>
      <c r="J5" s="1" t="s">
        <v>222</v>
      </c>
      <c r="K5" s="1" t="s">
        <v>224</v>
      </c>
      <c r="L5" s="1" t="s">
        <v>226</v>
      </c>
      <c r="M5" s="1" t="s">
        <v>59</v>
      </c>
      <c r="N5" s="1" t="s">
        <v>228</v>
      </c>
      <c r="O5" s="1" t="s">
        <v>230</v>
      </c>
      <c r="P5" s="1" t="s">
        <v>232</v>
      </c>
      <c r="Q5" s="1" t="s">
        <v>61</v>
      </c>
      <c r="R5" s="1" t="s">
        <v>234</v>
      </c>
      <c r="S5" s="1" t="s">
        <v>236</v>
      </c>
      <c r="T5" s="1" t="s">
        <v>238</v>
      </c>
      <c r="U5" s="1" t="s">
        <v>63</v>
      </c>
      <c r="V5" s="1" t="s">
        <v>240</v>
      </c>
      <c r="W5" s="1" t="s">
        <v>242</v>
      </c>
      <c r="X5" s="1" t="s">
        <v>244</v>
      </c>
      <c r="Y5" s="1" t="s">
        <v>65</v>
      </c>
    </row>
    <row r="6" spans="1:25" ht="15" thickBot="1" thickTop="1">
      <c r="A6" s="10" t="s">
        <v>50</v>
      </c>
      <c r="B6" s="18" t="s">
        <v>47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51</v>
      </c>
      <c r="B7" s="14" t="s">
        <v>1</v>
      </c>
      <c r="C7" s="14" t="s">
        <v>1</v>
      </c>
      <c r="D7" s="14" t="s">
        <v>1</v>
      </c>
      <c r="E7" s="16" t="s">
        <v>56</v>
      </c>
      <c r="F7" s="14" t="s">
        <v>1</v>
      </c>
      <c r="G7" s="14" t="s">
        <v>1</v>
      </c>
      <c r="H7" s="14" t="s">
        <v>1</v>
      </c>
      <c r="I7" s="16" t="s">
        <v>56</v>
      </c>
      <c r="J7" s="14" t="s">
        <v>1</v>
      </c>
      <c r="K7" s="14" t="s">
        <v>1</v>
      </c>
      <c r="L7" s="14" t="s">
        <v>1</v>
      </c>
      <c r="M7" s="16" t="s">
        <v>56</v>
      </c>
      <c r="N7" s="14" t="s">
        <v>1</v>
      </c>
      <c r="O7" s="14" t="s">
        <v>1</v>
      </c>
      <c r="P7" s="14" t="s">
        <v>1</v>
      </c>
      <c r="Q7" s="16" t="s">
        <v>56</v>
      </c>
      <c r="R7" s="14" t="s">
        <v>1</v>
      </c>
      <c r="S7" s="14" t="s">
        <v>1</v>
      </c>
      <c r="T7" s="14" t="s">
        <v>1</v>
      </c>
      <c r="U7" s="16" t="s">
        <v>56</v>
      </c>
      <c r="V7" s="14" t="s">
        <v>1</v>
      </c>
      <c r="W7" s="14" t="s">
        <v>1</v>
      </c>
      <c r="X7" s="14" t="s">
        <v>1</v>
      </c>
      <c r="Y7" s="16" t="s">
        <v>56</v>
      </c>
    </row>
    <row r="8" spans="1:25" ht="13.5">
      <c r="A8" s="13" t="s">
        <v>52</v>
      </c>
      <c r="B8" s="1" t="s">
        <v>2</v>
      </c>
      <c r="C8" s="1" t="s">
        <v>2</v>
      </c>
      <c r="D8" s="1" t="s">
        <v>2</v>
      </c>
      <c r="E8" s="17" t="s">
        <v>151</v>
      </c>
      <c r="F8" s="1" t="s">
        <v>151</v>
      </c>
      <c r="G8" s="1" t="s">
        <v>151</v>
      </c>
      <c r="H8" s="1" t="s">
        <v>151</v>
      </c>
      <c r="I8" s="17" t="s">
        <v>152</v>
      </c>
      <c r="J8" s="1" t="s">
        <v>152</v>
      </c>
      <c r="K8" s="1" t="s">
        <v>152</v>
      </c>
      <c r="L8" s="1" t="s">
        <v>152</v>
      </c>
      <c r="M8" s="17" t="s">
        <v>153</v>
      </c>
      <c r="N8" s="1" t="s">
        <v>153</v>
      </c>
      <c r="O8" s="1" t="s">
        <v>153</v>
      </c>
      <c r="P8" s="1" t="s">
        <v>153</v>
      </c>
      <c r="Q8" s="17" t="s">
        <v>154</v>
      </c>
      <c r="R8" s="1" t="s">
        <v>154</v>
      </c>
      <c r="S8" s="1" t="s">
        <v>154</v>
      </c>
      <c r="T8" s="1" t="s">
        <v>154</v>
      </c>
      <c r="U8" s="17" t="s">
        <v>155</v>
      </c>
      <c r="V8" s="1" t="s">
        <v>155</v>
      </c>
      <c r="W8" s="1" t="s">
        <v>155</v>
      </c>
      <c r="X8" s="1" t="s">
        <v>155</v>
      </c>
      <c r="Y8" s="17" t="s">
        <v>156</v>
      </c>
    </row>
    <row r="9" spans="1:25" ht="13.5">
      <c r="A9" s="13" t="s">
        <v>53</v>
      </c>
      <c r="B9" s="1" t="s">
        <v>217</v>
      </c>
      <c r="C9" s="1" t="s">
        <v>219</v>
      </c>
      <c r="D9" s="1" t="s">
        <v>221</v>
      </c>
      <c r="E9" s="17" t="s">
        <v>57</v>
      </c>
      <c r="F9" s="1" t="s">
        <v>223</v>
      </c>
      <c r="G9" s="1" t="s">
        <v>225</v>
      </c>
      <c r="H9" s="1" t="s">
        <v>227</v>
      </c>
      <c r="I9" s="17" t="s">
        <v>58</v>
      </c>
      <c r="J9" s="1" t="s">
        <v>229</v>
      </c>
      <c r="K9" s="1" t="s">
        <v>231</v>
      </c>
      <c r="L9" s="1" t="s">
        <v>233</v>
      </c>
      <c r="M9" s="17" t="s">
        <v>60</v>
      </c>
      <c r="N9" s="1" t="s">
        <v>235</v>
      </c>
      <c r="O9" s="1" t="s">
        <v>237</v>
      </c>
      <c r="P9" s="1" t="s">
        <v>239</v>
      </c>
      <c r="Q9" s="17" t="s">
        <v>62</v>
      </c>
      <c r="R9" s="1" t="s">
        <v>241</v>
      </c>
      <c r="S9" s="1" t="s">
        <v>243</v>
      </c>
      <c r="T9" s="1" t="s">
        <v>245</v>
      </c>
      <c r="U9" s="17" t="s">
        <v>64</v>
      </c>
      <c r="V9" s="1" t="s">
        <v>247</v>
      </c>
      <c r="W9" s="1" t="s">
        <v>249</v>
      </c>
      <c r="X9" s="1" t="s">
        <v>251</v>
      </c>
      <c r="Y9" s="17" t="s">
        <v>66</v>
      </c>
    </row>
    <row r="10" spans="1:25" ht="14.25" thickBot="1">
      <c r="A10" s="13" t="s">
        <v>54</v>
      </c>
      <c r="B10" s="1" t="s">
        <v>68</v>
      </c>
      <c r="C10" s="1" t="s">
        <v>68</v>
      </c>
      <c r="D10" s="1" t="s">
        <v>68</v>
      </c>
      <c r="E10" s="17" t="s">
        <v>68</v>
      </c>
      <c r="F10" s="1" t="s">
        <v>68</v>
      </c>
      <c r="G10" s="1" t="s">
        <v>68</v>
      </c>
      <c r="H10" s="1" t="s">
        <v>68</v>
      </c>
      <c r="I10" s="17" t="s">
        <v>68</v>
      </c>
      <c r="J10" s="1" t="s">
        <v>68</v>
      </c>
      <c r="K10" s="1" t="s">
        <v>68</v>
      </c>
      <c r="L10" s="1" t="s">
        <v>68</v>
      </c>
      <c r="M10" s="17" t="s">
        <v>68</v>
      </c>
      <c r="N10" s="1" t="s">
        <v>68</v>
      </c>
      <c r="O10" s="1" t="s">
        <v>68</v>
      </c>
      <c r="P10" s="1" t="s">
        <v>68</v>
      </c>
      <c r="Q10" s="17" t="s">
        <v>68</v>
      </c>
      <c r="R10" s="1" t="s">
        <v>68</v>
      </c>
      <c r="S10" s="1" t="s">
        <v>68</v>
      </c>
      <c r="T10" s="1" t="s">
        <v>68</v>
      </c>
      <c r="U10" s="17" t="s">
        <v>68</v>
      </c>
      <c r="V10" s="1" t="s">
        <v>68</v>
      </c>
      <c r="W10" s="1" t="s">
        <v>68</v>
      </c>
      <c r="X10" s="1" t="s">
        <v>68</v>
      </c>
      <c r="Y10" s="17" t="s">
        <v>68</v>
      </c>
    </row>
    <row r="11" spans="1:25" ht="14.25" thickTop="1">
      <c r="A11" s="26" t="s">
        <v>157</v>
      </c>
      <c r="B11" s="27">
        <v>24278334</v>
      </c>
      <c r="C11" s="27">
        <v>15531252</v>
      </c>
      <c r="D11" s="27">
        <v>7633057</v>
      </c>
      <c r="E11" s="21">
        <v>30366368</v>
      </c>
      <c r="F11" s="27">
        <v>22536746</v>
      </c>
      <c r="G11" s="27">
        <v>15143408</v>
      </c>
      <c r="H11" s="27">
        <v>7777633</v>
      </c>
      <c r="I11" s="21">
        <v>33938787</v>
      </c>
      <c r="J11" s="27">
        <v>25109396</v>
      </c>
      <c r="K11" s="27">
        <v>17187322</v>
      </c>
      <c r="L11" s="27">
        <v>9191272</v>
      </c>
      <c r="M11" s="21">
        <v>34442190</v>
      </c>
      <c r="N11" s="27">
        <v>25903637</v>
      </c>
      <c r="O11" s="27">
        <v>17457655</v>
      </c>
      <c r="P11" s="27">
        <v>8476094</v>
      </c>
      <c r="Q11" s="21">
        <v>25068312</v>
      </c>
      <c r="R11" s="27">
        <v>17317224</v>
      </c>
      <c r="S11" s="27">
        <v>10382044</v>
      </c>
      <c r="T11" s="27">
        <v>4735406</v>
      </c>
      <c r="U11" s="21">
        <v>33034747</v>
      </c>
      <c r="V11" s="27">
        <v>26838445</v>
      </c>
      <c r="W11" s="27">
        <v>18561804</v>
      </c>
      <c r="X11" s="27">
        <v>9369732</v>
      </c>
      <c r="Y11" s="21">
        <v>41772165</v>
      </c>
    </row>
    <row r="12" spans="1:25" ht="13.5">
      <c r="A12" s="7" t="s">
        <v>162</v>
      </c>
      <c r="B12" s="28">
        <v>20650353</v>
      </c>
      <c r="C12" s="28">
        <v>13169795</v>
      </c>
      <c r="D12" s="28">
        <v>6524265</v>
      </c>
      <c r="E12" s="22">
        <v>25741185</v>
      </c>
      <c r="F12" s="28">
        <v>19149799</v>
      </c>
      <c r="G12" s="28">
        <v>12831734</v>
      </c>
      <c r="H12" s="28">
        <v>6622006</v>
      </c>
      <c r="I12" s="22">
        <v>28565215</v>
      </c>
      <c r="J12" s="28">
        <v>21188254</v>
      </c>
      <c r="K12" s="28">
        <v>14444540</v>
      </c>
      <c r="L12" s="28">
        <v>7748785</v>
      </c>
      <c r="M12" s="22">
        <v>28968029</v>
      </c>
      <c r="N12" s="28">
        <v>21881599</v>
      </c>
      <c r="O12" s="28">
        <v>14709710</v>
      </c>
      <c r="P12" s="28">
        <v>7193996</v>
      </c>
      <c r="Q12" s="22">
        <v>20968409</v>
      </c>
      <c r="R12" s="28">
        <v>14502499</v>
      </c>
      <c r="S12" s="28">
        <v>8631008</v>
      </c>
      <c r="T12" s="28">
        <v>3957913</v>
      </c>
      <c r="U12" s="22">
        <v>27662717</v>
      </c>
      <c r="V12" s="28">
        <v>22530418</v>
      </c>
      <c r="W12" s="28">
        <v>15554975</v>
      </c>
      <c r="X12" s="28">
        <v>7901469</v>
      </c>
      <c r="Y12" s="22">
        <v>35118661</v>
      </c>
    </row>
    <row r="13" spans="1:25" ht="13.5">
      <c r="A13" s="7" t="s">
        <v>163</v>
      </c>
      <c r="B13" s="28">
        <v>3627981</v>
      </c>
      <c r="C13" s="28">
        <v>2361456</v>
      </c>
      <c r="D13" s="28">
        <v>1108792</v>
      </c>
      <c r="E13" s="22">
        <v>4625183</v>
      </c>
      <c r="F13" s="28">
        <v>3386947</v>
      </c>
      <c r="G13" s="28">
        <v>2311673</v>
      </c>
      <c r="H13" s="28">
        <v>1155627</v>
      </c>
      <c r="I13" s="22">
        <v>5373571</v>
      </c>
      <c r="J13" s="28">
        <v>3921142</v>
      </c>
      <c r="K13" s="28">
        <v>2742782</v>
      </c>
      <c r="L13" s="28">
        <v>1442487</v>
      </c>
      <c r="M13" s="22">
        <v>5474161</v>
      </c>
      <c r="N13" s="28">
        <v>4022038</v>
      </c>
      <c r="O13" s="28">
        <v>2747945</v>
      </c>
      <c r="P13" s="28">
        <v>1282097</v>
      </c>
      <c r="Q13" s="22">
        <v>4099902</v>
      </c>
      <c r="R13" s="28">
        <v>2814725</v>
      </c>
      <c r="S13" s="28">
        <v>1751035</v>
      </c>
      <c r="T13" s="28">
        <v>777492</v>
      </c>
      <c r="U13" s="22">
        <v>5372030</v>
      </c>
      <c r="V13" s="28">
        <v>4308026</v>
      </c>
      <c r="W13" s="28">
        <v>3006828</v>
      </c>
      <c r="X13" s="28">
        <v>1468262</v>
      </c>
      <c r="Y13" s="22">
        <v>6653504</v>
      </c>
    </row>
    <row r="14" spans="1:25" ht="13.5">
      <c r="A14" s="6" t="s">
        <v>164</v>
      </c>
      <c r="B14" s="28">
        <v>270446</v>
      </c>
      <c r="C14" s="28">
        <v>174807</v>
      </c>
      <c r="D14" s="28">
        <v>86362</v>
      </c>
      <c r="E14" s="22">
        <v>328648</v>
      </c>
      <c r="F14" s="28">
        <v>247091</v>
      </c>
      <c r="G14" s="28">
        <v>164535</v>
      </c>
      <c r="H14" s="28">
        <v>83500</v>
      </c>
      <c r="I14" s="22">
        <v>339159</v>
      </c>
      <c r="J14" s="28">
        <v>252455</v>
      </c>
      <c r="K14" s="28">
        <v>171501</v>
      </c>
      <c r="L14" s="28">
        <v>89788</v>
      </c>
      <c r="M14" s="22">
        <v>356755</v>
      </c>
      <c r="N14" s="28">
        <v>267995</v>
      </c>
      <c r="O14" s="28">
        <v>179865</v>
      </c>
      <c r="P14" s="28">
        <v>89006</v>
      </c>
      <c r="Q14" s="22">
        <v>335220</v>
      </c>
      <c r="R14" s="28">
        <v>244370</v>
      </c>
      <c r="S14" s="28">
        <v>158220</v>
      </c>
      <c r="T14" s="28">
        <v>78602</v>
      </c>
      <c r="U14" s="22">
        <v>455505</v>
      </c>
      <c r="V14" s="28">
        <v>362727</v>
      </c>
      <c r="W14" s="28">
        <v>246825</v>
      </c>
      <c r="X14" s="28">
        <v>125650</v>
      </c>
      <c r="Y14" s="22">
        <v>485306</v>
      </c>
    </row>
    <row r="15" spans="1:25" ht="13.5">
      <c r="A15" s="6" t="s">
        <v>166</v>
      </c>
      <c r="B15" s="28">
        <v>1497796</v>
      </c>
      <c r="C15" s="28">
        <v>919349</v>
      </c>
      <c r="D15" s="28">
        <v>462802</v>
      </c>
      <c r="E15" s="22">
        <v>1972862</v>
      </c>
      <c r="F15" s="28">
        <v>1512741</v>
      </c>
      <c r="G15" s="28">
        <v>927462</v>
      </c>
      <c r="H15" s="28">
        <v>463054</v>
      </c>
      <c r="I15" s="22">
        <v>2076801</v>
      </c>
      <c r="J15" s="28">
        <v>1590681</v>
      </c>
      <c r="K15" s="28">
        <v>959223</v>
      </c>
      <c r="L15" s="28">
        <v>476235</v>
      </c>
      <c r="M15" s="22">
        <v>2113793</v>
      </c>
      <c r="N15" s="28">
        <v>1609905</v>
      </c>
      <c r="O15" s="28">
        <v>965382</v>
      </c>
      <c r="P15" s="28">
        <v>474556</v>
      </c>
      <c r="Q15" s="22">
        <v>1932904</v>
      </c>
      <c r="R15" s="28">
        <v>1477745</v>
      </c>
      <c r="S15" s="28">
        <v>928277</v>
      </c>
      <c r="T15" s="28">
        <v>479211</v>
      </c>
      <c r="U15" s="22">
        <v>2347881</v>
      </c>
      <c r="V15" s="28">
        <v>1822691</v>
      </c>
      <c r="W15" s="28">
        <v>1121102</v>
      </c>
      <c r="X15" s="28">
        <v>570373</v>
      </c>
      <c r="Y15" s="22">
        <v>2459602</v>
      </c>
    </row>
    <row r="16" spans="1:25" ht="13.5">
      <c r="A16" s="6" t="s">
        <v>167</v>
      </c>
      <c r="B16" s="28">
        <v>19059</v>
      </c>
      <c r="C16" s="28">
        <v>17401</v>
      </c>
      <c r="D16" s="28"/>
      <c r="E16" s="22"/>
      <c r="F16" s="28"/>
      <c r="G16" s="28"/>
      <c r="H16" s="28"/>
      <c r="I16" s="22">
        <v>12546</v>
      </c>
      <c r="J16" s="28"/>
      <c r="K16" s="28"/>
      <c r="L16" s="28"/>
      <c r="M16" s="22">
        <v>30106</v>
      </c>
      <c r="N16" s="28"/>
      <c r="O16" s="28"/>
      <c r="P16" s="28"/>
      <c r="Q16" s="22"/>
      <c r="R16" s="28"/>
      <c r="S16" s="28"/>
      <c r="T16" s="28"/>
      <c r="U16" s="22"/>
      <c r="V16" s="28"/>
      <c r="W16" s="28"/>
      <c r="X16" s="28"/>
      <c r="Y16" s="22"/>
    </row>
    <row r="17" spans="1:25" ht="13.5">
      <c r="A17" s="6" t="s">
        <v>168</v>
      </c>
      <c r="B17" s="28">
        <v>209055</v>
      </c>
      <c r="C17" s="28">
        <v>140711</v>
      </c>
      <c r="D17" s="28">
        <v>65425</v>
      </c>
      <c r="E17" s="22">
        <v>278224</v>
      </c>
      <c r="F17" s="28">
        <v>209561</v>
      </c>
      <c r="G17" s="28">
        <v>141686</v>
      </c>
      <c r="H17" s="28">
        <v>65074</v>
      </c>
      <c r="I17" s="22">
        <v>296917</v>
      </c>
      <c r="J17" s="28">
        <v>222552</v>
      </c>
      <c r="K17" s="28">
        <v>148644</v>
      </c>
      <c r="L17" s="28">
        <v>72862</v>
      </c>
      <c r="M17" s="22">
        <v>260451</v>
      </c>
      <c r="N17" s="28">
        <v>185422</v>
      </c>
      <c r="O17" s="28">
        <v>126184</v>
      </c>
      <c r="P17" s="28">
        <v>55805</v>
      </c>
      <c r="Q17" s="22">
        <v>234687</v>
      </c>
      <c r="R17" s="28">
        <v>175968</v>
      </c>
      <c r="S17" s="28">
        <v>117705</v>
      </c>
      <c r="T17" s="28">
        <v>59720</v>
      </c>
      <c r="U17" s="22">
        <v>237261</v>
      </c>
      <c r="V17" s="28">
        <v>180494</v>
      </c>
      <c r="W17" s="28">
        <v>119769</v>
      </c>
      <c r="X17" s="28">
        <v>54951</v>
      </c>
      <c r="Y17" s="22">
        <v>258095</v>
      </c>
    </row>
    <row r="18" spans="1:25" ht="13.5">
      <c r="A18" s="6" t="s">
        <v>169</v>
      </c>
      <c r="B18" s="28">
        <v>88707</v>
      </c>
      <c r="C18" s="28">
        <v>57966</v>
      </c>
      <c r="D18" s="28">
        <v>31188</v>
      </c>
      <c r="E18" s="22">
        <v>115919</v>
      </c>
      <c r="F18" s="28">
        <v>89614</v>
      </c>
      <c r="G18" s="28">
        <v>58667</v>
      </c>
      <c r="H18" s="28">
        <v>31796</v>
      </c>
      <c r="I18" s="22">
        <v>116897</v>
      </c>
      <c r="J18" s="28">
        <v>85431</v>
      </c>
      <c r="K18" s="28">
        <v>58576</v>
      </c>
      <c r="L18" s="28">
        <v>31466</v>
      </c>
      <c r="M18" s="22">
        <v>113209</v>
      </c>
      <c r="N18" s="28">
        <v>85781</v>
      </c>
      <c r="O18" s="28">
        <v>54235</v>
      </c>
      <c r="P18" s="28">
        <v>29011</v>
      </c>
      <c r="Q18" s="22">
        <v>108981</v>
      </c>
      <c r="R18" s="28">
        <v>80645</v>
      </c>
      <c r="S18" s="28">
        <v>55524</v>
      </c>
      <c r="T18" s="28">
        <v>29994</v>
      </c>
      <c r="U18" s="22">
        <v>115605</v>
      </c>
      <c r="V18" s="28">
        <v>89653</v>
      </c>
      <c r="W18" s="28">
        <v>58492</v>
      </c>
      <c r="X18" s="28">
        <v>32294</v>
      </c>
      <c r="Y18" s="22">
        <v>111668</v>
      </c>
    </row>
    <row r="19" spans="1:25" ht="13.5">
      <c r="A19" s="6" t="s">
        <v>176</v>
      </c>
      <c r="B19" s="28">
        <v>173006</v>
      </c>
      <c r="C19" s="28">
        <v>115279</v>
      </c>
      <c r="D19" s="28">
        <v>58232</v>
      </c>
      <c r="E19" s="22">
        <v>222835</v>
      </c>
      <c r="F19" s="28">
        <v>164653</v>
      </c>
      <c r="G19" s="28">
        <v>108987</v>
      </c>
      <c r="H19" s="28">
        <v>54914</v>
      </c>
      <c r="I19" s="22">
        <v>212163</v>
      </c>
      <c r="J19" s="28">
        <v>159148</v>
      </c>
      <c r="K19" s="28">
        <v>106312</v>
      </c>
      <c r="L19" s="28">
        <v>53999</v>
      </c>
      <c r="M19" s="22">
        <v>213485</v>
      </c>
      <c r="N19" s="28">
        <v>163270</v>
      </c>
      <c r="O19" s="28">
        <v>109702</v>
      </c>
      <c r="P19" s="28">
        <v>55545</v>
      </c>
      <c r="Q19" s="22">
        <v>235316</v>
      </c>
      <c r="R19" s="28">
        <v>179031</v>
      </c>
      <c r="S19" s="28">
        <v>121308</v>
      </c>
      <c r="T19" s="28">
        <v>63103</v>
      </c>
      <c r="U19" s="22">
        <v>292793</v>
      </c>
      <c r="V19" s="28">
        <v>246852</v>
      </c>
      <c r="W19" s="28">
        <v>164125</v>
      </c>
      <c r="X19" s="28">
        <v>81971</v>
      </c>
      <c r="Y19" s="22">
        <v>335690</v>
      </c>
    </row>
    <row r="20" spans="1:25" ht="13.5">
      <c r="A20" s="6" t="s">
        <v>177</v>
      </c>
      <c r="B20" s="28">
        <v>134212</v>
      </c>
      <c r="C20" s="28">
        <v>87788</v>
      </c>
      <c r="D20" s="28">
        <v>42838</v>
      </c>
      <c r="E20" s="22">
        <v>183439</v>
      </c>
      <c r="F20" s="28">
        <v>136177</v>
      </c>
      <c r="G20" s="28">
        <v>89998</v>
      </c>
      <c r="H20" s="28">
        <v>44830</v>
      </c>
      <c r="I20" s="22">
        <v>205458</v>
      </c>
      <c r="J20" s="28">
        <v>155061</v>
      </c>
      <c r="K20" s="28">
        <v>105015</v>
      </c>
      <c r="L20" s="28">
        <v>53715</v>
      </c>
      <c r="M20" s="22">
        <v>206767</v>
      </c>
      <c r="N20" s="28">
        <v>145978</v>
      </c>
      <c r="O20" s="28">
        <v>91190</v>
      </c>
      <c r="P20" s="28">
        <v>45946</v>
      </c>
      <c r="Q20" s="22">
        <v>210923</v>
      </c>
      <c r="R20" s="28">
        <v>158942</v>
      </c>
      <c r="S20" s="28">
        <v>106159</v>
      </c>
      <c r="T20" s="28">
        <v>53260</v>
      </c>
      <c r="U20" s="22">
        <v>112239</v>
      </c>
      <c r="V20" s="28">
        <v>49838</v>
      </c>
      <c r="W20" s="28">
        <v>33136</v>
      </c>
      <c r="X20" s="28">
        <v>16488</v>
      </c>
      <c r="Y20" s="22">
        <v>69963</v>
      </c>
    </row>
    <row r="21" spans="1:25" ht="13.5">
      <c r="A21" s="6" t="s">
        <v>178</v>
      </c>
      <c r="B21" s="28">
        <v>3653</v>
      </c>
      <c r="C21" s="28">
        <v>4070</v>
      </c>
      <c r="D21" s="28">
        <v>7175</v>
      </c>
      <c r="E21" s="22">
        <v>6789</v>
      </c>
      <c r="F21" s="28">
        <v>13319</v>
      </c>
      <c r="G21" s="28"/>
      <c r="H21" s="28"/>
      <c r="I21" s="22"/>
      <c r="J21" s="28"/>
      <c r="K21" s="28"/>
      <c r="L21" s="28"/>
      <c r="M21" s="22">
        <v>2252</v>
      </c>
      <c r="N21" s="28"/>
      <c r="O21" s="28"/>
      <c r="P21" s="28"/>
      <c r="Q21" s="22">
        <v>4012</v>
      </c>
      <c r="R21" s="28">
        <v>4403</v>
      </c>
      <c r="S21" s="28">
        <v>3270</v>
      </c>
      <c r="T21" s="28"/>
      <c r="U21" s="22">
        <v>208</v>
      </c>
      <c r="V21" s="28">
        <v>1362</v>
      </c>
      <c r="W21" s="28">
        <v>1651</v>
      </c>
      <c r="X21" s="28">
        <v>721</v>
      </c>
      <c r="Y21" s="22"/>
    </row>
    <row r="22" spans="1:25" ht="13.5">
      <c r="A22" s="6" t="s">
        <v>179</v>
      </c>
      <c r="B22" s="28">
        <v>75777</v>
      </c>
      <c r="C22" s="28">
        <v>132437</v>
      </c>
      <c r="D22" s="28">
        <v>62162</v>
      </c>
      <c r="E22" s="22">
        <v>127346</v>
      </c>
      <c r="F22" s="28">
        <v>68963</v>
      </c>
      <c r="G22" s="28">
        <v>136388</v>
      </c>
      <c r="H22" s="28">
        <v>71482</v>
      </c>
      <c r="I22" s="22">
        <v>162596</v>
      </c>
      <c r="J22" s="28">
        <v>89192</v>
      </c>
      <c r="K22" s="28">
        <v>177207</v>
      </c>
      <c r="L22" s="28">
        <v>105800</v>
      </c>
      <c r="M22" s="22">
        <v>154995</v>
      </c>
      <c r="N22" s="28">
        <v>102099</v>
      </c>
      <c r="O22" s="28">
        <v>187518</v>
      </c>
      <c r="P22" s="28">
        <v>80764</v>
      </c>
      <c r="Q22" s="22">
        <v>135659</v>
      </c>
      <c r="R22" s="28">
        <v>57334</v>
      </c>
      <c r="S22" s="28">
        <v>102993</v>
      </c>
      <c r="T22" s="28">
        <v>74754</v>
      </c>
      <c r="U22" s="22">
        <v>108188</v>
      </c>
      <c r="V22" s="28">
        <v>101100</v>
      </c>
      <c r="W22" s="28">
        <v>160624</v>
      </c>
      <c r="X22" s="28">
        <v>99483</v>
      </c>
      <c r="Y22" s="22">
        <v>193924</v>
      </c>
    </row>
    <row r="23" spans="1:25" ht="13.5">
      <c r="A23" s="6" t="s">
        <v>180</v>
      </c>
      <c r="B23" s="28"/>
      <c r="C23" s="28"/>
      <c r="D23" s="28"/>
      <c r="E23" s="22"/>
      <c r="F23" s="28">
        <v>13500</v>
      </c>
      <c r="G23" s="28">
        <v>9000</v>
      </c>
      <c r="H23" s="28">
        <v>4500</v>
      </c>
      <c r="I23" s="22">
        <v>15000</v>
      </c>
      <c r="J23" s="28">
        <v>36751</v>
      </c>
      <c r="K23" s="28">
        <v>24500</v>
      </c>
      <c r="L23" s="28">
        <v>12253</v>
      </c>
      <c r="M23" s="22">
        <v>28000</v>
      </c>
      <c r="N23" s="28">
        <v>12000</v>
      </c>
      <c r="O23" s="28">
        <v>6000</v>
      </c>
      <c r="P23" s="28"/>
      <c r="Q23" s="22"/>
      <c r="R23" s="28"/>
      <c r="S23" s="28"/>
      <c r="T23" s="28"/>
      <c r="U23" s="22"/>
      <c r="V23" s="28"/>
      <c r="W23" s="28"/>
      <c r="X23" s="28"/>
      <c r="Y23" s="22">
        <v>66000</v>
      </c>
    </row>
    <row r="24" spans="1:25" ht="13.5">
      <c r="A24" s="6" t="s">
        <v>181</v>
      </c>
      <c r="B24" s="28">
        <v>147767</v>
      </c>
      <c r="C24" s="28">
        <v>98513</v>
      </c>
      <c r="D24" s="28">
        <v>49259</v>
      </c>
      <c r="E24" s="22">
        <v>74350</v>
      </c>
      <c r="F24" s="28">
        <v>55763</v>
      </c>
      <c r="G24" s="28">
        <v>37175</v>
      </c>
      <c r="H24" s="28">
        <v>18587</v>
      </c>
      <c r="I24" s="22">
        <v>61493</v>
      </c>
      <c r="J24" s="28">
        <v>46119</v>
      </c>
      <c r="K24" s="28">
        <v>30746</v>
      </c>
      <c r="L24" s="28">
        <v>15373</v>
      </c>
      <c r="M24" s="22">
        <v>67323</v>
      </c>
      <c r="N24" s="28">
        <v>50493</v>
      </c>
      <c r="O24" s="28">
        <v>33663</v>
      </c>
      <c r="P24" s="28">
        <v>16833</v>
      </c>
      <c r="Q24" s="22">
        <v>73828</v>
      </c>
      <c r="R24" s="28">
        <v>55372</v>
      </c>
      <c r="S24" s="28">
        <v>36916</v>
      </c>
      <c r="T24" s="28">
        <v>18460</v>
      </c>
      <c r="U24" s="22">
        <v>65459</v>
      </c>
      <c r="V24" s="28">
        <v>49097</v>
      </c>
      <c r="W24" s="28">
        <v>32735</v>
      </c>
      <c r="X24" s="28">
        <v>16373</v>
      </c>
      <c r="Y24" s="22">
        <v>33862</v>
      </c>
    </row>
    <row r="25" spans="1:25" ht="13.5">
      <c r="A25" s="6" t="s">
        <v>78</v>
      </c>
      <c r="B25" s="28">
        <v>644167</v>
      </c>
      <c r="C25" s="28">
        <v>420108</v>
      </c>
      <c r="D25" s="28">
        <v>207751</v>
      </c>
      <c r="E25" s="22">
        <v>929652</v>
      </c>
      <c r="F25" s="28">
        <v>667828</v>
      </c>
      <c r="G25" s="28">
        <v>451961</v>
      </c>
      <c r="H25" s="28">
        <v>240521</v>
      </c>
      <c r="I25" s="22">
        <v>930841</v>
      </c>
      <c r="J25" s="28">
        <v>699337</v>
      </c>
      <c r="K25" s="28">
        <v>473755</v>
      </c>
      <c r="L25" s="28">
        <v>245519</v>
      </c>
      <c r="M25" s="22">
        <v>943458</v>
      </c>
      <c r="N25" s="28">
        <v>709488</v>
      </c>
      <c r="O25" s="28">
        <v>478696</v>
      </c>
      <c r="P25" s="28">
        <v>234234</v>
      </c>
      <c r="Q25" s="22">
        <v>843322</v>
      </c>
      <c r="R25" s="28">
        <v>628087</v>
      </c>
      <c r="S25" s="28">
        <v>424626</v>
      </c>
      <c r="T25" s="28">
        <v>231950</v>
      </c>
      <c r="U25" s="22">
        <v>1016690</v>
      </c>
      <c r="V25" s="28">
        <v>760289</v>
      </c>
      <c r="W25" s="28">
        <v>509616</v>
      </c>
      <c r="X25" s="28">
        <v>260668</v>
      </c>
      <c r="Y25" s="22">
        <v>1096693</v>
      </c>
    </row>
    <row r="26" spans="1:25" ht="13.5">
      <c r="A26" s="6" t="s">
        <v>182</v>
      </c>
      <c r="B26" s="28">
        <v>3263649</v>
      </c>
      <c r="C26" s="28">
        <v>2168434</v>
      </c>
      <c r="D26" s="28">
        <v>1073199</v>
      </c>
      <c r="E26" s="22">
        <v>4240069</v>
      </c>
      <c r="F26" s="28">
        <v>3179214</v>
      </c>
      <c r="G26" s="28">
        <v>2125861</v>
      </c>
      <c r="H26" s="28">
        <v>1078262</v>
      </c>
      <c r="I26" s="22">
        <v>4429874</v>
      </c>
      <c r="J26" s="28">
        <v>3336731</v>
      </c>
      <c r="K26" s="28">
        <v>2255483</v>
      </c>
      <c r="L26" s="28">
        <v>1157014</v>
      </c>
      <c r="M26" s="22">
        <v>4490599</v>
      </c>
      <c r="N26" s="28">
        <v>3332436</v>
      </c>
      <c r="O26" s="28">
        <v>2232439</v>
      </c>
      <c r="P26" s="28">
        <v>1081703</v>
      </c>
      <c r="Q26" s="22">
        <v>4114856</v>
      </c>
      <c r="R26" s="28">
        <v>3061900</v>
      </c>
      <c r="S26" s="28">
        <v>2055003</v>
      </c>
      <c r="T26" s="28">
        <v>1089057</v>
      </c>
      <c r="U26" s="22">
        <v>4751833</v>
      </c>
      <c r="V26" s="28">
        <v>3664107</v>
      </c>
      <c r="W26" s="28">
        <v>2448080</v>
      </c>
      <c r="X26" s="28">
        <v>1258976</v>
      </c>
      <c r="Y26" s="22">
        <v>5110805</v>
      </c>
    </row>
    <row r="27" spans="1:25" ht="14.25" thickBot="1">
      <c r="A27" s="25" t="s">
        <v>183</v>
      </c>
      <c r="B27" s="29">
        <v>364332</v>
      </c>
      <c r="C27" s="29">
        <v>193022</v>
      </c>
      <c r="D27" s="29">
        <v>35592</v>
      </c>
      <c r="E27" s="23">
        <v>385113</v>
      </c>
      <c r="F27" s="29">
        <v>207732</v>
      </c>
      <c r="G27" s="29">
        <v>185811</v>
      </c>
      <c r="H27" s="29">
        <v>77364</v>
      </c>
      <c r="I27" s="23">
        <v>943697</v>
      </c>
      <c r="J27" s="29">
        <v>584410</v>
      </c>
      <c r="K27" s="29">
        <v>487298</v>
      </c>
      <c r="L27" s="29">
        <v>285472</v>
      </c>
      <c r="M27" s="23">
        <v>983561</v>
      </c>
      <c r="N27" s="29">
        <v>689602</v>
      </c>
      <c r="O27" s="29">
        <v>515505</v>
      </c>
      <c r="P27" s="29">
        <v>200394</v>
      </c>
      <c r="Q27" s="23">
        <v>-14953</v>
      </c>
      <c r="R27" s="29">
        <v>-247175</v>
      </c>
      <c r="S27" s="29">
        <v>-303967</v>
      </c>
      <c r="T27" s="29">
        <v>-311564</v>
      </c>
      <c r="U27" s="23">
        <v>620197</v>
      </c>
      <c r="V27" s="29">
        <v>643918</v>
      </c>
      <c r="W27" s="29">
        <v>558748</v>
      </c>
      <c r="X27" s="29">
        <v>209285</v>
      </c>
      <c r="Y27" s="23">
        <v>1542698</v>
      </c>
    </row>
    <row r="28" spans="1:25" ht="14.25" thickTop="1">
      <c r="A28" s="6" t="s">
        <v>184</v>
      </c>
      <c r="B28" s="28">
        <v>3662</v>
      </c>
      <c r="C28" s="28">
        <v>2468</v>
      </c>
      <c r="D28" s="28">
        <v>1255</v>
      </c>
      <c r="E28" s="22">
        <v>2664</v>
      </c>
      <c r="F28" s="28">
        <v>1949</v>
      </c>
      <c r="G28" s="28">
        <v>1247</v>
      </c>
      <c r="H28" s="28">
        <v>581</v>
      </c>
      <c r="I28" s="22">
        <v>2273</v>
      </c>
      <c r="J28" s="28">
        <v>1705</v>
      </c>
      <c r="K28" s="28">
        <v>1165</v>
      </c>
      <c r="L28" s="28">
        <v>556</v>
      </c>
      <c r="M28" s="22">
        <v>3646</v>
      </c>
      <c r="N28" s="28">
        <v>3125</v>
      </c>
      <c r="O28" s="28">
        <v>2190</v>
      </c>
      <c r="P28" s="28">
        <v>1103</v>
      </c>
      <c r="Q28" s="22">
        <v>9782</v>
      </c>
      <c r="R28" s="28">
        <v>8229</v>
      </c>
      <c r="S28" s="28">
        <v>6866</v>
      </c>
      <c r="T28" s="28">
        <v>3588</v>
      </c>
      <c r="U28" s="22">
        <v>10095</v>
      </c>
      <c r="V28" s="28">
        <v>8057</v>
      </c>
      <c r="W28" s="28">
        <v>5568</v>
      </c>
      <c r="X28" s="28">
        <v>2909</v>
      </c>
      <c r="Y28" s="22">
        <v>6371</v>
      </c>
    </row>
    <row r="29" spans="1:25" ht="13.5">
      <c r="A29" s="6" t="s">
        <v>185</v>
      </c>
      <c r="B29" s="28">
        <v>8642</v>
      </c>
      <c r="C29" s="28">
        <v>5193</v>
      </c>
      <c r="D29" s="28">
        <v>3786</v>
      </c>
      <c r="E29" s="22">
        <v>6767</v>
      </c>
      <c r="F29" s="28">
        <v>5747</v>
      </c>
      <c r="G29" s="28">
        <v>3167</v>
      </c>
      <c r="H29" s="28">
        <v>2278</v>
      </c>
      <c r="I29" s="22">
        <v>6813</v>
      </c>
      <c r="J29" s="28">
        <v>5541</v>
      </c>
      <c r="K29" s="28">
        <v>3632</v>
      </c>
      <c r="L29" s="28">
        <v>2276</v>
      </c>
      <c r="M29" s="22">
        <v>5885</v>
      </c>
      <c r="N29" s="28">
        <v>4337</v>
      </c>
      <c r="O29" s="28">
        <v>2757</v>
      </c>
      <c r="P29" s="28">
        <v>1603</v>
      </c>
      <c r="Q29" s="22">
        <v>4363</v>
      </c>
      <c r="R29" s="28">
        <v>3739</v>
      </c>
      <c r="S29" s="28">
        <v>2306</v>
      </c>
      <c r="T29" s="28">
        <v>1488</v>
      </c>
      <c r="U29" s="22">
        <v>7970</v>
      </c>
      <c r="V29" s="28">
        <v>6778</v>
      </c>
      <c r="W29" s="28">
        <v>4148</v>
      </c>
      <c r="X29" s="28">
        <v>3669</v>
      </c>
      <c r="Y29" s="22">
        <v>6665</v>
      </c>
    </row>
    <row r="30" spans="1:25" ht="13.5">
      <c r="A30" s="6" t="s">
        <v>186</v>
      </c>
      <c r="B30" s="28">
        <v>146767</v>
      </c>
      <c r="C30" s="28">
        <v>95869</v>
      </c>
      <c r="D30" s="28">
        <v>47511</v>
      </c>
      <c r="E30" s="22">
        <v>177082</v>
      </c>
      <c r="F30" s="28">
        <v>131914</v>
      </c>
      <c r="G30" s="28">
        <v>89057</v>
      </c>
      <c r="H30" s="28">
        <v>46097</v>
      </c>
      <c r="I30" s="22">
        <v>187566</v>
      </c>
      <c r="J30" s="28">
        <v>138769</v>
      </c>
      <c r="K30" s="28">
        <v>99322</v>
      </c>
      <c r="L30" s="28">
        <v>50657</v>
      </c>
      <c r="M30" s="22">
        <v>194044</v>
      </c>
      <c r="N30" s="28">
        <v>147767</v>
      </c>
      <c r="O30" s="28">
        <v>99388</v>
      </c>
      <c r="P30" s="28">
        <v>46894</v>
      </c>
      <c r="Q30" s="22">
        <v>146388</v>
      </c>
      <c r="R30" s="28">
        <v>102927</v>
      </c>
      <c r="S30" s="28">
        <v>62978</v>
      </c>
      <c r="T30" s="28">
        <v>30083</v>
      </c>
      <c r="U30" s="22">
        <v>214634</v>
      </c>
      <c r="V30" s="28">
        <v>172693</v>
      </c>
      <c r="W30" s="28">
        <v>117630</v>
      </c>
      <c r="X30" s="28">
        <v>60407</v>
      </c>
      <c r="Y30" s="22">
        <v>274104</v>
      </c>
    </row>
    <row r="31" spans="1:25" ht="13.5">
      <c r="A31" s="6" t="s">
        <v>188</v>
      </c>
      <c r="B31" s="28">
        <v>14787</v>
      </c>
      <c r="C31" s="28">
        <v>9533</v>
      </c>
      <c r="D31" s="28">
        <v>9245</v>
      </c>
      <c r="E31" s="22">
        <v>7741</v>
      </c>
      <c r="F31" s="28">
        <v>1770</v>
      </c>
      <c r="G31" s="28">
        <v>296</v>
      </c>
      <c r="H31" s="28">
        <v>1627</v>
      </c>
      <c r="I31" s="22"/>
      <c r="J31" s="28"/>
      <c r="K31" s="28"/>
      <c r="L31" s="28"/>
      <c r="M31" s="22"/>
      <c r="N31" s="28"/>
      <c r="O31" s="28"/>
      <c r="P31" s="28">
        <v>219</v>
      </c>
      <c r="Q31" s="22"/>
      <c r="R31" s="28"/>
      <c r="S31" s="28"/>
      <c r="T31" s="28">
        <v>321</v>
      </c>
      <c r="U31" s="22"/>
      <c r="V31" s="28"/>
      <c r="W31" s="28">
        <v>3295</v>
      </c>
      <c r="X31" s="28">
        <v>6925</v>
      </c>
      <c r="Y31" s="22"/>
    </row>
    <row r="32" spans="1:25" ht="13.5">
      <c r="A32" s="6" t="s">
        <v>78</v>
      </c>
      <c r="B32" s="28">
        <v>29204</v>
      </c>
      <c r="C32" s="28">
        <v>14323</v>
      </c>
      <c r="D32" s="28">
        <v>6886</v>
      </c>
      <c r="E32" s="22">
        <v>27532</v>
      </c>
      <c r="F32" s="28">
        <v>22900</v>
      </c>
      <c r="G32" s="28">
        <v>13351</v>
      </c>
      <c r="H32" s="28">
        <v>3178</v>
      </c>
      <c r="I32" s="22">
        <v>18820</v>
      </c>
      <c r="J32" s="28">
        <v>15906</v>
      </c>
      <c r="K32" s="28">
        <v>8202</v>
      </c>
      <c r="L32" s="28">
        <v>4435</v>
      </c>
      <c r="M32" s="22">
        <v>25010</v>
      </c>
      <c r="N32" s="28">
        <v>10185</v>
      </c>
      <c r="O32" s="28">
        <v>6578</v>
      </c>
      <c r="P32" s="28">
        <v>3187</v>
      </c>
      <c r="Q32" s="22">
        <v>26736</v>
      </c>
      <c r="R32" s="28">
        <v>7780</v>
      </c>
      <c r="S32" s="28">
        <v>6945</v>
      </c>
      <c r="T32" s="28">
        <v>2738</v>
      </c>
      <c r="U32" s="22">
        <v>9275</v>
      </c>
      <c r="V32" s="28">
        <v>5994</v>
      </c>
      <c r="W32" s="28">
        <v>3702</v>
      </c>
      <c r="X32" s="28">
        <v>1538</v>
      </c>
      <c r="Y32" s="22">
        <v>15216</v>
      </c>
    </row>
    <row r="33" spans="1:25" ht="13.5">
      <c r="A33" s="6" t="s">
        <v>191</v>
      </c>
      <c r="B33" s="28">
        <v>203065</v>
      </c>
      <c r="C33" s="28">
        <v>127388</v>
      </c>
      <c r="D33" s="28">
        <v>68684</v>
      </c>
      <c r="E33" s="22">
        <v>221788</v>
      </c>
      <c r="F33" s="28">
        <v>164282</v>
      </c>
      <c r="G33" s="28">
        <v>107119</v>
      </c>
      <c r="H33" s="28">
        <v>53763</v>
      </c>
      <c r="I33" s="22">
        <v>262683</v>
      </c>
      <c r="J33" s="28">
        <v>161922</v>
      </c>
      <c r="K33" s="28">
        <v>112323</v>
      </c>
      <c r="L33" s="28">
        <v>57926</v>
      </c>
      <c r="M33" s="22">
        <v>228586</v>
      </c>
      <c r="N33" s="28">
        <v>165415</v>
      </c>
      <c r="O33" s="28">
        <v>110915</v>
      </c>
      <c r="P33" s="28">
        <v>53009</v>
      </c>
      <c r="Q33" s="22">
        <v>233731</v>
      </c>
      <c r="R33" s="28">
        <v>158335</v>
      </c>
      <c r="S33" s="28">
        <v>100434</v>
      </c>
      <c r="T33" s="28">
        <v>38222</v>
      </c>
      <c r="U33" s="22">
        <v>241975</v>
      </c>
      <c r="V33" s="28">
        <v>193524</v>
      </c>
      <c r="W33" s="28">
        <v>134345</v>
      </c>
      <c r="X33" s="28">
        <v>75450</v>
      </c>
      <c r="Y33" s="22">
        <v>302357</v>
      </c>
    </row>
    <row r="34" spans="1:25" ht="13.5">
      <c r="A34" s="6" t="s">
        <v>192</v>
      </c>
      <c r="B34" s="28">
        <v>5454</v>
      </c>
      <c r="C34" s="28">
        <v>3925</v>
      </c>
      <c r="D34" s="28">
        <v>2130</v>
      </c>
      <c r="E34" s="22">
        <v>13901</v>
      </c>
      <c r="F34" s="28">
        <v>11217</v>
      </c>
      <c r="G34" s="28">
        <v>8015</v>
      </c>
      <c r="H34" s="28">
        <v>4297</v>
      </c>
      <c r="I34" s="22">
        <v>22329</v>
      </c>
      <c r="J34" s="28">
        <v>17501</v>
      </c>
      <c r="K34" s="28">
        <v>12158</v>
      </c>
      <c r="L34" s="28">
        <v>6290</v>
      </c>
      <c r="M34" s="22">
        <v>26965</v>
      </c>
      <c r="N34" s="28">
        <v>20885</v>
      </c>
      <c r="O34" s="28">
        <v>14329</v>
      </c>
      <c r="P34" s="28">
        <v>7357</v>
      </c>
      <c r="Q34" s="22">
        <v>52167</v>
      </c>
      <c r="R34" s="28">
        <v>39828</v>
      </c>
      <c r="S34" s="28">
        <v>26854</v>
      </c>
      <c r="T34" s="28">
        <v>13429</v>
      </c>
      <c r="U34" s="22">
        <v>38160</v>
      </c>
      <c r="V34" s="28">
        <v>27831</v>
      </c>
      <c r="W34" s="28">
        <v>19154</v>
      </c>
      <c r="X34" s="28">
        <v>10328</v>
      </c>
      <c r="Y34" s="22">
        <v>25044</v>
      </c>
    </row>
    <row r="35" spans="1:25" ht="13.5">
      <c r="A35" s="6" t="s">
        <v>193</v>
      </c>
      <c r="B35" s="28">
        <v>16880</v>
      </c>
      <c r="C35" s="28">
        <v>11577</v>
      </c>
      <c r="D35" s="28">
        <v>5809</v>
      </c>
      <c r="E35" s="22">
        <v>23859</v>
      </c>
      <c r="F35" s="28">
        <v>18401</v>
      </c>
      <c r="G35" s="28">
        <v>12753</v>
      </c>
      <c r="H35" s="28">
        <v>6155</v>
      </c>
      <c r="I35" s="22">
        <v>32415</v>
      </c>
      <c r="J35" s="28">
        <v>26642</v>
      </c>
      <c r="K35" s="28">
        <v>20450</v>
      </c>
      <c r="L35" s="28">
        <v>10003</v>
      </c>
      <c r="M35" s="22">
        <v>39064</v>
      </c>
      <c r="N35" s="28">
        <v>30701</v>
      </c>
      <c r="O35" s="28">
        <v>20617</v>
      </c>
      <c r="P35" s="28">
        <v>9550</v>
      </c>
      <c r="Q35" s="22">
        <v>24088</v>
      </c>
      <c r="R35" s="28">
        <v>16250</v>
      </c>
      <c r="S35" s="28">
        <v>10005</v>
      </c>
      <c r="T35" s="28">
        <v>4969</v>
      </c>
      <c r="U35" s="22">
        <v>40761</v>
      </c>
      <c r="V35" s="28">
        <v>34147</v>
      </c>
      <c r="W35" s="28">
        <v>23743</v>
      </c>
      <c r="X35" s="28">
        <v>12617</v>
      </c>
      <c r="Y35" s="22">
        <v>43778</v>
      </c>
    </row>
    <row r="36" spans="1:25" ht="13.5">
      <c r="A36" s="6" t="s">
        <v>194</v>
      </c>
      <c r="B36" s="28">
        <v>11094</v>
      </c>
      <c r="C36" s="28">
        <v>7500</v>
      </c>
      <c r="D36" s="28">
        <v>4054</v>
      </c>
      <c r="E36" s="22">
        <v>17171</v>
      </c>
      <c r="F36" s="28">
        <v>13727</v>
      </c>
      <c r="G36" s="28">
        <v>8659</v>
      </c>
      <c r="H36" s="28">
        <v>3888</v>
      </c>
      <c r="I36" s="22">
        <v>16281</v>
      </c>
      <c r="J36" s="28">
        <v>11696</v>
      </c>
      <c r="K36" s="28">
        <v>7629</v>
      </c>
      <c r="L36" s="28">
        <v>4287</v>
      </c>
      <c r="M36" s="22">
        <v>14080</v>
      </c>
      <c r="N36" s="28">
        <v>10373</v>
      </c>
      <c r="O36" s="28">
        <v>6802</v>
      </c>
      <c r="P36" s="28">
        <v>3587</v>
      </c>
      <c r="Q36" s="22">
        <v>15294</v>
      </c>
      <c r="R36" s="28">
        <v>10971</v>
      </c>
      <c r="S36" s="28">
        <v>7068</v>
      </c>
      <c r="T36" s="28">
        <v>3291</v>
      </c>
      <c r="U36" s="22">
        <v>25442</v>
      </c>
      <c r="V36" s="28">
        <v>19977</v>
      </c>
      <c r="W36" s="28">
        <v>13382</v>
      </c>
      <c r="X36" s="28">
        <v>6860</v>
      </c>
      <c r="Y36" s="22">
        <v>29648</v>
      </c>
    </row>
    <row r="37" spans="1:25" ht="13.5">
      <c r="A37" s="6" t="s">
        <v>78</v>
      </c>
      <c r="B37" s="28">
        <v>3623</v>
      </c>
      <c r="C37" s="28">
        <v>2899</v>
      </c>
      <c r="D37" s="28">
        <v>1169</v>
      </c>
      <c r="E37" s="22">
        <v>6434</v>
      </c>
      <c r="F37" s="28">
        <v>2213</v>
      </c>
      <c r="G37" s="28">
        <v>2021</v>
      </c>
      <c r="H37" s="28">
        <v>522</v>
      </c>
      <c r="I37" s="22">
        <v>4984</v>
      </c>
      <c r="J37" s="28">
        <v>4934</v>
      </c>
      <c r="K37" s="28">
        <v>4909</v>
      </c>
      <c r="L37" s="28">
        <v>859</v>
      </c>
      <c r="M37" s="22">
        <v>4113</v>
      </c>
      <c r="N37" s="28">
        <v>3905</v>
      </c>
      <c r="O37" s="28">
        <v>1364</v>
      </c>
      <c r="P37" s="28">
        <v>238</v>
      </c>
      <c r="Q37" s="22">
        <v>5185</v>
      </c>
      <c r="R37" s="28">
        <v>5001</v>
      </c>
      <c r="S37" s="28">
        <v>2540</v>
      </c>
      <c r="T37" s="28">
        <v>2379</v>
      </c>
      <c r="U37" s="22">
        <v>1590</v>
      </c>
      <c r="V37" s="28">
        <v>994</v>
      </c>
      <c r="W37" s="28">
        <v>454</v>
      </c>
      <c r="X37" s="28">
        <v>263</v>
      </c>
      <c r="Y37" s="22">
        <v>3115</v>
      </c>
    </row>
    <row r="38" spans="1:25" ht="13.5">
      <c r="A38" s="6" t="s">
        <v>197</v>
      </c>
      <c r="B38" s="28">
        <v>37052</v>
      </c>
      <c r="C38" s="28">
        <v>25903</v>
      </c>
      <c r="D38" s="28">
        <v>13163</v>
      </c>
      <c r="E38" s="22">
        <v>61368</v>
      </c>
      <c r="F38" s="28">
        <v>45561</v>
      </c>
      <c r="G38" s="28">
        <v>31449</v>
      </c>
      <c r="H38" s="28">
        <v>14863</v>
      </c>
      <c r="I38" s="22">
        <v>78484</v>
      </c>
      <c r="J38" s="28">
        <v>63751</v>
      </c>
      <c r="K38" s="28">
        <v>46501</v>
      </c>
      <c r="L38" s="28">
        <v>21638</v>
      </c>
      <c r="M38" s="22">
        <v>87126</v>
      </c>
      <c r="N38" s="28">
        <v>69093</v>
      </c>
      <c r="O38" s="28">
        <v>44940</v>
      </c>
      <c r="P38" s="28">
        <v>20732</v>
      </c>
      <c r="Q38" s="22">
        <v>97966</v>
      </c>
      <c r="R38" s="28">
        <v>73398</v>
      </c>
      <c r="S38" s="28">
        <v>46769</v>
      </c>
      <c r="T38" s="28">
        <v>24069</v>
      </c>
      <c r="U38" s="22">
        <v>115215</v>
      </c>
      <c r="V38" s="28">
        <v>96804</v>
      </c>
      <c r="W38" s="28">
        <v>56734</v>
      </c>
      <c r="X38" s="28">
        <v>30070</v>
      </c>
      <c r="Y38" s="22">
        <v>118984</v>
      </c>
    </row>
    <row r="39" spans="1:25" ht="14.25" thickBot="1">
      <c r="A39" s="25" t="s">
        <v>198</v>
      </c>
      <c r="B39" s="29">
        <v>530345</v>
      </c>
      <c r="C39" s="29">
        <v>294507</v>
      </c>
      <c r="D39" s="29">
        <v>91113</v>
      </c>
      <c r="E39" s="23">
        <v>545533</v>
      </c>
      <c r="F39" s="29">
        <v>326453</v>
      </c>
      <c r="G39" s="29">
        <v>261481</v>
      </c>
      <c r="H39" s="29">
        <v>116264</v>
      </c>
      <c r="I39" s="23">
        <v>1127895</v>
      </c>
      <c r="J39" s="29">
        <v>682582</v>
      </c>
      <c r="K39" s="29">
        <v>553120</v>
      </c>
      <c r="L39" s="29">
        <v>321760</v>
      </c>
      <c r="M39" s="23">
        <v>1125021</v>
      </c>
      <c r="N39" s="29">
        <v>785924</v>
      </c>
      <c r="O39" s="29">
        <v>581480</v>
      </c>
      <c r="P39" s="29">
        <v>232671</v>
      </c>
      <c r="Q39" s="23">
        <v>120812</v>
      </c>
      <c r="R39" s="29">
        <v>-162238</v>
      </c>
      <c r="S39" s="29">
        <v>-250303</v>
      </c>
      <c r="T39" s="29">
        <v>-297411</v>
      </c>
      <c r="U39" s="23">
        <v>746957</v>
      </c>
      <c r="V39" s="29">
        <v>740638</v>
      </c>
      <c r="W39" s="29">
        <v>636359</v>
      </c>
      <c r="X39" s="29">
        <v>254665</v>
      </c>
      <c r="Y39" s="23">
        <v>1726072</v>
      </c>
    </row>
    <row r="40" spans="1:25" ht="14.25" thickTop="1">
      <c r="A40" s="6" t="s">
        <v>199</v>
      </c>
      <c r="B40" s="28"/>
      <c r="C40" s="28"/>
      <c r="D40" s="28"/>
      <c r="E40" s="22">
        <v>301793</v>
      </c>
      <c r="F40" s="28">
        <v>17688</v>
      </c>
      <c r="G40" s="28">
        <v>13336</v>
      </c>
      <c r="H40" s="28"/>
      <c r="I40" s="22">
        <v>221139</v>
      </c>
      <c r="J40" s="28">
        <v>221139</v>
      </c>
      <c r="K40" s="28">
        <v>221139</v>
      </c>
      <c r="L40" s="28">
        <v>221118</v>
      </c>
      <c r="M40" s="22">
        <v>117453</v>
      </c>
      <c r="N40" s="28">
        <v>95245</v>
      </c>
      <c r="O40" s="28">
        <v>95245</v>
      </c>
      <c r="P40" s="28">
        <v>95245</v>
      </c>
      <c r="Q40" s="22">
        <v>165841</v>
      </c>
      <c r="R40" s="28">
        <v>165841</v>
      </c>
      <c r="S40" s="28">
        <v>151089</v>
      </c>
      <c r="T40" s="28">
        <v>45797</v>
      </c>
      <c r="U40" s="22"/>
      <c r="V40" s="28"/>
      <c r="W40" s="28"/>
      <c r="X40" s="28"/>
      <c r="Y40" s="22">
        <v>36507</v>
      </c>
    </row>
    <row r="41" spans="1:25" ht="13.5">
      <c r="A41" s="6" t="s">
        <v>200</v>
      </c>
      <c r="B41" s="28">
        <v>5558</v>
      </c>
      <c r="C41" s="28">
        <v>3684</v>
      </c>
      <c r="D41" s="28">
        <v>3684</v>
      </c>
      <c r="E41" s="22">
        <v>5265</v>
      </c>
      <c r="F41" s="28">
        <v>3793</v>
      </c>
      <c r="G41" s="28">
        <v>3793</v>
      </c>
      <c r="H41" s="28">
        <v>3430</v>
      </c>
      <c r="I41" s="22">
        <v>7011</v>
      </c>
      <c r="J41" s="28">
        <v>6655</v>
      </c>
      <c r="K41" s="28">
        <v>4224</v>
      </c>
      <c r="L41" s="28">
        <v>4224</v>
      </c>
      <c r="M41" s="22">
        <v>8152</v>
      </c>
      <c r="N41" s="28">
        <v>8152</v>
      </c>
      <c r="O41" s="28">
        <v>920</v>
      </c>
      <c r="P41" s="28"/>
      <c r="Q41" s="22">
        <v>4584</v>
      </c>
      <c r="R41" s="28">
        <v>4584</v>
      </c>
      <c r="S41" s="28">
        <v>4467</v>
      </c>
      <c r="T41" s="28">
        <v>4177</v>
      </c>
      <c r="U41" s="22">
        <v>5156</v>
      </c>
      <c r="V41" s="28">
        <v>4150</v>
      </c>
      <c r="W41" s="28">
        <v>1708</v>
      </c>
      <c r="X41" s="28">
        <v>1649</v>
      </c>
      <c r="Y41" s="22">
        <v>4710</v>
      </c>
    </row>
    <row r="42" spans="1:25" ht="13.5">
      <c r="A42" s="6" t="s">
        <v>201</v>
      </c>
      <c r="B42" s="28">
        <v>5558</v>
      </c>
      <c r="C42" s="28">
        <v>3684</v>
      </c>
      <c r="D42" s="28">
        <v>3684</v>
      </c>
      <c r="E42" s="22">
        <v>307059</v>
      </c>
      <c r="F42" s="28">
        <v>21482</v>
      </c>
      <c r="G42" s="28">
        <v>17130</v>
      </c>
      <c r="H42" s="28">
        <v>3430</v>
      </c>
      <c r="I42" s="22">
        <v>228150</v>
      </c>
      <c r="J42" s="28">
        <v>227795</v>
      </c>
      <c r="K42" s="28">
        <v>225364</v>
      </c>
      <c r="L42" s="28">
        <v>225343</v>
      </c>
      <c r="M42" s="22">
        <v>131331</v>
      </c>
      <c r="N42" s="28">
        <v>106190</v>
      </c>
      <c r="O42" s="28">
        <v>102835</v>
      </c>
      <c r="P42" s="28">
        <v>101580</v>
      </c>
      <c r="Q42" s="22">
        <v>170425</v>
      </c>
      <c r="R42" s="28">
        <v>170425</v>
      </c>
      <c r="S42" s="28">
        <v>155557</v>
      </c>
      <c r="T42" s="28">
        <v>50263</v>
      </c>
      <c r="U42" s="22">
        <v>5156</v>
      </c>
      <c r="V42" s="28">
        <v>4150</v>
      </c>
      <c r="W42" s="28">
        <v>1708</v>
      </c>
      <c r="X42" s="28">
        <v>1649</v>
      </c>
      <c r="Y42" s="22">
        <v>46278</v>
      </c>
    </row>
    <row r="43" spans="1:25" ht="13.5">
      <c r="A43" s="6" t="s">
        <v>203</v>
      </c>
      <c r="B43" s="28">
        <v>1150</v>
      </c>
      <c r="C43" s="28">
        <v>1150</v>
      </c>
      <c r="D43" s="28"/>
      <c r="E43" s="22">
        <v>25268</v>
      </c>
      <c r="F43" s="28">
        <v>25268</v>
      </c>
      <c r="G43" s="28">
        <v>25268</v>
      </c>
      <c r="H43" s="28"/>
      <c r="I43" s="22">
        <v>106881</v>
      </c>
      <c r="J43" s="28">
        <v>106881</v>
      </c>
      <c r="K43" s="28">
        <v>106881</v>
      </c>
      <c r="L43" s="28">
        <v>106881</v>
      </c>
      <c r="M43" s="22">
        <v>3729</v>
      </c>
      <c r="N43" s="28">
        <v>3729</v>
      </c>
      <c r="O43" s="28">
        <v>3729</v>
      </c>
      <c r="P43" s="28">
        <v>3729</v>
      </c>
      <c r="Q43" s="22"/>
      <c r="R43" s="28"/>
      <c r="S43" s="28"/>
      <c r="T43" s="28"/>
      <c r="U43" s="22"/>
      <c r="V43" s="28"/>
      <c r="W43" s="28"/>
      <c r="X43" s="28"/>
      <c r="Y43" s="22">
        <v>11288</v>
      </c>
    </row>
    <row r="44" spans="1:25" ht="13.5">
      <c r="A44" s="6" t="s">
        <v>202</v>
      </c>
      <c r="B44" s="28">
        <v>12984</v>
      </c>
      <c r="C44" s="28">
        <v>12732</v>
      </c>
      <c r="D44" s="28">
        <v>3000</v>
      </c>
      <c r="E44" s="22">
        <v>69399</v>
      </c>
      <c r="F44" s="28">
        <v>23433</v>
      </c>
      <c r="G44" s="28">
        <v>1018</v>
      </c>
      <c r="H44" s="28"/>
      <c r="I44" s="22">
        <v>2051</v>
      </c>
      <c r="J44" s="28">
        <v>1740</v>
      </c>
      <c r="K44" s="28"/>
      <c r="L44" s="28"/>
      <c r="M44" s="22">
        <v>529</v>
      </c>
      <c r="N44" s="28">
        <v>439</v>
      </c>
      <c r="O44" s="28"/>
      <c r="P44" s="28"/>
      <c r="Q44" s="22">
        <v>44172</v>
      </c>
      <c r="R44" s="28">
        <v>42854</v>
      </c>
      <c r="S44" s="28">
        <v>42712</v>
      </c>
      <c r="T44" s="28">
        <v>11529</v>
      </c>
      <c r="U44" s="22">
        <v>525</v>
      </c>
      <c r="V44" s="28">
        <v>488</v>
      </c>
      <c r="W44" s="28">
        <v>488</v>
      </c>
      <c r="X44" s="28"/>
      <c r="Y44" s="22">
        <v>2029</v>
      </c>
    </row>
    <row r="45" spans="1:25" ht="13.5">
      <c r="A45" s="6" t="s">
        <v>204</v>
      </c>
      <c r="B45" s="28">
        <v>98</v>
      </c>
      <c r="C45" s="28">
        <v>98</v>
      </c>
      <c r="D45" s="28">
        <v>98</v>
      </c>
      <c r="E45" s="22">
        <v>785</v>
      </c>
      <c r="F45" s="28">
        <v>255</v>
      </c>
      <c r="G45" s="28">
        <v>255</v>
      </c>
      <c r="H45" s="28"/>
      <c r="I45" s="22"/>
      <c r="J45" s="28"/>
      <c r="K45" s="28"/>
      <c r="L45" s="28"/>
      <c r="M45" s="22">
        <v>1480</v>
      </c>
      <c r="N45" s="28">
        <v>1480</v>
      </c>
      <c r="O45" s="28">
        <v>490</v>
      </c>
      <c r="P45" s="28"/>
      <c r="Q45" s="22"/>
      <c r="R45" s="28"/>
      <c r="S45" s="28"/>
      <c r="T45" s="28"/>
      <c r="U45" s="22">
        <v>523</v>
      </c>
      <c r="V45" s="28">
        <v>64</v>
      </c>
      <c r="W45" s="28"/>
      <c r="X45" s="28"/>
      <c r="Y45" s="22">
        <v>1133</v>
      </c>
    </row>
    <row r="46" spans="1:25" ht="13.5">
      <c r="A46" s="6" t="s">
        <v>205</v>
      </c>
      <c r="B46" s="28"/>
      <c r="C46" s="28"/>
      <c r="D46" s="28"/>
      <c r="E46" s="22">
        <v>221</v>
      </c>
      <c r="F46" s="28">
        <v>221</v>
      </c>
      <c r="G46" s="28">
        <v>221</v>
      </c>
      <c r="H46" s="28">
        <v>189</v>
      </c>
      <c r="I46" s="22">
        <v>895</v>
      </c>
      <c r="J46" s="28">
        <v>895</v>
      </c>
      <c r="K46" s="28">
        <v>665</v>
      </c>
      <c r="L46" s="28">
        <v>349</v>
      </c>
      <c r="M46" s="22">
        <v>390</v>
      </c>
      <c r="N46" s="28">
        <v>390</v>
      </c>
      <c r="O46" s="28">
        <v>390</v>
      </c>
      <c r="P46" s="28"/>
      <c r="Q46" s="22">
        <v>1919</v>
      </c>
      <c r="R46" s="28">
        <v>1919</v>
      </c>
      <c r="S46" s="28">
        <v>167</v>
      </c>
      <c r="T46" s="28"/>
      <c r="U46" s="22">
        <v>32011</v>
      </c>
      <c r="V46" s="28">
        <v>20270</v>
      </c>
      <c r="W46" s="28">
        <v>4367</v>
      </c>
      <c r="X46" s="28">
        <v>1804</v>
      </c>
      <c r="Y46" s="22">
        <v>6116</v>
      </c>
    </row>
    <row r="47" spans="1:25" ht="13.5">
      <c r="A47" s="6" t="s">
        <v>206</v>
      </c>
      <c r="B47" s="28"/>
      <c r="C47" s="28"/>
      <c r="D47" s="28"/>
      <c r="E47" s="22">
        <v>11464</v>
      </c>
      <c r="F47" s="28">
        <v>11464</v>
      </c>
      <c r="G47" s="28">
        <v>11464</v>
      </c>
      <c r="H47" s="28">
        <v>11464</v>
      </c>
      <c r="I47" s="22"/>
      <c r="J47" s="28"/>
      <c r="K47" s="28"/>
      <c r="L47" s="28"/>
      <c r="M47" s="22"/>
      <c r="N47" s="28"/>
      <c r="O47" s="28"/>
      <c r="P47" s="28"/>
      <c r="Q47" s="22"/>
      <c r="R47" s="28"/>
      <c r="S47" s="28"/>
      <c r="T47" s="28"/>
      <c r="U47" s="22"/>
      <c r="V47" s="28"/>
      <c r="W47" s="28"/>
      <c r="X47" s="28"/>
      <c r="Y47" s="22"/>
    </row>
    <row r="48" spans="1:25" ht="13.5">
      <c r="A48" s="6" t="s">
        <v>208</v>
      </c>
      <c r="B48" s="28">
        <v>14232</v>
      </c>
      <c r="C48" s="28">
        <v>13981</v>
      </c>
      <c r="D48" s="28">
        <v>3098</v>
      </c>
      <c r="E48" s="22">
        <v>107139</v>
      </c>
      <c r="F48" s="28">
        <v>60642</v>
      </c>
      <c r="G48" s="28">
        <v>38227</v>
      </c>
      <c r="H48" s="28">
        <v>11653</v>
      </c>
      <c r="I48" s="22">
        <v>125298</v>
      </c>
      <c r="J48" s="28">
        <v>109517</v>
      </c>
      <c r="K48" s="28">
        <v>107547</v>
      </c>
      <c r="L48" s="28">
        <v>107231</v>
      </c>
      <c r="M48" s="22">
        <v>37685</v>
      </c>
      <c r="N48" s="28">
        <v>6040</v>
      </c>
      <c r="O48" s="28">
        <v>4610</v>
      </c>
      <c r="P48" s="28">
        <v>3729</v>
      </c>
      <c r="Q48" s="22">
        <v>70164</v>
      </c>
      <c r="R48" s="28">
        <v>44774</v>
      </c>
      <c r="S48" s="28">
        <v>42879</v>
      </c>
      <c r="T48" s="28">
        <v>11529</v>
      </c>
      <c r="U48" s="22">
        <v>33060</v>
      </c>
      <c r="V48" s="28">
        <v>20823</v>
      </c>
      <c r="W48" s="28">
        <v>4856</v>
      </c>
      <c r="X48" s="28">
        <v>1804</v>
      </c>
      <c r="Y48" s="22">
        <v>20568</v>
      </c>
    </row>
    <row r="49" spans="1:25" ht="13.5">
      <c r="A49" s="7" t="s">
        <v>209</v>
      </c>
      <c r="B49" s="28">
        <v>521671</v>
      </c>
      <c r="C49" s="28">
        <v>284210</v>
      </c>
      <c r="D49" s="28">
        <v>91699</v>
      </c>
      <c r="E49" s="22">
        <v>745454</v>
      </c>
      <c r="F49" s="28">
        <v>287293</v>
      </c>
      <c r="G49" s="28">
        <v>240383</v>
      </c>
      <c r="H49" s="28">
        <v>108041</v>
      </c>
      <c r="I49" s="22">
        <v>1230748</v>
      </c>
      <c r="J49" s="28">
        <v>800860</v>
      </c>
      <c r="K49" s="28">
        <v>670938</v>
      </c>
      <c r="L49" s="28">
        <v>439872</v>
      </c>
      <c r="M49" s="22">
        <v>1218667</v>
      </c>
      <c r="N49" s="28">
        <v>886075</v>
      </c>
      <c r="O49" s="28">
        <v>679705</v>
      </c>
      <c r="P49" s="28">
        <v>330521</v>
      </c>
      <c r="Q49" s="22">
        <v>221073</v>
      </c>
      <c r="R49" s="28">
        <v>-36586</v>
      </c>
      <c r="S49" s="28">
        <v>-137625</v>
      </c>
      <c r="T49" s="28">
        <v>-258678</v>
      </c>
      <c r="U49" s="22">
        <v>719053</v>
      </c>
      <c r="V49" s="28">
        <v>723965</v>
      </c>
      <c r="W49" s="28">
        <v>633211</v>
      </c>
      <c r="X49" s="28">
        <v>254511</v>
      </c>
      <c r="Y49" s="22">
        <v>1751782</v>
      </c>
    </row>
    <row r="50" spans="1:25" ht="13.5">
      <c r="A50" s="7" t="s">
        <v>210</v>
      </c>
      <c r="B50" s="28">
        <v>208738</v>
      </c>
      <c r="C50" s="28">
        <v>158783</v>
      </c>
      <c r="D50" s="28">
        <v>7147</v>
      </c>
      <c r="E50" s="22">
        <v>271114</v>
      </c>
      <c r="F50" s="28">
        <v>37974</v>
      </c>
      <c r="G50" s="28">
        <v>65691</v>
      </c>
      <c r="H50" s="28">
        <v>8719</v>
      </c>
      <c r="I50" s="22">
        <v>346441</v>
      </c>
      <c r="J50" s="28">
        <v>129353</v>
      </c>
      <c r="K50" s="28">
        <v>152772</v>
      </c>
      <c r="L50" s="28">
        <v>21082</v>
      </c>
      <c r="M50" s="22">
        <v>566130</v>
      </c>
      <c r="N50" s="28">
        <v>348583</v>
      </c>
      <c r="O50" s="28">
        <v>313936</v>
      </c>
      <c r="P50" s="28">
        <v>89813</v>
      </c>
      <c r="Q50" s="22">
        <v>108784</v>
      </c>
      <c r="R50" s="28">
        <v>19961</v>
      </c>
      <c r="S50" s="28">
        <v>13548</v>
      </c>
      <c r="T50" s="28">
        <v>6158</v>
      </c>
      <c r="U50" s="22">
        <v>257412</v>
      </c>
      <c r="V50" s="28">
        <v>225804</v>
      </c>
      <c r="W50" s="28">
        <v>241789</v>
      </c>
      <c r="X50" s="28">
        <v>8981</v>
      </c>
      <c r="Y50" s="22">
        <v>515070</v>
      </c>
    </row>
    <row r="51" spans="1:25" ht="13.5">
      <c r="A51" s="7" t="s">
        <v>211</v>
      </c>
      <c r="B51" s="28">
        <v>28635</v>
      </c>
      <c r="C51" s="28">
        <v>-12519</v>
      </c>
      <c r="D51" s="28">
        <v>57421</v>
      </c>
      <c r="E51" s="22">
        <v>36900</v>
      </c>
      <c r="F51" s="28">
        <v>96053</v>
      </c>
      <c r="G51" s="28">
        <v>39367</v>
      </c>
      <c r="H51" s="28">
        <v>38622</v>
      </c>
      <c r="I51" s="22">
        <v>302655</v>
      </c>
      <c r="J51" s="28">
        <v>339502</v>
      </c>
      <c r="K51" s="28">
        <v>211900</v>
      </c>
      <c r="L51" s="28">
        <v>244121</v>
      </c>
      <c r="M51" s="22">
        <v>-41688</v>
      </c>
      <c r="N51" s="28">
        <v>24629</v>
      </c>
      <c r="O51" s="28">
        <v>-25237</v>
      </c>
      <c r="P51" s="28">
        <v>51030</v>
      </c>
      <c r="Q51" s="22">
        <v>18924</v>
      </c>
      <c r="R51" s="28">
        <v>4254</v>
      </c>
      <c r="S51" s="28">
        <v>-36904</v>
      </c>
      <c r="T51" s="28">
        <v>-89841</v>
      </c>
      <c r="U51" s="22">
        <v>62607</v>
      </c>
      <c r="V51" s="28">
        <v>101179</v>
      </c>
      <c r="W51" s="28">
        <v>33450</v>
      </c>
      <c r="X51" s="28">
        <v>101449</v>
      </c>
      <c r="Y51" s="22">
        <v>268582</v>
      </c>
    </row>
    <row r="52" spans="1:25" ht="13.5">
      <c r="A52" s="7" t="s">
        <v>212</v>
      </c>
      <c r="B52" s="28">
        <v>237373</v>
      </c>
      <c r="C52" s="28">
        <v>146264</v>
      </c>
      <c r="D52" s="28">
        <v>64569</v>
      </c>
      <c r="E52" s="22">
        <v>308014</v>
      </c>
      <c r="F52" s="28">
        <v>134027</v>
      </c>
      <c r="G52" s="28">
        <v>105058</v>
      </c>
      <c r="H52" s="28">
        <v>47341</v>
      </c>
      <c r="I52" s="22">
        <v>649096</v>
      </c>
      <c r="J52" s="28">
        <v>468855</v>
      </c>
      <c r="K52" s="28">
        <v>364673</v>
      </c>
      <c r="L52" s="28">
        <v>265204</v>
      </c>
      <c r="M52" s="22">
        <v>524442</v>
      </c>
      <c r="N52" s="28">
        <v>373212</v>
      </c>
      <c r="O52" s="28">
        <v>288699</v>
      </c>
      <c r="P52" s="28">
        <v>140843</v>
      </c>
      <c r="Q52" s="22">
        <v>127708</v>
      </c>
      <c r="R52" s="28">
        <v>24216</v>
      </c>
      <c r="S52" s="28">
        <v>-23356</v>
      </c>
      <c r="T52" s="28">
        <v>-83682</v>
      </c>
      <c r="U52" s="22">
        <v>320020</v>
      </c>
      <c r="V52" s="28">
        <v>326983</v>
      </c>
      <c r="W52" s="28">
        <v>275240</v>
      </c>
      <c r="X52" s="28">
        <v>110430</v>
      </c>
      <c r="Y52" s="22">
        <v>783652</v>
      </c>
    </row>
    <row r="53" spans="1:25" ht="13.5">
      <c r="A53" s="7" t="s">
        <v>46</v>
      </c>
      <c r="B53" s="28">
        <v>284297</v>
      </c>
      <c r="C53" s="28">
        <v>137946</v>
      </c>
      <c r="D53" s="28">
        <v>27130</v>
      </c>
      <c r="E53" s="22">
        <v>437439</v>
      </c>
      <c r="F53" s="28">
        <v>153265</v>
      </c>
      <c r="G53" s="28">
        <v>135325</v>
      </c>
      <c r="H53" s="28">
        <v>60699</v>
      </c>
      <c r="I53" s="22">
        <v>581651</v>
      </c>
      <c r="J53" s="28">
        <v>332004</v>
      </c>
      <c r="K53" s="28">
        <v>306264</v>
      </c>
      <c r="L53" s="28">
        <v>174668</v>
      </c>
      <c r="M53" s="22">
        <v>694225</v>
      </c>
      <c r="N53" s="28">
        <v>512862</v>
      </c>
      <c r="O53" s="28">
        <v>391006</v>
      </c>
      <c r="P53" s="28">
        <v>189678</v>
      </c>
      <c r="Q53" s="22"/>
      <c r="R53" s="28"/>
      <c r="S53" s="28"/>
      <c r="T53" s="28"/>
      <c r="U53" s="22"/>
      <c r="V53" s="28"/>
      <c r="W53" s="28"/>
      <c r="X53" s="28"/>
      <c r="Y53" s="22"/>
    </row>
    <row r="54" spans="1:25" ht="14.25" thickBot="1">
      <c r="A54" s="7" t="s">
        <v>213</v>
      </c>
      <c r="B54" s="28">
        <v>284297</v>
      </c>
      <c r="C54" s="28">
        <v>137946</v>
      </c>
      <c r="D54" s="28">
        <v>27130</v>
      </c>
      <c r="E54" s="22">
        <v>437439</v>
      </c>
      <c r="F54" s="28">
        <v>153265</v>
      </c>
      <c r="G54" s="28">
        <v>135325</v>
      </c>
      <c r="H54" s="28">
        <v>60699</v>
      </c>
      <c r="I54" s="22">
        <v>581651</v>
      </c>
      <c r="J54" s="28">
        <v>332004</v>
      </c>
      <c r="K54" s="28">
        <v>306264</v>
      </c>
      <c r="L54" s="28">
        <v>174668</v>
      </c>
      <c r="M54" s="22">
        <v>694225</v>
      </c>
      <c r="N54" s="28">
        <v>512862</v>
      </c>
      <c r="O54" s="28">
        <v>391006</v>
      </c>
      <c r="P54" s="28">
        <v>189678</v>
      </c>
      <c r="Q54" s="22">
        <v>93364</v>
      </c>
      <c r="R54" s="28">
        <v>-60802</v>
      </c>
      <c r="S54" s="28">
        <v>-114268</v>
      </c>
      <c r="T54" s="28">
        <v>-174995</v>
      </c>
      <c r="U54" s="22">
        <v>399032</v>
      </c>
      <c r="V54" s="28">
        <v>396981</v>
      </c>
      <c r="W54" s="28">
        <v>357970</v>
      </c>
      <c r="X54" s="28">
        <v>144080</v>
      </c>
      <c r="Y54" s="22">
        <v>968128</v>
      </c>
    </row>
    <row r="55" spans="1:25" ht="14.25" thickTop="1">
      <c r="A55" s="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7" ht="13.5">
      <c r="A57" s="20" t="s">
        <v>149</v>
      </c>
    </row>
    <row r="58" ht="13.5">
      <c r="A58" s="20" t="s">
        <v>150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Y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145</v>
      </c>
      <c r="B2" s="14">
        <v>7480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48</v>
      </c>
      <c r="B4" s="15" t="str">
        <f>HYPERLINK("http://www.kabupro.jp/mark/20140214/S10017NF.htm","四半期報告書")</f>
        <v>四半期報告書</v>
      </c>
      <c r="C4" s="15" t="str">
        <f>HYPERLINK("http://www.kabupro.jp/mark/20131113/S1000HA1.htm","四半期報告書")</f>
        <v>四半期報告書</v>
      </c>
      <c r="D4" s="15" t="str">
        <f>HYPERLINK("http://www.kabupro.jp/mark/20130807/S000E5RB.htm","四半期報告書")</f>
        <v>四半期報告書</v>
      </c>
      <c r="E4" s="15" t="str">
        <f>HYPERLINK("http://www.kabupro.jp/mark/20130626/S000DTF5.htm","有価証券報告書")</f>
        <v>有価証券報告書</v>
      </c>
      <c r="F4" s="15" t="str">
        <f>HYPERLINK("http://www.kabupro.jp/mark/20140214/S10017NF.htm","四半期報告書")</f>
        <v>四半期報告書</v>
      </c>
      <c r="G4" s="15" t="str">
        <f>HYPERLINK("http://www.kabupro.jp/mark/20131113/S1000HA1.htm","四半期報告書")</f>
        <v>四半期報告書</v>
      </c>
      <c r="H4" s="15" t="str">
        <f>HYPERLINK("http://www.kabupro.jp/mark/20130807/S000E5RB.htm","四半期報告書")</f>
        <v>四半期報告書</v>
      </c>
      <c r="I4" s="15" t="str">
        <f>HYPERLINK("http://www.kabupro.jp/mark/20130626/S000DTF5.htm","有価証券報告書")</f>
        <v>有価証券報告書</v>
      </c>
      <c r="J4" s="15" t="str">
        <f>HYPERLINK("http://www.kabupro.jp/mark/20130214/S000CW0O.htm","四半期報告書")</f>
        <v>四半期報告書</v>
      </c>
      <c r="K4" s="15" t="str">
        <f>HYPERLINK("http://www.kabupro.jp/mark/20121107/S000C631.htm","四半期報告書")</f>
        <v>四半期報告書</v>
      </c>
      <c r="L4" s="15" t="str">
        <f>HYPERLINK("http://www.kabupro.jp/mark/20120808/S000BN1R.htm","四半期報告書")</f>
        <v>四半期報告書</v>
      </c>
      <c r="M4" s="15" t="str">
        <f>HYPERLINK("http://www.kabupro.jp/mark/20120627/S000B7PJ.htm","有価証券報告書")</f>
        <v>有価証券報告書</v>
      </c>
      <c r="N4" s="15" t="str">
        <f>HYPERLINK("http://www.kabupro.jp/mark/20120208/S000A7VK.htm","四半期報告書")</f>
        <v>四半期報告書</v>
      </c>
      <c r="O4" s="15" t="str">
        <f>HYPERLINK("http://www.kabupro.jp/mark/20111109/S0009MPG.htm","四半期報告書")</f>
        <v>四半期報告書</v>
      </c>
      <c r="P4" s="15" t="str">
        <f>HYPERLINK("http://www.kabupro.jp/mark/20110803/S00090I6.htm","四半期報告書")</f>
        <v>四半期報告書</v>
      </c>
      <c r="Q4" s="15" t="str">
        <f>HYPERLINK("http://www.kabupro.jp/mark/20110628/S0008Q3C.htm","有価証券報告書")</f>
        <v>有価証券報告書</v>
      </c>
      <c r="R4" s="15" t="str">
        <f>HYPERLINK("http://www.kabupro.jp/mark/20110209/S0007PA6.htm","四半期報告書")</f>
        <v>四半期報告書</v>
      </c>
      <c r="S4" s="15" t="str">
        <f>HYPERLINK("http://www.kabupro.jp/mark/20101110/S00073Q9.htm","四半期報告書")</f>
        <v>四半期報告書</v>
      </c>
      <c r="T4" s="15" t="str">
        <f>HYPERLINK("http://www.kabupro.jp/mark/20100806/S0006H5J.htm","四半期報告書")</f>
        <v>四半期報告書</v>
      </c>
      <c r="U4" s="15" t="str">
        <f>HYPERLINK("http://www.kabupro.jp/mark/20100625/S00063FW.htm","有価証券報告書")</f>
        <v>有価証券報告書</v>
      </c>
      <c r="V4" s="15" t="str">
        <f>HYPERLINK("http://www.kabupro.jp/mark/20100210/S00055BG.htm","四半期報告書")</f>
        <v>四半期報告書</v>
      </c>
      <c r="W4" s="15" t="str">
        <f>HYPERLINK("http://www.kabupro.jp/mark/20091112/S0004KU4.htm","四半期報告書")</f>
        <v>四半期報告書</v>
      </c>
      <c r="X4" s="15" t="str">
        <f>HYPERLINK("http://www.kabupro.jp/mark/20090806/S0003TPA.htm","四半期報告書")</f>
        <v>四半期報告書</v>
      </c>
      <c r="Y4" s="15" t="str">
        <f>HYPERLINK("http://www.kabupro.jp/mark/20090626/S0003I5U.htm","有価証券報告書")</f>
        <v>有価証券報告書</v>
      </c>
    </row>
    <row r="5" spans="1:25" ht="14.25" thickBot="1">
      <c r="A5" s="11" t="s">
        <v>49</v>
      </c>
      <c r="B5" s="1" t="s">
        <v>215</v>
      </c>
      <c r="C5" s="1" t="s">
        <v>218</v>
      </c>
      <c r="D5" s="1" t="s">
        <v>220</v>
      </c>
      <c r="E5" s="1" t="s">
        <v>55</v>
      </c>
      <c r="F5" s="1" t="s">
        <v>215</v>
      </c>
      <c r="G5" s="1" t="s">
        <v>218</v>
      </c>
      <c r="H5" s="1" t="s">
        <v>220</v>
      </c>
      <c r="I5" s="1" t="s">
        <v>55</v>
      </c>
      <c r="J5" s="1" t="s">
        <v>222</v>
      </c>
      <c r="K5" s="1" t="s">
        <v>224</v>
      </c>
      <c r="L5" s="1" t="s">
        <v>226</v>
      </c>
      <c r="M5" s="1" t="s">
        <v>59</v>
      </c>
      <c r="N5" s="1" t="s">
        <v>228</v>
      </c>
      <c r="O5" s="1" t="s">
        <v>230</v>
      </c>
      <c r="P5" s="1" t="s">
        <v>232</v>
      </c>
      <c r="Q5" s="1" t="s">
        <v>61</v>
      </c>
      <c r="R5" s="1" t="s">
        <v>234</v>
      </c>
      <c r="S5" s="1" t="s">
        <v>236</v>
      </c>
      <c r="T5" s="1" t="s">
        <v>238</v>
      </c>
      <c r="U5" s="1" t="s">
        <v>63</v>
      </c>
      <c r="V5" s="1" t="s">
        <v>240</v>
      </c>
      <c r="W5" s="1" t="s">
        <v>242</v>
      </c>
      <c r="X5" s="1" t="s">
        <v>244</v>
      </c>
      <c r="Y5" s="1" t="s">
        <v>65</v>
      </c>
    </row>
    <row r="6" spans="1:25" ht="15" thickBot="1" thickTop="1">
      <c r="A6" s="10" t="s">
        <v>50</v>
      </c>
      <c r="B6" s="18" t="s">
        <v>45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51</v>
      </c>
      <c r="B7" s="14" t="s">
        <v>1</v>
      </c>
      <c r="C7" s="14" t="s">
        <v>1</v>
      </c>
      <c r="D7" s="14" t="s">
        <v>1</v>
      </c>
      <c r="E7" s="16" t="s">
        <v>56</v>
      </c>
      <c r="F7" s="14" t="s">
        <v>1</v>
      </c>
      <c r="G7" s="14" t="s">
        <v>1</v>
      </c>
      <c r="H7" s="14" t="s">
        <v>1</v>
      </c>
      <c r="I7" s="16" t="s">
        <v>56</v>
      </c>
      <c r="J7" s="14" t="s">
        <v>1</v>
      </c>
      <c r="K7" s="14" t="s">
        <v>1</v>
      </c>
      <c r="L7" s="14" t="s">
        <v>1</v>
      </c>
      <c r="M7" s="16" t="s">
        <v>56</v>
      </c>
      <c r="N7" s="14" t="s">
        <v>1</v>
      </c>
      <c r="O7" s="14" t="s">
        <v>1</v>
      </c>
      <c r="P7" s="14" t="s">
        <v>1</v>
      </c>
      <c r="Q7" s="16" t="s">
        <v>56</v>
      </c>
      <c r="R7" s="14" t="s">
        <v>1</v>
      </c>
      <c r="S7" s="14" t="s">
        <v>1</v>
      </c>
      <c r="T7" s="14" t="s">
        <v>1</v>
      </c>
      <c r="U7" s="16" t="s">
        <v>56</v>
      </c>
      <c r="V7" s="14" t="s">
        <v>1</v>
      </c>
      <c r="W7" s="14" t="s">
        <v>1</v>
      </c>
      <c r="X7" s="14" t="s">
        <v>1</v>
      </c>
      <c r="Y7" s="16" t="s">
        <v>56</v>
      </c>
    </row>
    <row r="8" spans="1:25" ht="13.5">
      <c r="A8" s="13" t="s">
        <v>52</v>
      </c>
      <c r="B8" s="1" t="s">
        <v>2</v>
      </c>
      <c r="C8" s="1" t="s">
        <v>2</v>
      </c>
      <c r="D8" s="1" t="s">
        <v>2</v>
      </c>
      <c r="E8" s="17" t="s">
        <v>151</v>
      </c>
      <c r="F8" s="1" t="s">
        <v>151</v>
      </c>
      <c r="G8" s="1" t="s">
        <v>151</v>
      </c>
      <c r="H8" s="1" t="s">
        <v>151</v>
      </c>
      <c r="I8" s="17" t="s">
        <v>152</v>
      </c>
      <c r="J8" s="1" t="s">
        <v>152</v>
      </c>
      <c r="K8" s="1" t="s">
        <v>152</v>
      </c>
      <c r="L8" s="1" t="s">
        <v>152</v>
      </c>
      <c r="M8" s="17" t="s">
        <v>153</v>
      </c>
      <c r="N8" s="1" t="s">
        <v>153</v>
      </c>
      <c r="O8" s="1" t="s">
        <v>153</v>
      </c>
      <c r="P8" s="1" t="s">
        <v>153</v>
      </c>
      <c r="Q8" s="17" t="s">
        <v>154</v>
      </c>
      <c r="R8" s="1" t="s">
        <v>154</v>
      </c>
      <c r="S8" s="1" t="s">
        <v>154</v>
      </c>
      <c r="T8" s="1" t="s">
        <v>154</v>
      </c>
      <c r="U8" s="17" t="s">
        <v>155</v>
      </c>
      <c r="V8" s="1" t="s">
        <v>155</v>
      </c>
      <c r="W8" s="1" t="s">
        <v>155</v>
      </c>
      <c r="X8" s="1" t="s">
        <v>155</v>
      </c>
      <c r="Y8" s="17" t="s">
        <v>156</v>
      </c>
    </row>
    <row r="9" spans="1:25" ht="13.5">
      <c r="A9" s="13" t="s">
        <v>53</v>
      </c>
      <c r="B9" s="1" t="s">
        <v>217</v>
      </c>
      <c r="C9" s="1" t="s">
        <v>219</v>
      </c>
      <c r="D9" s="1" t="s">
        <v>221</v>
      </c>
      <c r="E9" s="17" t="s">
        <v>57</v>
      </c>
      <c r="F9" s="1" t="s">
        <v>223</v>
      </c>
      <c r="G9" s="1" t="s">
        <v>225</v>
      </c>
      <c r="H9" s="1" t="s">
        <v>227</v>
      </c>
      <c r="I9" s="17" t="s">
        <v>58</v>
      </c>
      <c r="J9" s="1" t="s">
        <v>229</v>
      </c>
      <c r="K9" s="1" t="s">
        <v>231</v>
      </c>
      <c r="L9" s="1" t="s">
        <v>233</v>
      </c>
      <c r="M9" s="17" t="s">
        <v>60</v>
      </c>
      <c r="N9" s="1" t="s">
        <v>235</v>
      </c>
      <c r="O9" s="1" t="s">
        <v>237</v>
      </c>
      <c r="P9" s="1" t="s">
        <v>239</v>
      </c>
      <c r="Q9" s="17" t="s">
        <v>62</v>
      </c>
      <c r="R9" s="1" t="s">
        <v>241</v>
      </c>
      <c r="S9" s="1" t="s">
        <v>243</v>
      </c>
      <c r="T9" s="1" t="s">
        <v>245</v>
      </c>
      <c r="U9" s="17" t="s">
        <v>64</v>
      </c>
      <c r="V9" s="1" t="s">
        <v>247</v>
      </c>
      <c r="W9" s="1" t="s">
        <v>249</v>
      </c>
      <c r="X9" s="1" t="s">
        <v>251</v>
      </c>
      <c r="Y9" s="17" t="s">
        <v>66</v>
      </c>
    </row>
    <row r="10" spans="1:25" ht="14.25" thickBot="1">
      <c r="A10" s="13" t="s">
        <v>54</v>
      </c>
      <c r="B10" s="1" t="s">
        <v>68</v>
      </c>
      <c r="C10" s="1" t="s">
        <v>68</v>
      </c>
      <c r="D10" s="1" t="s">
        <v>68</v>
      </c>
      <c r="E10" s="17" t="s">
        <v>68</v>
      </c>
      <c r="F10" s="1" t="s">
        <v>68</v>
      </c>
      <c r="G10" s="1" t="s">
        <v>68</v>
      </c>
      <c r="H10" s="1" t="s">
        <v>68</v>
      </c>
      <c r="I10" s="17" t="s">
        <v>68</v>
      </c>
      <c r="J10" s="1" t="s">
        <v>68</v>
      </c>
      <c r="K10" s="1" t="s">
        <v>68</v>
      </c>
      <c r="L10" s="1" t="s">
        <v>68</v>
      </c>
      <c r="M10" s="17" t="s">
        <v>68</v>
      </c>
      <c r="N10" s="1" t="s">
        <v>68</v>
      </c>
      <c r="O10" s="1" t="s">
        <v>68</v>
      </c>
      <c r="P10" s="1" t="s">
        <v>68</v>
      </c>
      <c r="Q10" s="17" t="s">
        <v>68</v>
      </c>
      <c r="R10" s="1" t="s">
        <v>68</v>
      </c>
      <c r="S10" s="1" t="s">
        <v>68</v>
      </c>
      <c r="T10" s="1" t="s">
        <v>68</v>
      </c>
      <c r="U10" s="17" t="s">
        <v>68</v>
      </c>
      <c r="V10" s="1" t="s">
        <v>68</v>
      </c>
      <c r="W10" s="1" t="s">
        <v>68</v>
      </c>
      <c r="X10" s="1" t="s">
        <v>68</v>
      </c>
      <c r="Y10" s="17" t="s">
        <v>68</v>
      </c>
    </row>
    <row r="11" spans="1:25" ht="14.25" thickTop="1">
      <c r="A11" s="30" t="s">
        <v>209</v>
      </c>
      <c r="B11" s="27">
        <v>521671</v>
      </c>
      <c r="C11" s="27">
        <v>284210</v>
      </c>
      <c r="D11" s="27">
        <v>91699</v>
      </c>
      <c r="E11" s="21">
        <v>745454</v>
      </c>
      <c r="F11" s="27">
        <v>287293</v>
      </c>
      <c r="G11" s="27">
        <v>240383</v>
      </c>
      <c r="H11" s="27">
        <v>108041</v>
      </c>
      <c r="I11" s="21">
        <v>1230748</v>
      </c>
      <c r="J11" s="27">
        <v>800860</v>
      </c>
      <c r="K11" s="27">
        <v>670938</v>
      </c>
      <c r="L11" s="27">
        <v>439872</v>
      </c>
      <c r="M11" s="21">
        <v>1218667</v>
      </c>
      <c r="N11" s="27">
        <v>886075</v>
      </c>
      <c r="O11" s="27">
        <v>679705</v>
      </c>
      <c r="P11" s="27">
        <v>330521</v>
      </c>
      <c r="Q11" s="21">
        <v>221073</v>
      </c>
      <c r="R11" s="27">
        <v>-36586</v>
      </c>
      <c r="S11" s="27">
        <v>-137625</v>
      </c>
      <c r="T11" s="27">
        <v>-258678</v>
      </c>
      <c r="U11" s="21">
        <v>719053</v>
      </c>
      <c r="V11" s="27">
        <v>723965</v>
      </c>
      <c r="W11" s="27">
        <v>633211</v>
      </c>
      <c r="X11" s="27">
        <v>254511</v>
      </c>
      <c r="Y11" s="21">
        <v>1751782</v>
      </c>
    </row>
    <row r="12" spans="1:25" ht="13.5">
      <c r="A12" s="6" t="s">
        <v>177</v>
      </c>
      <c r="B12" s="28">
        <v>134212</v>
      </c>
      <c r="C12" s="28">
        <v>87788</v>
      </c>
      <c r="D12" s="28">
        <v>42838</v>
      </c>
      <c r="E12" s="22">
        <v>183439</v>
      </c>
      <c r="F12" s="28">
        <v>136177</v>
      </c>
      <c r="G12" s="28">
        <v>89998</v>
      </c>
      <c r="H12" s="28">
        <v>44830</v>
      </c>
      <c r="I12" s="22">
        <v>205458</v>
      </c>
      <c r="J12" s="28">
        <v>155061</v>
      </c>
      <c r="K12" s="28">
        <v>105015</v>
      </c>
      <c r="L12" s="28">
        <v>53715</v>
      </c>
      <c r="M12" s="22">
        <v>206767</v>
      </c>
      <c r="N12" s="28">
        <v>145978</v>
      </c>
      <c r="O12" s="28">
        <v>91190</v>
      </c>
      <c r="P12" s="28">
        <v>45946</v>
      </c>
      <c r="Q12" s="22">
        <v>210923</v>
      </c>
      <c r="R12" s="28">
        <v>158942</v>
      </c>
      <c r="S12" s="28">
        <v>106159</v>
      </c>
      <c r="T12" s="28">
        <v>53260</v>
      </c>
      <c r="U12" s="22">
        <v>112239</v>
      </c>
      <c r="V12" s="28">
        <v>49838</v>
      </c>
      <c r="W12" s="28">
        <v>33136</v>
      </c>
      <c r="X12" s="28">
        <v>16488</v>
      </c>
      <c r="Y12" s="22">
        <v>69963</v>
      </c>
    </row>
    <row r="13" spans="1:25" ht="13.5">
      <c r="A13" s="6" t="s">
        <v>167</v>
      </c>
      <c r="B13" s="28">
        <v>19059</v>
      </c>
      <c r="C13" s="28">
        <v>17401</v>
      </c>
      <c r="D13" s="28"/>
      <c r="E13" s="22"/>
      <c r="F13" s="28"/>
      <c r="G13" s="28"/>
      <c r="H13" s="28"/>
      <c r="I13" s="22">
        <v>12546</v>
      </c>
      <c r="J13" s="28"/>
      <c r="K13" s="28"/>
      <c r="L13" s="28"/>
      <c r="M13" s="22">
        <v>30106</v>
      </c>
      <c r="N13" s="28"/>
      <c r="O13" s="28"/>
      <c r="P13" s="28"/>
      <c r="Q13" s="22"/>
      <c r="R13" s="28"/>
      <c r="S13" s="28"/>
      <c r="T13" s="28"/>
      <c r="U13" s="22"/>
      <c r="V13" s="28"/>
      <c r="W13" s="28"/>
      <c r="X13" s="28"/>
      <c r="Y13" s="22"/>
    </row>
    <row r="14" spans="1:25" ht="13.5">
      <c r="A14" s="6" t="s">
        <v>3</v>
      </c>
      <c r="B14" s="28">
        <v>-51569</v>
      </c>
      <c r="C14" s="28">
        <v>5091</v>
      </c>
      <c r="D14" s="28">
        <v>-65184</v>
      </c>
      <c r="E14" s="22">
        <v>-35250</v>
      </c>
      <c r="F14" s="28">
        <v>-93633</v>
      </c>
      <c r="G14" s="28">
        <v>-26208</v>
      </c>
      <c r="H14" s="28">
        <v>-91114</v>
      </c>
      <c r="I14" s="22">
        <v>7601</v>
      </c>
      <c r="J14" s="28">
        <v>-65803</v>
      </c>
      <c r="K14" s="28">
        <v>22212</v>
      </c>
      <c r="L14" s="28">
        <v>-49195</v>
      </c>
      <c r="M14" s="22">
        <v>19335</v>
      </c>
      <c r="N14" s="28">
        <v>-33560</v>
      </c>
      <c r="O14" s="28">
        <v>51858</v>
      </c>
      <c r="P14" s="28">
        <v>-54895</v>
      </c>
      <c r="Q14" s="22">
        <v>27471</v>
      </c>
      <c r="R14" s="28">
        <v>-50854</v>
      </c>
      <c r="S14" s="28">
        <v>-5195</v>
      </c>
      <c r="T14" s="28">
        <v>-33434</v>
      </c>
      <c r="U14" s="22">
        <v>-85736</v>
      </c>
      <c r="V14" s="28">
        <v>-92824</v>
      </c>
      <c r="W14" s="28">
        <v>-33300</v>
      </c>
      <c r="X14" s="28">
        <v>-94441</v>
      </c>
      <c r="Y14" s="22">
        <v>2560</v>
      </c>
    </row>
    <row r="15" spans="1:25" ht="13.5">
      <c r="A15" s="6" t="s">
        <v>4</v>
      </c>
      <c r="B15" s="28"/>
      <c r="C15" s="28"/>
      <c r="D15" s="28"/>
      <c r="E15" s="22">
        <v>-15000</v>
      </c>
      <c r="F15" s="28">
        <v>-1500</v>
      </c>
      <c r="G15" s="28">
        <v>-6000</v>
      </c>
      <c r="H15" s="28">
        <v>-10500</v>
      </c>
      <c r="I15" s="22">
        <v>-13000</v>
      </c>
      <c r="J15" s="28">
        <v>8751</v>
      </c>
      <c r="K15" s="28">
        <v>-3500</v>
      </c>
      <c r="L15" s="28">
        <v>-15747</v>
      </c>
      <c r="M15" s="22">
        <v>28000</v>
      </c>
      <c r="N15" s="28">
        <v>12000</v>
      </c>
      <c r="O15" s="28">
        <v>6000</v>
      </c>
      <c r="P15" s="28"/>
      <c r="Q15" s="22"/>
      <c r="R15" s="28"/>
      <c r="S15" s="28"/>
      <c r="T15" s="28"/>
      <c r="U15" s="22">
        <v>-66000</v>
      </c>
      <c r="V15" s="28">
        <v>-66000</v>
      </c>
      <c r="W15" s="28">
        <v>-66000</v>
      </c>
      <c r="X15" s="28">
        <v>-66000</v>
      </c>
      <c r="Y15" s="22">
        <v>-9000</v>
      </c>
    </row>
    <row r="16" spans="1:25" ht="13.5">
      <c r="A16" s="6" t="s">
        <v>5</v>
      </c>
      <c r="B16" s="28">
        <v>88171</v>
      </c>
      <c r="C16" s="28">
        <v>57858</v>
      </c>
      <c r="D16" s="28">
        <v>33076</v>
      </c>
      <c r="E16" s="22">
        <v>37037</v>
      </c>
      <c r="F16" s="28">
        <v>37930</v>
      </c>
      <c r="G16" s="28">
        <v>32237</v>
      </c>
      <c r="H16" s="28">
        <v>13756</v>
      </c>
      <c r="I16" s="22">
        <v>28307</v>
      </c>
      <c r="J16" s="28">
        <v>16027</v>
      </c>
      <c r="K16" s="28">
        <v>20586</v>
      </c>
      <c r="L16" s="28">
        <v>5493</v>
      </c>
      <c r="M16" s="22">
        <v>10835</v>
      </c>
      <c r="N16" s="28">
        <v>17482</v>
      </c>
      <c r="O16" s="28">
        <v>7422</v>
      </c>
      <c r="P16" s="28">
        <v>16833</v>
      </c>
      <c r="Q16" s="22">
        <v>-5119</v>
      </c>
      <c r="R16" s="28">
        <v>9287</v>
      </c>
      <c r="S16" s="28">
        <v>22144</v>
      </c>
      <c r="T16" s="28">
        <v>13698</v>
      </c>
      <c r="U16" s="22">
        <v>7253</v>
      </c>
      <c r="V16" s="28">
        <v>7013</v>
      </c>
      <c r="W16" s="28">
        <v>4061</v>
      </c>
      <c r="X16" s="28">
        <v>-6131</v>
      </c>
      <c r="Y16" s="22">
        <v>-29973</v>
      </c>
    </row>
    <row r="17" spans="1:25" ht="13.5">
      <c r="A17" s="6" t="s">
        <v>6</v>
      </c>
      <c r="B17" s="28">
        <v>3112</v>
      </c>
      <c r="C17" s="28">
        <v>3527</v>
      </c>
      <c r="D17" s="28">
        <v>6662</v>
      </c>
      <c r="E17" s="22">
        <v>6316</v>
      </c>
      <c r="F17" s="28">
        <v>13869</v>
      </c>
      <c r="G17" s="28">
        <v>-76</v>
      </c>
      <c r="H17" s="28">
        <v>-280</v>
      </c>
      <c r="I17" s="22">
        <v>-161601</v>
      </c>
      <c r="J17" s="28">
        <v>-838</v>
      </c>
      <c r="K17" s="28">
        <v>-938</v>
      </c>
      <c r="L17" s="28">
        <v>-1211</v>
      </c>
      <c r="M17" s="22">
        <v>-17160</v>
      </c>
      <c r="N17" s="28">
        <v>-2792</v>
      </c>
      <c r="O17" s="28">
        <v>-6669</v>
      </c>
      <c r="P17" s="28">
        <v>-6334</v>
      </c>
      <c r="Q17" s="22">
        <v>4012</v>
      </c>
      <c r="R17" s="28">
        <v>4403</v>
      </c>
      <c r="S17" s="28">
        <v>3270</v>
      </c>
      <c r="T17" s="28">
        <v>-287</v>
      </c>
      <c r="U17" s="22">
        <v>208</v>
      </c>
      <c r="V17" s="28">
        <v>1362</v>
      </c>
      <c r="W17" s="28">
        <v>1651</v>
      </c>
      <c r="X17" s="28">
        <v>721</v>
      </c>
      <c r="Y17" s="22">
        <v>-5060</v>
      </c>
    </row>
    <row r="18" spans="1:25" ht="13.5">
      <c r="A18" s="6" t="s">
        <v>7</v>
      </c>
      <c r="B18" s="28">
        <v>-12305</v>
      </c>
      <c r="C18" s="28">
        <v>-7661</v>
      </c>
      <c r="D18" s="28">
        <v>-5041</v>
      </c>
      <c r="E18" s="22">
        <v>-9431</v>
      </c>
      <c r="F18" s="28">
        <v>-7697</v>
      </c>
      <c r="G18" s="28">
        <v>-4414</v>
      </c>
      <c r="H18" s="28">
        <v>-2860</v>
      </c>
      <c r="I18" s="22">
        <v>-9087</v>
      </c>
      <c r="J18" s="28">
        <v>-7246</v>
      </c>
      <c r="K18" s="28">
        <v>-4798</v>
      </c>
      <c r="L18" s="28">
        <v>-2832</v>
      </c>
      <c r="M18" s="22">
        <v>-9531</v>
      </c>
      <c r="N18" s="28">
        <v>-7462</v>
      </c>
      <c r="O18" s="28">
        <v>-4947</v>
      </c>
      <c r="P18" s="28">
        <v>-2707</v>
      </c>
      <c r="Q18" s="22">
        <v>-14146</v>
      </c>
      <c r="R18" s="28">
        <v>-11968</v>
      </c>
      <c r="S18" s="28">
        <v>-9172</v>
      </c>
      <c r="T18" s="28">
        <v>-5077</v>
      </c>
      <c r="U18" s="22">
        <v>-18065</v>
      </c>
      <c r="V18" s="28">
        <v>-14836</v>
      </c>
      <c r="W18" s="28">
        <v>-9717</v>
      </c>
      <c r="X18" s="28">
        <v>-6578</v>
      </c>
      <c r="Y18" s="22">
        <v>-13036</v>
      </c>
    </row>
    <row r="19" spans="1:25" ht="13.5">
      <c r="A19" s="6" t="s">
        <v>192</v>
      </c>
      <c r="B19" s="28">
        <v>5454</v>
      </c>
      <c r="C19" s="28">
        <v>3925</v>
      </c>
      <c r="D19" s="28">
        <v>2130</v>
      </c>
      <c r="E19" s="22">
        <v>13901</v>
      </c>
      <c r="F19" s="28">
        <v>11217</v>
      </c>
      <c r="G19" s="28">
        <v>8015</v>
      </c>
      <c r="H19" s="28">
        <v>4297</v>
      </c>
      <c r="I19" s="22">
        <v>22329</v>
      </c>
      <c r="J19" s="28">
        <v>17501</v>
      </c>
      <c r="K19" s="28">
        <v>12158</v>
      </c>
      <c r="L19" s="28">
        <v>6290</v>
      </c>
      <c r="M19" s="22">
        <v>26965</v>
      </c>
      <c r="N19" s="28">
        <v>20885</v>
      </c>
      <c r="O19" s="28">
        <v>14329</v>
      </c>
      <c r="P19" s="28">
        <v>7357</v>
      </c>
      <c r="Q19" s="22">
        <v>52167</v>
      </c>
      <c r="R19" s="28">
        <v>39828</v>
      </c>
      <c r="S19" s="28">
        <v>26854</v>
      </c>
      <c r="T19" s="28">
        <v>13429</v>
      </c>
      <c r="U19" s="22">
        <v>38160</v>
      </c>
      <c r="V19" s="28">
        <v>27831</v>
      </c>
      <c r="W19" s="28">
        <v>19154</v>
      </c>
      <c r="X19" s="28">
        <v>10328</v>
      </c>
      <c r="Y19" s="22">
        <v>25044</v>
      </c>
    </row>
    <row r="20" spans="1:25" ht="13.5">
      <c r="A20" s="6" t="s">
        <v>8</v>
      </c>
      <c r="B20" s="28">
        <v>-1732</v>
      </c>
      <c r="C20" s="28">
        <v>-582</v>
      </c>
      <c r="D20" s="28">
        <v>-714</v>
      </c>
      <c r="E20" s="22">
        <v>-1867</v>
      </c>
      <c r="F20" s="28">
        <v>-236</v>
      </c>
      <c r="G20" s="28">
        <v>247</v>
      </c>
      <c r="H20" s="28">
        <v>155</v>
      </c>
      <c r="I20" s="22">
        <v>154</v>
      </c>
      <c r="J20" s="28">
        <v>842</v>
      </c>
      <c r="K20" s="28">
        <v>1049</v>
      </c>
      <c r="L20" s="28">
        <v>390</v>
      </c>
      <c r="M20" s="22">
        <v>705</v>
      </c>
      <c r="N20" s="28">
        <v>817</v>
      </c>
      <c r="O20" s="28">
        <v>679</v>
      </c>
      <c r="P20" s="28">
        <v>403</v>
      </c>
      <c r="Q20" s="22">
        <v>757</v>
      </c>
      <c r="R20" s="28">
        <v>893</v>
      </c>
      <c r="S20" s="28">
        <v>1116</v>
      </c>
      <c r="T20" s="28">
        <v>279</v>
      </c>
      <c r="U20" s="22"/>
      <c r="V20" s="28">
        <v>8637</v>
      </c>
      <c r="W20" s="28">
        <v>-3006</v>
      </c>
      <c r="X20" s="28">
        <v>-5694</v>
      </c>
      <c r="Y20" s="22"/>
    </row>
    <row r="21" spans="1:25" ht="13.5">
      <c r="A21" s="6" t="s">
        <v>9</v>
      </c>
      <c r="B21" s="28"/>
      <c r="C21" s="28"/>
      <c r="D21" s="28"/>
      <c r="E21" s="22">
        <v>221</v>
      </c>
      <c r="F21" s="28">
        <v>221</v>
      </c>
      <c r="G21" s="28">
        <v>221</v>
      </c>
      <c r="H21" s="28">
        <v>189</v>
      </c>
      <c r="I21" s="22">
        <v>895</v>
      </c>
      <c r="J21" s="28">
        <v>895</v>
      </c>
      <c r="K21" s="28">
        <v>665</v>
      </c>
      <c r="L21" s="28">
        <v>349</v>
      </c>
      <c r="M21" s="22">
        <v>390</v>
      </c>
      <c r="N21" s="28">
        <v>390</v>
      </c>
      <c r="O21" s="28">
        <v>390</v>
      </c>
      <c r="P21" s="28"/>
      <c r="Q21" s="22">
        <v>1919</v>
      </c>
      <c r="R21" s="28">
        <v>1919</v>
      </c>
      <c r="S21" s="28">
        <v>167</v>
      </c>
      <c r="T21" s="28"/>
      <c r="U21" s="22">
        <v>32011</v>
      </c>
      <c r="V21" s="28">
        <v>20270</v>
      </c>
      <c r="W21" s="28">
        <v>4367</v>
      </c>
      <c r="X21" s="28">
        <v>1804</v>
      </c>
      <c r="Y21" s="22">
        <v>6116</v>
      </c>
    </row>
    <row r="22" spans="1:25" ht="13.5">
      <c r="A22" s="6" t="s">
        <v>10</v>
      </c>
      <c r="B22" s="28">
        <v>-5459</v>
      </c>
      <c r="C22" s="28">
        <v>-3585</v>
      </c>
      <c r="D22" s="28">
        <v>-3585</v>
      </c>
      <c r="E22" s="22">
        <v>-4480</v>
      </c>
      <c r="F22" s="28">
        <v>-3538</v>
      </c>
      <c r="G22" s="28">
        <v>-3538</v>
      </c>
      <c r="H22" s="28">
        <v>-3430</v>
      </c>
      <c r="I22" s="22">
        <v>-7011</v>
      </c>
      <c r="J22" s="28">
        <v>-6655</v>
      </c>
      <c r="K22" s="28">
        <v>-4224</v>
      </c>
      <c r="L22" s="28">
        <v>-4224</v>
      </c>
      <c r="M22" s="22">
        <v>-6671</v>
      </c>
      <c r="N22" s="28">
        <v>-6671</v>
      </c>
      <c r="O22" s="28">
        <v>-430</v>
      </c>
      <c r="P22" s="28"/>
      <c r="Q22" s="22">
        <v>-4584</v>
      </c>
      <c r="R22" s="28">
        <v>-4584</v>
      </c>
      <c r="S22" s="28">
        <v>-4467</v>
      </c>
      <c r="T22" s="28">
        <v>-4177</v>
      </c>
      <c r="U22" s="22">
        <v>-4632</v>
      </c>
      <c r="V22" s="28">
        <v>-4086</v>
      </c>
      <c r="W22" s="28">
        <v>-1708</v>
      </c>
      <c r="X22" s="28">
        <v>-1649</v>
      </c>
      <c r="Y22" s="22">
        <v>-3576</v>
      </c>
    </row>
    <row r="23" spans="1:25" ht="13.5">
      <c r="A23" s="6" t="s">
        <v>11</v>
      </c>
      <c r="B23" s="28"/>
      <c r="C23" s="28"/>
      <c r="D23" s="28"/>
      <c r="E23" s="22">
        <v>-276525</v>
      </c>
      <c r="F23" s="28">
        <v>7579</v>
      </c>
      <c r="G23" s="28">
        <v>11931</v>
      </c>
      <c r="H23" s="28"/>
      <c r="I23" s="22">
        <v>-114258</v>
      </c>
      <c r="J23" s="28">
        <v>-114258</v>
      </c>
      <c r="K23" s="28">
        <v>-114258</v>
      </c>
      <c r="L23" s="28">
        <v>-114236</v>
      </c>
      <c r="M23" s="22">
        <v>-18480</v>
      </c>
      <c r="N23" s="28">
        <v>3727</v>
      </c>
      <c r="O23" s="28">
        <v>3727</v>
      </c>
      <c r="P23" s="28">
        <v>3727</v>
      </c>
      <c r="Q23" s="22">
        <v>-165841</v>
      </c>
      <c r="R23" s="28">
        <v>-165841</v>
      </c>
      <c r="S23" s="28">
        <v>-151089</v>
      </c>
      <c r="T23" s="28">
        <v>-45797</v>
      </c>
      <c r="U23" s="22"/>
      <c r="V23" s="28"/>
      <c r="W23" s="28"/>
      <c r="X23" s="28"/>
      <c r="Y23" s="22">
        <v>-25218</v>
      </c>
    </row>
    <row r="24" spans="1:25" ht="13.5">
      <c r="A24" s="6" t="s">
        <v>12</v>
      </c>
      <c r="B24" s="28">
        <v>1150</v>
      </c>
      <c r="C24" s="28">
        <v>1150</v>
      </c>
      <c r="D24" s="28"/>
      <c r="E24" s="22"/>
      <c r="F24" s="28"/>
      <c r="G24" s="28"/>
      <c r="H24" s="28"/>
      <c r="I24" s="22"/>
      <c r="J24" s="28"/>
      <c r="K24" s="28"/>
      <c r="L24" s="28"/>
      <c r="M24" s="22">
        <v>-95243</v>
      </c>
      <c r="N24" s="28">
        <v>-95243</v>
      </c>
      <c r="O24" s="28">
        <v>-95243</v>
      </c>
      <c r="P24" s="28">
        <v>-95243</v>
      </c>
      <c r="Q24" s="22"/>
      <c r="R24" s="28"/>
      <c r="S24" s="28"/>
      <c r="T24" s="28"/>
      <c r="U24" s="22"/>
      <c r="V24" s="28"/>
      <c r="W24" s="28"/>
      <c r="X24" s="28"/>
      <c r="Y24" s="22"/>
    </row>
    <row r="25" spans="1:25" ht="13.5">
      <c r="A25" s="6" t="s">
        <v>13</v>
      </c>
      <c r="B25" s="28">
        <v>12984</v>
      </c>
      <c r="C25" s="28">
        <v>12732</v>
      </c>
      <c r="D25" s="28">
        <v>3000</v>
      </c>
      <c r="E25" s="22">
        <v>69399</v>
      </c>
      <c r="F25" s="28">
        <v>23433</v>
      </c>
      <c r="G25" s="28">
        <v>1018</v>
      </c>
      <c r="H25" s="28"/>
      <c r="I25" s="22">
        <v>2051</v>
      </c>
      <c r="J25" s="28">
        <v>1740</v>
      </c>
      <c r="K25" s="28"/>
      <c r="L25" s="28"/>
      <c r="M25" s="22">
        <v>529</v>
      </c>
      <c r="N25" s="28">
        <v>439</v>
      </c>
      <c r="O25" s="28"/>
      <c r="P25" s="28"/>
      <c r="Q25" s="22">
        <v>23408</v>
      </c>
      <c r="R25" s="28">
        <v>22893</v>
      </c>
      <c r="S25" s="28">
        <v>22750</v>
      </c>
      <c r="T25" s="28">
        <v>3767</v>
      </c>
      <c r="U25" s="22">
        <v>212</v>
      </c>
      <c r="V25" s="28"/>
      <c r="W25" s="28"/>
      <c r="X25" s="28"/>
      <c r="Y25" s="22">
        <v>925</v>
      </c>
    </row>
    <row r="26" spans="1:25" ht="13.5">
      <c r="A26" s="6" t="s">
        <v>206</v>
      </c>
      <c r="B26" s="28"/>
      <c r="C26" s="28"/>
      <c r="D26" s="28"/>
      <c r="E26" s="22">
        <v>11464</v>
      </c>
      <c r="F26" s="28">
        <v>11464</v>
      </c>
      <c r="G26" s="28">
        <v>11464</v>
      </c>
      <c r="H26" s="28">
        <v>11464</v>
      </c>
      <c r="I26" s="22"/>
      <c r="J26" s="28"/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/>
      <c r="V26" s="28"/>
      <c r="W26" s="28"/>
      <c r="X26" s="28"/>
      <c r="Y26" s="22"/>
    </row>
    <row r="27" spans="1:25" ht="13.5">
      <c r="A27" s="6" t="s">
        <v>14</v>
      </c>
      <c r="B27" s="28">
        <v>-572681</v>
      </c>
      <c r="C27" s="28">
        <v>474438</v>
      </c>
      <c r="D27" s="28">
        <v>-128113</v>
      </c>
      <c r="E27" s="22">
        <v>857793</v>
      </c>
      <c r="F27" s="28">
        <v>1460569</v>
      </c>
      <c r="G27" s="28">
        <v>1364319</v>
      </c>
      <c r="H27" s="28">
        <v>501046</v>
      </c>
      <c r="I27" s="22">
        <v>-931137</v>
      </c>
      <c r="J27" s="28">
        <v>-74955</v>
      </c>
      <c r="K27" s="28">
        <v>676154</v>
      </c>
      <c r="L27" s="28">
        <v>-536598</v>
      </c>
      <c r="M27" s="22">
        <v>-1134194</v>
      </c>
      <c r="N27" s="28">
        <v>-1361654</v>
      </c>
      <c r="O27" s="28">
        <v>-1144506</v>
      </c>
      <c r="P27" s="28">
        <v>-758195</v>
      </c>
      <c r="Q27" s="22">
        <v>-331439</v>
      </c>
      <c r="R27" s="28">
        <v>156574</v>
      </c>
      <c r="S27" s="28">
        <v>1516841</v>
      </c>
      <c r="T27" s="28">
        <v>1711402</v>
      </c>
      <c r="U27" s="22">
        <v>4703187</v>
      </c>
      <c r="V27" s="28">
        <v>2291166</v>
      </c>
      <c r="W27" s="28">
        <v>2011056</v>
      </c>
      <c r="X27" s="28">
        <v>1363930</v>
      </c>
      <c r="Y27" s="22">
        <v>1424629</v>
      </c>
    </row>
    <row r="28" spans="1:25" ht="13.5">
      <c r="A28" s="6" t="s">
        <v>15</v>
      </c>
      <c r="B28" s="28">
        <v>-169224</v>
      </c>
      <c r="C28" s="28">
        <v>-15633</v>
      </c>
      <c r="D28" s="28">
        <v>-44923</v>
      </c>
      <c r="E28" s="22">
        <v>135055</v>
      </c>
      <c r="F28" s="28">
        <v>134306</v>
      </c>
      <c r="G28" s="28">
        <v>122892</v>
      </c>
      <c r="H28" s="28">
        <v>81455</v>
      </c>
      <c r="I28" s="22">
        <v>-83675</v>
      </c>
      <c r="J28" s="28">
        <v>-51966</v>
      </c>
      <c r="K28" s="28">
        <v>-170628</v>
      </c>
      <c r="L28" s="28">
        <v>-131669</v>
      </c>
      <c r="M28" s="22">
        <v>-356070</v>
      </c>
      <c r="N28" s="28">
        <v>-258203</v>
      </c>
      <c r="O28" s="28">
        <v>-206572</v>
      </c>
      <c r="P28" s="28">
        <v>-162081</v>
      </c>
      <c r="Q28" s="22">
        <v>-85623</v>
      </c>
      <c r="R28" s="28">
        <v>66519</v>
      </c>
      <c r="S28" s="28">
        <v>48844</v>
      </c>
      <c r="T28" s="28">
        <v>56398</v>
      </c>
      <c r="U28" s="22">
        <v>436500</v>
      </c>
      <c r="V28" s="28">
        <v>251159</v>
      </c>
      <c r="W28" s="28">
        <v>134963</v>
      </c>
      <c r="X28" s="28">
        <v>43136</v>
      </c>
      <c r="Y28" s="22">
        <v>-183001</v>
      </c>
    </row>
    <row r="29" spans="1:25" ht="13.5">
      <c r="A29" s="6" t="s">
        <v>16</v>
      </c>
      <c r="B29" s="28">
        <v>-40243</v>
      </c>
      <c r="C29" s="28">
        <v>-915827</v>
      </c>
      <c r="D29" s="28">
        <v>-133105</v>
      </c>
      <c r="E29" s="22">
        <v>-476043</v>
      </c>
      <c r="F29" s="28">
        <v>-869488</v>
      </c>
      <c r="G29" s="28">
        <v>-975766</v>
      </c>
      <c r="H29" s="28">
        <v>-504649</v>
      </c>
      <c r="I29" s="22">
        <v>415060</v>
      </c>
      <c r="J29" s="28">
        <v>7151</v>
      </c>
      <c r="K29" s="28">
        <v>-461130</v>
      </c>
      <c r="L29" s="28">
        <v>382863</v>
      </c>
      <c r="M29" s="22">
        <v>501366</v>
      </c>
      <c r="N29" s="28">
        <v>921054</v>
      </c>
      <c r="O29" s="28">
        <v>424603</v>
      </c>
      <c r="P29" s="28">
        <v>538139</v>
      </c>
      <c r="Q29" s="22">
        <v>986860</v>
      </c>
      <c r="R29" s="28">
        <v>768538</v>
      </c>
      <c r="S29" s="28">
        <v>-248918</v>
      </c>
      <c r="T29" s="28">
        <v>-604834</v>
      </c>
      <c r="U29" s="22">
        <v>-2489159</v>
      </c>
      <c r="V29" s="28">
        <v>-797317</v>
      </c>
      <c r="W29" s="28">
        <v>-641378</v>
      </c>
      <c r="X29" s="28">
        <v>-556137</v>
      </c>
      <c r="Y29" s="22">
        <v>-1096104</v>
      </c>
    </row>
    <row r="30" spans="1:25" ht="13.5">
      <c r="A30" s="6" t="s">
        <v>78</v>
      </c>
      <c r="B30" s="28">
        <v>67496</v>
      </c>
      <c r="C30" s="28">
        <v>-73043</v>
      </c>
      <c r="D30" s="28">
        <v>133236</v>
      </c>
      <c r="E30" s="22">
        <v>-58954</v>
      </c>
      <c r="F30" s="28">
        <v>45260</v>
      </c>
      <c r="G30" s="28">
        <v>1308</v>
      </c>
      <c r="H30" s="28">
        <v>157373</v>
      </c>
      <c r="I30" s="22">
        <v>106727</v>
      </c>
      <c r="J30" s="28">
        <v>217577</v>
      </c>
      <c r="K30" s="28">
        <v>25355</v>
      </c>
      <c r="L30" s="28">
        <v>232616</v>
      </c>
      <c r="M30" s="22">
        <v>-4179</v>
      </c>
      <c r="N30" s="28">
        <v>144816</v>
      </c>
      <c r="O30" s="28">
        <v>23706</v>
      </c>
      <c r="P30" s="28">
        <v>169524</v>
      </c>
      <c r="Q30" s="22">
        <v>82072</v>
      </c>
      <c r="R30" s="28">
        <v>200568</v>
      </c>
      <c r="S30" s="28">
        <v>77484</v>
      </c>
      <c r="T30" s="28">
        <v>197011</v>
      </c>
      <c r="U30" s="22">
        <v>-154092</v>
      </c>
      <c r="V30" s="28">
        <v>54039</v>
      </c>
      <c r="W30" s="28">
        <v>-108202</v>
      </c>
      <c r="X30" s="28">
        <v>160225</v>
      </c>
      <c r="Y30" s="22">
        <v>-14913</v>
      </c>
    </row>
    <row r="31" spans="1:25" ht="13.5">
      <c r="A31" s="6" t="s">
        <v>17</v>
      </c>
      <c r="B31" s="28">
        <v>96</v>
      </c>
      <c r="C31" s="28">
        <v>-68211</v>
      </c>
      <c r="D31" s="28">
        <v>-68025</v>
      </c>
      <c r="E31" s="22">
        <v>1182531</v>
      </c>
      <c r="F31" s="28">
        <v>1193230</v>
      </c>
      <c r="G31" s="28">
        <v>868036</v>
      </c>
      <c r="H31" s="28">
        <v>309775</v>
      </c>
      <c r="I31" s="22">
        <v>727579</v>
      </c>
      <c r="J31" s="28">
        <v>904686</v>
      </c>
      <c r="K31" s="28">
        <v>774657</v>
      </c>
      <c r="L31" s="28">
        <v>265875</v>
      </c>
      <c r="M31" s="22">
        <v>406924</v>
      </c>
      <c r="N31" s="28">
        <v>388079</v>
      </c>
      <c r="O31" s="28">
        <v>-154754</v>
      </c>
      <c r="P31" s="28">
        <v>32998</v>
      </c>
      <c r="Q31" s="22">
        <v>1027985</v>
      </c>
      <c r="R31" s="28">
        <v>1160535</v>
      </c>
      <c r="S31" s="28">
        <v>1269164</v>
      </c>
      <c r="T31" s="28">
        <v>1096960</v>
      </c>
      <c r="U31" s="22">
        <v>3231141</v>
      </c>
      <c r="V31" s="28">
        <v>2460220</v>
      </c>
      <c r="W31" s="28">
        <v>1978289</v>
      </c>
      <c r="X31" s="28">
        <v>1114513</v>
      </c>
      <c r="Y31" s="22">
        <v>1901136</v>
      </c>
    </row>
    <row r="32" spans="1:25" ht="13.5">
      <c r="A32" s="6" t="s">
        <v>18</v>
      </c>
      <c r="B32" s="28">
        <v>10706</v>
      </c>
      <c r="C32" s="28">
        <v>6958</v>
      </c>
      <c r="D32" s="28">
        <v>4520</v>
      </c>
      <c r="E32" s="22">
        <v>8821</v>
      </c>
      <c r="F32" s="28">
        <v>7282</v>
      </c>
      <c r="G32" s="28">
        <v>4481</v>
      </c>
      <c r="H32" s="28">
        <v>2455</v>
      </c>
      <c r="I32" s="22">
        <v>8505</v>
      </c>
      <c r="J32" s="28">
        <v>7007</v>
      </c>
      <c r="K32" s="28">
        <v>4912</v>
      </c>
      <c r="L32" s="28">
        <v>2462</v>
      </c>
      <c r="M32" s="22">
        <v>9204</v>
      </c>
      <c r="N32" s="28">
        <v>6947</v>
      </c>
      <c r="O32" s="28">
        <v>4701</v>
      </c>
      <c r="P32" s="28">
        <v>2345</v>
      </c>
      <c r="Q32" s="22">
        <v>13257</v>
      </c>
      <c r="R32" s="28">
        <v>11494</v>
      </c>
      <c r="S32" s="28">
        <v>9745</v>
      </c>
      <c r="T32" s="28">
        <v>2518</v>
      </c>
      <c r="U32" s="22">
        <v>15636</v>
      </c>
      <c r="V32" s="28">
        <v>13270</v>
      </c>
      <c r="W32" s="28">
        <v>8983</v>
      </c>
      <c r="X32" s="28">
        <v>5785</v>
      </c>
      <c r="Y32" s="22">
        <v>11556</v>
      </c>
    </row>
    <row r="33" spans="1:25" ht="13.5">
      <c r="A33" s="6" t="s">
        <v>19</v>
      </c>
      <c r="B33" s="28">
        <v>-5335</v>
      </c>
      <c r="C33" s="28">
        <v>-3895</v>
      </c>
      <c r="D33" s="28">
        <v>-2207</v>
      </c>
      <c r="E33" s="22">
        <v>-13525</v>
      </c>
      <c r="F33" s="28">
        <v>-10841</v>
      </c>
      <c r="G33" s="28">
        <v>-7725</v>
      </c>
      <c r="H33" s="28">
        <v>-3041</v>
      </c>
      <c r="I33" s="22">
        <v>-21842</v>
      </c>
      <c r="J33" s="28">
        <v>-17142</v>
      </c>
      <c r="K33" s="28">
        <v>-11947</v>
      </c>
      <c r="L33" s="28">
        <v>-4548</v>
      </c>
      <c r="M33" s="22">
        <v>-27301</v>
      </c>
      <c r="N33" s="28">
        <v>-20571</v>
      </c>
      <c r="O33" s="28">
        <v>-14073</v>
      </c>
      <c r="P33" s="28">
        <v>-7232</v>
      </c>
      <c r="Q33" s="22">
        <v>-51326</v>
      </c>
      <c r="R33" s="28">
        <v>-39750</v>
      </c>
      <c r="S33" s="28">
        <v>-26895</v>
      </c>
      <c r="T33" s="28">
        <v>-13673</v>
      </c>
      <c r="U33" s="22">
        <v>-36977</v>
      </c>
      <c r="V33" s="28">
        <v>-26058</v>
      </c>
      <c r="W33" s="28">
        <v>-18256</v>
      </c>
      <c r="X33" s="28">
        <v>-9866</v>
      </c>
      <c r="Y33" s="22">
        <v>-25691</v>
      </c>
    </row>
    <row r="34" spans="1:25" ht="13.5">
      <c r="A34" s="6" t="s">
        <v>20</v>
      </c>
      <c r="B34" s="28">
        <v>-223665</v>
      </c>
      <c r="C34" s="28">
        <v>-100150</v>
      </c>
      <c r="D34" s="28">
        <v>-96424</v>
      </c>
      <c r="E34" s="22">
        <v>-239223</v>
      </c>
      <c r="F34" s="28">
        <v>-238887</v>
      </c>
      <c r="G34" s="28">
        <v>-65930</v>
      </c>
      <c r="H34" s="28">
        <v>-65416</v>
      </c>
      <c r="I34" s="22">
        <v>-795424</v>
      </c>
      <c r="J34" s="28">
        <v>-795307</v>
      </c>
      <c r="K34" s="28">
        <v>-513382</v>
      </c>
      <c r="L34" s="28">
        <v>-513230</v>
      </c>
      <c r="M34" s="22">
        <v>-148393</v>
      </c>
      <c r="N34" s="28">
        <v>-166198</v>
      </c>
      <c r="O34" s="28">
        <v>-104369</v>
      </c>
      <c r="P34" s="28">
        <v>-104177</v>
      </c>
      <c r="Q34" s="22">
        <v>-27306</v>
      </c>
      <c r="R34" s="28">
        <v>-27045</v>
      </c>
      <c r="S34" s="28">
        <v>-13813</v>
      </c>
      <c r="T34" s="28">
        <v>-14001</v>
      </c>
      <c r="U34" s="22">
        <v>-705816</v>
      </c>
      <c r="V34" s="28">
        <v>-705592</v>
      </c>
      <c r="W34" s="28">
        <v>-447235</v>
      </c>
      <c r="X34" s="28">
        <v>-446481</v>
      </c>
      <c r="Y34" s="22">
        <v>-955236</v>
      </c>
    </row>
    <row r="35" spans="1:25" ht="14.25" thickBot="1">
      <c r="A35" s="5" t="s">
        <v>21</v>
      </c>
      <c r="B35" s="29">
        <v>-218197</v>
      </c>
      <c r="C35" s="29">
        <v>-165299</v>
      </c>
      <c r="D35" s="29">
        <v>-162137</v>
      </c>
      <c r="E35" s="23">
        <v>938994</v>
      </c>
      <c r="F35" s="29">
        <v>950783</v>
      </c>
      <c r="G35" s="29">
        <v>798862</v>
      </c>
      <c r="H35" s="29">
        <v>243773</v>
      </c>
      <c r="I35" s="23">
        <v>-80949</v>
      </c>
      <c r="J35" s="29">
        <v>99243</v>
      </c>
      <c r="K35" s="29">
        <v>254240</v>
      </c>
      <c r="L35" s="29">
        <v>-249440</v>
      </c>
      <c r="M35" s="23">
        <v>240873</v>
      </c>
      <c r="N35" s="29">
        <v>208256</v>
      </c>
      <c r="O35" s="29">
        <v>-268496</v>
      </c>
      <c r="P35" s="29">
        <v>-76065</v>
      </c>
      <c r="Q35" s="23">
        <v>978720</v>
      </c>
      <c r="R35" s="29">
        <v>1121344</v>
      </c>
      <c r="S35" s="29">
        <v>1254311</v>
      </c>
      <c r="T35" s="29">
        <v>1071802</v>
      </c>
      <c r="U35" s="23">
        <v>2503982</v>
      </c>
      <c r="V35" s="29">
        <v>1741840</v>
      </c>
      <c r="W35" s="29">
        <v>1521781</v>
      </c>
      <c r="X35" s="29">
        <v>663951</v>
      </c>
      <c r="Y35" s="23">
        <v>931764</v>
      </c>
    </row>
    <row r="36" spans="1:25" ht="14.25" thickTop="1">
      <c r="A36" s="6" t="s">
        <v>22</v>
      </c>
      <c r="B36" s="28">
        <v>-412761</v>
      </c>
      <c r="C36" s="28">
        <v>-386777</v>
      </c>
      <c r="D36" s="28">
        <v>-190422</v>
      </c>
      <c r="E36" s="22">
        <v>-34621</v>
      </c>
      <c r="F36" s="28">
        <v>-21968</v>
      </c>
      <c r="G36" s="28">
        <v>-19947</v>
      </c>
      <c r="H36" s="28">
        <v>-16896</v>
      </c>
      <c r="I36" s="22">
        <v>-10813</v>
      </c>
      <c r="J36" s="28">
        <v>-2309</v>
      </c>
      <c r="K36" s="28">
        <v>-1957</v>
      </c>
      <c r="L36" s="28">
        <v>-518</v>
      </c>
      <c r="M36" s="22">
        <v>-602319</v>
      </c>
      <c r="N36" s="28">
        <v>-522002</v>
      </c>
      <c r="O36" s="28">
        <v>-366690</v>
      </c>
      <c r="P36" s="28">
        <v>-184620</v>
      </c>
      <c r="Q36" s="22">
        <v>-492028</v>
      </c>
      <c r="R36" s="28">
        <v>-469529</v>
      </c>
      <c r="S36" s="28">
        <v>-463607</v>
      </c>
      <c r="T36" s="28">
        <v>-196221</v>
      </c>
      <c r="U36" s="22">
        <v>-1048128</v>
      </c>
      <c r="V36" s="28">
        <v>-562168</v>
      </c>
      <c r="W36" s="28">
        <v>-559034</v>
      </c>
      <c r="X36" s="28"/>
      <c r="Y36" s="22">
        <v>-1566264</v>
      </c>
    </row>
    <row r="37" spans="1:25" ht="13.5">
      <c r="A37" s="6" t="s">
        <v>23</v>
      </c>
      <c r="B37" s="28"/>
      <c r="C37" s="28"/>
      <c r="D37" s="28"/>
      <c r="E37" s="22">
        <v>1425460</v>
      </c>
      <c r="F37" s="28">
        <v>50865</v>
      </c>
      <c r="G37" s="28">
        <v>50865</v>
      </c>
      <c r="H37" s="28"/>
      <c r="I37" s="22">
        <v>439320</v>
      </c>
      <c r="J37" s="28">
        <v>439320</v>
      </c>
      <c r="K37" s="28">
        <v>439320</v>
      </c>
      <c r="L37" s="28">
        <v>439290</v>
      </c>
      <c r="M37" s="22">
        <v>184039</v>
      </c>
      <c r="N37" s="28">
        <v>6538</v>
      </c>
      <c r="O37" s="28">
        <v>38</v>
      </c>
      <c r="P37" s="28">
        <v>38</v>
      </c>
      <c r="Q37" s="22">
        <v>375943</v>
      </c>
      <c r="R37" s="28">
        <v>375943</v>
      </c>
      <c r="S37" s="28">
        <v>345513</v>
      </c>
      <c r="T37" s="28">
        <v>81040</v>
      </c>
      <c r="U37" s="22"/>
      <c r="V37" s="28"/>
      <c r="W37" s="28"/>
      <c r="X37" s="28"/>
      <c r="Y37" s="22">
        <v>295790</v>
      </c>
    </row>
    <row r="38" spans="1:25" ht="13.5">
      <c r="A38" s="6" t="s">
        <v>24</v>
      </c>
      <c r="B38" s="28">
        <v>-30033</v>
      </c>
      <c r="C38" s="28">
        <v>-29165</v>
      </c>
      <c r="D38" s="28">
        <v>-851</v>
      </c>
      <c r="E38" s="22">
        <v>-17348</v>
      </c>
      <c r="F38" s="28">
        <v>-8338</v>
      </c>
      <c r="G38" s="28">
        <v>-6682</v>
      </c>
      <c r="H38" s="28">
        <v>-800</v>
      </c>
      <c r="I38" s="22">
        <v>-5706</v>
      </c>
      <c r="J38" s="28">
        <v>-4700</v>
      </c>
      <c r="K38" s="28">
        <v>-4400</v>
      </c>
      <c r="L38" s="28"/>
      <c r="M38" s="22">
        <v>-1716</v>
      </c>
      <c r="N38" s="28">
        <v>-1716</v>
      </c>
      <c r="O38" s="28">
        <v>-106</v>
      </c>
      <c r="P38" s="28"/>
      <c r="Q38" s="22">
        <v>-13750</v>
      </c>
      <c r="R38" s="28">
        <v>-3900</v>
      </c>
      <c r="S38" s="28">
        <v>-3900</v>
      </c>
      <c r="T38" s="28">
        <v>-3900</v>
      </c>
      <c r="U38" s="22">
        <v>-12416</v>
      </c>
      <c r="V38" s="28">
        <v>-10207</v>
      </c>
      <c r="W38" s="28">
        <v>-10207</v>
      </c>
      <c r="X38" s="28">
        <v>-10207</v>
      </c>
      <c r="Y38" s="22">
        <v>-18195</v>
      </c>
    </row>
    <row r="39" spans="1:25" ht="13.5">
      <c r="A39" s="6" t="s">
        <v>25</v>
      </c>
      <c r="B39" s="28">
        <v>7700</v>
      </c>
      <c r="C39" s="28">
        <v>7700</v>
      </c>
      <c r="D39" s="28"/>
      <c r="E39" s="22"/>
      <c r="F39" s="28"/>
      <c r="G39" s="28"/>
      <c r="H39" s="28"/>
      <c r="I39" s="22"/>
      <c r="J39" s="28"/>
      <c r="K39" s="28"/>
      <c r="L39" s="28"/>
      <c r="M39" s="22">
        <v>133440</v>
      </c>
      <c r="N39" s="28">
        <v>133440</v>
      </c>
      <c r="O39" s="28">
        <v>133440</v>
      </c>
      <c r="P39" s="28">
        <v>133440</v>
      </c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6" t="s">
        <v>26</v>
      </c>
      <c r="B40" s="28">
        <v>-500000</v>
      </c>
      <c r="C40" s="28">
        <v>-500000</v>
      </c>
      <c r="D40" s="28">
        <v>-500000</v>
      </c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6" t="s">
        <v>27</v>
      </c>
      <c r="B41" s="28">
        <v>-23196</v>
      </c>
      <c r="C41" s="28">
        <v>-5821</v>
      </c>
      <c r="D41" s="28">
        <v>-3207</v>
      </c>
      <c r="E41" s="22">
        <v>-19203</v>
      </c>
      <c r="F41" s="28">
        <v>-16537</v>
      </c>
      <c r="G41" s="28">
        <v>-13561</v>
      </c>
      <c r="H41" s="28">
        <v>-7670</v>
      </c>
      <c r="I41" s="22">
        <v>-31927</v>
      </c>
      <c r="J41" s="28">
        <v>-29402</v>
      </c>
      <c r="K41" s="28">
        <v>-25414</v>
      </c>
      <c r="L41" s="28">
        <v>-22746</v>
      </c>
      <c r="M41" s="22">
        <v>-11787</v>
      </c>
      <c r="N41" s="28">
        <v>-9237</v>
      </c>
      <c r="O41" s="28">
        <v>-6572</v>
      </c>
      <c r="P41" s="28">
        <v>-2850</v>
      </c>
      <c r="Q41" s="22">
        <v>-15289</v>
      </c>
      <c r="R41" s="28">
        <v>-9123</v>
      </c>
      <c r="S41" s="28">
        <v>-6229</v>
      </c>
      <c r="T41" s="28">
        <v>-3174</v>
      </c>
      <c r="U41" s="22">
        <v>-83134</v>
      </c>
      <c r="V41" s="28">
        <v>-77717</v>
      </c>
      <c r="W41" s="28">
        <v>-73680</v>
      </c>
      <c r="X41" s="28">
        <v>-7983</v>
      </c>
      <c r="Y41" s="22">
        <v>-67391</v>
      </c>
    </row>
    <row r="42" spans="1:25" ht="13.5">
      <c r="A42" s="6" t="s">
        <v>28</v>
      </c>
      <c r="B42" s="28">
        <v>16447</v>
      </c>
      <c r="C42" s="28">
        <v>11494</v>
      </c>
      <c r="D42" s="28">
        <v>11494</v>
      </c>
      <c r="E42" s="22">
        <v>12485</v>
      </c>
      <c r="F42" s="28">
        <v>5545</v>
      </c>
      <c r="G42" s="28">
        <v>5543</v>
      </c>
      <c r="H42" s="28">
        <v>4703</v>
      </c>
      <c r="I42" s="22">
        <v>14822</v>
      </c>
      <c r="J42" s="28">
        <v>14026</v>
      </c>
      <c r="K42" s="28">
        <v>9485</v>
      </c>
      <c r="L42" s="28">
        <v>9485</v>
      </c>
      <c r="M42" s="22">
        <v>39775</v>
      </c>
      <c r="N42" s="28">
        <v>39775</v>
      </c>
      <c r="O42" s="28">
        <v>5335</v>
      </c>
      <c r="P42" s="28"/>
      <c r="Q42" s="22">
        <v>8788</v>
      </c>
      <c r="R42" s="28">
        <v>8788</v>
      </c>
      <c r="S42" s="28">
        <v>7749</v>
      </c>
      <c r="T42" s="28">
        <v>7147</v>
      </c>
      <c r="U42" s="22">
        <v>20189</v>
      </c>
      <c r="V42" s="28">
        <v>15766</v>
      </c>
      <c r="W42" s="28">
        <v>5221</v>
      </c>
      <c r="X42" s="28">
        <v>4438</v>
      </c>
      <c r="Y42" s="22">
        <v>12494</v>
      </c>
    </row>
    <row r="43" spans="1:25" ht="13.5">
      <c r="A43" s="6" t="s">
        <v>29</v>
      </c>
      <c r="B43" s="28">
        <v>-7582</v>
      </c>
      <c r="C43" s="28">
        <v>-3184</v>
      </c>
      <c r="D43" s="28">
        <v>-880</v>
      </c>
      <c r="E43" s="22">
        <v>-10096</v>
      </c>
      <c r="F43" s="28">
        <v>-5929</v>
      </c>
      <c r="G43" s="28">
        <v>-4927</v>
      </c>
      <c r="H43" s="28">
        <v>-812</v>
      </c>
      <c r="I43" s="22">
        <v>-3133</v>
      </c>
      <c r="J43" s="28">
        <v>-1872</v>
      </c>
      <c r="K43" s="28">
        <v>-1872</v>
      </c>
      <c r="L43" s="28">
        <v>-1818</v>
      </c>
      <c r="M43" s="22">
        <v>-3396</v>
      </c>
      <c r="N43" s="28">
        <v>-2693</v>
      </c>
      <c r="O43" s="28">
        <v>-1228</v>
      </c>
      <c r="P43" s="28">
        <v>-996</v>
      </c>
      <c r="Q43" s="22">
        <v>-2994</v>
      </c>
      <c r="R43" s="28">
        <v>-2408</v>
      </c>
      <c r="S43" s="28">
        <v>-2089</v>
      </c>
      <c r="T43" s="28">
        <v>-1353</v>
      </c>
      <c r="U43" s="22">
        <v>-7449</v>
      </c>
      <c r="V43" s="28">
        <v>-6974</v>
      </c>
      <c r="W43" s="28">
        <v>-5531</v>
      </c>
      <c r="X43" s="28">
        <v>-3784</v>
      </c>
      <c r="Y43" s="22">
        <v>-13847</v>
      </c>
    </row>
    <row r="44" spans="1:25" ht="13.5">
      <c r="A44" s="6" t="s">
        <v>30</v>
      </c>
      <c r="B44" s="28">
        <v>7733</v>
      </c>
      <c r="C44" s="28">
        <v>1909</v>
      </c>
      <c r="D44" s="28">
        <v>1305</v>
      </c>
      <c r="E44" s="22">
        <v>15094</v>
      </c>
      <c r="F44" s="28">
        <v>2311</v>
      </c>
      <c r="G44" s="28">
        <v>1867</v>
      </c>
      <c r="H44" s="28">
        <v>1015</v>
      </c>
      <c r="I44" s="22">
        <v>2444</v>
      </c>
      <c r="J44" s="28">
        <v>1443</v>
      </c>
      <c r="K44" s="28">
        <v>1261</v>
      </c>
      <c r="L44" s="28">
        <v>1100</v>
      </c>
      <c r="M44" s="22">
        <v>15655</v>
      </c>
      <c r="N44" s="28">
        <v>6230</v>
      </c>
      <c r="O44" s="28">
        <v>4260</v>
      </c>
      <c r="P44" s="28">
        <v>374</v>
      </c>
      <c r="Q44" s="22">
        <v>18873</v>
      </c>
      <c r="R44" s="28">
        <v>13325</v>
      </c>
      <c r="S44" s="28">
        <v>10132</v>
      </c>
      <c r="T44" s="28">
        <v>940</v>
      </c>
      <c r="U44" s="22">
        <v>36368</v>
      </c>
      <c r="V44" s="28">
        <v>1627</v>
      </c>
      <c r="W44" s="28">
        <v>1240</v>
      </c>
      <c r="X44" s="28">
        <v>1051</v>
      </c>
      <c r="Y44" s="22">
        <v>117999</v>
      </c>
    </row>
    <row r="45" spans="1:25" ht="13.5">
      <c r="A45" s="6" t="s">
        <v>31</v>
      </c>
      <c r="B45" s="28"/>
      <c r="C45" s="28"/>
      <c r="D45" s="28"/>
      <c r="E45" s="22">
        <v>518000</v>
      </c>
      <c r="F45" s="28">
        <v>513000</v>
      </c>
      <c r="G45" s="28">
        <v>13000</v>
      </c>
      <c r="H45" s="28"/>
      <c r="I45" s="22">
        <v>20000</v>
      </c>
      <c r="J45" s="28">
        <v>15000</v>
      </c>
      <c r="K45" s="28">
        <v>15000</v>
      </c>
      <c r="L45" s="28"/>
      <c r="M45" s="22">
        <v>1713000</v>
      </c>
      <c r="N45" s="28">
        <v>713000</v>
      </c>
      <c r="O45" s="28"/>
      <c r="P45" s="28"/>
      <c r="Q45" s="22">
        <v>2610000</v>
      </c>
      <c r="R45" s="28">
        <v>2610000</v>
      </c>
      <c r="S45" s="28">
        <v>2600000</v>
      </c>
      <c r="T45" s="28"/>
      <c r="U45" s="22"/>
      <c r="V45" s="28"/>
      <c r="W45" s="28"/>
      <c r="X45" s="28"/>
      <c r="Y45" s="22"/>
    </row>
    <row r="46" spans="1:25" ht="13.5">
      <c r="A46" s="6" t="s">
        <v>32</v>
      </c>
      <c r="B46" s="28"/>
      <c r="C46" s="28"/>
      <c r="D46" s="28"/>
      <c r="E46" s="22">
        <v>-523000</v>
      </c>
      <c r="F46" s="28">
        <v>-518000</v>
      </c>
      <c r="G46" s="28">
        <v>-518000</v>
      </c>
      <c r="H46" s="28">
        <v>-1000000</v>
      </c>
      <c r="I46" s="22">
        <v>-18000</v>
      </c>
      <c r="J46" s="28">
        <v>-18000</v>
      </c>
      <c r="K46" s="28">
        <v>-18000</v>
      </c>
      <c r="L46" s="28">
        <v>-3000</v>
      </c>
      <c r="M46" s="22">
        <v>-715000</v>
      </c>
      <c r="N46" s="28">
        <v>-710000</v>
      </c>
      <c r="O46" s="28">
        <v>-700000</v>
      </c>
      <c r="P46" s="28">
        <v>-700000</v>
      </c>
      <c r="Q46" s="22">
        <v>-2613000</v>
      </c>
      <c r="R46" s="28">
        <v>-1600000</v>
      </c>
      <c r="S46" s="28">
        <v>-1600000</v>
      </c>
      <c r="T46" s="28">
        <v>-1600000</v>
      </c>
      <c r="U46" s="22">
        <v>-1010000</v>
      </c>
      <c r="V46" s="28">
        <v>-10000</v>
      </c>
      <c r="W46" s="28"/>
      <c r="X46" s="28"/>
      <c r="Y46" s="22"/>
    </row>
    <row r="47" spans="1:25" ht="14.25" thickBot="1">
      <c r="A47" s="5" t="s">
        <v>33</v>
      </c>
      <c r="B47" s="29">
        <v>-941694</v>
      </c>
      <c r="C47" s="29">
        <v>-903844</v>
      </c>
      <c r="D47" s="29">
        <v>-682562</v>
      </c>
      <c r="E47" s="23">
        <v>1366769</v>
      </c>
      <c r="F47" s="29">
        <v>947</v>
      </c>
      <c r="G47" s="29">
        <v>-491843</v>
      </c>
      <c r="H47" s="29">
        <v>-1020460</v>
      </c>
      <c r="I47" s="23">
        <v>407006</v>
      </c>
      <c r="J47" s="29">
        <v>413504</v>
      </c>
      <c r="K47" s="29">
        <v>413421</v>
      </c>
      <c r="L47" s="29">
        <v>421791</v>
      </c>
      <c r="M47" s="23">
        <v>751690</v>
      </c>
      <c r="N47" s="29">
        <v>-346664</v>
      </c>
      <c r="O47" s="29">
        <v>-931524</v>
      </c>
      <c r="P47" s="29">
        <v>-754615</v>
      </c>
      <c r="Q47" s="23">
        <v>-123457</v>
      </c>
      <c r="R47" s="29">
        <v>923097</v>
      </c>
      <c r="S47" s="29">
        <v>887568</v>
      </c>
      <c r="T47" s="29">
        <v>-1715521</v>
      </c>
      <c r="U47" s="23">
        <v>-2104569</v>
      </c>
      <c r="V47" s="29">
        <v>-649674</v>
      </c>
      <c r="W47" s="29">
        <v>-641991</v>
      </c>
      <c r="X47" s="29">
        <v>-16486</v>
      </c>
      <c r="Y47" s="23">
        <v>-1248414</v>
      </c>
    </row>
    <row r="48" spans="1:25" ht="14.25" thickTop="1">
      <c r="A48" s="6" t="s">
        <v>34</v>
      </c>
      <c r="B48" s="28"/>
      <c r="C48" s="28"/>
      <c r="D48" s="28"/>
      <c r="E48" s="22">
        <v>-22256</v>
      </c>
      <c r="F48" s="28">
        <v>-7398</v>
      </c>
      <c r="G48" s="28">
        <v>-7530</v>
      </c>
      <c r="H48" s="28">
        <v>-7836</v>
      </c>
      <c r="I48" s="22"/>
      <c r="J48" s="28"/>
      <c r="K48" s="28"/>
      <c r="L48" s="28"/>
      <c r="M48" s="22"/>
      <c r="N48" s="28"/>
      <c r="O48" s="28"/>
      <c r="P48" s="28"/>
      <c r="Q48" s="22"/>
      <c r="R48" s="28"/>
      <c r="S48" s="28"/>
      <c r="T48" s="28"/>
      <c r="U48" s="22"/>
      <c r="V48" s="28"/>
      <c r="W48" s="28"/>
      <c r="X48" s="28"/>
      <c r="Y48" s="22">
        <v>-800000</v>
      </c>
    </row>
    <row r="49" spans="1:25" ht="13.5">
      <c r="A49" s="6" t="s">
        <v>35</v>
      </c>
      <c r="B49" s="28">
        <v>250000</v>
      </c>
      <c r="C49" s="28">
        <v>200000</v>
      </c>
      <c r="D49" s="28">
        <v>200000</v>
      </c>
      <c r="E49" s="22"/>
      <c r="F49" s="28"/>
      <c r="G49" s="28"/>
      <c r="H49" s="28"/>
      <c r="I49" s="22"/>
      <c r="J49" s="28"/>
      <c r="K49" s="28"/>
      <c r="L49" s="28"/>
      <c r="M49" s="22">
        <v>400000</v>
      </c>
      <c r="N49" s="28"/>
      <c r="O49" s="28"/>
      <c r="P49" s="28"/>
      <c r="Q49" s="22">
        <v>500000</v>
      </c>
      <c r="R49" s="28">
        <v>500000</v>
      </c>
      <c r="S49" s="28">
        <v>500000</v>
      </c>
      <c r="T49" s="28">
        <v>500000</v>
      </c>
      <c r="U49" s="22">
        <v>1700000</v>
      </c>
      <c r="V49" s="28">
        <v>800000</v>
      </c>
      <c r="W49" s="28">
        <v>100000</v>
      </c>
      <c r="X49" s="28">
        <v>100000</v>
      </c>
      <c r="Y49" s="22">
        <v>1600000</v>
      </c>
    </row>
    <row r="50" spans="1:25" ht="13.5">
      <c r="A50" s="6" t="s">
        <v>36</v>
      </c>
      <c r="B50" s="28">
        <v>-333479</v>
      </c>
      <c r="C50" s="28">
        <v>-252316</v>
      </c>
      <c r="D50" s="28">
        <v>-171153</v>
      </c>
      <c r="E50" s="22">
        <v>-575492</v>
      </c>
      <c r="F50" s="28">
        <v>-440169</v>
      </c>
      <c r="G50" s="28">
        <v>-293446</v>
      </c>
      <c r="H50" s="28">
        <v>-146723</v>
      </c>
      <c r="I50" s="22">
        <v>-586892</v>
      </c>
      <c r="J50" s="28">
        <v>-440169</v>
      </c>
      <c r="K50" s="28">
        <v>-293446</v>
      </c>
      <c r="L50" s="28">
        <v>-146723</v>
      </c>
      <c r="M50" s="22">
        <v>-646475</v>
      </c>
      <c r="N50" s="28">
        <v>-419752</v>
      </c>
      <c r="O50" s="28">
        <v>-293029</v>
      </c>
      <c r="P50" s="28">
        <v>-141306</v>
      </c>
      <c r="Q50" s="22">
        <v>-1694388</v>
      </c>
      <c r="R50" s="28">
        <v>-373916</v>
      </c>
      <c r="S50" s="28">
        <v>-253444</v>
      </c>
      <c r="T50" s="28">
        <v>-132972</v>
      </c>
      <c r="U50" s="22">
        <v>-1812214</v>
      </c>
      <c r="V50" s="28">
        <v>-1689210</v>
      </c>
      <c r="W50" s="28">
        <v>-876140</v>
      </c>
      <c r="X50" s="28">
        <v>-613070</v>
      </c>
      <c r="Y50" s="22">
        <v>-250000</v>
      </c>
    </row>
    <row r="51" spans="1:25" ht="13.5">
      <c r="A51" s="6" t="s">
        <v>37</v>
      </c>
      <c r="B51" s="28">
        <v>-28135</v>
      </c>
      <c r="C51" s="28">
        <v>-18449</v>
      </c>
      <c r="D51" s="28">
        <v>-8763</v>
      </c>
      <c r="E51" s="22">
        <v>-21063</v>
      </c>
      <c r="F51" s="28">
        <v>-10942</v>
      </c>
      <c r="G51" s="28">
        <v>-6338</v>
      </c>
      <c r="H51" s="28">
        <v>-2931</v>
      </c>
      <c r="I51" s="22">
        <v>-12784</v>
      </c>
      <c r="J51" s="28">
        <v>-9644</v>
      </c>
      <c r="K51" s="28">
        <v>-6811</v>
      </c>
      <c r="L51" s="28">
        <v>-4149</v>
      </c>
      <c r="M51" s="22">
        <v>-17815</v>
      </c>
      <c r="N51" s="28">
        <v>-13584</v>
      </c>
      <c r="O51" s="28">
        <v>-9290</v>
      </c>
      <c r="P51" s="28">
        <v>-4936</v>
      </c>
      <c r="Q51" s="22">
        <v>-28555</v>
      </c>
      <c r="R51" s="28">
        <v>-22418</v>
      </c>
      <c r="S51" s="28">
        <v>-15179</v>
      </c>
      <c r="T51" s="28">
        <v>-7755</v>
      </c>
      <c r="U51" s="22">
        <v>-31501</v>
      </c>
      <c r="V51" s="28"/>
      <c r="W51" s="28"/>
      <c r="X51" s="28"/>
      <c r="Y51" s="22"/>
    </row>
    <row r="52" spans="1:25" ht="13.5">
      <c r="A52" s="6" t="s">
        <v>38</v>
      </c>
      <c r="B52" s="28">
        <v>-150985</v>
      </c>
      <c r="C52" s="28">
        <v>-150985</v>
      </c>
      <c r="D52" s="28">
        <v>-150985</v>
      </c>
      <c r="E52" s="22"/>
      <c r="F52" s="28"/>
      <c r="G52" s="28"/>
      <c r="H52" s="28"/>
      <c r="I52" s="22"/>
      <c r="J52" s="28"/>
      <c r="K52" s="28"/>
      <c r="L52" s="28"/>
      <c r="M52" s="22">
        <v>-37</v>
      </c>
      <c r="N52" s="28">
        <v>-37</v>
      </c>
      <c r="O52" s="28">
        <v>-37</v>
      </c>
      <c r="P52" s="28">
        <v>-28</v>
      </c>
      <c r="Q52" s="22"/>
      <c r="R52" s="28"/>
      <c r="S52" s="28"/>
      <c r="T52" s="28"/>
      <c r="U52" s="22"/>
      <c r="V52" s="28"/>
      <c r="W52" s="28"/>
      <c r="X52" s="28"/>
      <c r="Y52" s="22">
        <v>-76</v>
      </c>
    </row>
    <row r="53" spans="1:25" ht="13.5">
      <c r="A53" s="6" t="s">
        <v>39</v>
      </c>
      <c r="B53" s="28">
        <v>-248501</v>
      </c>
      <c r="C53" s="28">
        <v>-176471</v>
      </c>
      <c r="D53" s="28">
        <v>-176471</v>
      </c>
      <c r="E53" s="22">
        <v>-190932</v>
      </c>
      <c r="F53" s="28">
        <v>-190932</v>
      </c>
      <c r="G53" s="28">
        <v>-146814</v>
      </c>
      <c r="H53" s="28">
        <v>-146814</v>
      </c>
      <c r="I53" s="22">
        <v>-219512</v>
      </c>
      <c r="J53" s="28">
        <v>-219512</v>
      </c>
      <c r="K53" s="28">
        <v>-160786</v>
      </c>
      <c r="L53" s="28">
        <v>-160786</v>
      </c>
      <c r="M53" s="22">
        <v>-73084</v>
      </c>
      <c r="N53" s="28">
        <v>-73084</v>
      </c>
      <c r="O53" s="28"/>
      <c r="P53" s="28"/>
      <c r="Q53" s="22">
        <v>-87702</v>
      </c>
      <c r="R53" s="28">
        <v>-87702</v>
      </c>
      <c r="S53" s="28">
        <v>-87702</v>
      </c>
      <c r="T53" s="28">
        <v>-87702</v>
      </c>
      <c r="U53" s="22">
        <v>-453128</v>
      </c>
      <c r="V53" s="28">
        <v>-453128</v>
      </c>
      <c r="W53" s="28">
        <v>-336192</v>
      </c>
      <c r="X53" s="28">
        <v>-336192</v>
      </c>
      <c r="Y53" s="22">
        <v>-450736</v>
      </c>
    </row>
    <row r="54" spans="1:25" ht="13.5">
      <c r="A54" s="6" t="s">
        <v>40</v>
      </c>
      <c r="B54" s="28">
        <v>32</v>
      </c>
      <c r="C54" s="28"/>
      <c r="D54" s="28"/>
      <c r="E54" s="22">
        <v>24</v>
      </c>
      <c r="F54" s="28">
        <v>24</v>
      </c>
      <c r="G54" s="28">
        <v>24</v>
      </c>
      <c r="H54" s="28"/>
      <c r="I54" s="22">
        <v>64</v>
      </c>
      <c r="J54" s="28">
        <v>64</v>
      </c>
      <c r="K54" s="28">
        <v>64</v>
      </c>
      <c r="L54" s="28"/>
      <c r="M54" s="22"/>
      <c r="N54" s="28"/>
      <c r="O54" s="28"/>
      <c r="P54" s="28"/>
      <c r="Q54" s="22"/>
      <c r="R54" s="28"/>
      <c r="S54" s="28"/>
      <c r="T54" s="28"/>
      <c r="U54" s="22"/>
      <c r="V54" s="28"/>
      <c r="W54" s="28"/>
      <c r="X54" s="28"/>
      <c r="Y54" s="22"/>
    </row>
    <row r="55" spans="1:25" ht="14.25" thickBot="1">
      <c r="A55" s="5" t="s">
        <v>41</v>
      </c>
      <c r="B55" s="29">
        <v>-511069</v>
      </c>
      <c r="C55" s="29">
        <v>-398223</v>
      </c>
      <c r="D55" s="29">
        <v>-307373</v>
      </c>
      <c r="E55" s="23">
        <v>-809719</v>
      </c>
      <c r="F55" s="29">
        <v>-649418</v>
      </c>
      <c r="G55" s="29">
        <v>-454105</v>
      </c>
      <c r="H55" s="29">
        <v>-304305</v>
      </c>
      <c r="I55" s="23">
        <v>-819124</v>
      </c>
      <c r="J55" s="29">
        <v>-669261</v>
      </c>
      <c r="K55" s="29">
        <v>-460979</v>
      </c>
      <c r="L55" s="29">
        <v>-311659</v>
      </c>
      <c r="M55" s="23">
        <v>-324993</v>
      </c>
      <c r="N55" s="29">
        <v>-493998</v>
      </c>
      <c r="O55" s="29">
        <v>-289317</v>
      </c>
      <c r="P55" s="29">
        <v>-146271</v>
      </c>
      <c r="Q55" s="23">
        <v>-1334719</v>
      </c>
      <c r="R55" s="29">
        <v>15962</v>
      </c>
      <c r="S55" s="29">
        <v>143673</v>
      </c>
      <c r="T55" s="29">
        <v>271569</v>
      </c>
      <c r="U55" s="23">
        <v>-596844</v>
      </c>
      <c r="V55" s="29">
        <v>-1342338</v>
      </c>
      <c r="W55" s="29">
        <v>-1112332</v>
      </c>
      <c r="X55" s="29">
        <v>-849262</v>
      </c>
      <c r="Y55" s="23">
        <v>743763</v>
      </c>
    </row>
    <row r="56" spans="1:25" ht="14.25" thickTop="1">
      <c r="A56" s="7" t="s">
        <v>42</v>
      </c>
      <c r="B56" s="28">
        <v>16787</v>
      </c>
      <c r="C56" s="28">
        <v>16039</v>
      </c>
      <c r="D56" s="28">
        <v>10236</v>
      </c>
      <c r="E56" s="22">
        <v>17799</v>
      </c>
      <c r="F56" s="28">
        <v>1989</v>
      </c>
      <c r="G56" s="28">
        <v>2202</v>
      </c>
      <c r="H56" s="28">
        <v>7408</v>
      </c>
      <c r="I56" s="22">
        <v>-2221</v>
      </c>
      <c r="J56" s="28">
        <v>-4345</v>
      </c>
      <c r="K56" s="28">
        <v>153</v>
      </c>
      <c r="L56" s="28">
        <v>1773</v>
      </c>
      <c r="M56" s="22">
        <v>-4362</v>
      </c>
      <c r="N56" s="28">
        <v>-4094</v>
      </c>
      <c r="O56" s="28">
        <v>-3148</v>
      </c>
      <c r="P56" s="28">
        <v>758</v>
      </c>
      <c r="Q56" s="22">
        <v>1310</v>
      </c>
      <c r="R56" s="28">
        <v>-483</v>
      </c>
      <c r="S56" s="28">
        <v>3190</v>
      </c>
      <c r="T56" s="28">
        <v>3726</v>
      </c>
      <c r="U56" s="22">
        <v>-20325</v>
      </c>
      <c r="V56" s="28">
        <v>-14297</v>
      </c>
      <c r="W56" s="28">
        <v>1135</v>
      </c>
      <c r="X56" s="28">
        <v>-3372</v>
      </c>
      <c r="Y56" s="22">
        <v>-6127</v>
      </c>
    </row>
    <row r="57" spans="1:25" ht="13.5">
      <c r="A57" s="7" t="s">
        <v>43</v>
      </c>
      <c r="B57" s="28">
        <v>-1654174</v>
      </c>
      <c r="C57" s="28">
        <v>-1451326</v>
      </c>
      <c r="D57" s="28">
        <v>-1141837</v>
      </c>
      <c r="E57" s="22">
        <v>1513844</v>
      </c>
      <c r="F57" s="28">
        <v>304302</v>
      </c>
      <c r="G57" s="28">
        <v>-144884</v>
      </c>
      <c r="H57" s="28">
        <v>-1073584</v>
      </c>
      <c r="I57" s="22">
        <v>-495287</v>
      </c>
      <c r="J57" s="28">
        <v>-160859</v>
      </c>
      <c r="K57" s="28">
        <v>206835</v>
      </c>
      <c r="L57" s="28">
        <v>-137534</v>
      </c>
      <c r="M57" s="22">
        <v>663208</v>
      </c>
      <c r="N57" s="28">
        <v>-636502</v>
      </c>
      <c r="O57" s="28">
        <v>-1492486</v>
      </c>
      <c r="P57" s="28">
        <v>-976193</v>
      </c>
      <c r="Q57" s="22">
        <v>-478145</v>
      </c>
      <c r="R57" s="28">
        <v>2059920</v>
      </c>
      <c r="S57" s="28">
        <v>2288744</v>
      </c>
      <c r="T57" s="28">
        <v>-368422</v>
      </c>
      <c r="U57" s="22">
        <v>-217757</v>
      </c>
      <c r="V57" s="28">
        <v>-264471</v>
      </c>
      <c r="W57" s="28">
        <v>-231406</v>
      </c>
      <c r="X57" s="28">
        <v>-205169</v>
      </c>
      <c r="Y57" s="22">
        <v>420985</v>
      </c>
    </row>
    <row r="58" spans="1:25" ht="13.5">
      <c r="A58" s="7" t="s">
        <v>44</v>
      </c>
      <c r="B58" s="28">
        <v>5684337</v>
      </c>
      <c r="C58" s="28">
        <v>5684337</v>
      </c>
      <c r="D58" s="28">
        <v>5684337</v>
      </c>
      <c r="E58" s="22">
        <v>4170493</v>
      </c>
      <c r="F58" s="28">
        <v>4170493</v>
      </c>
      <c r="G58" s="28">
        <v>4170493</v>
      </c>
      <c r="H58" s="28">
        <v>4170493</v>
      </c>
      <c r="I58" s="22">
        <v>4665781</v>
      </c>
      <c r="J58" s="28">
        <v>4665781</v>
      </c>
      <c r="K58" s="28">
        <v>4665781</v>
      </c>
      <c r="L58" s="28">
        <v>4665781</v>
      </c>
      <c r="M58" s="22">
        <v>4002572</v>
      </c>
      <c r="N58" s="28">
        <v>4002572</v>
      </c>
      <c r="O58" s="28">
        <v>4002572</v>
      </c>
      <c r="P58" s="28">
        <v>4002572</v>
      </c>
      <c r="Q58" s="22">
        <v>4480718</v>
      </c>
      <c r="R58" s="28">
        <v>4480718</v>
      </c>
      <c r="S58" s="28">
        <v>4480718</v>
      </c>
      <c r="T58" s="28">
        <v>4480718</v>
      </c>
      <c r="U58" s="22">
        <v>4698475</v>
      </c>
      <c r="V58" s="28">
        <v>4698475</v>
      </c>
      <c r="W58" s="28">
        <v>4698475</v>
      </c>
      <c r="X58" s="28">
        <v>4698475</v>
      </c>
      <c r="Y58" s="22">
        <v>4277489</v>
      </c>
    </row>
    <row r="59" spans="1:25" ht="14.25" thickBot="1">
      <c r="A59" s="7" t="s">
        <v>44</v>
      </c>
      <c r="B59" s="28">
        <v>4030163</v>
      </c>
      <c r="C59" s="28">
        <v>4233010</v>
      </c>
      <c r="D59" s="28">
        <v>4542500</v>
      </c>
      <c r="E59" s="22">
        <v>5684337</v>
      </c>
      <c r="F59" s="28">
        <v>4474795</v>
      </c>
      <c r="G59" s="28">
        <v>4025608</v>
      </c>
      <c r="H59" s="28">
        <v>3096908</v>
      </c>
      <c r="I59" s="22">
        <v>4170493</v>
      </c>
      <c r="J59" s="28">
        <v>4504921</v>
      </c>
      <c r="K59" s="28">
        <v>4872616</v>
      </c>
      <c r="L59" s="28">
        <v>4528246</v>
      </c>
      <c r="M59" s="22">
        <v>4665781</v>
      </c>
      <c r="N59" s="28">
        <v>3366070</v>
      </c>
      <c r="O59" s="28">
        <v>2510086</v>
      </c>
      <c r="P59" s="28">
        <v>3026378</v>
      </c>
      <c r="Q59" s="22">
        <v>4002572</v>
      </c>
      <c r="R59" s="28">
        <v>6540638</v>
      </c>
      <c r="S59" s="28">
        <v>6769462</v>
      </c>
      <c r="T59" s="28">
        <v>4112295</v>
      </c>
      <c r="U59" s="22">
        <v>4480718</v>
      </c>
      <c r="V59" s="28">
        <v>4434003</v>
      </c>
      <c r="W59" s="28">
        <v>4467068</v>
      </c>
      <c r="X59" s="28">
        <v>4493305</v>
      </c>
      <c r="Y59" s="22">
        <v>4698475</v>
      </c>
    </row>
    <row r="60" spans="1:25" ht="14.25" thickTop="1">
      <c r="A60" s="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2" ht="13.5">
      <c r="A62" s="20" t="s">
        <v>149</v>
      </c>
    </row>
    <row r="63" ht="13.5">
      <c r="A63" s="20" t="s">
        <v>150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145</v>
      </c>
      <c r="B2" s="14">
        <v>7480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48</v>
      </c>
      <c r="B4" s="15" t="str">
        <f>HYPERLINK("http://www.kabupro.jp/mark/20140214/S10017NF.htm","四半期報告書")</f>
        <v>四半期報告書</v>
      </c>
      <c r="C4" s="15" t="str">
        <f>HYPERLINK("http://www.kabupro.jp/mark/20131113/S1000HA1.htm","四半期報告書")</f>
        <v>四半期報告書</v>
      </c>
      <c r="D4" s="15" t="str">
        <f>HYPERLINK("http://www.kabupro.jp/mark/20130807/S000E5RB.htm","四半期報告書")</f>
        <v>四半期報告書</v>
      </c>
      <c r="E4" s="15" t="str">
        <f>HYPERLINK("http://www.kabupro.jp/mark/20140214/S10017NF.htm","四半期報告書")</f>
        <v>四半期報告書</v>
      </c>
      <c r="F4" s="15" t="str">
        <f>HYPERLINK("http://www.kabupro.jp/mark/20130214/S000CW0O.htm","四半期報告書")</f>
        <v>四半期報告書</v>
      </c>
      <c r="G4" s="15" t="str">
        <f>HYPERLINK("http://www.kabupro.jp/mark/20121107/S000C631.htm","四半期報告書")</f>
        <v>四半期報告書</v>
      </c>
      <c r="H4" s="15" t="str">
        <f>HYPERLINK("http://www.kabupro.jp/mark/20120808/S000BN1R.htm","四半期報告書")</f>
        <v>四半期報告書</v>
      </c>
      <c r="I4" s="15" t="str">
        <f>HYPERLINK("http://www.kabupro.jp/mark/20130626/S000DTF5.htm","有価証券報告書")</f>
        <v>有価証券報告書</v>
      </c>
      <c r="J4" s="15" t="str">
        <f>HYPERLINK("http://www.kabupro.jp/mark/20120208/S000A7VK.htm","四半期報告書")</f>
        <v>四半期報告書</v>
      </c>
      <c r="K4" s="15" t="str">
        <f>HYPERLINK("http://www.kabupro.jp/mark/20111109/S0009MPG.htm","四半期報告書")</f>
        <v>四半期報告書</v>
      </c>
      <c r="L4" s="15" t="str">
        <f>HYPERLINK("http://www.kabupro.jp/mark/20110803/S00090I6.htm","四半期報告書")</f>
        <v>四半期報告書</v>
      </c>
      <c r="M4" s="15" t="str">
        <f>HYPERLINK("http://www.kabupro.jp/mark/20120627/S000B7PJ.htm","有価証券報告書")</f>
        <v>有価証券報告書</v>
      </c>
      <c r="N4" s="15" t="str">
        <f>HYPERLINK("http://www.kabupro.jp/mark/20110209/S0007PA6.htm","四半期報告書")</f>
        <v>四半期報告書</v>
      </c>
      <c r="O4" s="15" t="str">
        <f>HYPERLINK("http://www.kabupro.jp/mark/20101110/S00073Q9.htm","四半期報告書")</f>
        <v>四半期報告書</v>
      </c>
      <c r="P4" s="15" t="str">
        <f>HYPERLINK("http://www.kabupro.jp/mark/20100806/S0006H5J.htm","四半期報告書")</f>
        <v>四半期報告書</v>
      </c>
      <c r="Q4" s="15" t="str">
        <f>HYPERLINK("http://www.kabupro.jp/mark/20110628/S0008Q3C.htm","有価証券報告書")</f>
        <v>有価証券報告書</v>
      </c>
      <c r="R4" s="15" t="str">
        <f>HYPERLINK("http://www.kabupro.jp/mark/20100210/S00055BG.htm","四半期報告書")</f>
        <v>四半期報告書</v>
      </c>
      <c r="S4" s="15" t="str">
        <f>HYPERLINK("http://www.kabupro.jp/mark/20091112/S0004KU4.htm","四半期報告書")</f>
        <v>四半期報告書</v>
      </c>
      <c r="T4" s="15" t="str">
        <f>HYPERLINK("http://www.kabupro.jp/mark/20090806/S0003TPA.htm","四半期報告書")</f>
        <v>四半期報告書</v>
      </c>
      <c r="U4" s="15" t="str">
        <f>HYPERLINK("http://www.kabupro.jp/mark/20100625/S00063FW.htm","有価証券報告書")</f>
        <v>有価証券報告書</v>
      </c>
      <c r="V4" s="15" t="str">
        <f>HYPERLINK("http://www.kabupro.jp/mark/20090212/S0002EO4.htm","四半期報告書")</f>
        <v>四半期報告書</v>
      </c>
      <c r="W4" s="15" t="str">
        <f>HYPERLINK("http://www.kabupro.jp/mark/20081113/S0001RF7.htm","四半期報告書")</f>
        <v>四半期報告書</v>
      </c>
      <c r="X4" s="15" t="str">
        <f>HYPERLINK("http://www.kabupro.jp/mark/20080812/S00012GQ.htm","四半期報告書")</f>
        <v>四半期報告書</v>
      </c>
      <c r="Y4" s="15" t="str">
        <f>HYPERLINK("http://www.kabupro.jp/mark/20090626/S0003I5U.htm","有価証券報告書")</f>
        <v>有価証券報告書</v>
      </c>
    </row>
    <row r="5" spans="1:25" ht="14.25" thickBot="1">
      <c r="A5" s="11" t="s">
        <v>49</v>
      </c>
      <c r="B5" s="1" t="s">
        <v>215</v>
      </c>
      <c r="C5" s="1" t="s">
        <v>218</v>
      </c>
      <c r="D5" s="1" t="s">
        <v>220</v>
      </c>
      <c r="E5" s="1" t="s">
        <v>215</v>
      </c>
      <c r="F5" s="1" t="s">
        <v>222</v>
      </c>
      <c r="G5" s="1" t="s">
        <v>224</v>
      </c>
      <c r="H5" s="1" t="s">
        <v>226</v>
      </c>
      <c r="I5" s="1" t="s">
        <v>55</v>
      </c>
      <c r="J5" s="1" t="s">
        <v>228</v>
      </c>
      <c r="K5" s="1" t="s">
        <v>230</v>
      </c>
      <c r="L5" s="1" t="s">
        <v>232</v>
      </c>
      <c r="M5" s="1" t="s">
        <v>59</v>
      </c>
      <c r="N5" s="1" t="s">
        <v>234</v>
      </c>
      <c r="O5" s="1" t="s">
        <v>236</v>
      </c>
      <c r="P5" s="1" t="s">
        <v>238</v>
      </c>
      <c r="Q5" s="1" t="s">
        <v>61</v>
      </c>
      <c r="R5" s="1" t="s">
        <v>240</v>
      </c>
      <c r="S5" s="1" t="s">
        <v>242</v>
      </c>
      <c r="T5" s="1" t="s">
        <v>244</v>
      </c>
      <c r="U5" s="1" t="s">
        <v>63</v>
      </c>
      <c r="V5" s="1" t="s">
        <v>246</v>
      </c>
      <c r="W5" s="1" t="s">
        <v>248</v>
      </c>
      <c r="X5" s="1" t="s">
        <v>250</v>
      </c>
      <c r="Y5" s="1" t="s">
        <v>65</v>
      </c>
    </row>
    <row r="6" spans="1:25" ht="15" thickBot="1" thickTop="1">
      <c r="A6" s="10" t="s">
        <v>50</v>
      </c>
      <c r="B6" s="18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51</v>
      </c>
      <c r="B7" s="14" t="s">
        <v>216</v>
      </c>
      <c r="C7" s="14" t="s">
        <v>216</v>
      </c>
      <c r="D7" s="14" t="s">
        <v>216</v>
      </c>
      <c r="E7" s="16" t="s">
        <v>56</v>
      </c>
      <c r="F7" s="14" t="s">
        <v>216</v>
      </c>
      <c r="G7" s="14" t="s">
        <v>216</v>
      </c>
      <c r="H7" s="14" t="s">
        <v>216</v>
      </c>
      <c r="I7" s="16" t="s">
        <v>56</v>
      </c>
      <c r="J7" s="14" t="s">
        <v>216</v>
      </c>
      <c r="K7" s="14" t="s">
        <v>216</v>
      </c>
      <c r="L7" s="14" t="s">
        <v>216</v>
      </c>
      <c r="M7" s="16" t="s">
        <v>56</v>
      </c>
      <c r="N7" s="14" t="s">
        <v>216</v>
      </c>
      <c r="O7" s="14" t="s">
        <v>216</v>
      </c>
      <c r="P7" s="14" t="s">
        <v>216</v>
      </c>
      <c r="Q7" s="16" t="s">
        <v>56</v>
      </c>
      <c r="R7" s="14" t="s">
        <v>216</v>
      </c>
      <c r="S7" s="14" t="s">
        <v>216</v>
      </c>
      <c r="T7" s="14" t="s">
        <v>216</v>
      </c>
      <c r="U7" s="16" t="s">
        <v>56</v>
      </c>
      <c r="V7" s="14" t="s">
        <v>216</v>
      </c>
      <c r="W7" s="14" t="s">
        <v>216</v>
      </c>
      <c r="X7" s="14" t="s">
        <v>216</v>
      </c>
      <c r="Y7" s="16" t="s">
        <v>56</v>
      </c>
    </row>
    <row r="8" spans="1:25" ht="13.5">
      <c r="A8" s="13" t="s">
        <v>52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53</v>
      </c>
      <c r="B9" s="1" t="s">
        <v>217</v>
      </c>
      <c r="C9" s="1" t="s">
        <v>219</v>
      </c>
      <c r="D9" s="1" t="s">
        <v>221</v>
      </c>
      <c r="E9" s="17" t="s">
        <v>57</v>
      </c>
      <c r="F9" s="1" t="s">
        <v>223</v>
      </c>
      <c r="G9" s="1" t="s">
        <v>225</v>
      </c>
      <c r="H9" s="1" t="s">
        <v>227</v>
      </c>
      <c r="I9" s="17" t="s">
        <v>58</v>
      </c>
      <c r="J9" s="1" t="s">
        <v>229</v>
      </c>
      <c r="K9" s="1" t="s">
        <v>231</v>
      </c>
      <c r="L9" s="1" t="s">
        <v>233</v>
      </c>
      <c r="M9" s="17" t="s">
        <v>60</v>
      </c>
      <c r="N9" s="1" t="s">
        <v>235</v>
      </c>
      <c r="O9" s="1" t="s">
        <v>237</v>
      </c>
      <c r="P9" s="1" t="s">
        <v>239</v>
      </c>
      <c r="Q9" s="17" t="s">
        <v>62</v>
      </c>
      <c r="R9" s="1" t="s">
        <v>241</v>
      </c>
      <c r="S9" s="1" t="s">
        <v>243</v>
      </c>
      <c r="T9" s="1" t="s">
        <v>245</v>
      </c>
      <c r="U9" s="17" t="s">
        <v>64</v>
      </c>
      <c r="V9" s="1" t="s">
        <v>247</v>
      </c>
      <c r="W9" s="1" t="s">
        <v>249</v>
      </c>
      <c r="X9" s="1" t="s">
        <v>251</v>
      </c>
      <c r="Y9" s="17" t="s">
        <v>66</v>
      </c>
    </row>
    <row r="10" spans="1:25" ht="14.25" thickBot="1">
      <c r="A10" s="13" t="s">
        <v>54</v>
      </c>
      <c r="B10" s="1" t="s">
        <v>68</v>
      </c>
      <c r="C10" s="1" t="s">
        <v>68</v>
      </c>
      <c r="D10" s="1" t="s">
        <v>68</v>
      </c>
      <c r="E10" s="17" t="s">
        <v>68</v>
      </c>
      <c r="F10" s="1" t="s">
        <v>68</v>
      </c>
      <c r="G10" s="1" t="s">
        <v>68</v>
      </c>
      <c r="H10" s="1" t="s">
        <v>68</v>
      </c>
      <c r="I10" s="17" t="s">
        <v>68</v>
      </c>
      <c r="J10" s="1" t="s">
        <v>68</v>
      </c>
      <c r="K10" s="1" t="s">
        <v>68</v>
      </c>
      <c r="L10" s="1" t="s">
        <v>68</v>
      </c>
      <c r="M10" s="17" t="s">
        <v>68</v>
      </c>
      <c r="N10" s="1" t="s">
        <v>68</v>
      </c>
      <c r="O10" s="1" t="s">
        <v>68</v>
      </c>
      <c r="P10" s="1" t="s">
        <v>68</v>
      </c>
      <c r="Q10" s="17" t="s">
        <v>68</v>
      </c>
      <c r="R10" s="1" t="s">
        <v>68</v>
      </c>
      <c r="S10" s="1" t="s">
        <v>68</v>
      </c>
      <c r="T10" s="1" t="s">
        <v>68</v>
      </c>
      <c r="U10" s="17" t="s">
        <v>68</v>
      </c>
      <c r="V10" s="1" t="s">
        <v>68</v>
      </c>
      <c r="W10" s="1" t="s">
        <v>68</v>
      </c>
      <c r="X10" s="1" t="s">
        <v>68</v>
      </c>
      <c r="Y10" s="17" t="s">
        <v>68</v>
      </c>
    </row>
    <row r="11" spans="1:25" ht="14.25" thickTop="1">
      <c r="A11" s="9" t="s">
        <v>67</v>
      </c>
      <c r="B11" s="27">
        <v>4048163</v>
      </c>
      <c r="C11" s="27">
        <v>4251010</v>
      </c>
      <c r="D11" s="27">
        <v>4560500</v>
      </c>
      <c r="E11" s="21">
        <v>4702835</v>
      </c>
      <c r="F11" s="27">
        <v>3992905</v>
      </c>
      <c r="G11" s="27">
        <v>4543608</v>
      </c>
      <c r="H11" s="27">
        <v>4109908</v>
      </c>
      <c r="I11" s="21">
        <v>4183493</v>
      </c>
      <c r="J11" s="27">
        <v>4522921</v>
      </c>
      <c r="K11" s="27">
        <v>4890616</v>
      </c>
      <c r="L11" s="27">
        <v>4546246</v>
      </c>
      <c r="M11" s="21">
        <v>4680781</v>
      </c>
      <c r="N11" s="27">
        <v>4376070</v>
      </c>
      <c r="O11" s="27">
        <v>4223086</v>
      </c>
      <c r="P11" s="27">
        <v>4739378</v>
      </c>
      <c r="Q11" s="21">
        <v>5015572</v>
      </c>
      <c r="R11" s="27">
        <v>6540638</v>
      </c>
      <c r="S11" s="27">
        <v>6779462</v>
      </c>
      <c r="T11" s="27">
        <v>6722295</v>
      </c>
      <c r="U11" s="21">
        <v>5490718</v>
      </c>
      <c r="V11" s="27">
        <v>4444003</v>
      </c>
      <c r="W11" s="27">
        <v>4467068</v>
      </c>
      <c r="X11" s="27">
        <v>4493305</v>
      </c>
      <c r="Y11" s="21">
        <v>4698475</v>
      </c>
    </row>
    <row r="12" spans="1:25" ht="13.5">
      <c r="A12" s="2" t="s">
        <v>252</v>
      </c>
      <c r="B12" s="28">
        <v>9482167</v>
      </c>
      <c r="C12" s="28">
        <v>8435254</v>
      </c>
      <c r="D12" s="28">
        <v>9033318</v>
      </c>
      <c r="E12" s="22">
        <v>8897948</v>
      </c>
      <c r="F12" s="28">
        <v>8283162</v>
      </c>
      <c r="G12" s="28">
        <v>8393492</v>
      </c>
      <c r="H12" s="28">
        <v>9258215</v>
      </c>
      <c r="I12" s="22">
        <v>9756739</v>
      </c>
      <c r="J12" s="28">
        <v>8739471</v>
      </c>
      <c r="K12" s="28">
        <v>7990851</v>
      </c>
      <c r="L12" s="28">
        <v>9204877</v>
      </c>
      <c r="M12" s="22">
        <v>8665581</v>
      </c>
      <c r="N12" s="28">
        <v>8892242</v>
      </c>
      <c r="O12" s="28">
        <v>8679743</v>
      </c>
      <c r="P12" s="28">
        <v>8294690</v>
      </c>
      <c r="Q12" s="22">
        <v>7534950</v>
      </c>
      <c r="R12" s="28">
        <v>7046032</v>
      </c>
      <c r="S12" s="28">
        <v>5688108</v>
      </c>
      <c r="T12" s="28">
        <v>5493649</v>
      </c>
      <c r="U12" s="22">
        <v>7203105</v>
      </c>
      <c r="V12" s="28">
        <v>9620103</v>
      </c>
      <c r="W12" s="28">
        <v>9900986</v>
      </c>
      <c r="X12" s="28">
        <v>10542852</v>
      </c>
      <c r="Y12" s="22">
        <v>11913833</v>
      </c>
    </row>
    <row r="13" spans="1:25" ht="13.5">
      <c r="A13" s="2" t="s">
        <v>71</v>
      </c>
      <c r="B13" s="28">
        <v>500000</v>
      </c>
      <c r="C13" s="28">
        <v>500000</v>
      </c>
      <c r="D13" s="28">
        <v>500000</v>
      </c>
      <c r="E13" s="22">
        <v>999501</v>
      </c>
      <c r="F13" s="28">
        <v>499889</v>
      </c>
      <c r="G13" s="28"/>
      <c r="H13" s="28"/>
      <c r="I13" s="22"/>
      <c r="J13" s="28"/>
      <c r="K13" s="28"/>
      <c r="L13" s="28"/>
      <c r="M13" s="22"/>
      <c r="N13" s="28"/>
      <c r="O13" s="28"/>
      <c r="P13" s="28"/>
      <c r="Q13" s="22"/>
      <c r="R13" s="28"/>
      <c r="S13" s="28"/>
      <c r="T13" s="28"/>
      <c r="U13" s="22"/>
      <c r="V13" s="28"/>
      <c r="W13" s="28"/>
      <c r="X13" s="28"/>
      <c r="Y13" s="22"/>
    </row>
    <row r="14" spans="1:25" ht="13.5">
      <c r="A14" s="2" t="s">
        <v>72</v>
      </c>
      <c r="B14" s="28">
        <v>1701020</v>
      </c>
      <c r="C14" s="28">
        <v>1548417</v>
      </c>
      <c r="D14" s="28">
        <v>1576429</v>
      </c>
      <c r="E14" s="22">
        <v>1529750</v>
      </c>
      <c r="F14" s="28">
        <v>1526138</v>
      </c>
      <c r="G14" s="28">
        <v>1540873</v>
      </c>
      <c r="H14" s="28">
        <v>1583007</v>
      </c>
      <c r="I14" s="22">
        <v>1661138</v>
      </c>
      <c r="J14" s="28">
        <v>1628753</v>
      </c>
      <c r="K14" s="28">
        <v>1747022</v>
      </c>
      <c r="L14" s="28">
        <v>1711163</v>
      </c>
      <c r="M14" s="22">
        <v>1577364</v>
      </c>
      <c r="N14" s="28">
        <v>1464545</v>
      </c>
      <c r="O14" s="28">
        <v>1412440</v>
      </c>
      <c r="P14" s="28">
        <v>1387918</v>
      </c>
      <c r="Q14" s="22">
        <v>1222667</v>
      </c>
      <c r="R14" s="28">
        <v>1070208</v>
      </c>
      <c r="S14" s="28">
        <v>1088159</v>
      </c>
      <c r="T14" s="28">
        <v>1080870</v>
      </c>
      <c r="U14" s="22">
        <v>1135577</v>
      </c>
      <c r="V14" s="28">
        <v>1320853</v>
      </c>
      <c r="W14" s="28">
        <v>1436970</v>
      </c>
      <c r="X14" s="28">
        <v>1522108</v>
      </c>
      <c r="Y14" s="22"/>
    </row>
    <row r="15" spans="1:25" ht="13.5">
      <c r="A15" s="2" t="s">
        <v>78</v>
      </c>
      <c r="B15" s="28">
        <v>156110</v>
      </c>
      <c r="C15" s="28">
        <v>317236</v>
      </c>
      <c r="D15" s="28">
        <v>135972</v>
      </c>
      <c r="E15" s="22">
        <v>378083</v>
      </c>
      <c r="F15" s="28">
        <v>288318</v>
      </c>
      <c r="G15" s="28">
        <v>269427</v>
      </c>
      <c r="H15" s="28">
        <v>166257</v>
      </c>
      <c r="I15" s="22">
        <v>225268</v>
      </c>
      <c r="J15" s="28">
        <v>293866</v>
      </c>
      <c r="K15" s="28">
        <v>340293</v>
      </c>
      <c r="L15" s="28">
        <v>164169</v>
      </c>
      <c r="M15" s="22">
        <v>242753</v>
      </c>
      <c r="N15" s="28">
        <v>187010</v>
      </c>
      <c r="O15" s="28">
        <v>371947</v>
      </c>
      <c r="P15" s="28">
        <v>130537</v>
      </c>
      <c r="Q15" s="22">
        <v>220797</v>
      </c>
      <c r="R15" s="28">
        <v>212149</v>
      </c>
      <c r="S15" s="28">
        <v>314491</v>
      </c>
      <c r="T15" s="28">
        <v>269641</v>
      </c>
      <c r="U15" s="22">
        <v>285178</v>
      </c>
      <c r="V15" s="28">
        <v>197023</v>
      </c>
      <c r="W15" s="28">
        <v>369775</v>
      </c>
      <c r="X15" s="28">
        <v>160304</v>
      </c>
      <c r="Y15" s="22">
        <v>225755</v>
      </c>
    </row>
    <row r="16" spans="1:25" ht="13.5">
      <c r="A16" s="2" t="s">
        <v>79</v>
      </c>
      <c r="B16" s="28">
        <v>-938</v>
      </c>
      <c r="C16" s="28">
        <v>-837</v>
      </c>
      <c r="D16" s="28">
        <v>-896</v>
      </c>
      <c r="E16" s="22">
        <v>-889</v>
      </c>
      <c r="F16" s="28">
        <v>-824</v>
      </c>
      <c r="G16" s="28">
        <v>-834</v>
      </c>
      <c r="H16" s="28">
        <v>-920</v>
      </c>
      <c r="I16" s="22">
        <v>-972</v>
      </c>
      <c r="J16" s="28">
        <v>-1738</v>
      </c>
      <c r="K16" s="28">
        <v>-1577</v>
      </c>
      <c r="L16" s="28">
        <v>-1831</v>
      </c>
      <c r="M16" s="22">
        <v>-1732</v>
      </c>
      <c r="N16" s="28">
        <v>-1770</v>
      </c>
      <c r="O16" s="28">
        <v>-1724</v>
      </c>
      <c r="P16" s="28">
        <v>-1651</v>
      </c>
      <c r="Q16" s="22">
        <v>-1501</v>
      </c>
      <c r="R16" s="28">
        <v>-1403</v>
      </c>
      <c r="S16" s="28">
        <v>-1136</v>
      </c>
      <c r="T16" s="28">
        <v>-1093</v>
      </c>
      <c r="U16" s="22">
        <v>-1436</v>
      </c>
      <c r="V16" s="28"/>
      <c r="W16" s="28">
        <v>-2957</v>
      </c>
      <c r="X16" s="28"/>
      <c r="Y16" s="22">
        <v>-2377</v>
      </c>
    </row>
    <row r="17" spans="1:25" ht="13.5">
      <c r="A17" s="2" t="s">
        <v>80</v>
      </c>
      <c r="B17" s="28">
        <v>15886523</v>
      </c>
      <c r="C17" s="28">
        <v>15051082</v>
      </c>
      <c r="D17" s="28">
        <v>15805324</v>
      </c>
      <c r="E17" s="22">
        <v>16507230</v>
      </c>
      <c r="F17" s="28">
        <v>14589590</v>
      </c>
      <c r="G17" s="28">
        <v>14746568</v>
      </c>
      <c r="H17" s="28">
        <v>15116468</v>
      </c>
      <c r="I17" s="22">
        <v>15939871</v>
      </c>
      <c r="J17" s="28">
        <v>15183274</v>
      </c>
      <c r="K17" s="28">
        <v>14967206</v>
      </c>
      <c r="L17" s="28">
        <v>15624627</v>
      </c>
      <c r="M17" s="22">
        <v>15328284</v>
      </c>
      <c r="N17" s="28">
        <v>14918098</v>
      </c>
      <c r="O17" s="28">
        <v>14685492</v>
      </c>
      <c r="P17" s="28">
        <v>14550873</v>
      </c>
      <c r="Q17" s="22">
        <v>14098304</v>
      </c>
      <c r="R17" s="28">
        <v>14867626</v>
      </c>
      <c r="S17" s="28">
        <v>13869085</v>
      </c>
      <c r="T17" s="28">
        <v>13565362</v>
      </c>
      <c r="U17" s="22">
        <v>14199634</v>
      </c>
      <c r="V17" s="28">
        <v>15579109</v>
      </c>
      <c r="W17" s="28">
        <v>16171844</v>
      </c>
      <c r="X17" s="28">
        <v>16716468</v>
      </c>
      <c r="Y17" s="22">
        <v>18573497</v>
      </c>
    </row>
    <row r="18" spans="1:25" ht="13.5">
      <c r="A18" s="3" t="s">
        <v>253</v>
      </c>
      <c r="B18" s="28">
        <v>2150412</v>
      </c>
      <c r="C18" s="28">
        <v>2159635</v>
      </c>
      <c r="D18" s="28">
        <v>2193448</v>
      </c>
      <c r="E18" s="22">
        <v>2225404</v>
      </c>
      <c r="F18" s="28">
        <v>2248834</v>
      </c>
      <c r="G18" s="28">
        <v>2290507</v>
      </c>
      <c r="H18" s="28">
        <v>2342036</v>
      </c>
      <c r="I18" s="22">
        <v>2379097</v>
      </c>
      <c r="J18" s="28">
        <v>2419862</v>
      </c>
      <c r="K18" s="28">
        <v>2461350</v>
      </c>
      <c r="L18" s="28">
        <v>2502790</v>
      </c>
      <c r="M18" s="22">
        <v>2650308</v>
      </c>
      <c r="N18" s="28">
        <v>2673971</v>
      </c>
      <c r="O18" s="28">
        <v>2171401</v>
      </c>
      <c r="P18" s="28">
        <v>2204527</v>
      </c>
      <c r="Q18" s="22">
        <v>2240072</v>
      </c>
      <c r="R18" s="28">
        <v>2268593</v>
      </c>
      <c r="S18" s="28">
        <v>2305994</v>
      </c>
      <c r="T18" s="28">
        <v>2360824</v>
      </c>
      <c r="U18" s="22">
        <v>2401896</v>
      </c>
      <c r="V18" s="28"/>
      <c r="W18" s="28"/>
      <c r="X18" s="28"/>
      <c r="Y18" s="22">
        <v>677998</v>
      </c>
    </row>
    <row r="19" spans="1:25" ht="13.5">
      <c r="A19" s="3" t="s">
        <v>90</v>
      </c>
      <c r="B19" s="28">
        <v>3911613</v>
      </c>
      <c r="C19" s="28">
        <v>3911613</v>
      </c>
      <c r="D19" s="28">
        <v>3835613</v>
      </c>
      <c r="E19" s="22">
        <v>3835613</v>
      </c>
      <c r="F19" s="28">
        <v>4916546</v>
      </c>
      <c r="G19" s="28">
        <v>4876567</v>
      </c>
      <c r="H19" s="28">
        <v>4921212</v>
      </c>
      <c r="I19" s="22">
        <v>4921212</v>
      </c>
      <c r="J19" s="28">
        <v>4921212</v>
      </c>
      <c r="K19" s="28">
        <v>4921212</v>
      </c>
      <c r="L19" s="28">
        <v>4921212</v>
      </c>
      <c r="M19" s="22">
        <v>5189884</v>
      </c>
      <c r="N19" s="28">
        <v>5277411</v>
      </c>
      <c r="O19" s="28">
        <v>5277411</v>
      </c>
      <c r="P19" s="28">
        <v>5277411</v>
      </c>
      <c r="Q19" s="22">
        <v>5277411</v>
      </c>
      <c r="R19" s="28">
        <v>5277411</v>
      </c>
      <c r="S19" s="28">
        <v>5293089</v>
      </c>
      <c r="T19" s="28">
        <v>5197576</v>
      </c>
      <c r="U19" s="22">
        <v>5229318</v>
      </c>
      <c r="V19" s="28">
        <v>5229318</v>
      </c>
      <c r="W19" s="28">
        <v>5229318</v>
      </c>
      <c r="X19" s="28">
        <v>5229318</v>
      </c>
      <c r="Y19" s="22">
        <v>5229318</v>
      </c>
    </row>
    <row r="20" spans="1:25" ht="13.5">
      <c r="A20" s="3" t="s">
        <v>254</v>
      </c>
      <c r="B20" s="28">
        <v>428259</v>
      </c>
      <c r="C20" s="28">
        <v>439143</v>
      </c>
      <c r="D20" s="28">
        <v>324744</v>
      </c>
      <c r="E20" s="22">
        <v>84438</v>
      </c>
      <c r="F20" s="28">
        <v>81786</v>
      </c>
      <c r="G20" s="28">
        <v>85648</v>
      </c>
      <c r="H20" s="28">
        <v>48510</v>
      </c>
      <c r="I20" s="22">
        <v>38065</v>
      </c>
      <c r="J20" s="28">
        <v>49863</v>
      </c>
      <c r="K20" s="28">
        <v>45246</v>
      </c>
      <c r="L20" s="28">
        <v>48832</v>
      </c>
      <c r="M20" s="22">
        <v>41424</v>
      </c>
      <c r="N20" s="28">
        <v>60594</v>
      </c>
      <c r="O20" s="28">
        <v>432374</v>
      </c>
      <c r="P20" s="28">
        <v>255350</v>
      </c>
      <c r="Q20" s="22">
        <v>31051</v>
      </c>
      <c r="R20" s="28">
        <v>76395</v>
      </c>
      <c r="S20" s="28">
        <v>81247</v>
      </c>
      <c r="T20" s="28">
        <v>91825</v>
      </c>
      <c r="U20" s="22">
        <v>39489</v>
      </c>
      <c r="V20" s="28">
        <v>1788604</v>
      </c>
      <c r="W20" s="28">
        <v>1799381</v>
      </c>
      <c r="X20" s="28">
        <v>1250292</v>
      </c>
      <c r="Y20" s="22">
        <v>26284</v>
      </c>
    </row>
    <row r="21" spans="1:25" ht="13.5">
      <c r="A21" s="3" t="s">
        <v>93</v>
      </c>
      <c r="B21" s="28">
        <v>6490284</v>
      </c>
      <c r="C21" s="28">
        <v>6510392</v>
      </c>
      <c r="D21" s="28">
        <v>6353805</v>
      </c>
      <c r="E21" s="22">
        <v>6145456</v>
      </c>
      <c r="F21" s="28">
        <v>7247166</v>
      </c>
      <c r="G21" s="28">
        <v>7252723</v>
      </c>
      <c r="H21" s="28">
        <v>7311760</v>
      </c>
      <c r="I21" s="22">
        <v>7351153</v>
      </c>
      <c r="J21" s="28">
        <v>7390939</v>
      </c>
      <c r="K21" s="28">
        <v>7427809</v>
      </c>
      <c r="L21" s="28">
        <v>7472835</v>
      </c>
      <c r="M21" s="22">
        <v>7895612</v>
      </c>
      <c r="N21" s="28">
        <v>8011977</v>
      </c>
      <c r="O21" s="28">
        <v>7881186</v>
      </c>
      <c r="P21" s="28">
        <v>7737288</v>
      </c>
      <c r="Q21" s="22">
        <v>7599223</v>
      </c>
      <c r="R21" s="28">
        <v>7622400</v>
      </c>
      <c r="S21" s="28">
        <v>7680331</v>
      </c>
      <c r="T21" s="28">
        <v>7650226</v>
      </c>
      <c r="U21" s="22">
        <v>7728343</v>
      </c>
      <c r="V21" s="28">
        <v>7017923</v>
      </c>
      <c r="W21" s="28">
        <v>7028699</v>
      </c>
      <c r="X21" s="28">
        <v>6479610</v>
      </c>
      <c r="Y21" s="22">
        <v>6491150</v>
      </c>
    </row>
    <row r="22" spans="1:25" ht="13.5">
      <c r="A22" s="2" t="s">
        <v>97</v>
      </c>
      <c r="B22" s="28">
        <v>100646</v>
      </c>
      <c r="C22" s="28">
        <v>104221</v>
      </c>
      <c r="D22" s="28">
        <v>88874</v>
      </c>
      <c r="E22" s="22">
        <v>91205</v>
      </c>
      <c r="F22" s="28">
        <v>78923</v>
      </c>
      <c r="G22" s="28">
        <v>116437</v>
      </c>
      <c r="H22" s="28">
        <v>114255</v>
      </c>
      <c r="I22" s="22">
        <v>117250</v>
      </c>
      <c r="J22" s="28">
        <v>115522</v>
      </c>
      <c r="K22" s="28">
        <v>117815</v>
      </c>
      <c r="L22" s="28">
        <v>118606</v>
      </c>
      <c r="M22" s="22">
        <v>109225</v>
      </c>
      <c r="N22" s="28">
        <v>114043</v>
      </c>
      <c r="O22" s="28">
        <v>118227</v>
      </c>
      <c r="P22" s="28">
        <v>121914</v>
      </c>
      <c r="Q22" s="22">
        <v>164864</v>
      </c>
      <c r="R22" s="28">
        <v>159802</v>
      </c>
      <c r="S22" s="28">
        <v>164743</v>
      </c>
      <c r="T22" s="28">
        <v>169693</v>
      </c>
      <c r="U22" s="22">
        <v>170707</v>
      </c>
      <c r="V22" s="28">
        <v>172076</v>
      </c>
      <c r="W22" s="28">
        <v>176873</v>
      </c>
      <c r="X22" s="28">
        <v>181815</v>
      </c>
      <c r="Y22" s="22">
        <v>186529</v>
      </c>
    </row>
    <row r="23" spans="1:25" ht="13.5">
      <c r="A23" s="3" t="s">
        <v>78</v>
      </c>
      <c r="B23" s="28">
        <v>1065578</v>
      </c>
      <c r="C23" s="28">
        <v>996200</v>
      </c>
      <c r="D23" s="28">
        <v>988606</v>
      </c>
      <c r="E23" s="22">
        <v>915451</v>
      </c>
      <c r="F23" s="28">
        <v>923514</v>
      </c>
      <c r="G23" s="28">
        <v>881914</v>
      </c>
      <c r="H23" s="28">
        <v>915837</v>
      </c>
      <c r="I23" s="22">
        <v>255102</v>
      </c>
      <c r="J23" s="28">
        <v>1086101</v>
      </c>
      <c r="K23" s="28">
        <v>1140806</v>
      </c>
      <c r="L23" s="28">
        <v>1197096</v>
      </c>
      <c r="M23" s="22">
        <v>416603</v>
      </c>
      <c r="N23" s="28">
        <v>1355037</v>
      </c>
      <c r="O23" s="28">
        <v>1339111</v>
      </c>
      <c r="P23" s="28">
        <v>1386880</v>
      </c>
      <c r="Q23" s="22">
        <v>447034</v>
      </c>
      <c r="R23" s="28">
        <v>1366120</v>
      </c>
      <c r="S23" s="28">
        <v>1393967</v>
      </c>
      <c r="T23" s="28">
        <v>1403599</v>
      </c>
      <c r="U23" s="22">
        <v>461813</v>
      </c>
      <c r="V23" s="28">
        <v>1405727</v>
      </c>
      <c r="W23" s="28">
        <v>1452323</v>
      </c>
      <c r="X23" s="28"/>
      <c r="Y23" s="22">
        <v>492260</v>
      </c>
    </row>
    <row r="24" spans="1:25" ht="13.5">
      <c r="A24" s="3" t="s">
        <v>79</v>
      </c>
      <c r="B24" s="28">
        <v>-45060</v>
      </c>
      <c r="C24" s="28">
        <v>-45589</v>
      </c>
      <c r="D24" s="28">
        <v>-48496</v>
      </c>
      <c r="E24" s="22">
        <v>-41605</v>
      </c>
      <c r="F24" s="28">
        <v>-48917</v>
      </c>
      <c r="G24" s="28">
        <v>-35003</v>
      </c>
      <c r="H24" s="28">
        <v>-34812</v>
      </c>
      <c r="I24" s="22">
        <v>-34902</v>
      </c>
      <c r="J24" s="28">
        <v>-194839</v>
      </c>
      <c r="K24" s="28">
        <v>-194985</v>
      </c>
      <c r="L24" s="28">
        <v>-194500</v>
      </c>
      <c r="M24" s="22">
        <v>-195759</v>
      </c>
      <c r="N24" s="28">
        <v>-210088</v>
      </c>
      <c r="O24" s="28">
        <v>-206258</v>
      </c>
      <c r="P24" s="28">
        <v>-206665</v>
      </c>
      <c r="Q24" s="22">
        <v>-213151</v>
      </c>
      <c r="R24" s="28">
        <v>-213639</v>
      </c>
      <c r="S24" s="28">
        <v>-212774</v>
      </c>
      <c r="T24" s="28">
        <v>-209258</v>
      </c>
      <c r="U24" s="22">
        <v>-209203</v>
      </c>
      <c r="V24" s="28">
        <v>-208918</v>
      </c>
      <c r="W24" s="28">
        <v>-209125</v>
      </c>
      <c r="X24" s="28">
        <v>-209050</v>
      </c>
      <c r="Y24" s="22">
        <v>-208053</v>
      </c>
    </row>
    <row r="25" spans="1:25" ht="13.5">
      <c r="A25" s="3" t="s">
        <v>105</v>
      </c>
      <c r="B25" s="28">
        <v>1020518</v>
      </c>
      <c r="C25" s="28">
        <v>950611</v>
      </c>
      <c r="D25" s="28">
        <v>940110</v>
      </c>
      <c r="E25" s="22">
        <v>873846</v>
      </c>
      <c r="F25" s="28">
        <v>874597</v>
      </c>
      <c r="G25" s="28">
        <v>846910</v>
      </c>
      <c r="H25" s="28">
        <v>881024</v>
      </c>
      <c r="I25" s="22">
        <v>883712</v>
      </c>
      <c r="J25" s="28">
        <v>891261</v>
      </c>
      <c r="K25" s="28">
        <v>945820</v>
      </c>
      <c r="L25" s="28">
        <v>1002596</v>
      </c>
      <c r="M25" s="22">
        <v>1128604</v>
      </c>
      <c r="N25" s="28">
        <v>1144948</v>
      </c>
      <c r="O25" s="28">
        <v>1132852</v>
      </c>
      <c r="P25" s="28">
        <v>1180214</v>
      </c>
      <c r="Q25" s="22">
        <v>1191057</v>
      </c>
      <c r="R25" s="28">
        <v>1152480</v>
      </c>
      <c r="S25" s="28">
        <v>1181193</v>
      </c>
      <c r="T25" s="28">
        <v>1194341</v>
      </c>
      <c r="U25" s="22">
        <v>1156413</v>
      </c>
      <c r="V25" s="28">
        <v>1196809</v>
      </c>
      <c r="W25" s="28">
        <v>1243198</v>
      </c>
      <c r="X25" s="28">
        <v>1211504</v>
      </c>
      <c r="Y25" s="22">
        <v>1197597</v>
      </c>
    </row>
    <row r="26" spans="1:25" ht="13.5">
      <c r="A26" s="2" t="s">
        <v>106</v>
      </c>
      <c r="B26" s="28">
        <v>7611450</v>
      </c>
      <c r="C26" s="28">
        <v>7565225</v>
      </c>
      <c r="D26" s="28">
        <v>7382790</v>
      </c>
      <c r="E26" s="22">
        <v>7110508</v>
      </c>
      <c r="F26" s="28">
        <v>8200688</v>
      </c>
      <c r="G26" s="28">
        <v>8216071</v>
      </c>
      <c r="H26" s="28">
        <v>8307040</v>
      </c>
      <c r="I26" s="22">
        <v>8352117</v>
      </c>
      <c r="J26" s="28">
        <v>8397723</v>
      </c>
      <c r="K26" s="28">
        <v>8491445</v>
      </c>
      <c r="L26" s="28">
        <v>8594038</v>
      </c>
      <c r="M26" s="22">
        <v>9133442</v>
      </c>
      <c r="N26" s="28">
        <v>9270968</v>
      </c>
      <c r="O26" s="28">
        <v>9132266</v>
      </c>
      <c r="P26" s="28">
        <v>9039418</v>
      </c>
      <c r="Q26" s="22">
        <v>8955144</v>
      </c>
      <c r="R26" s="28">
        <v>8934683</v>
      </c>
      <c r="S26" s="28">
        <v>9026268</v>
      </c>
      <c r="T26" s="28">
        <v>9014261</v>
      </c>
      <c r="U26" s="22">
        <v>9055464</v>
      </c>
      <c r="V26" s="28">
        <v>8386809</v>
      </c>
      <c r="W26" s="28">
        <v>8448771</v>
      </c>
      <c r="X26" s="28">
        <v>7872930</v>
      </c>
      <c r="Y26" s="22">
        <v>7875278</v>
      </c>
    </row>
    <row r="27" spans="1:25" ht="14.25" thickBot="1">
      <c r="A27" s="5" t="s">
        <v>107</v>
      </c>
      <c r="B27" s="29">
        <v>23497973</v>
      </c>
      <c r="C27" s="29">
        <v>22616307</v>
      </c>
      <c r="D27" s="29">
        <v>23188115</v>
      </c>
      <c r="E27" s="23">
        <v>23617739</v>
      </c>
      <c r="F27" s="29">
        <v>22790278</v>
      </c>
      <c r="G27" s="29">
        <v>22962639</v>
      </c>
      <c r="H27" s="29">
        <v>23423508</v>
      </c>
      <c r="I27" s="23">
        <v>24291988</v>
      </c>
      <c r="J27" s="29">
        <v>23580997</v>
      </c>
      <c r="K27" s="29">
        <v>23458652</v>
      </c>
      <c r="L27" s="29">
        <v>24218665</v>
      </c>
      <c r="M27" s="23">
        <v>24461726</v>
      </c>
      <c r="N27" s="29">
        <v>24189067</v>
      </c>
      <c r="O27" s="29">
        <v>23817758</v>
      </c>
      <c r="P27" s="29">
        <v>23590291</v>
      </c>
      <c r="Q27" s="23">
        <v>23053449</v>
      </c>
      <c r="R27" s="29">
        <v>23802310</v>
      </c>
      <c r="S27" s="29">
        <v>22895353</v>
      </c>
      <c r="T27" s="29">
        <v>22579624</v>
      </c>
      <c r="U27" s="23">
        <v>23255098</v>
      </c>
      <c r="V27" s="29">
        <v>23965919</v>
      </c>
      <c r="W27" s="29">
        <v>24620615</v>
      </c>
      <c r="X27" s="29">
        <v>24589398</v>
      </c>
      <c r="Y27" s="23">
        <v>26448775</v>
      </c>
    </row>
    <row r="28" spans="1:25" ht="14.25" thickTop="1">
      <c r="A28" s="2" t="s">
        <v>255</v>
      </c>
      <c r="B28" s="28">
        <v>4858360</v>
      </c>
      <c r="C28" s="28">
        <v>3982925</v>
      </c>
      <c r="D28" s="28">
        <v>4763604</v>
      </c>
      <c r="E28" s="22">
        <v>4893636</v>
      </c>
      <c r="F28" s="28">
        <v>4495410</v>
      </c>
      <c r="G28" s="28">
        <v>4389467</v>
      </c>
      <c r="H28" s="28">
        <v>4862266</v>
      </c>
      <c r="I28" s="22">
        <v>5364451</v>
      </c>
      <c r="J28" s="28">
        <v>4955607</v>
      </c>
      <c r="K28" s="28">
        <v>4489311</v>
      </c>
      <c r="L28" s="28">
        <v>5333948</v>
      </c>
      <c r="M28" s="22">
        <v>4950050</v>
      </c>
      <c r="N28" s="28">
        <v>5369805</v>
      </c>
      <c r="O28" s="28">
        <v>4873722</v>
      </c>
      <c r="P28" s="28">
        <v>4988300</v>
      </c>
      <c r="Q28" s="22">
        <v>4449808</v>
      </c>
      <c r="R28" s="28">
        <v>4231159</v>
      </c>
      <c r="S28" s="28">
        <v>3214609</v>
      </c>
      <c r="T28" s="28">
        <v>2858761</v>
      </c>
      <c r="U28" s="22">
        <v>3462557</v>
      </c>
      <c r="V28" s="28">
        <v>5157746</v>
      </c>
      <c r="W28" s="28">
        <v>5314058</v>
      </c>
      <c r="X28" s="28">
        <v>5397423</v>
      </c>
      <c r="Y28" s="22">
        <v>5955791</v>
      </c>
    </row>
    <row r="29" spans="1:25" ht="13.5">
      <c r="A29" s="2" t="s">
        <v>256</v>
      </c>
      <c r="B29" s="28">
        <v>183616</v>
      </c>
      <c r="C29" s="28">
        <v>224773</v>
      </c>
      <c r="D29" s="28">
        <v>275926</v>
      </c>
      <c r="E29" s="22">
        <v>376638</v>
      </c>
      <c r="F29" s="28">
        <v>461112</v>
      </c>
      <c r="G29" s="28">
        <v>536902</v>
      </c>
      <c r="H29" s="28">
        <v>612982</v>
      </c>
      <c r="I29" s="22">
        <v>595236</v>
      </c>
      <c r="J29" s="28">
        <v>606156</v>
      </c>
      <c r="K29" s="28">
        <v>606844</v>
      </c>
      <c r="L29" s="28">
        <v>607180</v>
      </c>
      <c r="M29" s="22">
        <v>606764</v>
      </c>
      <c r="N29" s="28">
        <v>626828</v>
      </c>
      <c r="O29" s="28">
        <v>627756</v>
      </c>
      <c r="P29" s="28">
        <v>640064</v>
      </c>
      <c r="Q29" s="22">
        <v>654527</v>
      </c>
      <c r="R29" s="28">
        <v>548144</v>
      </c>
      <c r="S29" s="28">
        <v>542409</v>
      </c>
      <c r="T29" s="28">
        <v>511338</v>
      </c>
      <c r="U29" s="22">
        <v>502320</v>
      </c>
      <c r="V29" s="28">
        <v>436520</v>
      </c>
      <c r="W29" s="28">
        <v>1148996</v>
      </c>
      <c r="X29" s="28">
        <v>1310776</v>
      </c>
      <c r="Y29" s="22">
        <v>1811646</v>
      </c>
    </row>
    <row r="30" spans="1:25" ht="13.5">
      <c r="A30" s="2" t="s">
        <v>114</v>
      </c>
      <c r="B30" s="28">
        <v>90000</v>
      </c>
      <c r="C30" s="28">
        <v>168134</v>
      </c>
      <c r="D30" s="28">
        <v>14341</v>
      </c>
      <c r="E30" s="22">
        <v>107437</v>
      </c>
      <c r="F30" s="28">
        <v>13839</v>
      </c>
      <c r="G30" s="28">
        <v>74159</v>
      </c>
      <c r="H30" s="28">
        <v>13084</v>
      </c>
      <c r="I30" s="22">
        <v>74450</v>
      </c>
      <c r="J30" s="28"/>
      <c r="K30" s="28">
        <v>163128</v>
      </c>
      <c r="L30" s="28">
        <v>26359</v>
      </c>
      <c r="M30" s="22">
        <v>527749</v>
      </c>
      <c r="N30" s="28">
        <v>303763</v>
      </c>
      <c r="O30" s="28">
        <v>326013</v>
      </c>
      <c r="P30" s="28">
        <v>95767</v>
      </c>
      <c r="Q30" s="22">
        <v>104636</v>
      </c>
      <c r="R30" s="28">
        <v>10290</v>
      </c>
      <c r="S30" s="28">
        <v>19961</v>
      </c>
      <c r="T30" s="28">
        <v>11076</v>
      </c>
      <c r="U30" s="22">
        <v>21523</v>
      </c>
      <c r="V30" s="28">
        <v>11568</v>
      </c>
      <c r="W30" s="28">
        <v>251314</v>
      </c>
      <c r="X30" s="28">
        <v>12598</v>
      </c>
      <c r="Y30" s="22">
        <v>459354</v>
      </c>
    </row>
    <row r="31" spans="1:25" ht="13.5">
      <c r="A31" s="2" t="s">
        <v>119</v>
      </c>
      <c r="B31" s="28">
        <v>75777</v>
      </c>
      <c r="C31" s="28">
        <v>132437</v>
      </c>
      <c r="D31" s="28">
        <v>62162</v>
      </c>
      <c r="E31" s="22">
        <v>127346</v>
      </c>
      <c r="F31" s="28">
        <v>68963</v>
      </c>
      <c r="G31" s="28">
        <v>136388</v>
      </c>
      <c r="H31" s="28">
        <v>71482</v>
      </c>
      <c r="I31" s="22">
        <v>162596</v>
      </c>
      <c r="J31" s="28">
        <v>89192</v>
      </c>
      <c r="K31" s="28">
        <v>177207</v>
      </c>
      <c r="L31" s="28">
        <v>105800</v>
      </c>
      <c r="M31" s="22">
        <v>154995</v>
      </c>
      <c r="N31" s="28">
        <v>102099</v>
      </c>
      <c r="O31" s="28">
        <v>187518</v>
      </c>
      <c r="P31" s="28">
        <v>80764</v>
      </c>
      <c r="Q31" s="22">
        <v>135659</v>
      </c>
      <c r="R31" s="28">
        <v>57334</v>
      </c>
      <c r="S31" s="28">
        <v>102993</v>
      </c>
      <c r="T31" s="28">
        <v>74754</v>
      </c>
      <c r="U31" s="22">
        <v>108188</v>
      </c>
      <c r="V31" s="28">
        <v>101100</v>
      </c>
      <c r="W31" s="28">
        <v>160624</v>
      </c>
      <c r="X31" s="28">
        <v>99483</v>
      </c>
      <c r="Y31" s="22">
        <v>193924</v>
      </c>
    </row>
    <row r="32" spans="1:25" ht="13.5">
      <c r="A32" s="2" t="s">
        <v>78</v>
      </c>
      <c r="B32" s="28">
        <v>372075</v>
      </c>
      <c r="C32" s="28">
        <v>342301</v>
      </c>
      <c r="D32" s="28">
        <v>437430</v>
      </c>
      <c r="E32" s="22">
        <v>479156</v>
      </c>
      <c r="F32" s="28">
        <v>371986</v>
      </c>
      <c r="G32" s="28">
        <v>374634</v>
      </c>
      <c r="H32" s="28">
        <v>447216</v>
      </c>
      <c r="I32" s="22">
        <v>422239</v>
      </c>
      <c r="J32" s="28">
        <v>414378</v>
      </c>
      <c r="K32" s="28">
        <v>323095</v>
      </c>
      <c r="L32" s="28">
        <v>424454</v>
      </c>
      <c r="M32" s="22">
        <v>362020</v>
      </c>
      <c r="N32" s="28">
        <v>373139</v>
      </c>
      <c r="O32" s="28">
        <v>346188</v>
      </c>
      <c r="P32" s="28">
        <v>357745</v>
      </c>
      <c r="Q32" s="22">
        <v>319475</v>
      </c>
      <c r="R32" s="28">
        <v>332073</v>
      </c>
      <c r="S32" s="28">
        <v>285843</v>
      </c>
      <c r="T32" s="28">
        <v>316174</v>
      </c>
      <c r="U32" s="22">
        <v>483679</v>
      </c>
      <c r="V32" s="28">
        <v>341715</v>
      </c>
      <c r="W32" s="28">
        <v>322653</v>
      </c>
      <c r="X32" s="28">
        <v>447687</v>
      </c>
      <c r="Y32" s="22">
        <v>419406</v>
      </c>
    </row>
    <row r="33" spans="1:25" ht="13.5">
      <c r="A33" s="2" t="s">
        <v>121</v>
      </c>
      <c r="B33" s="28">
        <v>5579829</v>
      </c>
      <c r="C33" s="28">
        <v>4850572</v>
      </c>
      <c r="D33" s="28">
        <v>5553465</v>
      </c>
      <c r="E33" s="22">
        <v>5984214</v>
      </c>
      <c r="F33" s="28">
        <v>5424810</v>
      </c>
      <c r="G33" s="28">
        <v>5520551</v>
      </c>
      <c r="H33" s="28">
        <v>6011531</v>
      </c>
      <c r="I33" s="22">
        <v>6644010</v>
      </c>
      <c r="J33" s="28">
        <v>6102084</v>
      </c>
      <c r="K33" s="28">
        <v>5784085</v>
      </c>
      <c r="L33" s="28">
        <v>6509995</v>
      </c>
      <c r="M33" s="22">
        <v>6638356</v>
      </c>
      <c r="N33" s="28">
        <v>6775634</v>
      </c>
      <c r="O33" s="28">
        <v>6361198</v>
      </c>
      <c r="P33" s="28">
        <v>6162641</v>
      </c>
      <c r="Q33" s="22">
        <v>5681922</v>
      </c>
      <c r="R33" s="28">
        <v>5179001</v>
      </c>
      <c r="S33" s="28">
        <v>4165816</v>
      </c>
      <c r="T33" s="28">
        <v>3772104</v>
      </c>
      <c r="U33" s="22">
        <v>4606824</v>
      </c>
      <c r="V33" s="28">
        <v>6048650</v>
      </c>
      <c r="W33" s="28">
        <v>7197646</v>
      </c>
      <c r="X33" s="28">
        <v>7267968</v>
      </c>
      <c r="Y33" s="22">
        <v>8906123</v>
      </c>
    </row>
    <row r="34" spans="1:25" ht="13.5">
      <c r="A34" s="2" t="s">
        <v>122</v>
      </c>
      <c r="B34" s="28">
        <v>279944</v>
      </c>
      <c r="C34" s="28">
        <v>269950</v>
      </c>
      <c r="D34" s="28">
        <v>299960</v>
      </c>
      <c r="E34" s="22">
        <v>170401</v>
      </c>
      <c r="F34" s="28">
        <v>233580</v>
      </c>
      <c r="G34" s="28">
        <v>304733</v>
      </c>
      <c r="H34" s="28">
        <v>375886</v>
      </c>
      <c r="I34" s="22">
        <v>547039</v>
      </c>
      <c r="J34" s="28">
        <v>682362</v>
      </c>
      <c r="K34" s="28">
        <v>829085</v>
      </c>
      <c r="L34" s="28">
        <v>975808</v>
      </c>
      <c r="M34" s="22">
        <v>1122531</v>
      </c>
      <c r="N34" s="28">
        <v>929254</v>
      </c>
      <c r="O34" s="28">
        <v>1055977</v>
      </c>
      <c r="P34" s="28">
        <v>1182700</v>
      </c>
      <c r="Q34" s="22">
        <v>1309423</v>
      </c>
      <c r="R34" s="28">
        <v>2736146</v>
      </c>
      <c r="S34" s="28">
        <v>2862869</v>
      </c>
      <c r="T34" s="28">
        <v>3014592</v>
      </c>
      <c r="U34" s="22">
        <v>2655898</v>
      </c>
      <c r="V34" s="28">
        <v>1946010</v>
      </c>
      <c r="W34" s="28">
        <v>1346580</v>
      </c>
      <c r="X34" s="28">
        <v>1447150</v>
      </c>
      <c r="Y34" s="22">
        <v>1460220</v>
      </c>
    </row>
    <row r="35" spans="1:25" ht="13.5">
      <c r="A35" s="2" t="s">
        <v>123</v>
      </c>
      <c r="B35" s="28">
        <v>1161956</v>
      </c>
      <c r="C35" s="28">
        <v>1131643</v>
      </c>
      <c r="D35" s="28">
        <v>1106861</v>
      </c>
      <c r="E35" s="22">
        <v>1073785</v>
      </c>
      <c r="F35" s="28">
        <v>1074678</v>
      </c>
      <c r="G35" s="28">
        <v>1068985</v>
      </c>
      <c r="H35" s="28">
        <v>1050504</v>
      </c>
      <c r="I35" s="22">
        <v>1036747</v>
      </c>
      <c r="J35" s="28">
        <v>1024467</v>
      </c>
      <c r="K35" s="28">
        <v>1029027</v>
      </c>
      <c r="L35" s="28">
        <v>1013933</v>
      </c>
      <c r="M35" s="22">
        <v>1008440</v>
      </c>
      <c r="N35" s="28">
        <v>1015087</v>
      </c>
      <c r="O35" s="28">
        <v>1005027</v>
      </c>
      <c r="P35" s="28">
        <v>1014438</v>
      </c>
      <c r="Q35" s="22">
        <v>997604</v>
      </c>
      <c r="R35" s="28">
        <v>1012011</v>
      </c>
      <c r="S35" s="28">
        <v>1024868</v>
      </c>
      <c r="T35" s="28">
        <v>1016422</v>
      </c>
      <c r="U35" s="22">
        <v>1002723</v>
      </c>
      <c r="V35" s="28">
        <v>1002483</v>
      </c>
      <c r="W35" s="28">
        <v>999531</v>
      </c>
      <c r="X35" s="28">
        <v>989338</v>
      </c>
      <c r="Y35" s="22">
        <v>995470</v>
      </c>
    </row>
    <row r="36" spans="1:25" ht="13.5">
      <c r="A36" s="2" t="s">
        <v>78</v>
      </c>
      <c r="B36" s="28">
        <v>269294</v>
      </c>
      <c r="C36" s="28">
        <v>278696</v>
      </c>
      <c r="D36" s="28">
        <v>280815</v>
      </c>
      <c r="E36" s="22">
        <v>211781</v>
      </c>
      <c r="F36" s="28">
        <v>203531</v>
      </c>
      <c r="G36" s="28">
        <v>207154</v>
      </c>
      <c r="H36" s="28">
        <v>173455</v>
      </c>
      <c r="I36" s="22">
        <v>154617</v>
      </c>
      <c r="J36" s="28">
        <v>173051</v>
      </c>
      <c r="K36" s="28">
        <v>166524</v>
      </c>
      <c r="L36" s="28">
        <v>167694</v>
      </c>
      <c r="M36" s="22">
        <v>156688</v>
      </c>
      <c r="N36" s="28">
        <v>162094</v>
      </c>
      <c r="O36" s="28">
        <v>163689</v>
      </c>
      <c r="P36" s="28">
        <v>165281</v>
      </c>
      <c r="Q36" s="22">
        <v>159704</v>
      </c>
      <c r="R36" s="28">
        <v>174735</v>
      </c>
      <c r="S36" s="28">
        <v>184833</v>
      </c>
      <c r="T36" s="28">
        <v>193784</v>
      </c>
      <c r="U36" s="22">
        <v>157778</v>
      </c>
      <c r="V36" s="28">
        <v>155760</v>
      </c>
      <c r="W36" s="28">
        <v>155378</v>
      </c>
      <c r="X36" s="28">
        <v>154993</v>
      </c>
      <c r="Y36" s="22">
        <v>154286</v>
      </c>
    </row>
    <row r="37" spans="1:25" ht="13.5">
      <c r="A37" s="2" t="s">
        <v>126</v>
      </c>
      <c r="B37" s="28">
        <v>1711195</v>
      </c>
      <c r="C37" s="28">
        <v>1680290</v>
      </c>
      <c r="D37" s="28">
        <v>1687637</v>
      </c>
      <c r="E37" s="22">
        <v>1455967</v>
      </c>
      <c r="F37" s="28">
        <v>1511789</v>
      </c>
      <c r="G37" s="28">
        <v>1580872</v>
      </c>
      <c r="H37" s="28">
        <v>1599845</v>
      </c>
      <c r="I37" s="22">
        <v>1758470</v>
      </c>
      <c r="J37" s="28">
        <v>1879881</v>
      </c>
      <c r="K37" s="28">
        <v>2024636</v>
      </c>
      <c r="L37" s="28">
        <v>2157436</v>
      </c>
      <c r="M37" s="22">
        <v>2291677</v>
      </c>
      <c r="N37" s="28">
        <v>2106435</v>
      </c>
      <c r="O37" s="28">
        <v>2224693</v>
      </c>
      <c r="P37" s="28">
        <v>2362420</v>
      </c>
      <c r="Q37" s="22">
        <v>2479526</v>
      </c>
      <c r="R37" s="28">
        <v>3922892</v>
      </c>
      <c r="S37" s="28">
        <v>4072571</v>
      </c>
      <c r="T37" s="28">
        <v>4224798</v>
      </c>
      <c r="U37" s="22">
        <v>3847009</v>
      </c>
      <c r="V37" s="28">
        <v>3104254</v>
      </c>
      <c r="W37" s="28">
        <v>2501490</v>
      </c>
      <c r="X37" s="28">
        <v>2591482</v>
      </c>
      <c r="Y37" s="22">
        <v>2609977</v>
      </c>
    </row>
    <row r="38" spans="1:25" ht="14.25" thickBot="1">
      <c r="A38" s="5" t="s">
        <v>127</v>
      </c>
      <c r="B38" s="29">
        <v>7291024</v>
      </c>
      <c r="C38" s="29">
        <v>6530863</v>
      </c>
      <c r="D38" s="29">
        <v>7241102</v>
      </c>
      <c r="E38" s="23">
        <v>7440182</v>
      </c>
      <c r="F38" s="29">
        <v>6936600</v>
      </c>
      <c r="G38" s="29">
        <v>7101424</v>
      </c>
      <c r="H38" s="29">
        <v>7611376</v>
      </c>
      <c r="I38" s="23">
        <v>8402481</v>
      </c>
      <c r="J38" s="29">
        <v>7981966</v>
      </c>
      <c r="K38" s="29">
        <v>7808722</v>
      </c>
      <c r="L38" s="29">
        <v>8667432</v>
      </c>
      <c r="M38" s="23">
        <v>8930034</v>
      </c>
      <c r="N38" s="29">
        <v>8882069</v>
      </c>
      <c r="O38" s="29">
        <v>8585892</v>
      </c>
      <c r="P38" s="29">
        <v>8525061</v>
      </c>
      <c r="Q38" s="23">
        <v>8161448</v>
      </c>
      <c r="R38" s="29">
        <v>9101894</v>
      </c>
      <c r="S38" s="29">
        <v>8238387</v>
      </c>
      <c r="T38" s="29">
        <v>7996902</v>
      </c>
      <c r="U38" s="23">
        <v>8453834</v>
      </c>
      <c r="V38" s="29">
        <v>9152904</v>
      </c>
      <c r="W38" s="29">
        <v>9699136</v>
      </c>
      <c r="X38" s="29">
        <v>9859450</v>
      </c>
      <c r="Y38" s="23">
        <v>11516100</v>
      </c>
    </row>
    <row r="39" spans="1:25" ht="14.25" thickTop="1">
      <c r="A39" s="2" t="s">
        <v>128</v>
      </c>
      <c r="B39" s="28">
        <v>1819230</v>
      </c>
      <c r="C39" s="28">
        <v>1819230</v>
      </c>
      <c r="D39" s="28">
        <v>1819230</v>
      </c>
      <c r="E39" s="22">
        <v>1819230</v>
      </c>
      <c r="F39" s="28">
        <v>1819230</v>
      </c>
      <c r="G39" s="28">
        <v>1819230</v>
      </c>
      <c r="H39" s="28">
        <v>1819230</v>
      </c>
      <c r="I39" s="22">
        <v>1819230</v>
      </c>
      <c r="J39" s="28">
        <v>1819230</v>
      </c>
      <c r="K39" s="28">
        <v>1819230</v>
      </c>
      <c r="L39" s="28">
        <v>1819230</v>
      </c>
      <c r="M39" s="22">
        <v>1819230</v>
      </c>
      <c r="N39" s="28">
        <v>1819230</v>
      </c>
      <c r="O39" s="28">
        <v>1819230</v>
      </c>
      <c r="P39" s="28">
        <v>1819230</v>
      </c>
      <c r="Q39" s="22">
        <v>1819230</v>
      </c>
      <c r="R39" s="28">
        <v>1819230</v>
      </c>
      <c r="S39" s="28">
        <v>1819230</v>
      </c>
      <c r="T39" s="28">
        <v>1819230</v>
      </c>
      <c r="U39" s="22">
        <v>1819230</v>
      </c>
      <c r="V39" s="28">
        <v>1819230</v>
      </c>
      <c r="W39" s="28">
        <v>1819230</v>
      </c>
      <c r="X39" s="28">
        <v>1819230</v>
      </c>
      <c r="Y39" s="22">
        <v>1819230</v>
      </c>
    </row>
    <row r="40" spans="1:25" ht="13.5">
      <c r="A40" s="2" t="s">
        <v>131</v>
      </c>
      <c r="B40" s="28">
        <v>1540416</v>
      </c>
      <c r="C40" s="28">
        <v>1538568</v>
      </c>
      <c r="D40" s="28">
        <v>1538568</v>
      </c>
      <c r="E40" s="22">
        <v>1538568</v>
      </c>
      <c r="F40" s="28">
        <v>1538568</v>
      </c>
      <c r="G40" s="28">
        <v>1538568</v>
      </c>
      <c r="H40" s="28">
        <v>1536122</v>
      </c>
      <c r="I40" s="22">
        <v>1536122</v>
      </c>
      <c r="J40" s="28">
        <v>1536122</v>
      </c>
      <c r="K40" s="28">
        <v>1536122</v>
      </c>
      <c r="L40" s="28">
        <v>1532607</v>
      </c>
      <c r="M40" s="22">
        <v>1532607</v>
      </c>
      <c r="N40" s="28">
        <v>1532607</v>
      </c>
      <c r="O40" s="28">
        <v>1532607</v>
      </c>
      <c r="P40" s="28">
        <v>1532607</v>
      </c>
      <c r="Q40" s="22">
        <v>1532607</v>
      </c>
      <c r="R40" s="28">
        <v>1532607</v>
      </c>
      <c r="S40" s="28">
        <v>1532607</v>
      </c>
      <c r="T40" s="28">
        <v>1532607</v>
      </c>
      <c r="U40" s="22">
        <v>1532607</v>
      </c>
      <c r="V40" s="28">
        <v>1532607</v>
      </c>
      <c r="W40" s="28">
        <v>1532607</v>
      </c>
      <c r="X40" s="28">
        <v>1532607</v>
      </c>
      <c r="Y40" s="22">
        <v>1532607</v>
      </c>
    </row>
    <row r="41" spans="1:25" ht="13.5">
      <c r="A41" s="2" t="s">
        <v>137</v>
      </c>
      <c r="B41" s="28">
        <v>12980591</v>
      </c>
      <c r="C41" s="28">
        <v>12906399</v>
      </c>
      <c r="D41" s="28">
        <v>12795454</v>
      </c>
      <c r="E41" s="22">
        <v>12944795</v>
      </c>
      <c r="F41" s="28">
        <v>12660622</v>
      </c>
      <c r="G41" s="28">
        <v>12686800</v>
      </c>
      <c r="H41" s="28">
        <v>12612174</v>
      </c>
      <c r="I41" s="22">
        <v>12698289</v>
      </c>
      <c r="J41" s="28">
        <v>12448642</v>
      </c>
      <c r="K41" s="28">
        <v>12481628</v>
      </c>
      <c r="L41" s="28">
        <v>12350032</v>
      </c>
      <c r="M41" s="22">
        <v>12336150</v>
      </c>
      <c r="N41" s="28">
        <v>12150945</v>
      </c>
      <c r="O41" s="28">
        <v>12106016</v>
      </c>
      <c r="P41" s="28">
        <v>11904688</v>
      </c>
      <c r="Q41" s="22">
        <v>11715009</v>
      </c>
      <c r="R41" s="28">
        <v>11560842</v>
      </c>
      <c r="S41" s="28">
        <v>11507376</v>
      </c>
      <c r="T41" s="28">
        <v>11446650</v>
      </c>
      <c r="U41" s="22">
        <v>11709347</v>
      </c>
      <c r="V41" s="28">
        <v>11707296</v>
      </c>
      <c r="W41" s="28">
        <v>11785222</v>
      </c>
      <c r="X41" s="28">
        <v>11571331</v>
      </c>
      <c r="Y41" s="22">
        <v>11763443</v>
      </c>
    </row>
    <row r="42" spans="1:25" ht="13.5">
      <c r="A42" s="2" t="s">
        <v>138</v>
      </c>
      <c r="B42" s="28">
        <v>-321090</v>
      </c>
      <c r="C42" s="28">
        <v>-335562</v>
      </c>
      <c r="D42" s="28">
        <v>-335562</v>
      </c>
      <c r="E42" s="22">
        <v>-184576</v>
      </c>
      <c r="F42" s="28">
        <v>-184576</v>
      </c>
      <c r="G42" s="28">
        <v>-184576</v>
      </c>
      <c r="H42" s="28">
        <v>-194701</v>
      </c>
      <c r="I42" s="22">
        <v>-194701</v>
      </c>
      <c r="J42" s="28">
        <v>-194701</v>
      </c>
      <c r="K42" s="28">
        <v>-194701</v>
      </c>
      <c r="L42" s="28">
        <v>-221358</v>
      </c>
      <c r="M42" s="22">
        <v>-221358</v>
      </c>
      <c r="N42" s="28">
        <v>-221358</v>
      </c>
      <c r="O42" s="28">
        <v>-221358</v>
      </c>
      <c r="P42" s="28">
        <v>-221348</v>
      </c>
      <c r="Q42" s="22">
        <v>-221320</v>
      </c>
      <c r="R42" s="28">
        <v>-221320</v>
      </c>
      <c r="S42" s="28">
        <v>-221320</v>
      </c>
      <c r="T42" s="28">
        <v>-221320</v>
      </c>
      <c r="U42" s="22">
        <v>-221320</v>
      </c>
      <c r="V42" s="28">
        <v>-221320</v>
      </c>
      <c r="W42" s="28">
        <v>-221320</v>
      </c>
      <c r="X42" s="28">
        <v>-221320</v>
      </c>
      <c r="Y42" s="22">
        <v>-221320</v>
      </c>
    </row>
    <row r="43" spans="1:25" ht="13.5">
      <c r="A43" s="2" t="s">
        <v>139</v>
      </c>
      <c r="B43" s="28">
        <v>16019147</v>
      </c>
      <c r="C43" s="28">
        <v>15928635</v>
      </c>
      <c r="D43" s="28">
        <v>15817690</v>
      </c>
      <c r="E43" s="22">
        <v>16118017</v>
      </c>
      <c r="F43" s="28">
        <v>15833843</v>
      </c>
      <c r="G43" s="28">
        <v>15860021</v>
      </c>
      <c r="H43" s="28">
        <v>15772825</v>
      </c>
      <c r="I43" s="22">
        <v>15858940</v>
      </c>
      <c r="J43" s="28">
        <v>15609292</v>
      </c>
      <c r="K43" s="28">
        <v>15642279</v>
      </c>
      <c r="L43" s="28">
        <v>15480511</v>
      </c>
      <c r="M43" s="22">
        <v>15466629</v>
      </c>
      <c r="N43" s="28">
        <v>15281424</v>
      </c>
      <c r="O43" s="28">
        <v>15236495</v>
      </c>
      <c r="P43" s="28">
        <v>15035177</v>
      </c>
      <c r="Q43" s="22">
        <v>14845526</v>
      </c>
      <c r="R43" s="28">
        <v>14691359</v>
      </c>
      <c r="S43" s="28">
        <v>14637893</v>
      </c>
      <c r="T43" s="28">
        <v>14577167</v>
      </c>
      <c r="U43" s="22">
        <v>14839864</v>
      </c>
      <c r="V43" s="28">
        <v>14837813</v>
      </c>
      <c r="W43" s="28">
        <v>14915739</v>
      </c>
      <c r="X43" s="28">
        <v>14701848</v>
      </c>
      <c r="Y43" s="22">
        <v>14893960</v>
      </c>
    </row>
    <row r="44" spans="1:25" ht="13.5">
      <c r="A44" s="2" t="s">
        <v>140</v>
      </c>
      <c r="B44" s="28">
        <v>163978</v>
      </c>
      <c r="C44" s="28">
        <v>117908</v>
      </c>
      <c r="D44" s="28">
        <v>116313</v>
      </c>
      <c r="E44" s="22">
        <v>59877</v>
      </c>
      <c r="F44" s="28">
        <v>34602</v>
      </c>
      <c r="G44" s="28">
        <v>15472</v>
      </c>
      <c r="H44" s="28">
        <v>35742</v>
      </c>
      <c r="I44" s="22">
        <v>34891</v>
      </c>
      <c r="J44" s="28">
        <v>8208</v>
      </c>
      <c r="K44" s="28">
        <v>20112</v>
      </c>
      <c r="L44" s="28">
        <v>52019</v>
      </c>
      <c r="M44" s="22">
        <v>49036</v>
      </c>
      <c r="N44" s="28">
        <v>39400</v>
      </c>
      <c r="O44" s="28">
        <v>12663</v>
      </c>
      <c r="P44" s="28">
        <v>42829</v>
      </c>
      <c r="Q44" s="22">
        <v>60713</v>
      </c>
      <c r="R44" s="28">
        <v>25366</v>
      </c>
      <c r="S44" s="28">
        <v>30460</v>
      </c>
      <c r="T44" s="28">
        <v>17272</v>
      </c>
      <c r="U44" s="22">
        <v>-21775</v>
      </c>
      <c r="V44" s="28">
        <v>-22354</v>
      </c>
      <c r="W44" s="28">
        <v>2987</v>
      </c>
      <c r="X44" s="28">
        <v>33568</v>
      </c>
      <c r="Y44" s="22">
        <v>34030</v>
      </c>
    </row>
    <row r="45" spans="1:25" ht="13.5">
      <c r="A45" s="2" t="s">
        <v>257</v>
      </c>
      <c r="B45" s="28">
        <v>21051</v>
      </c>
      <c r="C45" s="28">
        <v>21499</v>
      </c>
      <c r="D45" s="28">
        <v>13009</v>
      </c>
      <c r="E45" s="22">
        <v>-338</v>
      </c>
      <c r="F45" s="28">
        <v>-14767</v>
      </c>
      <c r="G45" s="28">
        <v>-14279</v>
      </c>
      <c r="H45" s="28">
        <v>-8982</v>
      </c>
      <c r="I45" s="22">
        <v>-16870</v>
      </c>
      <c r="J45" s="28">
        <v>-18469</v>
      </c>
      <c r="K45" s="28">
        <v>-12461</v>
      </c>
      <c r="L45" s="28">
        <v>-11404</v>
      </c>
      <c r="M45" s="22">
        <v>-14080</v>
      </c>
      <c r="N45" s="28">
        <v>-13828</v>
      </c>
      <c r="O45" s="28">
        <v>-17292</v>
      </c>
      <c r="P45" s="28">
        <v>-12777</v>
      </c>
      <c r="Q45" s="22">
        <v>-14239</v>
      </c>
      <c r="R45" s="28">
        <v>-16310</v>
      </c>
      <c r="S45" s="28">
        <v>-11388</v>
      </c>
      <c r="T45" s="28">
        <v>-11718</v>
      </c>
      <c r="U45" s="22">
        <v>-16825</v>
      </c>
      <c r="V45" s="28">
        <v>-2444</v>
      </c>
      <c r="W45" s="28">
        <v>2751</v>
      </c>
      <c r="X45" s="28">
        <v>-5469</v>
      </c>
      <c r="Y45" s="22">
        <v>4683</v>
      </c>
    </row>
    <row r="46" spans="1:25" ht="13.5">
      <c r="A46" s="2" t="s">
        <v>141</v>
      </c>
      <c r="B46" s="28">
        <v>185029</v>
      </c>
      <c r="C46" s="28">
        <v>139407</v>
      </c>
      <c r="D46" s="28">
        <v>129322</v>
      </c>
      <c r="E46" s="22">
        <v>59539</v>
      </c>
      <c r="F46" s="28">
        <v>19834</v>
      </c>
      <c r="G46" s="28">
        <v>1193</v>
      </c>
      <c r="H46" s="28">
        <v>26759</v>
      </c>
      <c r="I46" s="22">
        <v>18020</v>
      </c>
      <c r="J46" s="28">
        <v>-10261</v>
      </c>
      <c r="K46" s="28">
        <v>7650</v>
      </c>
      <c r="L46" s="28">
        <v>40615</v>
      </c>
      <c r="M46" s="22">
        <v>34955</v>
      </c>
      <c r="N46" s="28">
        <v>25572</v>
      </c>
      <c r="O46" s="28">
        <v>-4629</v>
      </c>
      <c r="P46" s="28">
        <v>30052</v>
      </c>
      <c r="Q46" s="22">
        <v>46474</v>
      </c>
      <c r="R46" s="28">
        <v>9056</v>
      </c>
      <c r="S46" s="28">
        <v>19072</v>
      </c>
      <c r="T46" s="28">
        <v>5554</v>
      </c>
      <c r="U46" s="22">
        <v>-38600</v>
      </c>
      <c r="V46" s="28">
        <v>-24798</v>
      </c>
      <c r="W46" s="28">
        <v>5739</v>
      </c>
      <c r="X46" s="28">
        <v>28099</v>
      </c>
      <c r="Y46" s="22">
        <v>38714</v>
      </c>
    </row>
    <row r="47" spans="1:25" ht="13.5">
      <c r="A47" s="6" t="s">
        <v>142</v>
      </c>
      <c r="B47" s="28">
        <v>2771</v>
      </c>
      <c r="C47" s="28">
        <v>17401</v>
      </c>
      <c r="D47" s="28"/>
      <c r="E47" s="22"/>
      <c r="F47" s="28"/>
      <c r="G47" s="28"/>
      <c r="H47" s="28">
        <v>12546</v>
      </c>
      <c r="I47" s="22">
        <v>12546</v>
      </c>
      <c r="J47" s="28"/>
      <c r="K47" s="28"/>
      <c r="L47" s="28">
        <v>30106</v>
      </c>
      <c r="M47" s="22">
        <v>30106</v>
      </c>
      <c r="N47" s="28"/>
      <c r="O47" s="28"/>
      <c r="P47" s="28"/>
      <c r="Q47" s="22"/>
      <c r="R47" s="28"/>
      <c r="S47" s="28"/>
      <c r="T47" s="28"/>
      <c r="U47" s="22"/>
      <c r="V47" s="28"/>
      <c r="W47" s="28"/>
      <c r="X47" s="28"/>
      <c r="Y47" s="22"/>
    </row>
    <row r="48" spans="1:25" ht="13.5">
      <c r="A48" s="6" t="s">
        <v>143</v>
      </c>
      <c r="B48" s="28">
        <v>16206948</v>
      </c>
      <c r="C48" s="28">
        <v>16085444</v>
      </c>
      <c r="D48" s="28">
        <v>15947012</v>
      </c>
      <c r="E48" s="22">
        <v>16177556</v>
      </c>
      <c r="F48" s="28">
        <v>15853678</v>
      </c>
      <c r="G48" s="28">
        <v>15861214</v>
      </c>
      <c r="H48" s="28">
        <v>15812131</v>
      </c>
      <c r="I48" s="22">
        <v>15889507</v>
      </c>
      <c r="J48" s="28">
        <v>15599031</v>
      </c>
      <c r="K48" s="28">
        <v>15649929</v>
      </c>
      <c r="L48" s="28">
        <v>15551233</v>
      </c>
      <c r="M48" s="22">
        <v>15531692</v>
      </c>
      <c r="N48" s="28">
        <v>15306997</v>
      </c>
      <c r="O48" s="28">
        <v>15231866</v>
      </c>
      <c r="P48" s="28">
        <v>15065229</v>
      </c>
      <c r="Q48" s="22">
        <v>14892000</v>
      </c>
      <c r="R48" s="28">
        <v>14700415</v>
      </c>
      <c r="S48" s="28">
        <v>14656966</v>
      </c>
      <c r="T48" s="28">
        <v>14582721</v>
      </c>
      <c r="U48" s="22">
        <v>14801264</v>
      </c>
      <c r="V48" s="28">
        <v>14813014</v>
      </c>
      <c r="W48" s="28">
        <v>14921479</v>
      </c>
      <c r="X48" s="28">
        <v>14729948</v>
      </c>
      <c r="Y48" s="22">
        <v>14932675</v>
      </c>
    </row>
    <row r="49" spans="1:25" ht="14.25" thickBot="1">
      <c r="A49" s="7" t="s">
        <v>144</v>
      </c>
      <c r="B49" s="28">
        <v>23497973</v>
      </c>
      <c r="C49" s="28">
        <v>22616307</v>
      </c>
      <c r="D49" s="28">
        <v>23188115</v>
      </c>
      <c r="E49" s="22">
        <v>23617739</v>
      </c>
      <c r="F49" s="28">
        <v>22790278</v>
      </c>
      <c r="G49" s="28">
        <v>22962639</v>
      </c>
      <c r="H49" s="28">
        <v>23423508</v>
      </c>
      <c r="I49" s="22">
        <v>24291988</v>
      </c>
      <c r="J49" s="28">
        <v>23580997</v>
      </c>
      <c r="K49" s="28">
        <v>23458652</v>
      </c>
      <c r="L49" s="28">
        <v>24218665</v>
      </c>
      <c r="M49" s="22">
        <v>24461726</v>
      </c>
      <c r="N49" s="28">
        <v>24189067</v>
      </c>
      <c r="O49" s="28">
        <v>23817758</v>
      </c>
      <c r="P49" s="28">
        <v>23590291</v>
      </c>
      <c r="Q49" s="22">
        <v>23053449</v>
      </c>
      <c r="R49" s="28">
        <v>23802310</v>
      </c>
      <c r="S49" s="28">
        <v>22895353</v>
      </c>
      <c r="T49" s="28">
        <v>22579624</v>
      </c>
      <c r="U49" s="22">
        <v>23255098</v>
      </c>
      <c r="V49" s="28">
        <v>23965919</v>
      </c>
      <c r="W49" s="28">
        <v>24620615</v>
      </c>
      <c r="X49" s="28">
        <v>24589398</v>
      </c>
      <c r="Y49" s="22">
        <v>26448775</v>
      </c>
    </row>
    <row r="50" spans="1:25" ht="14.25" thickTop="1">
      <c r="A50" s="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2" ht="13.5">
      <c r="A52" s="20" t="s">
        <v>149</v>
      </c>
    </row>
    <row r="53" ht="13.5">
      <c r="A53" s="20" t="s">
        <v>150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145</v>
      </c>
      <c r="B2" s="14">
        <v>7480</v>
      </c>
      <c r="C2" s="14"/>
      <c r="D2" s="14"/>
      <c r="E2" s="14"/>
      <c r="F2" s="14"/>
      <c r="G2" s="14"/>
    </row>
    <row r="3" spans="1:7" ht="14.25" thickBot="1">
      <c r="A3" s="11" t="s">
        <v>146</v>
      </c>
      <c r="B3" s="1" t="s">
        <v>147</v>
      </c>
      <c r="C3" s="1"/>
      <c r="D3" s="1"/>
      <c r="E3" s="1"/>
      <c r="F3" s="1"/>
      <c r="G3" s="1"/>
    </row>
    <row r="4" spans="1:7" ht="14.25" thickTop="1">
      <c r="A4" s="10" t="s">
        <v>48</v>
      </c>
      <c r="B4" s="15" t="str">
        <f>HYPERLINK("http://www.kabupro.jp/mark/20130626/S000DTF5.htm","有価証券報告書")</f>
        <v>有価証券報告書</v>
      </c>
      <c r="C4" s="15" t="str">
        <f>HYPERLINK("http://www.kabupro.jp/mark/20130626/S000DTF5.htm","有価証券報告書")</f>
        <v>有価証券報告書</v>
      </c>
      <c r="D4" s="15" t="str">
        <f>HYPERLINK("http://www.kabupro.jp/mark/20120627/S000B7PJ.htm","有価証券報告書")</f>
        <v>有価証券報告書</v>
      </c>
      <c r="E4" s="15" t="str">
        <f>HYPERLINK("http://www.kabupro.jp/mark/20110628/S0008Q3C.htm","有価証券報告書")</f>
        <v>有価証券報告書</v>
      </c>
      <c r="F4" s="15" t="str">
        <f>HYPERLINK("http://www.kabupro.jp/mark/20100625/S00063FW.htm","有価証券報告書")</f>
        <v>有価証券報告書</v>
      </c>
      <c r="G4" s="15" t="str">
        <f>HYPERLINK("http://www.kabupro.jp/mark/20090626/S0003I5U.htm","有価証券報告書")</f>
        <v>有価証券報告書</v>
      </c>
    </row>
    <row r="5" spans="1:7" ht="14.25" thickBot="1">
      <c r="A5" s="11" t="s">
        <v>49</v>
      </c>
      <c r="B5" s="1" t="s">
        <v>55</v>
      </c>
      <c r="C5" s="1" t="s">
        <v>55</v>
      </c>
      <c r="D5" s="1" t="s">
        <v>59</v>
      </c>
      <c r="E5" s="1" t="s">
        <v>61</v>
      </c>
      <c r="F5" s="1" t="s">
        <v>63</v>
      </c>
      <c r="G5" s="1" t="s">
        <v>65</v>
      </c>
    </row>
    <row r="6" spans="1:7" ht="15" thickBot="1" thickTop="1">
      <c r="A6" s="10" t="s">
        <v>50</v>
      </c>
      <c r="B6" s="18" t="s">
        <v>214</v>
      </c>
      <c r="C6" s="19"/>
      <c r="D6" s="19"/>
      <c r="E6" s="19"/>
      <c r="F6" s="19"/>
      <c r="G6" s="19"/>
    </row>
    <row r="7" spans="1:7" ht="14.25" thickTop="1">
      <c r="A7" s="12" t="s">
        <v>51</v>
      </c>
      <c r="B7" s="16" t="s">
        <v>56</v>
      </c>
      <c r="C7" s="16" t="s">
        <v>56</v>
      </c>
      <c r="D7" s="16" t="s">
        <v>56</v>
      </c>
      <c r="E7" s="16" t="s">
        <v>56</v>
      </c>
      <c r="F7" s="16" t="s">
        <v>56</v>
      </c>
      <c r="G7" s="16" t="s">
        <v>56</v>
      </c>
    </row>
    <row r="8" spans="1:7" ht="13.5">
      <c r="A8" s="13" t="s">
        <v>52</v>
      </c>
      <c r="B8" s="17" t="s">
        <v>151</v>
      </c>
      <c r="C8" s="17" t="s">
        <v>152</v>
      </c>
      <c r="D8" s="17" t="s">
        <v>153</v>
      </c>
      <c r="E8" s="17" t="s">
        <v>154</v>
      </c>
      <c r="F8" s="17" t="s">
        <v>155</v>
      </c>
      <c r="G8" s="17" t="s">
        <v>156</v>
      </c>
    </row>
    <row r="9" spans="1:7" ht="13.5">
      <c r="A9" s="13" t="s">
        <v>53</v>
      </c>
      <c r="B9" s="17" t="s">
        <v>57</v>
      </c>
      <c r="C9" s="17" t="s">
        <v>58</v>
      </c>
      <c r="D9" s="17" t="s">
        <v>60</v>
      </c>
      <c r="E9" s="17" t="s">
        <v>62</v>
      </c>
      <c r="F9" s="17" t="s">
        <v>64</v>
      </c>
      <c r="G9" s="17" t="s">
        <v>66</v>
      </c>
    </row>
    <row r="10" spans="1:7" ht="14.25" thickBot="1">
      <c r="A10" s="13" t="s">
        <v>54</v>
      </c>
      <c r="B10" s="17" t="s">
        <v>68</v>
      </c>
      <c r="C10" s="17" t="s">
        <v>68</v>
      </c>
      <c r="D10" s="17" t="s">
        <v>68</v>
      </c>
      <c r="E10" s="17" t="s">
        <v>68</v>
      </c>
      <c r="F10" s="17" t="s">
        <v>68</v>
      </c>
      <c r="G10" s="17" t="s">
        <v>68</v>
      </c>
    </row>
    <row r="11" spans="1:7" ht="14.25" thickTop="1">
      <c r="A11" s="26" t="s">
        <v>157</v>
      </c>
      <c r="B11" s="21">
        <v>29947877</v>
      </c>
      <c r="C11" s="21">
        <v>33551002</v>
      </c>
      <c r="D11" s="21">
        <v>34193316</v>
      </c>
      <c r="E11" s="21">
        <v>24970373</v>
      </c>
      <c r="F11" s="21">
        <v>32883717</v>
      </c>
      <c r="G11" s="21">
        <v>41612461</v>
      </c>
    </row>
    <row r="12" spans="1:7" ht="13.5">
      <c r="A12" s="6" t="s">
        <v>158</v>
      </c>
      <c r="B12" s="22">
        <v>1638961</v>
      </c>
      <c r="C12" s="22">
        <v>1555931</v>
      </c>
      <c r="D12" s="22">
        <v>1213488</v>
      </c>
      <c r="E12" s="22">
        <v>1125146</v>
      </c>
      <c r="F12" s="22">
        <v>1567007</v>
      </c>
      <c r="G12" s="22">
        <v>1380717</v>
      </c>
    </row>
    <row r="13" spans="1:7" ht="13.5">
      <c r="A13" s="6" t="s">
        <v>159</v>
      </c>
      <c r="B13" s="22">
        <v>25290942</v>
      </c>
      <c r="C13" s="22">
        <v>28338978</v>
      </c>
      <c r="D13" s="22">
        <v>29123545</v>
      </c>
      <c r="E13" s="22">
        <v>20994475</v>
      </c>
      <c r="F13" s="22">
        <v>27119188</v>
      </c>
      <c r="G13" s="22">
        <v>35205378</v>
      </c>
    </row>
    <row r="14" spans="1:7" ht="13.5">
      <c r="A14" s="6" t="s">
        <v>160</v>
      </c>
      <c r="B14" s="22">
        <v>26929903</v>
      </c>
      <c r="C14" s="22">
        <v>29894910</v>
      </c>
      <c r="D14" s="22">
        <v>30337034</v>
      </c>
      <c r="E14" s="22">
        <v>22119622</v>
      </c>
      <c r="F14" s="22">
        <v>28686195</v>
      </c>
      <c r="G14" s="22">
        <v>36586096</v>
      </c>
    </row>
    <row r="15" spans="1:7" ht="13.5">
      <c r="A15" s="6" t="s">
        <v>161</v>
      </c>
      <c r="B15" s="22">
        <v>1516050</v>
      </c>
      <c r="C15" s="22">
        <v>1638961</v>
      </c>
      <c r="D15" s="22">
        <v>1555931</v>
      </c>
      <c r="E15" s="22">
        <v>1213488</v>
      </c>
      <c r="F15" s="22">
        <v>1125146</v>
      </c>
      <c r="G15" s="22">
        <v>1567007</v>
      </c>
    </row>
    <row r="16" spans="1:7" ht="13.5">
      <c r="A16" s="6" t="s">
        <v>162</v>
      </c>
      <c r="B16" s="22">
        <v>25413853</v>
      </c>
      <c r="C16" s="22">
        <v>28255948</v>
      </c>
      <c r="D16" s="22">
        <v>28781102</v>
      </c>
      <c r="E16" s="22">
        <v>20906133</v>
      </c>
      <c r="F16" s="22">
        <v>27561049</v>
      </c>
      <c r="G16" s="22">
        <v>35019088</v>
      </c>
    </row>
    <row r="17" spans="1:7" ht="13.5">
      <c r="A17" s="7" t="s">
        <v>163</v>
      </c>
      <c r="B17" s="22">
        <v>4534024</v>
      </c>
      <c r="C17" s="22">
        <v>5295053</v>
      </c>
      <c r="D17" s="22">
        <v>5412214</v>
      </c>
      <c r="E17" s="22">
        <v>4064239</v>
      </c>
      <c r="F17" s="22">
        <v>5322668</v>
      </c>
      <c r="G17" s="22">
        <v>6593372</v>
      </c>
    </row>
    <row r="18" spans="1:7" ht="13.5">
      <c r="A18" s="6" t="s">
        <v>164</v>
      </c>
      <c r="B18" s="22">
        <v>322966</v>
      </c>
      <c r="C18" s="22">
        <v>335210</v>
      </c>
      <c r="D18" s="22">
        <v>353180</v>
      </c>
      <c r="E18" s="22">
        <v>332710</v>
      </c>
      <c r="F18" s="22">
        <v>451497</v>
      </c>
      <c r="G18" s="22">
        <v>479950</v>
      </c>
    </row>
    <row r="19" spans="1:7" ht="13.5">
      <c r="A19" s="6" t="s">
        <v>165</v>
      </c>
      <c r="B19" s="22">
        <v>93900</v>
      </c>
      <c r="C19" s="22">
        <v>124200</v>
      </c>
      <c r="D19" s="22">
        <v>103020</v>
      </c>
      <c r="E19" s="22">
        <v>113280</v>
      </c>
      <c r="F19" s="22">
        <v>146010</v>
      </c>
      <c r="G19" s="22">
        <v>146400</v>
      </c>
    </row>
    <row r="20" spans="1:7" ht="13.5">
      <c r="A20" s="6" t="s">
        <v>166</v>
      </c>
      <c r="B20" s="22">
        <v>1938605</v>
      </c>
      <c r="C20" s="22">
        <v>2038959</v>
      </c>
      <c r="D20" s="22">
        <v>2073069</v>
      </c>
      <c r="E20" s="22">
        <v>1898998</v>
      </c>
      <c r="F20" s="22">
        <v>2316844</v>
      </c>
      <c r="G20" s="22">
        <v>2428142</v>
      </c>
    </row>
    <row r="21" spans="1:7" ht="13.5">
      <c r="A21" s="6" t="s">
        <v>167</v>
      </c>
      <c r="B21" s="22"/>
      <c r="C21" s="22">
        <v>12546</v>
      </c>
      <c r="D21" s="22">
        <v>30106</v>
      </c>
      <c r="E21" s="22"/>
      <c r="F21" s="22"/>
      <c r="G21" s="22"/>
    </row>
    <row r="22" spans="1:7" ht="13.5">
      <c r="A22" s="6" t="s">
        <v>168</v>
      </c>
      <c r="B22" s="22">
        <v>270189</v>
      </c>
      <c r="C22" s="22">
        <v>289376</v>
      </c>
      <c r="D22" s="22">
        <v>253221</v>
      </c>
      <c r="E22" s="22">
        <v>228762</v>
      </c>
      <c r="F22" s="22">
        <v>232287</v>
      </c>
      <c r="G22" s="22">
        <v>253482</v>
      </c>
    </row>
    <row r="23" spans="1:7" ht="13.5">
      <c r="A23" s="6" t="s">
        <v>169</v>
      </c>
      <c r="B23" s="22">
        <v>115919</v>
      </c>
      <c r="C23" s="22">
        <v>116897</v>
      </c>
      <c r="D23" s="22">
        <v>113209</v>
      </c>
      <c r="E23" s="22">
        <v>108981</v>
      </c>
      <c r="F23" s="22">
        <v>115605</v>
      </c>
      <c r="G23" s="22">
        <v>111668</v>
      </c>
    </row>
    <row r="24" spans="1:7" ht="13.5">
      <c r="A24" s="6" t="s">
        <v>170</v>
      </c>
      <c r="B24" s="22">
        <v>16565</v>
      </c>
      <c r="C24" s="22">
        <v>17216</v>
      </c>
      <c r="D24" s="22">
        <v>13856</v>
      </c>
      <c r="E24" s="22">
        <v>15245</v>
      </c>
      <c r="F24" s="22">
        <v>15145</v>
      </c>
      <c r="G24" s="22">
        <v>14197</v>
      </c>
    </row>
    <row r="25" spans="1:7" ht="13.5">
      <c r="A25" s="6" t="s">
        <v>171</v>
      </c>
      <c r="B25" s="22">
        <v>68108</v>
      </c>
      <c r="C25" s="22">
        <v>68534</v>
      </c>
      <c r="D25" s="22">
        <v>73766</v>
      </c>
      <c r="E25" s="22">
        <v>83896</v>
      </c>
      <c r="F25" s="22">
        <v>93962</v>
      </c>
      <c r="G25" s="22">
        <v>101154</v>
      </c>
    </row>
    <row r="26" spans="1:7" ht="13.5">
      <c r="A26" s="6" t="s">
        <v>172</v>
      </c>
      <c r="B26" s="22">
        <v>140460</v>
      </c>
      <c r="C26" s="22">
        <v>148963</v>
      </c>
      <c r="D26" s="22">
        <v>136243</v>
      </c>
      <c r="E26" s="22">
        <v>132054</v>
      </c>
      <c r="F26" s="22">
        <v>149737</v>
      </c>
      <c r="G26" s="22">
        <v>159160</v>
      </c>
    </row>
    <row r="27" spans="1:7" ht="13.5">
      <c r="A27" s="6" t="s">
        <v>173</v>
      </c>
      <c r="B27" s="22">
        <v>78654</v>
      </c>
      <c r="C27" s="22">
        <v>86763</v>
      </c>
      <c r="D27" s="22">
        <v>131732</v>
      </c>
      <c r="E27" s="22">
        <v>68631</v>
      </c>
      <c r="F27" s="22">
        <v>76711</v>
      </c>
      <c r="G27" s="22">
        <v>81301</v>
      </c>
    </row>
    <row r="28" spans="1:7" ht="13.5">
      <c r="A28" s="6" t="s">
        <v>174</v>
      </c>
      <c r="B28" s="22">
        <v>34654</v>
      </c>
      <c r="C28" s="22">
        <v>32068</v>
      </c>
      <c r="D28" s="22">
        <v>33547</v>
      </c>
      <c r="E28" s="22">
        <v>33445</v>
      </c>
      <c r="F28" s="22">
        <v>34659</v>
      </c>
      <c r="G28" s="22">
        <v>33587</v>
      </c>
    </row>
    <row r="29" spans="1:7" ht="13.5">
      <c r="A29" s="6" t="s">
        <v>175</v>
      </c>
      <c r="B29" s="22">
        <v>20400</v>
      </c>
      <c r="C29" s="22">
        <v>21274</v>
      </c>
      <c r="D29" s="22">
        <v>23927</v>
      </c>
      <c r="E29" s="22">
        <v>19605</v>
      </c>
      <c r="F29" s="22">
        <v>28665</v>
      </c>
      <c r="G29" s="22">
        <v>32191</v>
      </c>
    </row>
    <row r="30" spans="1:7" ht="13.5">
      <c r="A30" s="6" t="s">
        <v>176</v>
      </c>
      <c r="B30" s="22">
        <v>210892</v>
      </c>
      <c r="C30" s="22">
        <v>201059</v>
      </c>
      <c r="D30" s="22">
        <v>200167</v>
      </c>
      <c r="E30" s="22">
        <v>141149</v>
      </c>
      <c r="F30" s="22">
        <v>277805</v>
      </c>
      <c r="G30" s="22">
        <v>317533</v>
      </c>
    </row>
    <row r="31" spans="1:7" ht="13.5">
      <c r="A31" s="6" t="s">
        <v>177</v>
      </c>
      <c r="B31" s="22">
        <v>183243</v>
      </c>
      <c r="C31" s="22">
        <v>205313</v>
      </c>
      <c r="D31" s="22">
        <v>206594</v>
      </c>
      <c r="E31" s="22">
        <v>210579</v>
      </c>
      <c r="F31" s="22">
        <v>111847</v>
      </c>
      <c r="G31" s="22">
        <v>69494</v>
      </c>
    </row>
    <row r="32" spans="1:7" ht="13.5">
      <c r="A32" s="6" t="s">
        <v>178</v>
      </c>
      <c r="B32" s="22">
        <v>6859</v>
      </c>
      <c r="C32" s="22"/>
      <c r="D32" s="22"/>
      <c r="E32" s="22"/>
      <c r="F32" s="22"/>
      <c r="G32" s="22"/>
    </row>
    <row r="33" spans="1:7" ht="13.5">
      <c r="A33" s="6" t="s">
        <v>179</v>
      </c>
      <c r="B33" s="22">
        <v>127346</v>
      </c>
      <c r="C33" s="22">
        <v>162596</v>
      </c>
      <c r="D33" s="22">
        <v>154995</v>
      </c>
      <c r="E33" s="22">
        <v>135659</v>
      </c>
      <c r="F33" s="22">
        <v>108188</v>
      </c>
      <c r="G33" s="22">
        <v>193924</v>
      </c>
    </row>
    <row r="34" spans="1:7" ht="13.5">
      <c r="A34" s="6" t="s">
        <v>180</v>
      </c>
      <c r="B34" s="22"/>
      <c r="C34" s="22">
        <v>15000</v>
      </c>
      <c r="D34" s="22">
        <v>28000</v>
      </c>
      <c r="E34" s="22"/>
      <c r="F34" s="22"/>
      <c r="G34" s="22">
        <v>66000</v>
      </c>
    </row>
    <row r="35" spans="1:7" ht="13.5">
      <c r="A35" s="6" t="s">
        <v>181</v>
      </c>
      <c r="B35" s="22">
        <v>74350</v>
      </c>
      <c r="C35" s="22">
        <v>61493</v>
      </c>
      <c r="D35" s="22">
        <v>67323</v>
      </c>
      <c r="E35" s="22">
        <v>73828</v>
      </c>
      <c r="F35" s="22">
        <v>65459</v>
      </c>
      <c r="G35" s="22">
        <v>33862</v>
      </c>
    </row>
    <row r="36" spans="1:7" ht="13.5">
      <c r="A36" s="6" t="s">
        <v>78</v>
      </c>
      <c r="B36" s="22">
        <v>485347</v>
      </c>
      <c r="C36" s="22">
        <v>454900</v>
      </c>
      <c r="D36" s="22">
        <v>457485</v>
      </c>
      <c r="E36" s="22">
        <v>479550</v>
      </c>
      <c r="F36" s="22">
        <v>486037</v>
      </c>
      <c r="G36" s="22">
        <v>534168</v>
      </c>
    </row>
    <row r="37" spans="1:7" ht="13.5">
      <c r="A37" s="6" t="s">
        <v>182</v>
      </c>
      <c r="B37" s="22">
        <v>4188464</v>
      </c>
      <c r="C37" s="22">
        <v>4392373</v>
      </c>
      <c r="D37" s="22">
        <v>4453448</v>
      </c>
      <c r="E37" s="22">
        <v>4076379</v>
      </c>
      <c r="F37" s="22">
        <v>4710462</v>
      </c>
      <c r="G37" s="22">
        <v>5056220</v>
      </c>
    </row>
    <row r="38" spans="1:7" ht="14.25" thickBot="1">
      <c r="A38" s="25" t="s">
        <v>183</v>
      </c>
      <c r="B38" s="23">
        <v>345560</v>
      </c>
      <c r="C38" s="23">
        <v>902680</v>
      </c>
      <c r="D38" s="23">
        <v>958765</v>
      </c>
      <c r="E38" s="23">
        <v>-12139</v>
      </c>
      <c r="F38" s="23">
        <v>612205</v>
      </c>
      <c r="G38" s="23">
        <v>1537152</v>
      </c>
    </row>
    <row r="39" spans="1:7" ht="14.25" thickTop="1">
      <c r="A39" s="6" t="s">
        <v>184</v>
      </c>
      <c r="B39" s="22">
        <v>2357</v>
      </c>
      <c r="C39" s="22">
        <v>2072</v>
      </c>
      <c r="D39" s="22">
        <v>3573</v>
      </c>
      <c r="E39" s="22">
        <v>9705</v>
      </c>
      <c r="F39" s="22">
        <v>9895</v>
      </c>
      <c r="G39" s="22">
        <v>6111</v>
      </c>
    </row>
    <row r="40" spans="1:7" ht="13.5">
      <c r="A40" s="6" t="s">
        <v>185</v>
      </c>
      <c r="B40" s="22">
        <v>6481</v>
      </c>
      <c r="C40" s="22">
        <v>6529</v>
      </c>
      <c r="D40" s="22">
        <v>5773</v>
      </c>
      <c r="E40" s="22">
        <v>3991</v>
      </c>
      <c r="F40" s="22">
        <v>7654</v>
      </c>
      <c r="G40" s="22">
        <v>6220</v>
      </c>
    </row>
    <row r="41" spans="1:7" ht="13.5">
      <c r="A41" s="6" t="s">
        <v>186</v>
      </c>
      <c r="B41" s="22">
        <v>177082</v>
      </c>
      <c r="C41" s="22">
        <v>187566</v>
      </c>
      <c r="D41" s="22">
        <v>194044</v>
      </c>
      <c r="E41" s="22">
        <v>146388</v>
      </c>
      <c r="F41" s="22">
        <v>214634</v>
      </c>
      <c r="G41" s="22">
        <v>274104</v>
      </c>
    </row>
    <row r="42" spans="1:7" ht="13.5">
      <c r="A42" s="6" t="s">
        <v>187</v>
      </c>
      <c r="B42" s="22">
        <v>14417</v>
      </c>
      <c r="C42" s="22">
        <v>6623</v>
      </c>
      <c r="D42" s="22">
        <v>9318</v>
      </c>
      <c r="E42" s="22">
        <v>8006</v>
      </c>
      <c r="F42" s="22">
        <v>3822</v>
      </c>
      <c r="G42" s="22">
        <v>1870</v>
      </c>
    </row>
    <row r="43" spans="1:7" ht="13.5">
      <c r="A43" s="6" t="s">
        <v>188</v>
      </c>
      <c r="B43" s="22">
        <v>4879</v>
      </c>
      <c r="C43" s="22"/>
      <c r="D43" s="22"/>
      <c r="E43" s="22">
        <v>19</v>
      </c>
      <c r="F43" s="22"/>
      <c r="G43" s="22"/>
    </row>
    <row r="44" spans="1:7" ht="13.5">
      <c r="A44" s="6" t="s">
        <v>189</v>
      </c>
      <c r="B44" s="22"/>
      <c r="C44" s="22">
        <v>47210</v>
      </c>
      <c r="D44" s="22"/>
      <c r="E44" s="22"/>
      <c r="F44" s="22"/>
      <c r="G44" s="22"/>
    </row>
    <row r="45" spans="1:7" ht="13.5">
      <c r="A45" s="6" t="s">
        <v>190</v>
      </c>
      <c r="B45" s="22">
        <v>16812</v>
      </c>
      <c r="C45" s="22">
        <v>18067</v>
      </c>
      <c r="D45" s="22">
        <v>21650</v>
      </c>
      <c r="E45" s="22">
        <v>24491</v>
      </c>
      <c r="F45" s="22">
        <v>8938</v>
      </c>
      <c r="G45" s="22">
        <v>13891</v>
      </c>
    </row>
    <row r="46" spans="1:7" ht="13.5">
      <c r="A46" s="6" t="s">
        <v>191</v>
      </c>
      <c r="B46" s="22">
        <v>222031</v>
      </c>
      <c r="C46" s="22">
        <v>268069</v>
      </c>
      <c r="D46" s="22">
        <v>234359</v>
      </c>
      <c r="E46" s="22">
        <v>238520</v>
      </c>
      <c r="F46" s="22">
        <v>244945</v>
      </c>
      <c r="G46" s="22">
        <v>302199</v>
      </c>
    </row>
    <row r="47" spans="1:7" ht="13.5">
      <c r="A47" s="6" t="s">
        <v>192</v>
      </c>
      <c r="B47" s="22">
        <v>13014</v>
      </c>
      <c r="C47" s="22">
        <v>21213</v>
      </c>
      <c r="D47" s="22">
        <v>26243</v>
      </c>
      <c r="E47" s="22">
        <v>51742</v>
      </c>
      <c r="F47" s="22">
        <v>37645</v>
      </c>
      <c r="G47" s="22">
        <v>24650</v>
      </c>
    </row>
    <row r="48" spans="1:7" ht="13.5">
      <c r="A48" s="6" t="s">
        <v>193</v>
      </c>
      <c r="B48" s="22">
        <v>23859</v>
      </c>
      <c r="C48" s="22">
        <v>32415</v>
      </c>
      <c r="D48" s="22">
        <v>39064</v>
      </c>
      <c r="E48" s="22">
        <v>24088</v>
      </c>
      <c r="F48" s="22">
        <v>40761</v>
      </c>
      <c r="G48" s="22">
        <v>43778</v>
      </c>
    </row>
    <row r="49" spans="1:7" ht="13.5">
      <c r="A49" s="6" t="s">
        <v>194</v>
      </c>
      <c r="B49" s="22">
        <v>17171</v>
      </c>
      <c r="C49" s="22">
        <v>16281</v>
      </c>
      <c r="D49" s="22">
        <v>14080</v>
      </c>
      <c r="E49" s="22">
        <v>15294</v>
      </c>
      <c r="F49" s="22">
        <v>25442</v>
      </c>
      <c r="G49" s="22">
        <v>29648</v>
      </c>
    </row>
    <row r="50" spans="1:7" ht="13.5">
      <c r="A50" s="6" t="s">
        <v>195</v>
      </c>
      <c r="B50" s="22"/>
      <c r="C50" s="22">
        <v>372</v>
      </c>
      <c r="D50" s="22">
        <v>1344</v>
      </c>
      <c r="E50" s="22"/>
      <c r="F50" s="22">
        <v>9829</v>
      </c>
      <c r="G50" s="22">
        <v>16920</v>
      </c>
    </row>
    <row r="51" spans="1:7" ht="13.5">
      <c r="A51" s="6" t="s">
        <v>196</v>
      </c>
      <c r="B51" s="22">
        <v>5839</v>
      </c>
      <c r="C51" s="22">
        <v>4984</v>
      </c>
      <c r="D51" s="22">
        <v>4543</v>
      </c>
      <c r="E51" s="22">
        <v>5183</v>
      </c>
      <c r="F51" s="22">
        <v>1590</v>
      </c>
      <c r="G51" s="22">
        <v>3109</v>
      </c>
    </row>
    <row r="52" spans="1:7" ht="13.5">
      <c r="A52" s="6" t="s">
        <v>197</v>
      </c>
      <c r="B52" s="22">
        <v>59885</v>
      </c>
      <c r="C52" s="22">
        <v>75267</v>
      </c>
      <c r="D52" s="22">
        <v>85276</v>
      </c>
      <c r="E52" s="22">
        <v>96307</v>
      </c>
      <c r="F52" s="22">
        <v>115270</v>
      </c>
      <c r="G52" s="22">
        <v>118107</v>
      </c>
    </row>
    <row r="53" spans="1:7" ht="14.25" thickBot="1">
      <c r="A53" s="25" t="s">
        <v>198</v>
      </c>
      <c r="B53" s="23">
        <v>507706</v>
      </c>
      <c r="C53" s="23">
        <v>1095481</v>
      </c>
      <c r="D53" s="23">
        <v>1107849</v>
      </c>
      <c r="E53" s="23">
        <v>130072</v>
      </c>
      <c r="F53" s="23">
        <v>741880</v>
      </c>
      <c r="G53" s="23">
        <v>1721244</v>
      </c>
    </row>
    <row r="54" spans="1:7" ht="14.25" thickTop="1">
      <c r="A54" s="6" t="s">
        <v>199</v>
      </c>
      <c r="B54" s="22">
        <v>301793</v>
      </c>
      <c r="C54" s="22">
        <v>221139</v>
      </c>
      <c r="D54" s="22">
        <v>117453</v>
      </c>
      <c r="E54" s="22">
        <v>165841</v>
      </c>
      <c r="F54" s="22"/>
      <c r="G54" s="22">
        <v>36507</v>
      </c>
    </row>
    <row r="55" spans="1:7" ht="13.5">
      <c r="A55" s="6" t="s">
        <v>200</v>
      </c>
      <c r="B55" s="22">
        <v>5265</v>
      </c>
      <c r="C55" s="22">
        <v>7011</v>
      </c>
      <c r="D55" s="22">
        <v>8152</v>
      </c>
      <c r="E55" s="22">
        <v>4584</v>
      </c>
      <c r="F55" s="22">
        <v>5156</v>
      </c>
      <c r="G55" s="22">
        <v>4710</v>
      </c>
    </row>
    <row r="56" spans="1:7" ht="13.5">
      <c r="A56" s="6" t="s">
        <v>201</v>
      </c>
      <c r="B56" s="22">
        <v>307059</v>
      </c>
      <c r="C56" s="22">
        <v>228150</v>
      </c>
      <c r="D56" s="22">
        <v>131544</v>
      </c>
      <c r="E56" s="22">
        <v>170425</v>
      </c>
      <c r="F56" s="22">
        <v>5156</v>
      </c>
      <c r="G56" s="22">
        <v>46277</v>
      </c>
    </row>
    <row r="57" spans="1:7" ht="13.5">
      <c r="A57" s="6" t="s">
        <v>202</v>
      </c>
      <c r="B57" s="22">
        <v>69399</v>
      </c>
      <c r="C57" s="22">
        <v>2051</v>
      </c>
      <c r="D57" s="22">
        <v>524</v>
      </c>
      <c r="E57" s="22">
        <v>44172</v>
      </c>
      <c r="F57" s="22">
        <v>525</v>
      </c>
      <c r="G57" s="22">
        <v>2029</v>
      </c>
    </row>
    <row r="58" spans="1:7" ht="13.5">
      <c r="A58" s="6" t="s">
        <v>203</v>
      </c>
      <c r="B58" s="22">
        <v>25268</v>
      </c>
      <c r="C58" s="22">
        <v>106881</v>
      </c>
      <c r="D58" s="22">
        <v>3729</v>
      </c>
      <c r="E58" s="22"/>
      <c r="F58" s="22"/>
      <c r="G58" s="22">
        <v>11288</v>
      </c>
    </row>
    <row r="59" spans="1:7" ht="13.5">
      <c r="A59" s="6" t="s">
        <v>204</v>
      </c>
      <c r="B59" s="22">
        <v>785</v>
      </c>
      <c r="C59" s="22"/>
      <c r="D59" s="22">
        <v>1480</v>
      </c>
      <c r="E59" s="22"/>
      <c r="F59" s="22">
        <v>523</v>
      </c>
      <c r="G59" s="22">
        <v>1133</v>
      </c>
    </row>
    <row r="60" spans="1:7" ht="13.5">
      <c r="A60" s="6" t="s">
        <v>205</v>
      </c>
      <c r="B60" s="22">
        <v>221</v>
      </c>
      <c r="C60" s="22">
        <v>895</v>
      </c>
      <c r="D60" s="22">
        <v>390</v>
      </c>
      <c r="E60" s="22">
        <v>1919</v>
      </c>
      <c r="F60" s="22">
        <v>32011</v>
      </c>
      <c r="G60" s="22">
        <v>6116</v>
      </c>
    </row>
    <row r="61" spans="1:7" ht="13.5">
      <c r="A61" s="6" t="s">
        <v>206</v>
      </c>
      <c r="B61" s="22">
        <v>11464</v>
      </c>
      <c r="C61" s="22"/>
      <c r="D61" s="22"/>
      <c r="E61" s="22"/>
      <c r="F61" s="22"/>
      <c r="G61" s="22"/>
    </row>
    <row r="62" spans="1:7" ht="13.5">
      <c r="A62" s="6" t="s">
        <v>207</v>
      </c>
      <c r="B62" s="22"/>
      <c r="C62" s="22">
        <v>15470</v>
      </c>
      <c r="D62" s="22"/>
      <c r="E62" s="22"/>
      <c r="F62" s="22"/>
      <c r="G62" s="22"/>
    </row>
    <row r="63" spans="1:7" ht="13.5">
      <c r="A63" s="6" t="s">
        <v>208</v>
      </c>
      <c r="B63" s="22">
        <v>107139</v>
      </c>
      <c r="C63" s="22">
        <v>125298</v>
      </c>
      <c r="D63" s="22">
        <v>32894</v>
      </c>
      <c r="E63" s="22">
        <v>76115</v>
      </c>
      <c r="F63" s="22">
        <v>33060</v>
      </c>
      <c r="G63" s="22">
        <v>78389</v>
      </c>
    </row>
    <row r="64" spans="1:7" ht="13.5">
      <c r="A64" s="7" t="s">
        <v>209</v>
      </c>
      <c r="B64" s="22">
        <v>707626</v>
      </c>
      <c r="C64" s="22">
        <v>1198334</v>
      </c>
      <c r="D64" s="22">
        <v>1206499</v>
      </c>
      <c r="E64" s="22">
        <v>224383</v>
      </c>
      <c r="F64" s="22">
        <v>713975</v>
      </c>
      <c r="G64" s="22">
        <v>1689132</v>
      </c>
    </row>
    <row r="65" spans="1:7" ht="13.5">
      <c r="A65" s="7" t="s">
        <v>210</v>
      </c>
      <c r="B65" s="22">
        <v>261947</v>
      </c>
      <c r="C65" s="22">
        <v>343942</v>
      </c>
      <c r="D65" s="22">
        <v>565126</v>
      </c>
      <c r="E65" s="22">
        <v>108230</v>
      </c>
      <c r="F65" s="22">
        <v>256548</v>
      </c>
      <c r="G65" s="22">
        <v>513119</v>
      </c>
    </row>
    <row r="66" spans="1:7" ht="13.5">
      <c r="A66" s="7" t="s">
        <v>211</v>
      </c>
      <c r="B66" s="22">
        <v>36846</v>
      </c>
      <c r="C66" s="22">
        <v>302786</v>
      </c>
      <c r="D66" s="22">
        <v>-41630</v>
      </c>
      <c r="E66" s="22">
        <v>19026</v>
      </c>
      <c r="F66" s="22">
        <v>68031</v>
      </c>
      <c r="G66" s="22">
        <v>267436</v>
      </c>
    </row>
    <row r="67" spans="1:7" ht="13.5">
      <c r="A67" s="7" t="s">
        <v>212</v>
      </c>
      <c r="B67" s="22">
        <v>298794</v>
      </c>
      <c r="C67" s="22">
        <v>646729</v>
      </c>
      <c r="D67" s="22">
        <v>523496</v>
      </c>
      <c r="E67" s="22">
        <v>127257</v>
      </c>
      <c r="F67" s="22">
        <v>324579</v>
      </c>
      <c r="G67" s="22">
        <v>780556</v>
      </c>
    </row>
    <row r="68" spans="1:7" ht="14.25" thickBot="1">
      <c r="A68" s="7" t="s">
        <v>213</v>
      </c>
      <c r="B68" s="22">
        <v>408832</v>
      </c>
      <c r="C68" s="22">
        <v>551604</v>
      </c>
      <c r="D68" s="22">
        <v>683003</v>
      </c>
      <c r="E68" s="22">
        <v>97125</v>
      </c>
      <c r="F68" s="22">
        <v>389396</v>
      </c>
      <c r="G68" s="22">
        <v>908575</v>
      </c>
    </row>
    <row r="69" spans="1:7" ht="14.25" thickTop="1">
      <c r="A69" s="8"/>
      <c r="B69" s="24"/>
      <c r="C69" s="24"/>
      <c r="D69" s="24"/>
      <c r="E69" s="24"/>
      <c r="F69" s="24"/>
      <c r="G69" s="24"/>
    </row>
    <row r="71" ht="13.5">
      <c r="A71" s="20" t="s">
        <v>149</v>
      </c>
    </row>
    <row r="72" ht="13.5">
      <c r="A72" s="20" t="s">
        <v>150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145</v>
      </c>
      <c r="B2" s="14">
        <v>7480</v>
      </c>
      <c r="C2" s="14"/>
      <c r="D2" s="14"/>
      <c r="E2" s="14"/>
      <c r="F2" s="14"/>
      <c r="G2" s="14"/>
    </row>
    <row r="3" spans="1:7" ht="14.25" thickBot="1">
      <c r="A3" s="11" t="s">
        <v>146</v>
      </c>
      <c r="B3" s="1" t="s">
        <v>147</v>
      </c>
      <c r="C3" s="1"/>
      <c r="D3" s="1"/>
      <c r="E3" s="1"/>
      <c r="F3" s="1"/>
      <c r="G3" s="1"/>
    </row>
    <row r="4" spans="1:7" ht="14.25" thickTop="1">
      <c r="A4" s="10" t="s">
        <v>48</v>
      </c>
      <c r="B4" s="15" t="str">
        <f>HYPERLINK("http://www.kabupro.jp/mark/20130626/S000DTF5.htm","有価証券報告書")</f>
        <v>有価証券報告書</v>
      </c>
      <c r="C4" s="15" t="str">
        <f>HYPERLINK("http://www.kabupro.jp/mark/20130626/S000DTF5.htm","有価証券報告書")</f>
        <v>有価証券報告書</v>
      </c>
      <c r="D4" s="15" t="str">
        <f>HYPERLINK("http://www.kabupro.jp/mark/20120627/S000B7PJ.htm","有価証券報告書")</f>
        <v>有価証券報告書</v>
      </c>
      <c r="E4" s="15" t="str">
        <f>HYPERLINK("http://www.kabupro.jp/mark/20110628/S0008Q3C.htm","有価証券報告書")</f>
        <v>有価証券報告書</v>
      </c>
      <c r="F4" s="15" t="str">
        <f>HYPERLINK("http://www.kabupro.jp/mark/20100625/S00063FW.htm","有価証券報告書")</f>
        <v>有価証券報告書</v>
      </c>
      <c r="G4" s="15" t="str">
        <f>HYPERLINK("http://www.kabupro.jp/mark/20090626/S0003I5U.htm","有価証券報告書")</f>
        <v>有価証券報告書</v>
      </c>
    </row>
    <row r="5" spans="1:7" ht="14.25" thickBot="1">
      <c r="A5" s="11" t="s">
        <v>49</v>
      </c>
      <c r="B5" s="1" t="s">
        <v>55</v>
      </c>
      <c r="C5" s="1" t="s">
        <v>55</v>
      </c>
      <c r="D5" s="1" t="s">
        <v>59</v>
      </c>
      <c r="E5" s="1" t="s">
        <v>61</v>
      </c>
      <c r="F5" s="1" t="s">
        <v>63</v>
      </c>
      <c r="G5" s="1" t="s">
        <v>65</v>
      </c>
    </row>
    <row r="6" spans="1:7" ht="15" thickBot="1" thickTop="1">
      <c r="A6" s="10" t="s">
        <v>50</v>
      </c>
      <c r="B6" s="18" t="s">
        <v>148</v>
      </c>
      <c r="C6" s="19"/>
      <c r="D6" s="19"/>
      <c r="E6" s="19"/>
      <c r="F6" s="19"/>
      <c r="G6" s="19"/>
    </row>
    <row r="7" spans="1:7" ht="14.25" thickTop="1">
      <c r="A7" s="12" t="s">
        <v>51</v>
      </c>
      <c r="B7" s="16" t="s">
        <v>56</v>
      </c>
      <c r="C7" s="16" t="s">
        <v>56</v>
      </c>
      <c r="D7" s="16" t="s">
        <v>56</v>
      </c>
      <c r="E7" s="16" t="s">
        <v>56</v>
      </c>
      <c r="F7" s="16" t="s">
        <v>56</v>
      </c>
      <c r="G7" s="16" t="s">
        <v>56</v>
      </c>
    </row>
    <row r="8" spans="1:7" ht="13.5">
      <c r="A8" s="13" t="s">
        <v>52</v>
      </c>
      <c r="B8" s="17"/>
      <c r="C8" s="17"/>
      <c r="D8" s="17"/>
      <c r="E8" s="17"/>
      <c r="F8" s="17"/>
      <c r="G8" s="17"/>
    </row>
    <row r="9" spans="1:7" ht="13.5">
      <c r="A9" s="13" t="s">
        <v>53</v>
      </c>
      <c r="B9" s="17" t="s">
        <v>57</v>
      </c>
      <c r="C9" s="17" t="s">
        <v>58</v>
      </c>
      <c r="D9" s="17" t="s">
        <v>60</v>
      </c>
      <c r="E9" s="17" t="s">
        <v>62</v>
      </c>
      <c r="F9" s="17" t="s">
        <v>64</v>
      </c>
      <c r="G9" s="17" t="s">
        <v>66</v>
      </c>
    </row>
    <row r="10" spans="1:7" ht="14.25" thickBot="1">
      <c r="A10" s="13" t="s">
        <v>54</v>
      </c>
      <c r="B10" s="17" t="s">
        <v>68</v>
      </c>
      <c r="C10" s="17" t="s">
        <v>68</v>
      </c>
      <c r="D10" s="17" t="s">
        <v>68</v>
      </c>
      <c r="E10" s="17" t="s">
        <v>68</v>
      </c>
      <c r="F10" s="17" t="s">
        <v>68</v>
      </c>
      <c r="G10" s="17" t="s">
        <v>68</v>
      </c>
    </row>
    <row r="11" spans="1:7" ht="14.25" thickTop="1">
      <c r="A11" s="9" t="s">
        <v>67</v>
      </c>
      <c r="B11" s="21">
        <v>4568254</v>
      </c>
      <c r="C11" s="21">
        <v>4050951</v>
      </c>
      <c r="D11" s="21">
        <v>4584593</v>
      </c>
      <c r="E11" s="21">
        <v>4928306</v>
      </c>
      <c r="F11" s="21">
        <v>5397107</v>
      </c>
      <c r="G11" s="21">
        <v>4582688</v>
      </c>
    </row>
    <row r="12" spans="1:7" ht="13.5">
      <c r="A12" s="2" t="s">
        <v>69</v>
      </c>
      <c r="B12" s="22">
        <v>3369766</v>
      </c>
      <c r="C12" s="22">
        <v>3535465</v>
      </c>
      <c r="D12" s="22">
        <v>3189119</v>
      </c>
      <c r="E12" s="22">
        <v>2806329</v>
      </c>
      <c r="F12" s="22">
        <v>3505055</v>
      </c>
      <c r="G12" s="22">
        <v>5281582</v>
      </c>
    </row>
    <row r="13" spans="1:7" ht="13.5">
      <c r="A13" s="2" t="s">
        <v>70</v>
      </c>
      <c r="B13" s="22">
        <v>5466175</v>
      </c>
      <c r="C13" s="22">
        <v>6205334</v>
      </c>
      <c r="D13" s="22">
        <v>5447667</v>
      </c>
      <c r="E13" s="22">
        <v>4709212</v>
      </c>
      <c r="F13" s="22">
        <v>3678380</v>
      </c>
      <c r="G13" s="22">
        <v>6617990</v>
      </c>
    </row>
    <row r="14" spans="1:7" ht="13.5">
      <c r="A14" s="2" t="s">
        <v>71</v>
      </c>
      <c r="B14" s="22">
        <v>999501</v>
      </c>
      <c r="C14" s="22"/>
      <c r="D14" s="22"/>
      <c r="E14" s="22"/>
      <c r="F14" s="22"/>
      <c r="G14" s="22"/>
    </row>
    <row r="15" spans="1:7" ht="13.5">
      <c r="A15" s="2" t="s">
        <v>72</v>
      </c>
      <c r="B15" s="22">
        <v>1516050</v>
      </c>
      <c r="C15" s="22">
        <v>1638961</v>
      </c>
      <c r="D15" s="22">
        <v>1555931</v>
      </c>
      <c r="E15" s="22">
        <v>1213488</v>
      </c>
      <c r="F15" s="22">
        <v>1125146</v>
      </c>
      <c r="G15" s="22">
        <v>1567007</v>
      </c>
    </row>
    <row r="16" spans="1:7" ht="13.5">
      <c r="A16" s="2" t="s">
        <v>73</v>
      </c>
      <c r="B16" s="22">
        <v>2643</v>
      </c>
      <c r="C16" s="22">
        <v>3323</v>
      </c>
      <c r="D16" s="22">
        <v>3856</v>
      </c>
      <c r="E16" s="22">
        <v>3015</v>
      </c>
      <c r="F16" s="22">
        <v>4245</v>
      </c>
      <c r="G16" s="22">
        <v>2044</v>
      </c>
    </row>
    <row r="17" spans="1:7" ht="13.5">
      <c r="A17" s="2" t="s">
        <v>74</v>
      </c>
      <c r="B17" s="22">
        <v>751</v>
      </c>
      <c r="C17" s="22">
        <v>1533</v>
      </c>
      <c r="D17" s="22">
        <v>1365</v>
      </c>
      <c r="E17" s="22">
        <v>665</v>
      </c>
      <c r="F17" s="22">
        <v>22</v>
      </c>
      <c r="G17" s="22">
        <v>218</v>
      </c>
    </row>
    <row r="18" spans="1:7" ht="13.5">
      <c r="A18" s="2" t="s">
        <v>75</v>
      </c>
      <c r="B18" s="22">
        <v>60729</v>
      </c>
      <c r="C18" s="22">
        <v>64119</v>
      </c>
      <c r="D18" s="22">
        <v>61296</v>
      </c>
      <c r="E18" s="22">
        <v>59399</v>
      </c>
      <c r="F18" s="22">
        <v>62004</v>
      </c>
      <c r="G18" s="22">
        <v>60976</v>
      </c>
    </row>
    <row r="19" spans="1:7" ht="13.5">
      <c r="A19" s="2" t="s">
        <v>76</v>
      </c>
      <c r="B19" s="22">
        <v>104405</v>
      </c>
      <c r="C19" s="22">
        <v>114204</v>
      </c>
      <c r="D19" s="22">
        <v>163536</v>
      </c>
      <c r="E19" s="22">
        <v>105818</v>
      </c>
      <c r="F19" s="22">
        <v>86490</v>
      </c>
      <c r="G19" s="22">
        <v>159751</v>
      </c>
    </row>
    <row r="20" spans="1:7" ht="13.5">
      <c r="A20" s="2" t="s">
        <v>77</v>
      </c>
      <c r="B20" s="22">
        <v>115058</v>
      </c>
      <c r="C20" s="22">
        <v>136375</v>
      </c>
      <c r="D20" s="22">
        <v>159689</v>
      </c>
      <c r="E20" s="22">
        <v>140265</v>
      </c>
      <c r="F20" s="22">
        <v>206646</v>
      </c>
      <c r="G20" s="22">
        <v>150647</v>
      </c>
    </row>
    <row r="21" spans="1:7" ht="13.5">
      <c r="A21" s="2" t="s">
        <v>78</v>
      </c>
      <c r="B21" s="22">
        <v>92331</v>
      </c>
      <c r="C21" s="22">
        <v>16688</v>
      </c>
      <c r="D21" s="22">
        <v>15489</v>
      </c>
      <c r="E21" s="22">
        <v>15254</v>
      </c>
      <c r="F21" s="22">
        <v>11434</v>
      </c>
      <c r="G21" s="22">
        <v>10789</v>
      </c>
    </row>
    <row r="22" spans="1:7" ht="13.5">
      <c r="A22" s="2" t="s">
        <v>79</v>
      </c>
      <c r="B22" s="22">
        <v>-891</v>
      </c>
      <c r="C22" s="22">
        <v>-974</v>
      </c>
      <c r="D22" s="22">
        <v>-1737</v>
      </c>
      <c r="E22" s="22">
        <v>-1504</v>
      </c>
      <c r="F22" s="22">
        <v>-1438</v>
      </c>
      <c r="G22" s="22">
        <v>-2381</v>
      </c>
    </row>
    <row r="23" spans="1:7" ht="13.5">
      <c r="A23" s="2" t="s">
        <v>80</v>
      </c>
      <c r="B23" s="22">
        <v>16294777</v>
      </c>
      <c r="C23" s="22">
        <v>15765983</v>
      </c>
      <c r="D23" s="22">
        <v>15180809</v>
      </c>
      <c r="E23" s="22">
        <v>13980251</v>
      </c>
      <c r="F23" s="22">
        <v>14075097</v>
      </c>
      <c r="G23" s="22">
        <v>18431315</v>
      </c>
    </row>
    <row r="24" spans="1:7" ht="13.5">
      <c r="A24" s="3" t="s">
        <v>81</v>
      </c>
      <c r="B24" s="22">
        <v>3267924</v>
      </c>
      <c r="C24" s="22">
        <v>3543383</v>
      </c>
      <c r="D24" s="22">
        <v>3902302</v>
      </c>
      <c r="E24" s="22">
        <v>3399946</v>
      </c>
      <c r="F24" s="22">
        <v>3560471</v>
      </c>
      <c r="G24" s="22">
        <v>1849192</v>
      </c>
    </row>
    <row r="25" spans="1:7" ht="13.5">
      <c r="A25" s="4" t="s">
        <v>82</v>
      </c>
      <c r="B25" s="22">
        <v>-1090874</v>
      </c>
      <c r="C25" s="22">
        <v>-1226791</v>
      </c>
      <c r="D25" s="22">
        <v>-1333357</v>
      </c>
      <c r="E25" s="22">
        <v>-1208036</v>
      </c>
      <c r="F25" s="22">
        <v>-1228240</v>
      </c>
      <c r="G25" s="22">
        <v>-1184883</v>
      </c>
    </row>
    <row r="26" spans="1:7" ht="13.5">
      <c r="A26" s="4" t="s">
        <v>83</v>
      </c>
      <c r="B26" s="22">
        <v>2177049</v>
      </c>
      <c r="C26" s="22">
        <v>2316592</v>
      </c>
      <c r="D26" s="22">
        <v>2568944</v>
      </c>
      <c r="E26" s="22">
        <v>2191910</v>
      </c>
      <c r="F26" s="22">
        <v>2332231</v>
      </c>
      <c r="G26" s="22">
        <v>664308</v>
      </c>
    </row>
    <row r="27" spans="1:7" ht="13.5">
      <c r="A27" s="3" t="s">
        <v>84</v>
      </c>
      <c r="B27" s="22">
        <v>116815</v>
      </c>
      <c r="C27" s="22">
        <v>134962</v>
      </c>
      <c r="D27" s="22">
        <v>136960</v>
      </c>
      <c r="E27" s="22">
        <v>91457</v>
      </c>
      <c r="F27" s="22">
        <v>123938</v>
      </c>
      <c r="G27" s="22">
        <v>65398</v>
      </c>
    </row>
    <row r="28" spans="1:7" ht="13.5">
      <c r="A28" s="4" t="s">
        <v>82</v>
      </c>
      <c r="B28" s="22">
        <v>-68459</v>
      </c>
      <c r="C28" s="22">
        <v>-72539</v>
      </c>
      <c r="D28" s="22">
        <v>-55779</v>
      </c>
      <c r="E28" s="22">
        <v>-43295</v>
      </c>
      <c r="F28" s="22">
        <v>-54273</v>
      </c>
      <c r="G28" s="22">
        <v>-51709</v>
      </c>
    </row>
    <row r="29" spans="1:7" ht="13.5">
      <c r="A29" s="4" t="s">
        <v>85</v>
      </c>
      <c r="B29" s="22">
        <v>48355</v>
      </c>
      <c r="C29" s="22">
        <v>62422</v>
      </c>
      <c r="D29" s="22">
        <v>81181</v>
      </c>
      <c r="E29" s="22">
        <v>48162</v>
      </c>
      <c r="F29" s="22">
        <v>69665</v>
      </c>
      <c r="G29" s="22">
        <v>13689</v>
      </c>
    </row>
    <row r="30" spans="1:7" ht="13.5">
      <c r="A30" s="3" t="s">
        <v>86</v>
      </c>
      <c r="B30" s="22">
        <v>17123</v>
      </c>
      <c r="C30" s="22">
        <v>22102</v>
      </c>
      <c r="D30" s="22">
        <v>22102</v>
      </c>
      <c r="E30" s="22">
        <v>18367</v>
      </c>
      <c r="F30" s="22">
        <v>18367</v>
      </c>
      <c r="G30" s="22">
        <v>12208</v>
      </c>
    </row>
    <row r="31" spans="1:7" ht="13.5">
      <c r="A31" s="4" t="s">
        <v>82</v>
      </c>
      <c r="B31" s="22">
        <v>-8460</v>
      </c>
      <c r="C31" s="22">
        <v>-10680</v>
      </c>
      <c r="D31" s="22">
        <v>-7691</v>
      </c>
      <c r="E31" s="22">
        <v>-12619</v>
      </c>
      <c r="F31" s="22">
        <v>-11124</v>
      </c>
      <c r="G31" s="22">
        <v>-10749</v>
      </c>
    </row>
    <row r="32" spans="1:7" ht="13.5">
      <c r="A32" s="4" t="s">
        <v>87</v>
      </c>
      <c r="B32" s="22">
        <v>8662</v>
      </c>
      <c r="C32" s="22">
        <v>11421</v>
      </c>
      <c r="D32" s="22">
        <v>14410</v>
      </c>
      <c r="E32" s="22">
        <v>5747</v>
      </c>
      <c r="F32" s="22">
        <v>7243</v>
      </c>
      <c r="G32" s="22">
        <v>1459</v>
      </c>
    </row>
    <row r="33" spans="1:7" ht="13.5">
      <c r="A33" s="3" t="s">
        <v>88</v>
      </c>
      <c r="B33" s="22">
        <v>114267</v>
      </c>
      <c r="C33" s="22">
        <v>144204</v>
      </c>
      <c r="D33" s="22">
        <v>165825</v>
      </c>
      <c r="E33" s="22">
        <v>155131</v>
      </c>
      <c r="F33" s="22">
        <v>165768</v>
      </c>
      <c r="G33" s="22">
        <v>151350</v>
      </c>
    </row>
    <row r="34" spans="1:7" ht="13.5">
      <c r="A34" s="4" t="s">
        <v>82</v>
      </c>
      <c r="B34" s="22">
        <v>-92251</v>
      </c>
      <c r="C34" s="22">
        <v>-117882</v>
      </c>
      <c r="D34" s="22">
        <v>-139110</v>
      </c>
      <c r="E34" s="22">
        <v>-130192</v>
      </c>
      <c r="F34" s="22">
        <v>-134362</v>
      </c>
      <c r="G34" s="22">
        <v>-128006</v>
      </c>
    </row>
    <row r="35" spans="1:7" ht="13.5">
      <c r="A35" s="4" t="s">
        <v>89</v>
      </c>
      <c r="B35" s="22">
        <v>22016</v>
      </c>
      <c r="C35" s="22">
        <v>26322</v>
      </c>
      <c r="D35" s="22">
        <v>26715</v>
      </c>
      <c r="E35" s="22">
        <v>24938</v>
      </c>
      <c r="F35" s="22">
        <v>31406</v>
      </c>
      <c r="G35" s="22">
        <v>23343</v>
      </c>
    </row>
    <row r="36" spans="1:7" ht="13.5">
      <c r="A36" s="3" t="s">
        <v>90</v>
      </c>
      <c r="B36" s="22">
        <v>3835613</v>
      </c>
      <c r="C36" s="22">
        <v>4921212</v>
      </c>
      <c r="D36" s="22">
        <v>5189884</v>
      </c>
      <c r="E36" s="22">
        <v>5277411</v>
      </c>
      <c r="F36" s="22">
        <v>5229318</v>
      </c>
      <c r="G36" s="22">
        <v>5229318</v>
      </c>
    </row>
    <row r="37" spans="1:7" ht="13.5">
      <c r="A37" s="3" t="s">
        <v>91</v>
      </c>
      <c r="B37" s="22">
        <v>60817</v>
      </c>
      <c r="C37" s="22">
        <v>43539</v>
      </c>
      <c r="D37" s="22">
        <v>82732</v>
      </c>
      <c r="E37" s="22">
        <v>102522</v>
      </c>
      <c r="F37" s="22">
        <v>148564</v>
      </c>
      <c r="G37" s="22"/>
    </row>
    <row r="38" spans="1:7" ht="13.5">
      <c r="A38" s="4" t="s">
        <v>82</v>
      </c>
      <c r="B38" s="22">
        <v>-16839</v>
      </c>
      <c r="C38" s="22">
        <v>-30761</v>
      </c>
      <c r="D38" s="22">
        <v>-70152</v>
      </c>
      <c r="E38" s="22">
        <v>-72233</v>
      </c>
      <c r="F38" s="22">
        <v>-90926</v>
      </c>
      <c r="G38" s="22"/>
    </row>
    <row r="39" spans="1:7" ht="13.5">
      <c r="A39" s="4" t="s">
        <v>91</v>
      </c>
      <c r="B39" s="22">
        <v>43977</v>
      </c>
      <c r="C39" s="22">
        <v>12777</v>
      </c>
      <c r="D39" s="22">
        <v>12580</v>
      </c>
      <c r="E39" s="22">
        <v>30288</v>
      </c>
      <c r="F39" s="22">
        <v>57638</v>
      </c>
      <c r="G39" s="22"/>
    </row>
    <row r="40" spans="1:7" ht="13.5">
      <c r="A40" s="3" t="s">
        <v>92</v>
      </c>
      <c r="B40" s="22">
        <v>9193</v>
      </c>
      <c r="C40" s="22"/>
      <c r="D40" s="22">
        <v>1415</v>
      </c>
      <c r="E40" s="22">
        <v>20400</v>
      </c>
      <c r="F40" s="22"/>
      <c r="G40" s="22">
        <v>557550</v>
      </c>
    </row>
    <row r="41" spans="1:7" ht="13.5">
      <c r="A41" s="3" t="s">
        <v>93</v>
      </c>
      <c r="B41" s="22">
        <v>6144868</v>
      </c>
      <c r="C41" s="22">
        <v>7350750</v>
      </c>
      <c r="D41" s="22">
        <v>7895142</v>
      </c>
      <c r="E41" s="22">
        <v>7598881</v>
      </c>
      <c r="F41" s="22">
        <v>7727667</v>
      </c>
      <c r="G41" s="22">
        <v>6489889</v>
      </c>
    </row>
    <row r="42" spans="1:7" ht="13.5">
      <c r="A42" s="3" t="s">
        <v>94</v>
      </c>
      <c r="B42" s="22">
        <v>24545</v>
      </c>
      <c r="C42" s="22">
        <v>59370</v>
      </c>
      <c r="D42" s="22">
        <v>59370</v>
      </c>
      <c r="E42" s="22">
        <v>97566</v>
      </c>
      <c r="F42" s="22">
        <v>97566</v>
      </c>
      <c r="G42" s="22">
        <v>97566</v>
      </c>
    </row>
    <row r="43" spans="1:7" ht="13.5">
      <c r="A43" s="3" t="s">
        <v>95</v>
      </c>
      <c r="B43" s="22">
        <v>15523</v>
      </c>
      <c r="C43" s="22">
        <v>16645</v>
      </c>
      <c r="D43" s="22">
        <v>24050</v>
      </c>
      <c r="E43" s="22">
        <v>41414</v>
      </c>
      <c r="F43" s="22">
        <v>46207</v>
      </c>
      <c r="G43" s="22">
        <v>64973</v>
      </c>
    </row>
    <row r="44" spans="1:7" ht="13.5">
      <c r="A44" s="3" t="s">
        <v>96</v>
      </c>
      <c r="B44" s="22">
        <v>22894</v>
      </c>
      <c r="C44" s="22">
        <v>22894</v>
      </c>
      <c r="D44" s="22">
        <v>22894</v>
      </c>
      <c r="E44" s="22">
        <v>22894</v>
      </c>
      <c r="F44" s="22">
        <v>22894</v>
      </c>
      <c r="G44" s="22">
        <v>22894</v>
      </c>
    </row>
    <row r="45" spans="1:7" ht="13.5">
      <c r="A45" s="3" t="s">
        <v>78</v>
      </c>
      <c r="B45" s="22">
        <v>28242</v>
      </c>
      <c r="C45" s="22">
        <v>18339</v>
      </c>
      <c r="D45" s="22">
        <v>2910</v>
      </c>
      <c r="E45" s="22">
        <v>2988</v>
      </c>
      <c r="F45" s="22">
        <v>2940</v>
      </c>
      <c r="G45" s="22">
        <v>1095</v>
      </c>
    </row>
    <row r="46" spans="1:7" ht="13.5">
      <c r="A46" s="3" t="s">
        <v>97</v>
      </c>
      <c r="B46" s="22">
        <v>91205</v>
      </c>
      <c r="C46" s="22">
        <v>117250</v>
      </c>
      <c r="D46" s="22">
        <v>109225</v>
      </c>
      <c r="E46" s="22">
        <v>164864</v>
      </c>
      <c r="F46" s="22">
        <v>170707</v>
      </c>
      <c r="G46" s="22">
        <v>186529</v>
      </c>
    </row>
    <row r="47" spans="1:7" ht="13.5">
      <c r="A47" s="3" t="s">
        <v>98</v>
      </c>
      <c r="B47" s="22">
        <v>398476</v>
      </c>
      <c r="C47" s="22">
        <v>348250</v>
      </c>
      <c r="D47" s="22">
        <v>352278</v>
      </c>
      <c r="E47" s="22">
        <v>391845</v>
      </c>
      <c r="F47" s="22">
        <v>248190</v>
      </c>
      <c r="G47" s="22">
        <v>306456</v>
      </c>
    </row>
    <row r="48" spans="1:7" ht="13.5">
      <c r="A48" s="3" t="s">
        <v>99</v>
      </c>
      <c r="B48" s="22">
        <v>17117</v>
      </c>
      <c r="C48" s="22">
        <v>17117</v>
      </c>
      <c r="D48" s="22">
        <v>17117</v>
      </c>
      <c r="E48" s="22">
        <v>26875</v>
      </c>
      <c r="F48" s="22">
        <v>32827</v>
      </c>
      <c r="G48" s="22">
        <v>32827</v>
      </c>
    </row>
    <row r="49" spans="1:7" ht="13.5">
      <c r="A49" s="3" t="s">
        <v>100</v>
      </c>
      <c r="B49" s="22">
        <v>4525</v>
      </c>
      <c r="C49" s="22">
        <v>4588</v>
      </c>
      <c r="D49" s="22">
        <v>4588</v>
      </c>
      <c r="E49" s="22">
        <v>4598</v>
      </c>
      <c r="F49" s="22">
        <v>4598</v>
      </c>
      <c r="G49" s="22">
        <v>6118</v>
      </c>
    </row>
    <row r="50" spans="1:7" ht="13.5">
      <c r="A50" s="3" t="s">
        <v>101</v>
      </c>
      <c r="B50" s="22">
        <v>29786</v>
      </c>
      <c r="C50" s="22">
        <v>29786</v>
      </c>
      <c r="D50" s="22">
        <v>29786</v>
      </c>
      <c r="E50" s="22">
        <v>29786</v>
      </c>
      <c r="F50" s="22">
        <v>29786</v>
      </c>
      <c r="G50" s="22">
        <v>29786</v>
      </c>
    </row>
    <row r="51" spans="1:7" ht="13.5">
      <c r="A51" s="3" t="s">
        <v>102</v>
      </c>
      <c r="B51" s="22">
        <v>33828</v>
      </c>
      <c r="C51" s="22">
        <v>27910</v>
      </c>
      <c r="D51" s="22">
        <v>188791</v>
      </c>
      <c r="E51" s="22">
        <v>189651</v>
      </c>
      <c r="F51" s="22">
        <v>189403</v>
      </c>
      <c r="G51" s="22">
        <v>187653</v>
      </c>
    </row>
    <row r="52" spans="1:7" ht="13.5">
      <c r="A52" s="3" t="s">
        <v>103</v>
      </c>
      <c r="B52" s="22">
        <v>14</v>
      </c>
      <c r="C52" s="22">
        <v>18</v>
      </c>
      <c r="D52" s="22">
        <v>126</v>
      </c>
      <c r="E52" s="22">
        <v>606</v>
      </c>
      <c r="F52" s="22">
        <v>978</v>
      </c>
      <c r="G52" s="22">
        <v>131</v>
      </c>
    </row>
    <row r="53" spans="1:7" ht="13.5">
      <c r="A53" s="3" t="s">
        <v>76</v>
      </c>
      <c r="B53" s="22">
        <v>274098</v>
      </c>
      <c r="C53" s="22">
        <v>315409</v>
      </c>
      <c r="D53" s="22">
        <v>555760</v>
      </c>
      <c r="E53" s="22">
        <v>565664</v>
      </c>
      <c r="F53" s="22">
        <v>656051</v>
      </c>
      <c r="G53" s="22">
        <v>612797</v>
      </c>
    </row>
    <row r="54" spans="1:7" ht="13.5">
      <c r="A54" s="3" t="s">
        <v>104</v>
      </c>
      <c r="B54" s="22">
        <v>167156</v>
      </c>
      <c r="C54" s="22">
        <v>172487</v>
      </c>
      <c r="D54" s="22">
        <v>172560</v>
      </c>
      <c r="E54" s="22">
        <v>183176</v>
      </c>
      <c r="F54" s="22">
        <v>197988</v>
      </c>
      <c r="G54" s="22">
        <v>225672</v>
      </c>
    </row>
    <row r="55" spans="1:7" ht="13.5">
      <c r="A55" s="3" t="s">
        <v>78</v>
      </c>
      <c r="B55" s="22">
        <v>31050</v>
      </c>
      <c r="C55" s="22">
        <v>42514</v>
      </c>
      <c r="D55" s="22">
        <v>42514</v>
      </c>
      <c r="E55" s="22">
        <v>62414</v>
      </c>
      <c r="F55" s="22">
        <v>62414</v>
      </c>
      <c r="G55" s="22">
        <v>64814</v>
      </c>
    </row>
    <row r="56" spans="1:7" ht="13.5">
      <c r="A56" s="3" t="s">
        <v>79</v>
      </c>
      <c r="B56" s="22">
        <v>-38978</v>
      </c>
      <c r="C56" s="22">
        <v>-32510</v>
      </c>
      <c r="D56" s="22">
        <v>-193291</v>
      </c>
      <c r="E56" s="22">
        <v>-213151</v>
      </c>
      <c r="F56" s="22">
        <v>-209203</v>
      </c>
      <c r="G56" s="22">
        <v>-208053</v>
      </c>
    </row>
    <row r="57" spans="1:7" ht="13.5">
      <c r="A57" s="3" t="s">
        <v>105</v>
      </c>
      <c r="B57" s="22">
        <v>917074</v>
      </c>
      <c r="C57" s="22">
        <v>925571</v>
      </c>
      <c r="D57" s="22">
        <v>1170232</v>
      </c>
      <c r="E57" s="22">
        <v>1241468</v>
      </c>
      <c r="F57" s="22">
        <v>1213036</v>
      </c>
      <c r="G57" s="22">
        <v>1258204</v>
      </c>
    </row>
    <row r="58" spans="1:7" ht="13.5">
      <c r="A58" s="2" t="s">
        <v>106</v>
      </c>
      <c r="B58" s="22">
        <v>7153147</v>
      </c>
      <c r="C58" s="22">
        <v>8393572</v>
      </c>
      <c r="D58" s="22">
        <v>9174600</v>
      </c>
      <c r="E58" s="22">
        <v>9005214</v>
      </c>
      <c r="F58" s="22">
        <v>9111411</v>
      </c>
      <c r="G58" s="22">
        <v>7934623</v>
      </c>
    </row>
    <row r="59" spans="1:7" ht="14.25" thickBot="1">
      <c r="A59" s="5" t="s">
        <v>107</v>
      </c>
      <c r="B59" s="23">
        <v>23447925</v>
      </c>
      <c r="C59" s="23">
        <v>24159555</v>
      </c>
      <c r="D59" s="23">
        <v>24355410</v>
      </c>
      <c r="E59" s="23">
        <v>22985465</v>
      </c>
      <c r="F59" s="23">
        <v>23186508</v>
      </c>
      <c r="G59" s="23">
        <v>26365938</v>
      </c>
    </row>
    <row r="60" spans="1:7" ht="14.25" thickTop="1">
      <c r="A60" s="2" t="s">
        <v>108</v>
      </c>
      <c r="B60" s="22">
        <v>2313118</v>
      </c>
      <c r="C60" s="22">
        <v>2448769</v>
      </c>
      <c r="D60" s="22">
        <v>2074042</v>
      </c>
      <c r="E60" s="22">
        <v>1764953</v>
      </c>
      <c r="F60" s="22">
        <v>1705535</v>
      </c>
      <c r="G60" s="22">
        <v>2622332</v>
      </c>
    </row>
    <row r="61" spans="1:7" ht="13.5">
      <c r="A61" s="2" t="s">
        <v>109</v>
      </c>
      <c r="B61" s="22">
        <v>2559793</v>
      </c>
      <c r="C61" s="22">
        <v>2896705</v>
      </c>
      <c r="D61" s="22">
        <v>2855301</v>
      </c>
      <c r="E61" s="22">
        <v>2677238</v>
      </c>
      <c r="F61" s="22">
        <v>1749677</v>
      </c>
      <c r="G61" s="22">
        <v>3327604</v>
      </c>
    </row>
    <row r="62" spans="1:7" ht="13.5">
      <c r="A62" s="2" t="s">
        <v>110</v>
      </c>
      <c r="B62" s="22">
        <v>376638</v>
      </c>
      <c r="C62" s="22">
        <v>575492</v>
      </c>
      <c r="D62" s="22">
        <v>586892</v>
      </c>
      <c r="E62" s="22">
        <v>646475</v>
      </c>
      <c r="F62" s="22">
        <v>494388</v>
      </c>
      <c r="G62" s="22">
        <v>1802280</v>
      </c>
    </row>
    <row r="63" spans="1:7" ht="13.5">
      <c r="A63" s="2" t="s">
        <v>111</v>
      </c>
      <c r="B63" s="22">
        <v>17312</v>
      </c>
      <c r="C63" s="22">
        <v>10036</v>
      </c>
      <c r="D63" s="22">
        <v>8776</v>
      </c>
      <c r="E63" s="22">
        <v>17815</v>
      </c>
      <c r="F63" s="22">
        <v>28555</v>
      </c>
      <c r="G63" s="22"/>
    </row>
    <row r="64" spans="1:7" ht="13.5">
      <c r="A64" s="2" t="s">
        <v>112</v>
      </c>
      <c r="B64" s="22">
        <v>207914</v>
      </c>
      <c r="C64" s="22">
        <v>148301</v>
      </c>
      <c r="D64" s="22">
        <v>142272</v>
      </c>
      <c r="E64" s="22">
        <v>155622</v>
      </c>
      <c r="F64" s="22">
        <v>376099</v>
      </c>
      <c r="G64" s="22">
        <v>262155</v>
      </c>
    </row>
    <row r="65" spans="1:7" ht="13.5">
      <c r="A65" s="2" t="s">
        <v>113</v>
      </c>
      <c r="B65" s="22">
        <v>106119</v>
      </c>
      <c r="C65" s="22">
        <v>109208</v>
      </c>
      <c r="D65" s="22">
        <v>107246</v>
      </c>
      <c r="E65" s="22">
        <v>66999</v>
      </c>
      <c r="F65" s="22">
        <v>61913</v>
      </c>
      <c r="G65" s="22">
        <v>77891</v>
      </c>
    </row>
    <row r="66" spans="1:7" ht="13.5">
      <c r="A66" s="2" t="s">
        <v>114</v>
      </c>
      <c r="B66" s="22">
        <v>98456</v>
      </c>
      <c r="C66" s="22">
        <v>72611</v>
      </c>
      <c r="D66" s="22">
        <v>526441</v>
      </c>
      <c r="E66" s="22">
        <v>104460</v>
      </c>
      <c r="F66" s="22">
        <v>21374</v>
      </c>
      <c r="G66" s="22">
        <v>457682</v>
      </c>
    </row>
    <row r="67" spans="1:7" ht="13.5">
      <c r="A67" s="2" t="s">
        <v>115</v>
      </c>
      <c r="B67" s="22">
        <v>41627</v>
      </c>
      <c r="C67" s="22">
        <v>61294</v>
      </c>
      <c r="D67" s="22"/>
      <c r="E67" s="22">
        <v>40519</v>
      </c>
      <c r="F67" s="22"/>
      <c r="G67" s="22">
        <v>28197</v>
      </c>
    </row>
    <row r="68" spans="1:7" ht="13.5">
      <c r="A68" s="2" t="s">
        <v>116</v>
      </c>
      <c r="B68" s="22">
        <v>6624</v>
      </c>
      <c r="C68" s="22">
        <v>9219</v>
      </c>
      <c r="D68" s="22">
        <v>60718</v>
      </c>
      <c r="E68" s="22">
        <v>6020</v>
      </c>
      <c r="F68" s="22">
        <v>8086</v>
      </c>
      <c r="G68" s="22">
        <v>8913</v>
      </c>
    </row>
    <row r="69" spans="1:7" ht="13.5">
      <c r="A69" s="2" t="s">
        <v>117</v>
      </c>
      <c r="B69" s="22">
        <v>31657</v>
      </c>
      <c r="C69" s="22">
        <v>34682</v>
      </c>
      <c r="D69" s="22">
        <v>11224</v>
      </c>
      <c r="E69" s="22">
        <v>12055</v>
      </c>
      <c r="F69" s="22">
        <v>13744</v>
      </c>
      <c r="G69" s="22">
        <v>21801</v>
      </c>
    </row>
    <row r="70" spans="1:7" ht="13.5">
      <c r="A70" s="2" t="s">
        <v>118</v>
      </c>
      <c r="B70" s="22">
        <v>48039</v>
      </c>
      <c r="C70" s="22">
        <v>42522</v>
      </c>
      <c r="D70" s="22">
        <v>23903</v>
      </c>
      <c r="E70" s="22">
        <v>19914</v>
      </c>
      <c r="F70" s="22">
        <v>3408</v>
      </c>
      <c r="G70" s="22">
        <v>3183</v>
      </c>
    </row>
    <row r="71" spans="1:7" ht="13.5">
      <c r="A71" s="2" t="s">
        <v>119</v>
      </c>
      <c r="B71" s="22">
        <v>127346</v>
      </c>
      <c r="C71" s="22">
        <v>162596</v>
      </c>
      <c r="D71" s="22">
        <v>154995</v>
      </c>
      <c r="E71" s="22">
        <v>135659</v>
      </c>
      <c r="F71" s="22">
        <v>108188</v>
      </c>
      <c r="G71" s="22">
        <v>193924</v>
      </c>
    </row>
    <row r="72" spans="1:7" ht="13.5">
      <c r="A72" s="2" t="s">
        <v>120</v>
      </c>
      <c r="B72" s="22"/>
      <c r="C72" s="22">
        <v>15000</v>
      </c>
      <c r="D72" s="22">
        <v>28000</v>
      </c>
      <c r="E72" s="22"/>
      <c r="F72" s="22"/>
      <c r="G72" s="22">
        <v>66000</v>
      </c>
    </row>
    <row r="73" spans="1:7" ht="13.5">
      <c r="A73" s="2" t="s">
        <v>78</v>
      </c>
      <c r="B73" s="22">
        <v>11048</v>
      </c>
      <c r="C73" s="22">
        <v>11297</v>
      </c>
      <c r="D73" s="22">
        <v>11127</v>
      </c>
      <c r="E73" s="22">
        <v>13724</v>
      </c>
      <c r="F73" s="22">
        <v>15956</v>
      </c>
      <c r="G73" s="22">
        <v>11887</v>
      </c>
    </row>
    <row r="74" spans="1:7" ht="13.5">
      <c r="A74" s="2" t="s">
        <v>121</v>
      </c>
      <c r="B74" s="22">
        <v>5945697</v>
      </c>
      <c r="C74" s="22">
        <v>6597736</v>
      </c>
      <c r="D74" s="22">
        <v>6590941</v>
      </c>
      <c r="E74" s="22">
        <v>5661459</v>
      </c>
      <c r="F74" s="22">
        <v>4586929</v>
      </c>
      <c r="G74" s="22">
        <v>8883853</v>
      </c>
    </row>
    <row r="75" spans="1:7" ht="13.5">
      <c r="A75" s="2" t="s">
        <v>122</v>
      </c>
      <c r="B75" s="22">
        <v>170401</v>
      </c>
      <c r="C75" s="22">
        <v>547039</v>
      </c>
      <c r="D75" s="22">
        <v>1122531</v>
      </c>
      <c r="E75" s="22">
        <v>1309423</v>
      </c>
      <c r="F75" s="22">
        <v>2655898</v>
      </c>
      <c r="G75" s="22">
        <v>1460220</v>
      </c>
    </row>
    <row r="76" spans="1:7" ht="13.5">
      <c r="A76" s="2" t="s">
        <v>111</v>
      </c>
      <c r="B76" s="22">
        <v>54874</v>
      </c>
      <c r="C76" s="22">
        <v>20066</v>
      </c>
      <c r="D76" s="22">
        <v>4017</v>
      </c>
      <c r="E76" s="22">
        <v>12793</v>
      </c>
      <c r="F76" s="22">
        <v>30609</v>
      </c>
      <c r="G76" s="22"/>
    </row>
    <row r="77" spans="1:7" ht="13.5">
      <c r="A77" s="2" t="s">
        <v>123</v>
      </c>
      <c r="B77" s="22">
        <v>1073785</v>
      </c>
      <c r="C77" s="22">
        <v>1036747</v>
      </c>
      <c r="D77" s="22">
        <v>1008440</v>
      </c>
      <c r="E77" s="22">
        <v>997604</v>
      </c>
      <c r="F77" s="22">
        <v>1002723</v>
      </c>
      <c r="G77" s="22">
        <v>995470</v>
      </c>
    </row>
    <row r="78" spans="1:7" ht="13.5">
      <c r="A78" s="2" t="s">
        <v>124</v>
      </c>
      <c r="B78" s="22">
        <v>125411</v>
      </c>
      <c r="C78" s="22">
        <v>124471</v>
      </c>
      <c r="D78" s="22">
        <v>126092</v>
      </c>
      <c r="E78" s="22">
        <v>124473</v>
      </c>
      <c r="F78" s="22">
        <v>122548</v>
      </c>
      <c r="G78" s="22">
        <v>119056</v>
      </c>
    </row>
    <row r="79" spans="1:7" ht="13.5">
      <c r="A79" s="2" t="s">
        <v>125</v>
      </c>
      <c r="B79" s="22">
        <v>1350</v>
      </c>
      <c r="C79" s="22"/>
      <c r="D79" s="22"/>
      <c r="E79" s="22"/>
      <c r="F79" s="22"/>
      <c r="G79" s="22"/>
    </row>
    <row r="80" spans="1:7" ht="13.5">
      <c r="A80" s="2" t="s">
        <v>78</v>
      </c>
      <c r="B80" s="22">
        <v>30145</v>
      </c>
      <c r="C80" s="22">
        <v>30145</v>
      </c>
      <c r="D80" s="22">
        <v>30595</v>
      </c>
      <c r="E80" s="22">
        <v>35230</v>
      </c>
      <c r="F80" s="22">
        <v>35230</v>
      </c>
      <c r="G80" s="22">
        <v>35230</v>
      </c>
    </row>
    <row r="81" spans="1:7" ht="13.5">
      <c r="A81" s="2" t="s">
        <v>126</v>
      </c>
      <c r="B81" s="22">
        <v>1455967</v>
      </c>
      <c r="C81" s="22">
        <v>1758470</v>
      </c>
      <c r="D81" s="22">
        <v>2291677</v>
      </c>
      <c r="E81" s="22">
        <v>2479526</v>
      </c>
      <c r="F81" s="22">
        <v>3847009</v>
      </c>
      <c r="G81" s="22">
        <v>2609977</v>
      </c>
    </row>
    <row r="82" spans="1:7" ht="14.25" thickBot="1">
      <c r="A82" s="5" t="s">
        <v>127</v>
      </c>
      <c r="B82" s="23">
        <v>7401665</v>
      </c>
      <c r="C82" s="23">
        <v>8356207</v>
      </c>
      <c r="D82" s="23">
        <v>8882619</v>
      </c>
      <c r="E82" s="23">
        <v>8140985</v>
      </c>
      <c r="F82" s="23">
        <v>8433939</v>
      </c>
      <c r="G82" s="23">
        <v>11493831</v>
      </c>
    </row>
    <row r="83" spans="1:7" ht="14.25" thickTop="1">
      <c r="A83" s="2" t="s">
        <v>128</v>
      </c>
      <c r="B83" s="22">
        <v>1819230</v>
      </c>
      <c r="C83" s="22">
        <v>1819230</v>
      </c>
      <c r="D83" s="22">
        <v>1819230</v>
      </c>
      <c r="E83" s="22">
        <v>1819230</v>
      </c>
      <c r="F83" s="22">
        <v>1819230</v>
      </c>
      <c r="G83" s="22">
        <v>1819230</v>
      </c>
    </row>
    <row r="84" spans="1:7" ht="13.5">
      <c r="A84" s="3" t="s">
        <v>129</v>
      </c>
      <c r="B84" s="22">
        <v>1527493</v>
      </c>
      <c r="C84" s="22">
        <v>1527493</v>
      </c>
      <c r="D84" s="22">
        <v>1527493</v>
      </c>
      <c r="E84" s="22">
        <v>1527493</v>
      </c>
      <c r="F84" s="22">
        <v>1527493</v>
      </c>
      <c r="G84" s="22">
        <v>1527493</v>
      </c>
    </row>
    <row r="85" spans="1:7" ht="13.5">
      <c r="A85" s="3" t="s">
        <v>130</v>
      </c>
      <c r="B85" s="22">
        <v>11074</v>
      </c>
      <c r="C85" s="22">
        <v>8628</v>
      </c>
      <c r="D85" s="22">
        <v>5114</v>
      </c>
      <c r="E85" s="22">
        <v>5114</v>
      </c>
      <c r="F85" s="22">
        <v>5114</v>
      </c>
      <c r="G85" s="22">
        <v>5114</v>
      </c>
    </row>
    <row r="86" spans="1:7" ht="13.5">
      <c r="A86" s="3" t="s">
        <v>131</v>
      </c>
      <c r="B86" s="22">
        <v>1538568</v>
      </c>
      <c r="C86" s="22">
        <v>1536122</v>
      </c>
      <c r="D86" s="22">
        <v>1532607</v>
      </c>
      <c r="E86" s="22">
        <v>1532607</v>
      </c>
      <c r="F86" s="22">
        <v>1532607</v>
      </c>
      <c r="G86" s="22">
        <v>1532607</v>
      </c>
    </row>
    <row r="87" spans="1:7" ht="13.5">
      <c r="A87" s="3" t="s">
        <v>132</v>
      </c>
      <c r="B87" s="22">
        <v>281371</v>
      </c>
      <c r="C87" s="22">
        <v>281371</v>
      </c>
      <c r="D87" s="22">
        <v>281371</v>
      </c>
      <c r="E87" s="22">
        <v>281371</v>
      </c>
      <c r="F87" s="22">
        <v>281371</v>
      </c>
      <c r="G87" s="22">
        <v>281371</v>
      </c>
    </row>
    <row r="88" spans="1:7" ht="13.5">
      <c r="A88" s="4" t="s">
        <v>133</v>
      </c>
      <c r="B88" s="22">
        <v>14554</v>
      </c>
      <c r="C88" s="22"/>
      <c r="D88" s="22"/>
      <c r="E88" s="22"/>
      <c r="F88" s="22"/>
      <c r="G88" s="22"/>
    </row>
    <row r="89" spans="1:7" ht="13.5">
      <c r="A89" s="4" t="s">
        <v>134</v>
      </c>
      <c r="B89" s="22">
        <v>7895000</v>
      </c>
      <c r="C89" s="22">
        <v>7895000</v>
      </c>
      <c r="D89" s="22">
        <v>7895000</v>
      </c>
      <c r="E89" s="22">
        <v>7895000</v>
      </c>
      <c r="F89" s="22">
        <v>7895000</v>
      </c>
      <c r="G89" s="22">
        <v>7895000</v>
      </c>
    </row>
    <row r="90" spans="1:7" ht="13.5">
      <c r="A90" s="4" t="s">
        <v>135</v>
      </c>
      <c r="B90" s="22">
        <v>157734</v>
      </c>
      <c r="C90" s="22">
        <v>157734</v>
      </c>
      <c r="D90" s="22">
        <v>122272</v>
      </c>
      <c r="E90" s="22">
        <v>122272</v>
      </c>
      <c r="F90" s="22">
        <v>92879</v>
      </c>
      <c r="G90" s="22">
        <v>92879</v>
      </c>
    </row>
    <row r="91" spans="1:7" ht="13.5">
      <c r="A91" s="4" t="s">
        <v>136</v>
      </c>
      <c r="B91" s="22">
        <v>4464498</v>
      </c>
      <c r="C91" s="22">
        <v>4261154</v>
      </c>
      <c r="D91" s="22">
        <v>3964524</v>
      </c>
      <c r="E91" s="22">
        <v>3354606</v>
      </c>
      <c r="F91" s="22">
        <v>3374576</v>
      </c>
      <c r="G91" s="22">
        <v>3438308</v>
      </c>
    </row>
    <row r="92" spans="1:7" ht="13.5">
      <c r="A92" s="3" t="s">
        <v>137</v>
      </c>
      <c r="B92" s="22">
        <v>12813160</v>
      </c>
      <c r="C92" s="22">
        <v>12595260</v>
      </c>
      <c r="D92" s="22">
        <v>12263168</v>
      </c>
      <c r="E92" s="22">
        <v>11653250</v>
      </c>
      <c r="F92" s="22">
        <v>11643826</v>
      </c>
      <c r="G92" s="22">
        <v>11707559</v>
      </c>
    </row>
    <row r="93" spans="1:7" ht="13.5">
      <c r="A93" s="2" t="s">
        <v>138</v>
      </c>
      <c r="B93" s="22">
        <v>-184576</v>
      </c>
      <c r="C93" s="22">
        <v>-194701</v>
      </c>
      <c r="D93" s="22">
        <v>-221358</v>
      </c>
      <c r="E93" s="22">
        <v>-221320</v>
      </c>
      <c r="F93" s="22">
        <v>-221320</v>
      </c>
      <c r="G93" s="22">
        <v>-221320</v>
      </c>
    </row>
    <row r="94" spans="1:7" ht="13.5">
      <c r="A94" s="2" t="s">
        <v>139</v>
      </c>
      <c r="B94" s="22">
        <v>15986381</v>
      </c>
      <c r="C94" s="22">
        <v>15755911</v>
      </c>
      <c r="D94" s="22">
        <v>15393647</v>
      </c>
      <c r="E94" s="22">
        <v>14783767</v>
      </c>
      <c r="F94" s="22">
        <v>14774344</v>
      </c>
      <c r="G94" s="22">
        <v>14838076</v>
      </c>
    </row>
    <row r="95" spans="1:7" ht="13.5">
      <c r="A95" s="2" t="s">
        <v>140</v>
      </c>
      <c r="B95" s="22">
        <v>59877</v>
      </c>
      <c r="C95" s="22">
        <v>34891</v>
      </c>
      <c r="D95" s="22">
        <v>49036</v>
      </c>
      <c r="E95" s="22">
        <v>60713</v>
      </c>
      <c r="F95" s="22">
        <v>-21775</v>
      </c>
      <c r="G95" s="22">
        <v>34030</v>
      </c>
    </row>
    <row r="96" spans="1:7" ht="13.5">
      <c r="A96" s="2" t="s">
        <v>141</v>
      </c>
      <c r="B96" s="22">
        <v>59877</v>
      </c>
      <c r="C96" s="22">
        <v>34891</v>
      </c>
      <c r="D96" s="22">
        <v>49036</v>
      </c>
      <c r="E96" s="22">
        <v>60713</v>
      </c>
      <c r="F96" s="22">
        <v>-21775</v>
      </c>
      <c r="G96" s="22">
        <v>34030</v>
      </c>
    </row>
    <row r="97" spans="1:7" ht="13.5">
      <c r="A97" s="6" t="s">
        <v>142</v>
      </c>
      <c r="B97" s="22"/>
      <c r="C97" s="22">
        <v>12546</v>
      </c>
      <c r="D97" s="22">
        <v>30106</v>
      </c>
      <c r="E97" s="22"/>
      <c r="F97" s="22"/>
      <c r="G97" s="22"/>
    </row>
    <row r="98" spans="1:7" ht="13.5">
      <c r="A98" s="6" t="s">
        <v>143</v>
      </c>
      <c r="B98" s="22">
        <v>16046259</v>
      </c>
      <c r="C98" s="22">
        <v>15803348</v>
      </c>
      <c r="D98" s="22">
        <v>15472790</v>
      </c>
      <c r="E98" s="22">
        <v>14844480</v>
      </c>
      <c r="F98" s="22">
        <v>14752569</v>
      </c>
      <c r="G98" s="22">
        <v>14872107</v>
      </c>
    </row>
    <row r="99" spans="1:7" ht="14.25" thickBot="1">
      <c r="A99" s="7" t="s">
        <v>144</v>
      </c>
      <c r="B99" s="22">
        <v>23447925</v>
      </c>
      <c r="C99" s="22">
        <v>24159555</v>
      </c>
      <c r="D99" s="22">
        <v>24355410</v>
      </c>
      <c r="E99" s="22">
        <v>22985465</v>
      </c>
      <c r="F99" s="22">
        <v>23186508</v>
      </c>
      <c r="G99" s="22">
        <v>26365938</v>
      </c>
    </row>
    <row r="100" spans="1:7" ht="14.25" thickTop="1">
      <c r="A100" s="8"/>
      <c r="B100" s="24"/>
      <c r="C100" s="24"/>
      <c r="D100" s="24"/>
      <c r="E100" s="24"/>
      <c r="F100" s="24"/>
      <c r="G100" s="24"/>
    </row>
    <row r="102" ht="13.5">
      <c r="A102" s="20" t="s">
        <v>149</v>
      </c>
    </row>
    <row r="103" ht="13.5">
      <c r="A103" s="20" t="s">
        <v>150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2014-02-14T07:02:05Z</dcterms:created>
  <dcterms:modified xsi:type="dcterms:W3CDTF">2014-02-14T07:02:17Z</dcterms:modified>
  <cp:category/>
  <cp:version/>
  <cp:contentType/>
  <cp:contentStatus/>
</cp:coreProperties>
</file>