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<sst xmlns="http://schemas.openxmlformats.org/spreadsheetml/2006/main" count="564" uniqueCount="208">
  <si>
    <t>長期借入れによる収入</t>
  </si>
  <si>
    <t>長期借入金の返済による支出</t>
  </si>
  <si>
    <t>利息の支払額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</si>
  <si>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</si>
  <si>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</si>
  <si>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</si>
  <si>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</si>
  <si>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</si>
  <si>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</si>
  <si>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2013/01/01</t>
  </si>
  <si>
    <t>売上高</t>
  </si>
  <si>
    <t>売上原価</t>
  </si>
  <si>
    <t>売上総利益</t>
  </si>
  <si>
    <t>販売費・一般管理費</t>
  </si>
  <si>
    <t>受取配当金</t>
  </si>
  <si>
    <t>仕入割引</t>
  </si>
  <si>
    <t>売上割引</t>
  </si>
  <si>
    <t>投資有価証券売却益</t>
  </si>
  <si>
    <t>特別利益</t>
  </si>
  <si>
    <t>投資有価証券評価損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</si>
  <si>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</si>
  <si>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</si>
  <si>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</si>
  <si>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</si>
  <si>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</si>
  <si>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</si>
  <si>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</si>
  <si>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</si>
  <si>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</si>
  <si>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</si>
  <si>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2013/03/28</t>
  </si>
  <si>
    <t>通期</t>
  </si>
  <si>
    <t>2012/12/31</t>
  </si>
  <si>
    <t>2011/12/31</t>
  </si>
  <si>
    <t>2012/03/29</t>
  </si>
  <si>
    <t>2010/12/31</t>
  </si>
  <si>
    <t>2011/03/30</t>
  </si>
  <si>
    <t>2009/12/31</t>
  </si>
  <si>
    <t>2010/03/30</t>
  </si>
  <si>
    <t>2008/12/31</t>
  </si>
  <si>
    <t>現金及び預金</t>
  </si>
  <si>
    <t>千円</t>
  </si>
  <si>
    <t>前払費用</t>
  </si>
  <si>
    <t>繰延税金資産</t>
  </si>
  <si>
    <t>関係会社短期貸付金</t>
  </si>
  <si>
    <t>その他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</si>
  <si>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</si>
  <si>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</si>
  <si>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</si>
  <si>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</si>
  <si>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</si>
  <si>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</si>
  <si>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</si>
  <si>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</si>
  <si>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工具、器具及び備品</t>
  </si>
  <si>
    <t>工具、器具及び備品（純額）</t>
  </si>
  <si>
    <t>土地</t>
  </si>
  <si>
    <t>有形固定資産</t>
  </si>
  <si>
    <t>借地権</t>
  </si>
  <si>
    <t>ソフトウエア</t>
  </si>
  <si>
    <t>無形固定資産</t>
  </si>
  <si>
    <t>関係会社株式</t>
  </si>
  <si>
    <t>関係会社長期貸付金</t>
  </si>
  <si>
    <t>長期前払費用</t>
  </si>
  <si>
    <t>賃貸用不動産</t>
  </si>
  <si>
    <t>投資その他の資産</t>
  </si>
  <si>
    <t>固定資産</t>
  </si>
  <si>
    <t>資産</t>
  </si>
  <si>
    <t>短期借入金</t>
  </si>
  <si>
    <t>未払金</t>
  </si>
  <si>
    <t>未払費用</t>
  </si>
  <si>
    <t>未払法人税等</t>
  </si>
  <si>
    <t>未払消費税等</t>
  </si>
  <si>
    <t>預り金</t>
  </si>
  <si>
    <t>前受収益</t>
  </si>
  <si>
    <t>賞与引当金</t>
  </si>
  <si>
    <t>流動負債</t>
  </si>
  <si>
    <t>長期借入金</t>
  </si>
  <si>
    <t>繰延税金負債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</si>
  <si>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</si>
  <si>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</si>
  <si>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</si>
  <si>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</si>
  <si>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</si>
  <si>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</si>
  <si>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</si>
  <si>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</si>
  <si>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</si>
  <si>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</si>
  <si>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</si>
  <si>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</si>
  <si>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</si>
  <si>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</si>
  <si>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純資産</t>
  </si>
  <si>
    <t>負債純資産</t>
  </si>
  <si>
    <t>証券コード</t>
  </si>
  <si>
    <t>企業名</t>
  </si>
  <si>
    <t>清和中央ホールディングス株式会社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</si>
  <si>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</si>
  <si>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</si>
  <si>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</si>
  <si>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</si>
  <si>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</si>
  <si>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</si>
  <si>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</si>
  <si>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</si>
  <si>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営業収益</t>
  </si>
  <si>
    <t>役員報酬</t>
  </si>
  <si>
    <t>給料及び手当</t>
  </si>
  <si>
    <t>賞与</t>
  </si>
  <si>
    <t>（うち賞与引当金繰入額）</t>
  </si>
  <si>
    <t>（うち退職給付費用）</t>
  </si>
  <si>
    <t>（うち役員退職慰労引当金繰入額）</t>
  </si>
  <si>
    <t>福利厚生費</t>
  </si>
  <si>
    <t>事務委託料</t>
  </si>
  <si>
    <t>減価償却費</t>
  </si>
  <si>
    <t>営業費用</t>
  </si>
  <si>
    <t>営業利益</t>
  </si>
  <si>
    <t>受取利息</t>
  </si>
  <si>
    <t>有価証券利息</t>
  </si>
  <si>
    <t>不動産賃貸料</t>
  </si>
  <si>
    <t>営業外収益</t>
  </si>
  <si>
    <t>支払利息</t>
  </si>
  <si>
    <t>不動産賃貸原価</t>
  </si>
  <si>
    <t>固定資産除却損</t>
  </si>
  <si>
    <t>営業外費用</t>
  </si>
  <si>
    <t>経常利益</t>
  </si>
  <si>
    <t>資産除去債務会計基準の適用に伴う影響額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</si>
  <si>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</si>
  <si>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</si>
  <si>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</si>
  <si>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</si>
  <si>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</si>
  <si>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</si>
  <si>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</si>
  <si>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2013/11/12</t>
  </si>
  <si>
    <t>四半期</t>
  </si>
  <si>
    <t>2013/09/30</t>
  </si>
  <si>
    <t>2013/05/14</t>
  </si>
  <si>
    <t>2013/03/31</t>
  </si>
  <si>
    <t>2012/11/12</t>
  </si>
  <si>
    <t>2012/09/30</t>
  </si>
  <si>
    <t>2012/08/10</t>
  </si>
  <si>
    <t>2012/06/30</t>
  </si>
  <si>
    <t>2012/05/14</t>
  </si>
  <si>
    <t>2012/03/31</t>
  </si>
  <si>
    <t>2011/11/11</t>
  </si>
  <si>
    <t>2011/09/30</t>
  </si>
  <si>
    <t>2011/08/12</t>
  </si>
  <si>
    <t>2011/06/30</t>
  </si>
  <si>
    <t>2011/05/13</t>
  </si>
  <si>
    <t>2011/03/31</t>
  </si>
  <si>
    <t>2010/11/12</t>
  </si>
  <si>
    <t>2010/09/30</t>
  </si>
  <si>
    <t>2010/08/12</t>
  </si>
  <si>
    <t>2010/06/30</t>
  </si>
  <si>
    <t>2010/05/14</t>
  </si>
  <si>
    <t>2010/03/31</t>
  </si>
  <si>
    <t>2009/11/13</t>
  </si>
  <si>
    <t>2009/09/30</t>
  </si>
  <si>
    <t>2009/08/12</t>
  </si>
  <si>
    <t>2009/06/30</t>
  </si>
  <si>
    <t>2009/05/14</t>
  </si>
  <si>
    <t>2009/03/31</t>
  </si>
  <si>
    <t>受取手形及び営業未収入金</t>
  </si>
  <si>
    <t>商品</t>
  </si>
  <si>
    <t>貸倒引当金</t>
  </si>
  <si>
    <t>建物及び構築物（純額）</t>
  </si>
  <si>
    <t>その他（純額）</t>
  </si>
  <si>
    <t>のれん</t>
  </si>
  <si>
    <t>支払手形及び買掛金</t>
  </si>
  <si>
    <t>未払役員賞与</t>
  </si>
  <si>
    <t>その他有価証券評価差額金</t>
  </si>
  <si>
    <t>評価・換算差額等</t>
  </si>
  <si>
    <t>少数株主持分</t>
  </si>
  <si>
    <t>連結・貸借対照表</t>
  </si>
  <si>
    <t>累積四半期</t>
  </si>
  <si>
    <t>災害による損失</t>
  </si>
  <si>
    <t>減損損失</t>
  </si>
  <si>
    <t>のれん償却額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</si>
  <si>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</si>
  <si>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</si>
  <si>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</si>
  <si>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</si>
  <si>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貸倒引当金の増減額（△は減少）</t>
  </si>
  <si>
    <t>投資有価証券評価損益（△は益）</t>
  </si>
  <si>
    <t>ゴルフ会員権評価損</t>
  </si>
  <si>
    <t>受取利息及び受取配当金</t>
  </si>
  <si>
    <t>補助金収入</t>
  </si>
  <si>
    <t>売上債権の増減額（△は増加）</t>
  </si>
  <si>
    <t>たな卸資産の増減額（△は増加）</t>
  </si>
  <si>
    <t>仕入債務の増減額（△は減少）</t>
  </si>
  <si>
    <t>小計</t>
  </si>
  <si>
    <t>法人税等の支払額</t>
  </si>
  <si>
    <t>災害損失の支払額</t>
  </si>
  <si>
    <t>補助金の受取額</t>
  </si>
  <si>
    <t>営業活動によるキャッシュ・フロー</t>
  </si>
  <si>
    <t>定期預金の払戻による収入</t>
  </si>
  <si>
    <t>投資有価証券の取得による支出</t>
  </si>
  <si>
    <t>投資有価証券の売却による収入</t>
  </si>
  <si>
    <t>投資不動産の賃貸による収入</t>
  </si>
  <si>
    <t>有形固定資産の取得による支出</t>
  </si>
  <si>
    <t>有形固定資産の売却による収入</t>
  </si>
  <si>
    <t>貸付けによる支出</t>
  </si>
  <si>
    <t>貸付金の回収による収入</t>
  </si>
  <si>
    <t>利息及び配当金の受取額</t>
  </si>
  <si>
    <t>投資活動によるキャッシュ・フロー</t>
  </si>
  <si>
    <t>短期借入金の純増減額（△は減少）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</si>
</sst>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T3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0" width="17.83203125" style="0" customWidth="1"/>
  </cols>
  <sheetData>
    <row r="1" ht="12" thickBot="1"/>
    <row r="2" spans="1:20" ht="12" thickTop="1">
      <c r="A2" s="10" t="s">
        <v>95</v>
      </c>
      <c r="B2" s="14">
        <v>7531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2" thickBot="1">
      <c r="A3" s="11" t="s">
        <v>96</v>
      </c>
      <c r="B3" s="1" t="s">
        <v>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" thickTop="1">
      <c r="A4" s="10" t="s">
        <v>23</v>
      </c>
      <c r="B4" s="15" t="str">
        <f>HYPERLINK("http://www.kabupro.jp/mark/20131112/S1000DM1.htm","四半期報告書")</f>
        <v>四半期報告書</v>
      </c>
      <c r="C4" s="15" t="str">
        <f>HYPERLINK("http://www.kabupro.jp/mark/20130514/S000DD9L.htm","四半期報告書")</f>
        <v>四半期報告書</v>
      </c>
      <c r="D4" s="15" t="str">
        <f>HYPERLINK("http://www.kabupro.jp/mark/20130328/S000D4OH.htm","有価証券報告書")</f>
        <v>有価証券報告書</v>
      </c>
      <c r="E4" s="15" t="str">
        <f>HYPERLINK("http://www.kabupro.jp/mark/20131112/S1000DM1.htm","四半期報告書")</f>
        <v>四半期報告書</v>
      </c>
      <c r="F4" s="15" t="str">
        <f>HYPERLINK("http://www.kabupro.jp/mark/20120810/S000BMKN.htm","四半期報告書")</f>
        <v>四半期報告書</v>
      </c>
      <c r="G4" s="15" t="str">
        <f>HYPERLINK("http://www.kabupro.jp/mark/20130514/S000DD9L.htm","四半期報告書")</f>
        <v>四半期報告書</v>
      </c>
      <c r="H4" s="15" t="str">
        <f>HYPERLINK("http://www.kabupro.jp/mark/20130328/S000D4OH.htm","有価証券報告書")</f>
        <v>有価証券報告書</v>
      </c>
      <c r="I4" s="15" t="str">
        <f>HYPERLINK("http://www.kabupro.jp/mark/20121112/S000C7SC.htm","四半期報告書")</f>
        <v>四半期報告書</v>
      </c>
      <c r="J4" s="15" t="str">
        <f>HYPERLINK("http://www.kabupro.jp/mark/20120810/S000BMKN.htm","四半期報告書")</f>
        <v>四半期報告書</v>
      </c>
      <c r="K4" s="15" t="str">
        <f>HYPERLINK("http://www.kabupro.jp/mark/20120514/S000ATE9.htm","四半期報告書")</f>
        <v>四半期報告書</v>
      </c>
      <c r="L4" s="15" t="str">
        <f>HYPERLINK("http://www.kabupro.jp/mark/20120329/S000AKUK.htm","有価証券報告書")</f>
        <v>有価証券報告書</v>
      </c>
      <c r="M4" s="15" t="str">
        <f>HYPERLINK("http://www.kabupro.jp/mark/20111111/S0009O2Y.htm","四半期報告書")</f>
        <v>四半期報告書</v>
      </c>
      <c r="N4" s="15" t="str">
        <f>HYPERLINK("http://www.kabupro.jp/mark/20110812/S00094QU.htm","四半期報告書")</f>
        <v>四半期報告書</v>
      </c>
      <c r="O4" s="15" t="str">
        <f>HYPERLINK("http://www.kabupro.jp/mark/20110513/S0008A91.htm","四半期報告書")</f>
        <v>四半期報告書</v>
      </c>
      <c r="P4" s="15" t="str">
        <f>HYPERLINK("http://www.kabupro.jp/mark/20110330/S00081DG.htm","有価証券報告書")</f>
        <v>有価証券報告書</v>
      </c>
      <c r="Q4" s="15" t="str">
        <f>HYPERLINK("http://www.kabupro.jp/mark/20101112/S000750A.htm","四半期報告書")</f>
        <v>四半期報告書</v>
      </c>
      <c r="R4" s="15" t="str">
        <f>HYPERLINK("http://www.kabupro.jp/mark/20100812/S0006JN4.htm","四半期報告書")</f>
        <v>四半期報告書</v>
      </c>
      <c r="S4" s="15" t="str">
        <f>HYPERLINK("http://www.kabupro.jp/mark/20100514/S0005OE3.htm","四半期報告書")</f>
        <v>四半期報告書</v>
      </c>
      <c r="T4" s="15" t="str">
        <f>HYPERLINK("http://www.kabupro.jp/mark/20100330/S0005G2C.htm","有価証券報告書")</f>
        <v>有価証券報告書</v>
      </c>
    </row>
    <row r="5" spans="1:20" ht="12" thickBot="1">
      <c r="A5" s="11" t="s">
        <v>24</v>
      </c>
      <c r="B5" s="1" t="s">
        <v>135</v>
      </c>
      <c r="C5" s="1" t="s">
        <v>138</v>
      </c>
      <c r="D5" s="1" t="s">
        <v>30</v>
      </c>
      <c r="E5" s="1" t="s">
        <v>135</v>
      </c>
      <c r="F5" s="1" t="s">
        <v>142</v>
      </c>
      <c r="G5" s="1" t="s">
        <v>138</v>
      </c>
      <c r="H5" s="1" t="s">
        <v>30</v>
      </c>
      <c r="I5" s="1" t="s">
        <v>140</v>
      </c>
      <c r="J5" s="1" t="s">
        <v>142</v>
      </c>
      <c r="K5" s="1" t="s">
        <v>144</v>
      </c>
      <c r="L5" s="1" t="s">
        <v>34</v>
      </c>
      <c r="M5" s="1" t="s">
        <v>146</v>
      </c>
      <c r="N5" s="1" t="s">
        <v>148</v>
      </c>
      <c r="O5" s="1" t="s">
        <v>150</v>
      </c>
      <c r="P5" s="1" t="s">
        <v>36</v>
      </c>
      <c r="Q5" s="1" t="s">
        <v>152</v>
      </c>
      <c r="R5" s="1" t="s">
        <v>154</v>
      </c>
      <c r="S5" s="1" t="s">
        <v>156</v>
      </c>
      <c r="T5" s="1" t="s">
        <v>38</v>
      </c>
    </row>
    <row r="6" spans="1:20" ht="12.75" thickBot="1" thickTop="1">
      <c r="A6" s="10" t="s">
        <v>25</v>
      </c>
      <c r="B6" s="18" t="s">
        <v>22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" thickTop="1">
      <c r="A7" s="12" t="s">
        <v>26</v>
      </c>
      <c r="B7" s="14" t="s">
        <v>176</v>
      </c>
      <c r="C7" s="14" t="s">
        <v>176</v>
      </c>
      <c r="D7" s="16" t="s">
        <v>31</v>
      </c>
      <c r="E7" s="14" t="s">
        <v>176</v>
      </c>
      <c r="F7" s="14" t="s">
        <v>176</v>
      </c>
      <c r="G7" s="14" t="s">
        <v>176</v>
      </c>
      <c r="H7" s="16" t="s">
        <v>31</v>
      </c>
      <c r="I7" s="14" t="s">
        <v>176</v>
      </c>
      <c r="J7" s="14" t="s">
        <v>176</v>
      </c>
      <c r="K7" s="14" t="s">
        <v>176</v>
      </c>
      <c r="L7" s="16" t="s">
        <v>31</v>
      </c>
      <c r="M7" s="14" t="s">
        <v>176</v>
      </c>
      <c r="N7" s="14" t="s">
        <v>176</v>
      </c>
      <c r="O7" s="14" t="s">
        <v>176</v>
      </c>
      <c r="P7" s="16" t="s">
        <v>31</v>
      </c>
      <c r="Q7" s="14" t="s">
        <v>176</v>
      </c>
      <c r="R7" s="14" t="s">
        <v>176</v>
      </c>
      <c r="S7" s="14" t="s">
        <v>176</v>
      </c>
      <c r="T7" s="16" t="s">
        <v>31</v>
      </c>
    </row>
    <row r="8" spans="1:20" ht="11.25">
      <c r="A8" s="13" t="s">
        <v>27</v>
      </c>
      <c r="B8" s="1" t="s">
        <v>9</v>
      </c>
      <c r="C8" s="1" t="s">
        <v>9</v>
      </c>
      <c r="D8" s="17" t="s">
        <v>101</v>
      </c>
      <c r="E8" s="1" t="s">
        <v>101</v>
      </c>
      <c r="F8" s="1" t="s">
        <v>101</v>
      </c>
      <c r="G8" s="1" t="s">
        <v>101</v>
      </c>
      <c r="H8" s="17" t="s">
        <v>102</v>
      </c>
      <c r="I8" s="1" t="s">
        <v>102</v>
      </c>
      <c r="J8" s="1" t="s">
        <v>102</v>
      </c>
      <c r="K8" s="1" t="s">
        <v>102</v>
      </c>
      <c r="L8" s="17" t="s">
        <v>103</v>
      </c>
      <c r="M8" s="1" t="s">
        <v>103</v>
      </c>
      <c r="N8" s="1" t="s">
        <v>103</v>
      </c>
      <c r="O8" s="1" t="s">
        <v>103</v>
      </c>
      <c r="P8" s="17" t="s">
        <v>104</v>
      </c>
      <c r="Q8" s="1" t="s">
        <v>104</v>
      </c>
      <c r="R8" s="1" t="s">
        <v>104</v>
      </c>
      <c r="S8" s="1" t="s">
        <v>104</v>
      </c>
      <c r="T8" s="17" t="s">
        <v>105</v>
      </c>
    </row>
    <row r="9" spans="1:20" ht="11.25">
      <c r="A9" s="13" t="s">
        <v>28</v>
      </c>
      <c r="B9" s="1" t="s">
        <v>137</v>
      </c>
      <c r="C9" s="1" t="s">
        <v>139</v>
      </c>
      <c r="D9" s="17" t="s">
        <v>32</v>
      </c>
      <c r="E9" s="1" t="s">
        <v>141</v>
      </c>
      <c r="F9" s="1" t="s">
        <v>143</v>
      </c>
      <c r="G9" s="1" t="s">
        <v>145</v>
      </c>
      <c r="H9" s="17" t="s">
        <v>33</v>
      </c>
      <c r="I9" s="1" t="s">
        <v>147</v>
      </c>
      <c r="J9" s="1" t="s">
        <v>149</v>
      </c>
      <c r="K9" s="1" t="s">
        <v>151</v>
      </c>
      <c r="L9" s="17" t="s">
        <v>35</v>
      </c>
      <c r="M9" s="1" t="s">
        <v>153</v>
      </c>
      <c r="N9" s="1" t="s">
        <v>155</v>
      </c>
      <c r="O9" s="1" t="s">
        <v>157</v>
      </c>
      <c r="P9" s="17" t="s">
        <v>37</v>
      </c>
      <c r="Q9" s="1" t="s">
        <v>159</v>
      </c>
      <c r="R9" s="1" t="s">
        <v>161</v>
      </c>
      <c r="S9" s="1" t="s">
        <v>163</v>
      </c>
      <c r="T9" s="17" t="s">
        <v>39</v>
      </c>
    </row>
    <row r="10" spans="1:20" ht="12" thickBot="1">
      <c r="A10" s="13" t="s">
        <v>29</v>
      </c>
      <c r="B10" s="1" t="s">
        <v>41</v>
      </c>
      <c r="C10" s="1" t="s">
        <v>41</v>
      </c>
      <c r="D10" s="17" t="s">
        <v>41</v>
      </c>
      <c r="E10" s="1" t="s">
        <v>41</v>
      </c>
      <c r="F10" s="1" t="s">
        <v>41</v>
      </c>
      <c r="G10" s="1" t="s">
        <v>41</v>
      </c>
      <c r="H10" s="17" t="s">
        <v>41</v>
      </c>
      <c r="I10" s="1" t="s">
        <v>41</v>
      </c>
      <c r="J10" s="1" t="s">
        <v>41</v>
      </c>
      <c r="K10" s="1" t="s">
        <v>41</v>
      </c>
      <c r="L10" s="17" t="s">
        <v>41</v>
      </c>
      <c r="M10" s="1" t="s">
        <v>41</v>
      </c>
      <c r="N10" s="1" t="s">
        <v>41</v>
      </c>
      <c r="O10" s="1" t="s">
        <v>41</v>
      </c>
      <c r="P10" s="17" t="s">
        <v>41</v>
      </c>
      <c r="Q10" s="1" t="s">
        <v>41</v>
      </c>
      <c r="R10" s="1" t="s">
        <v>41</v>
      </c>
      <c r="S10" s="1" t="s">
        <v>41</v>
      </c>
      <c r="T10" s="17" t="s">
        <v>41</v>
      </c>
    </row>
    <row r="11" spans="1:20" ht="12" thickTop="1">
      <c r="A11" s="26" t="s">
        <v>10</v>
      </c>
      <c r="B11" s="27">
        <v>32144260</v>
      </c>
      <c r="C11" s="27">
        <v>10137249</v>
      </c>
      <c r="D11" s="21">
        <v>40426992</v>
      </c>
      <c r="E11" s="27">
        <v>30059163</v>
      </c>
      <c r="F11" s="27">
        <v>20089228</v>
      </c>
      <c r="G11" s="27">
        <v>10564702</v>
      </c>
      <c r="H11" s="21">
        <v>42019660</v>
      </c>
      <c r="I11" s="27">
        <v>31386082</v>
      </c>
      <c r="J11" s="27">
        <v>21422482</v>
      </c>
      <c r="K11" s="27">
        <v>10330439</v>
      </c>
      <c r="L11" s="21">
        <v>38223096</v>
      </c>
      <c r="M11" s="27">
        <v>28157973</v>
      </c>
      <c r="N11" s="27">
        <v>17661234</v>
      </c>
      <c r="O11" s="27">
        <v>8919850</v>
      </c>
      <c r="P11" s="21">
        <v>41426361</v>
      </c>
      <c r="Q11" s="27">
        <v>32366599</v>
      </c>
      <c r="R11" s="27">
        <v>21762589</v>
      </c>
      <c r="S11" s="27">
        <v>11799843</v>
      </c>
      <c r="T11" s="21">
        <v>64941292</v>
      </c>
    </row>
    <row r="12" spans="1:20" ht="11.25">
      <c r="A12" s="7" t="s">
        <v>11</v>
      </c>
      <c r="B12" s="28">
        <v>29049564</v>
      </c>
      <c r="C12" s="28">
        <v>9076977</v>
      </c>
      <c r="D12" s="22">
        <v>37207264</v>
      </c>
      <c r="E12" s="28">
        <v>27500986</v>
      </c>
      <c r="F12" s="28">
        <v>18510142</v>
      </c>
      <c r="G12" s="28">
        <v>9683052</v>
      </c>
      <c r="H12" s="22">
        <v>38406464</v>
      </c>
      <c r="I12" s="28">
        <v>28499663</v>
      </c>
      <c r="J12" s="28">
        <v>19268132</v>
      </c>
      <c r="K12" s="28">
        <v>8996513</v>
      </c>
      <c r="L12" s="22">
        <v>35109955</v>
      </c>
      <c r="M12" s="28">
        <v>25711560</v>
      </c>
      <c r="N12" s="28">
        <v>16059731</v>
      </c>
      <c r="O12" s="28">
        <v>8062809</v>
      </c>
      <c r="P12" s="22">
        <v>37944288</v>
      </c>
      <c r="Q12" s="28">
        <v>29467315</v>
      </c>
      <c r="R12" s="28">
        <v>19724325</v>
      </c>
      <c r="S12" s="28">
        <v>10754357</v>
      </c>
      <c r="T12" s="22">
        <v>59389303</v>
      </c>
    </row>
    <row r="13" spans="1:20" ht="11.25">
      <c r="A13" s="7" t="s">
        <v>12</v>
      </c>
      <c r="B13" s="28">
        <v>3094695</v>
      </c>
      <c r="C13" s="28">
        <v>1060272</v>
      </c>
      <c r="D13" s="22">
        <v>3219727</v>
      </c>
      <c r="E13" s="28">
        <v>2558177</v>
      </c>
      <c r="F13" s="28">
        <v>1579085</v>
      </c>
      <c r="G13" s="28">
        <v>881650</v>
      </c>
      <c r="H13" s="22">
        <v>3613196</v>
      </c>
      <c r="I13" s="28">
        <v>2886418</v>
      </c>
      <c r="J13" s="28">
        <v>2154349</v>
      </c>
      <c r="K13" s="28">
        <v>1333925</v>
      </c>
      <c r="L13" s="22">
        <v>3113141</v>
      </c>
      <c r="M13" s="28">
        <v>2446413</v>
      </c>
      <c r="N13" s="28">
        <v>1601502</v>
      </c>
      <c r="O13" s="28">
        <v>857040</v>
      </c>
      <c r="P13" s="22">
        <v>3482073</v>
      </c>
      <c r="Q13" s="28">
        <v>2899284</v>
      </c>
      <c r="R13" s="28">
        <v>2038264</v>
      </c>
      <c r="S13" s="28">
        <v>1045486</v>
      </c>
      <c r="T13" s="22">
        <v>5551988</v>
      </c>
    </row>
    <row r="14" spans="1:20" ht="11.25">
      <c r="A14" s="7" t="s">
        <v>13</v>
      </c>
      <c r="B14" s="28">
        <v>2503379</v>
      </c>
      <c r="C14" s="28">
        <v>789231</v>
      </c>
      <c r="D14" s="22">
        <v>3200917</v>
      </c>
      <c r="E14" s="28">
        <v>2436069</v>
      </c>
      <c r="F14" s="28">
        <v>1590064</v>
      </c>
      <c r="G14" s="28">
        <v>794854</v>
      </c>
      <c r="H14" s="22">
        <v>3248470</v>
      </c>
      <c r="I14" s="28">
        <v>2397219</v>
      </c>
      <c r="J14" s="28">
        <v>1600664</v>
      </c>
      <c r="K14" s="28">
        <v>795124</v>
      </c>
      <c r="L14" s="22">
        <v>3437107</v>
      </c>
      <c r="M14" s="28">
        <v>2531022</v>
      </c>
      <c r="N14" s="28">
        <v>1679970</v>
      </c>
      <c r="O14" s="28">
        <v>846824</v>
      </c>
      <c r="P14" s="22">
        <v>3636101</v>
      </c>
      <c r="Q14" s="28">
        <v>2743540</v>
      </c>
      <c r="R14" s="28">
        <v>1788659</v>
      </c>
      <c r="S14" s="28">
        <v>880505</v>
      </c>
      <c r="T14" s="22">
        <v>4436930</v>
      </c>
    </row>
    <row r="15" spans="1:20" ht="12" thickBot="1">
      <c r="A15" s="25" t="s">
        <v>117</v>
      </c>
      <c r="B15" s="29">
        <v>591315</v>
      </c>
      <c r="C15" s="29">
        <v>271040</v>
      </c>
      <c r="D15" s="23">
        <v>18809</v>
      </c>
      <c r="E15" s="29">
        <v>122108</v>
      </c>
      <c r="F15" s="29">
        <v>-10978</v>
      </c>
      <c r="G15" s="29">
        <v>86795</v>
      </c>
      <c r="H15" s="23">
        <v>364726</v>
      </c>
      <c r="I15" s="29">
        <v>489199</v>
      </c>
      <c r="J15" s="29">
        <v>553684</v>
      </c>
      <c r="K15" s="29">
        <v>538801</v>
      </c>
      <c r="L15" s="23">
        <v>-323966</v>
      </c>
      <c r="M15" s="29">
        <v>-84608</v>
      </c>
      <c r="N15" s="29">
        <v>-78467</v>
      </c>
      <c r="O15" s="29">
        <v>10216</v>
      </c>
      <c r="P15" s="23">
        <v>-154027</v>
      </c>
      <c r="Q15" s="29">
        <v>155743</v>
      </c>
      <c r="R15" s="29">
        <v>249605</v>
      </c>
      <c r="S15" s="29">
        <v>164980</v>
      </c>
      <c r="T15" s="23">
        <v>1115057</v>
      </c>
    </row>
    <row r="16" spans="1:20" ht="12" thickTop="1">
      <c r="A16" s="6" t="s">
        <v>118</v>
      </c>
      <c r="B16" s="28">
        <v>4060</v>
      </c>
      <c r="C16" s="28">
        <v>1393</v>
      </c>
      <c r="D16" s="22">
        <v>5907</v>
      </c>
      <c r="E16" s="28">
        <v>4449</v>
      </c>
      <c r="F16" s="28">
        <v>2968</v>
      </c>
      <c r="G16" s="28">
        <v>1488</v>
      </c>
      <c r="H16" s="22">
        <v>7681</v>
      </c>
      <c r="I16" s="28">
        <v>6169</v>
      </c>
      <c r="J16" s="28">
        <v>4630</v>
      </c>
      <c r="K16" s="28">
        <v>2403</v>
      </c>
      <c r="L16" s="22">
        <v>9861</v>
      </c>
      <c r="M16" s="28">
        <v>7514</v>
      </c>
      <c r="N16" s="28">
        <v>5176</v>
      </c>
      <c r="O16" s="28">
        <v>2780</v>
      </c>
      <c r="P16" s="22">
        <v>14620</v>
      </c>
      <c r="Q16" s="28">
        <v>11346</v>
      </c>
      <c r="R16" s="28">
        <v>8239</v>
      </c>
      <c r="S16" s="28">
        <v>4707</v>
      </c>
      <c r="T16" s="22">
        <v>20987</v>
      </c>
    </row>
    <row r="17" spans="1:20" ht="11.25">
      <c r="A17" s="6" t="s">
        <v>14</v>
      </c>
      <c r="B17" s="28">
        <v>11412</v>
      </c>
      <c r="C17" s="28"/>
      <c r="D17" s="22">
        <v>17599</v>
      </c>
      <c r="E17" s="28">
        <v>10715</v>
      </c>
      <c r="F17" s="28">
        <v>10215</v>
      </c>
      <c r="G17" s="28"/>
      <c r="H17" s="22">
        <v>16158</v>
      </c>
      <c r="I17" s="28">
        <v>8525</v>
      </c>
      <c r="J17" s="28">
        <v>8125</v>
      </c>
      <c r="K17" s="28"/>
      <c r="L17" s="22">
        <v>13882</v>
      </c>
      <c r="M17" s="28">
        <v>6460</v>
      </c>
      <c r="N17" s="28">
        <v>6210</v>
      </c>
      <c r="O17" s="28"/>
      <c r="P17" s="22">
        <v>19634</v>
      </c>
      <c r="Q17" s="28">
        <v>13617</v>
      </c>
      <c r="R17" s="28">
        <v>13467</v>
      </c>
      <c r="S17" s="28"/>
      <c r="T17" s="22">
        <v>29238</v>
      </c>
    </row>
    <row r="18" spans="1:20" ht="11.25">
      <c r="A18" s="6" t="s">
        <v>15</v>
      </c>
      <c r="B18" s="28">
        <v>41757</v>
      </c>
      <c r="C18" s="28">
        <v>14276</v>
      </c>
      <c r="D18" s="22">
        <v>56783</v>
      </c>
      <c r="E18" s="28">
        <v>41925</v>
      </c>
      <c r="F18" s="28">
        <v>28147</v>
      </c>
      <c r="G18" s="28">
        <v>13443</v>
      </c>
      <c r="H18" s="22">
        <v>60355</v>
      </c>
      <c r="I18" s="28">
        <v>44418</v>
      </c>
      <c r="J18" s="28">
        <v>30546</v>
      </c>
      <c r="K18" s="28">
        <v>14368</v>
      </c>
      <c r="L18" s="22">
        <v>52054</v>
      </c>
      <c r="M18" s="28">
        <v>38384</v>
      </c>
      <c r="N18" s="28">
        <v>23435</v>
      </c>
      <c r="O18" s="28">
        <v>11038</v>
      </c>
      <c r="P18" s="22">
        <v>62137</v>
      </c>
      <c r="Q18" s="28">
        <v>49601</v>
      </c>
      <c r="R18" s="28">
        <v>32842</v>
      </c>
      <c r="S18" s="28">
        <v>16782</v>
      </c>
      <c r="T18" s="22">
        <v>102435</v>
      </c>
    </row>
    <row r="19" spans="1:20" ht="11.25">
      <c r="A19" s="6" t="s">
        <v>45</v>
      </c>
      <c r="B19" s="28">
        <v>27570</v>
      </c>
      <c r="C19" s="28">
        <v>12803</v>
      </c>
      <c r="D19" s="22">
        <v>40592</v>
      </c>
      <c r="E19" s="28">
        <v>40257</v>
      </c>
      <c r="F19" s="28">
        <v>31936</v>
      </c>
      <c r="G19" s="28">
        <v>14002</v>
      </c>
      <c r="H19" s="22">
        <v>21162</v>
      </c>
      <c r="I19" s="28">
        <v>29717</v>
      </c>
      <c r="J19" s="28">
        <v>22563</v>
      </c>
      <c r="K19" s="28">
        <v>10963</v>
      </c>
      <c r="L19" s="22">
        <v>32327</v>
      </c>
      <c r="M19" s="28">
        <v>18470</v>
      </c>
      <c r="N19" s="28">
        <v>16348</v>
      </c>
      <c r="O19" s="28">
        <v>4814</v>
      </c>
      <c r="P19" s="22">
        <v>12771</v>
      </c>
      <c r="Q19" s="28">
        <v>9446</v>
      </c>
      <c r="R19" s="28">
        <v>6793</v>
      </c>
      <c r="S19" s="28">
        <v>2068</v>
      </c>
      <c r="T19" s="22">
        <v>31001</v>
      </c>
    </row>
    <row r="20" spans="1:20" ht="11.25">
      <c r="A20" s="6" t="s">
        <v>121</v>
      </c>
      <c r="B20" s="28">
        <v>84800</v>
      </c>
      <c r="C20" s="28">
        <v>28473</v>
      </c>
      <c r="D20" s="22">
        <v>432739</v>
      </c>
      <c r="E20" s="28">
        <v>97348</v>
      </c>
      <c r="F20" s="28">
        <v>230625</v>
      </c>
      <c r="G20" s="28">
        <v>28934</v>
      </c>
      <c r="H20" s="22">
        <v>409257</v>
      </c>
      <c r="I20" s="28">
        <v>318343</v>
      </c>
      <c r="J20" s="28">
        <v>219472</v>
      </c>
      <c r="K20" s="28">
        <v>106268</v>
      </c>
      <c r="L20" s="22">
        <v>426706</v>
      </c>
      <c r="M20" s="28">
        <v>309634</v>
      </c>
      <c r="N20" s="28">
        <v>211426</v>
      </c>
      <c r="O20" s="28">
        <v>99808</v>
      </c>
      <c r="P20" s="22">
        <v>438347</v>
      </c>
      <c r="Q20" s="28">
        <v>331287</v>
      </c>
      <c r="R20" s="28">
        <v>225297</v>
      </c>
      <c r="S20" s="28">
        <v>104934</v>
      </c>
      <c r="T20" s="22">
        <v>504664</v>
      </c>
    </row>
    <row r="21" spans="1:20" ht="11.25">
      <c r="A21" s="6" t="s">
        <v>122</v>
      </c>
      <c r="B21" s="28">
        <v>18764</v>
      </c>
      <c r="C21" s="28">
        <v>6004</v>
      </c>
      <c r="D21" s="22">
        <v>26798</v>
      </c>
      <c r="E21" s="28">
        <v>20331</v>
      </c>
      <c r="F21" s="28">
        <v>13753</v>
      </c>
      <c r="G21" s="28">
        <v>7026</v>
      </c>
      <c r="H21" s="22">
        <v>33135</v>
      </c>
      <c r="I21" s="28">
        <v>25573</v>
      </c>
      <c r="J21" s="28">
        <v>17191</v>
      </c>
      <c r="K21" s="28">
        <v>8655</v>
      </c>
      <c r="L21" s="22">
        <v>36061</v>
      </c>
      <c r="M21" s="28">
        <v>27198</v>
      </c>
      <c r="N21" s="28">
        <v>18219</v>
      </c>
      <c r="O21" s="28">
        <v>10770</v>
      </c>
      <c r="P21" s="22">
        <v>73917</v>
      </c>
      <c r="Q21" s="28">
        <v>61211</v>
      </c>
      <c r="R21" s="28">
        <v>45014</v>
      </c>
      <c r="S21" s="28">
        <v>24895</v>
      </c>
      <c r="T21" s="22">
        <v>134991</v>
      </c>
    </row>
    <row r="22" spans="1:20" ht="11.25">
      <c r="A22" s="6" t="s">
        <v>16</v>
      </c>
      <c r="B22" s="28">
        <v>11871</v>
      </c>
      <c r="C22" s="28">
        <v>3853</v>
      </c>
      <c r="D22" s="22">
        <v>13851</v>
      </c>
      <c r="E22" s="28">
        <v>10152</v>
      </c>
      <c r="F22" s="28">
        <v>6016</v>
      </c>
      <c r="G22" s="28">
        <v>3219</v>
      </c>
      <c r="H22" s="22">
        <v>14101</v>
      </c>
      <c r="I22" s="28">
        <v>10658</v>
      </c>
      <c r="J22" s="28">
        <v>6817</v>
      </c>
      <c r="K22" s="28">
        <v>3477</v>
      </c>
      <c r="L22" s="22">
        <v>14983</v>
      </c>
      <c r="M22" s="28">
        <v>11578</v>
      </c>
      <c r="N22" s="28">
        <v>6472</v>
      </c>
      <c r="O22" s="28">
        <v>2776</v>
      </c>
      <c r="P22" s="22">
        <v>20605</v>
      </c>
      <c r="Q22" s="28">
        <v>17178</v>
      </c>
      <c r="R22" s="28">
        <v>13755</v>
      </c>
      <c r="S22" s="28">
        <v>9536</v>
      </c>
      <c r="T22" s="22">
        <v>36987</v>
      </c>
    </row>
    <row r="23" spans="1:20" ht="11.25">
      <c r="A23" s="6" t="s">
        <v>45</v>
      </c>
      <c r="B23" s="28">
        <v>2237</v>
      </c>
      <c r="C23" s="28">
        <v>787</v>
      </c>
      <c r="D23" s="22">
        <v>44872</v>
      </c>
      <c r="E23" s="28">
        <v>38168</v>
      </c>
      <c r="F23" s="28">
        <v>18500</v>
      </c>
      <c r="G23" s="28">
        <v>5926</v>
      </c>
      <c r="H23" s="22">
        <v>6936</v>
      </c>
      <c r="I23" s="28">
        <v>9840</v>
      </c>
      <c r="J23" s="28">
        <v>9218</v>
      </c>
      <c r="K23" s="28">
        <v>4751</v>
      </c>
      <c r="L23" s="22">
        <v>19634</v>
      </c>
      <c r="M23" s="28">
        <v>11888</v>
      </c>
      <c r="N23" s="28">
        <v>8280</v>
      </c>
      <c r="O23" s="28">
        <v>3149</v>
      </c>
      <c r="P23" s="22">
        <v>6209</v>
      </c>
      <c r="Q23" s="28">
        <v>3390</v>
      </c>
      <c r="R23" s="28">
        <v>834</v>
      </c>
      <c r="S23" s="28">
        <v>225</v>
      </c>
      <c r="T23" s="22">
        <v>6324</v>
      </c>
    </row>
    <row r="24" spans="1:20" ht="11.25">
      <c r="A24" s="6" t="s">
        <v>125</v>
      </c>
      <c r="B24" s="28">
        <v>32872</v>
      </c>
      <c r="C24" s="28">
        <v>10644</v>
      </c>
      <c r="D24" s="22">
        <v>143433</v>
      </c>
      <c r="E24" s="28">
        <v>68652</v>
      </c>
      <c r="F24" s="28">
        <v>67666</v>
      </c>
      <c r="G24" s="28">
        <v>16172</v>
      </c>
      <c r="H24" s="22">
        <v>111285</v>
      </c>
      <c r="I24" s="28">
        <v>86974</v>
      </c>
      <c r="J24" s="28">
        <v>61200</v>
      </c>
      <c r="K24" s="28">
        <v>31587</v>
      </c>
      <c r="L24" s="22">
        <v>143933</v>
      </c>
      <c r="M24" s="28">
        <v>107409</v>
      </c>
      <c r="N24" s="28">
        <v>69232</v>
      </c>
      <c r="O24" s="28">
        <v>36414</v>
      </c>
      <c r="P24" s="22">
        <v>162463</v>
      </c>
      <c r="Q24" s="28">
        <v>127238</v>
      </c>
      <c r="R24" s="28">
        <v>89737</v>
      </c>
      <c r="S24" s="28">
        <v>49967</v>
      </c>
      <c r="T24" s="22">
        <v>248673</v>
      </c>
    </row>
    <row r="25" spans="1:20" ht="12" thickBot="1">
      <c r="A25" s="25" t="s">
        <v>126</v>
      </c>
      <c r="B25" s="29">
        <v>643243</v>
      </c>
      <c r="C25" s="29">
        <v>288869</v>
      </c>
      <c r="D25" s="23">
        <v>308115</v>
      </c>
      <c r="E25" s="29">
        <v>150803</v>
      </c>
      <c r="F25" s="29">
        <v>151980</v>
      </c>
      <c r="G25" s="29">
        <v>99558</v>
      </c>
      <c r="H25" s="23">
        <v>662698</v>
      </c>
      <c r="I25" s="29">
        <v>720567</v>
      </c>
      <c r="J25" s="29">
        <v>711957</v>
      </c>
      <c r="K25" s="29">
        <v>613481</v>
      </c>
      <c r="L25" s="23">
        <v>-41192</v>
      </c>
      <c r="M25" s="29">
        <v>117616</v>
      </c>
      <c r="N25" s="29">
        <v>63726</v>
      </c>
      <c r="O25" s="29">
        <v>73610</v>
      </c>
      <c r="P25" s="23">
        <v>121856</v>
      </c>
      <c r="Q25" s="29">
        <v>359791</v>
      </c>
      <c r="R25" s="29">
        <v>385165</v>
      </c>
      <c r="S25" s="29">
        <v>219946</v>
      </c>
      <c r="T25" s="23">
        <v>1371049</v>
      </c>
    </row>
    <row r="26" spans="1:20" ht="12" thickTop="1">
      <c r="A26" s="6" t="s">
        <v>17</v>
      </c>
      <c r="B26" s="28">
        <v>36675</v>
      </c>
      <c r="C26" s="28"/>
      <c r="D26" s="22"/>
      <c r="E26" s="28"/>
      <c r="F26" s="28"/>
      <c r="G26" s="28"/>
      <c r="H26" s="22"/>
      <c r="I26" s="28"/>
      <c r="J26" s="28"/>
      <c r="K26" s="28"/>
      <c r="L26" s="22"/>
      <c r="M26" s="28"/>
      <c r="N26" s="28"/>
      <c r="O26" s="28"/>
      <c r="P26" s="22"/>
      <c r="Q26" s="28"/>
      <c r="R26" s="28"/>
      <c r="S26" s="28"/>
      <c r="T26" s="22"/>
    </row>
    <row r="27" spans="1:20" ht="11.25">
      <c r="A27" s="6" t="s">
        <v>188</v>
      </c>
      <c r="B27" s="28">
        <v>70481</v>
      </c>
      <c r="C27" s="28"/>
      <c r="D27" s="22">
        <v>20194</v>
      </c>
      <c r="E27" s="28">
        <v>20194</v>
      </c>
      <c r="F27" s="28">
        <v>20194</v>
      </c>
      <c r="G27" s="28"/>
      <c r="H27" s="22"/>
      <c r="I27" s="28"/>
      <c r="J27" s="28"/>
      <c r="K27" s="28"/>
      <c r="L27" s="22"/>
      <c r="M27" s="28"/>
      <c r="N27" s="28"/>
      <c r="O27" s="28"/>
      <c r="P27" s="22"/>
      <c r="Q27" s="28"/>
      <c r="R27" s="28"/>
      <c r="S27" s="28"/>
      <c r="T27" s="22"/>
    </row>
    <row r="28" spans="1:20" ht="11.25">
      <c r="A28" s="6" t="s">
        <v>18</v>
      </c>
      <c r="B28" s="28">
        <v>107156</v>
      </c>
      <c r="C28" s="28"/>
      <c r="D28" s="22">
        <v>20194</v>
      </c>
      <c r="E28" s="28">
        <v>20194</v>
      </c>
      <c r="F28" s="28">
        <v>20194</v>
      </c>
      <c r="G28" s="28"/>
      <c r="H28" s="22">
        <v>7413</v>
      </c>
      <c r="I28" s="28">
        <v>7001</v>
      </c>
      <c r="J28" s="28">
        <v>5032</v>
      </c>
      <c r="K28" s="28">
        <v>3350</v>
      </c>
      <c r="L28" s="22">
        <v>25987</v>
      </c>
      <c r="M28" s="28">
        <v>15791</v>
      </c>
      <c r="N28" s="28">
        <v>18928</v>
      </c>
      <c r="O28" s="28">
        <v>8660</v>
      </c>
      <c r="P28" s="22">
        <v>63707</v>
      </c>
      <c r="Q28" s="28">
        <v>57806</v>
      </c>
      <c r="R28" s="28">
        <v>54095</v>
      </c>
      <c r="S28" s="28">
        <v>40585</v>
      </c>
      <c r="T28" s="22">
        <v>4548</v>
      </c>
    </row>
    <row r="29" spans="1:20" ht="11.25">
      <c r="A29" s="6" t="s">
        <v>19</v>
      </c>
      <c r="B29" s="28"/>
      <c r="C29" s="28"/>
      <c r="D29" s="22"/>
      <c r="E29" s="28">
        <v>40178</v>
      </c>
      <c r="F29" s="28">
        <v>31201</v>
      </c>
      <c r="G29" s="28"/>
      <c r="H29" s="22"/>
      <c r="I29" s="28"/>
      <c r="J29" s="28"/>
      <c r="K29" s="28"/>
      <c r="L29" s="22"/>
      <c r="M29" s="28"/>
      <c r="N29" s="28"/>
      <c r="O29" s="28"/>
      <c r="P29" s="22">
        <v>8647</v>
      </c>
      <c r="Q29" s="28"/>
      <c r="R29" s="28"/>
      <c r="S29" s="28"/>
      <c r="T29" s="22">
        <v>178223</v>
      </c>
    </row>
    <row r="30" spans="1:20" ht="11.25">
      <c r="A30" s="6" t="s">
        <v>128</v>
      </c>
      <c r="B30" s="28"/>
      <c r="C30" s="28"/>
      <c r="D30" s="22"/>
      <c r="E30" s="28">
        <v>40178</v>
      </c>
      <c r="F30" s="28">
        <v>31201</v>
      </c>
      <c r="G30" s="28"/>
      <c r="H30" s="22">
        <v>299355</v>
      </c>
      <c r="I30" s="28">
        <v>244806</v>
      </c>
      <c r="J30" s="28">
        <v>252511</v>
      </c>
      <c r="K30" s="28">
        <v>142732</v>
      </c>
      <c r="L30" s="22">
        <v>375983</v>
      </c>
      <c r="M30" s="28">
        <v>3484</v>
      </c>
      <c r="N30" s="28">
        <v>3484</v>
      </c>
      <c r="O30" s="28">
        <v>307</v>
      </c>
      <c r="P30" s="22">
        <v>8647</v>
      </c>
      <c r="Q30" s="28">
        <v>1768</v>
      </c>
      <c r="R30" s="28">
        <v>1768</v>
      </c>
      <c r="S30" s="28">
        <v>1768</v>
      </c>
      <c r="T30" s="22">
        <v>187402</v>
      </c>
    </row>
    <row r="31" spans="1:20" ht="11.25">
      <c r="A31" s="7" t="s">
        <v>129</v>
      </c>
      <c r="B31" s="28">
        <v>750400</v>
      </c>
      <c r="C31" s="28">
        <v>288869</v>
      </c>
      <c r="D31" s="22">
        <v>328309</v>
      </c>
      <c r="E31" s="28">
        <v>130819</v>
      </c>
      <c r="F31" s="28">
        <v>140973</v>
      </c>
      <c r="G31" s="28">
        <v>99558</v>
      </c>
      <c r="H31" s="22">
        <v>370756</v>
      </c>
      <c r="I31" s="28">
        <v>482763</v>
      </c>
      <c r="J31" s="28">
        <v>464477</v>
      </c>
      <c r="K31" s="28">
        <v>474099</v>
      </c>
      <c r="L31" s="22">
        <v>-391188</v>
      </c>
      <c r="M31" s="28">
        <v>129923</v>
      </c>
      <c r="N31" s="28">
        <v>79170</v>
      </c>
      <c r="O31" s="28">
        <v>81963</v>
      </c>
      <c r="P31" s="22">
        <v>176917</v>
      </c>
      <c r="Q31" s="28">
        <v>415829</v>
      </c>
      <c r="R31" s="28">
        <v>437493</v>
      </c>
      <c r="S31" s="28">
        <v>258764</v>
      </c>
      <c r="T31" s="22">
        <v>1188195</v>
      </c>
    </row>
    <row r="32" spans="1:20" ht="11.25">
      <c r="A32" s="7" t="s">
        <v>132</v>
      </c>
      <c r="B32" s="28">
        <v>164701</v>
      </c>
      <c r="C32" s="28">
        <v>81866</v>
      </c>
      <c r="D32" s="22">
        <v>130037</v>
      </c>
      <c r="E32" s="28">
        <v>90473</v>
      </c>
      <c r="F32" s="28">
        <v>76159</v>
      </c>
      <c r="G32" s="28">
        <v>61924</v>
      </c>
      <c r="H32" s="22">
        <v>217824</v>
      </c>
      <c r="I32" s="28">
        <v>362637</v>
      </c>
      <c r="J32" s="28">
        <v>340213</v>
      </c>
      <c r="K32" s="28">
        <v>254382</v>
      </c>
      <c r="L32" s="22">
        <v>297136</v>
      </c>
      <c r="M32" s="28">
        <v>297780</v>
      </c>
      <c r="N32" s="28">
        <v>209566</v>
      </c>
      <c r="O32" s="28">
        <v>76906</v>
      </c>
      <c r="P32" s="22">
        <v>183815</v>
      </c>
      <c r="Q32" s="28">
        <v>244791</v>
      </c>
      <c r="R32" s="28">
        <v>244040</v>
      </c>
      <c r="S32" s="28">
        <v>137146</v>
      </c>
      <c r="T32" s="22">
        <v>579810</v>
      </c>
    </row>
    <row r="33" spans="1:20" ht="11.25">
      <c r="A33" s="7" t="s">
        <v>20</v>
      </c>
      <c r="B33" s="28">
        <v>585698</v>
      </c>
      <c r="C33" s="28">
        <v>207002</v>
      </c>
      <c r="D33" s="22">
        <v>198272</v>
      </c>
      <c r="E33" s="28">
        <v>40345</v>
      </c>
      <c r="F33" s="28">
        <v>64814</v>
      </c>
      <c r="G33" s="28">
        <v>37633</v>
      </c>
      <c r="H33" s="22">
        <v>152931</v>
      </c>
      <c r="I33" s="28">
        <v>120125</v>
      </c>
      <c r="J33" s="28">
        <v>124263</v>
      </c>
      <c r="K33" s="28">
        <v>219717</v>
      </c>
      <c r="L33" s="22"/>
      <c r="M33" s="28"/>
      <c r="N33" s="28"/>
      <c r="O33" s="28"/>
      <c r="P33" s="22"/>
      <c r="Q33" s="28"/>
      <c r="R33" s="28"/>
      <c r="S33" s="28"/>
      <c r="T33" s="22"/>
    </row>
    <row r="34" spans="1:20" ht="11.25">
      <c r="A34" s="7" t="s">
        <v>21</v>
      </c>
      <c r="B34" s="28">
        <v>13619</v>
      </c>
      <c r="C34" s="28">
        <v>4458</v>
      </c>
      <c r="D34" s="22">
        <v>7144</v>
      </c>
      <c r="E34" s="28">
        <v>3860</v>
      </c>
      <c r="F34" s="28">
        <v>3942</v>
      </c>
      <c r="G34" s="28">
        <v>2162</v>
      </c>
      <c r="H34" s="22">
        <v>-6158</v>
      </c>
      <c r="I34" s="28">
        <v>-7077</v>
      </c>
      <c r="J34" s="28">
        <v>-7346</v>
      </c>
      <c r="K34" s="28">
        <v>-1006</v>
      </c>
      <c r="L34" s="22">
        <v>-57517</v>
      </c>
      <c r="M34" s="28">
        <v>-38603</v>
      </c>
      <c r="N34" s="28">
        <v>-34165</v>
      </c>
      <c r="O34" s="28">
        <v>-8336</v>
      </c>
      <c r="P34" s="22">
        <v>-36764</v>
      </c>
      <c r="Q34" s="28">
        <v>-18693</v>
      </c>
      <c r="R34" s="28">
        <v>-13506</v>
      </c>
      <c r="S34" s="28">
        <v>-11274</v>
      </c>
      <c r="T34" s="22">
        <v>86976</v>
      </c>
    </row>
    <row r="35" spans="1:20" ht="12" thickBot="1">
      <c r="A35" s="7" t="s">
        <v>133</v>
      </c>
      <c r="B35" s="28">
        <v>572079</v>
      </c>
      <c r="C35" s="28">
        <v>202543</v>
      </c>
      <c r="D35" s="22">
        <v>191127</v>
      </c>
      <c r="E35" s="28">
        <v>36484</v>
      </c>
      <c r="F35" s="28">
        <v>60871</v>
      </c>
      <c r="G35" s="28">
        <v>35471</v>
      </c>
      <c r="H35" s="22">
        <v>159089</v>
      </c>
      <c r="I35" s="28">
        <v>127203</v>
      </c>
      <c r="J35" s="28">
        <v>131610</v>
      </c>
      <c r="K35" s="28">
        <v>220723</v>
      </c>
      <c r="L35" s="22">
        <v>-630807</v>
      </c>
      <c r="M35" s="28">
        <v>-129254</v>
      </c>
      <c r="N35" s="28">
        <v>-96230</v>
      </c>
      <c r="O35" s="28">
        <v>13393</v>
      </c>
      <c r="P35" s="22">
        <v>29867</v>
      </c>
      <c r="Q35" s="28">
        <v>135548</v>
      </c>
      <c r="R35" s="28">
        <v>206959</v>
      </c>
      <c r="S35" s="28">
        <v>132892</v>
      </c>
      <c r="T35" s="22">
        <v>521407</v>
      </c>
    </row>
    <row r="36" spans="1:20" ht="12" thickTop="1">
      <c r="A36" s="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8" ht="11.25">
      <c r="A38" s="20" t="s">
        <v>99</v>
      </c>
    </row>
    <row r="39" ht="11.25">
      <c r="A39" s="20" t="s">
        <v>100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P6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6" width="17.83203125" style="0" customWidth="1"/>
  </cols>
  <sheetData>
    <row r="1" ht="12" thickBot="1"/>
    <row r="2" spans="1:16" ht="12" thickTop="1">
      <c r="A2" s="10" t="s">
        <v>95</v>
      </c>
      <c r="B2" s="14">
        <v>7531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" thickBot="1">
      <c r="A3" s="11" t="s">
        <v>96</v>
      </c>
      <c r="B3" s="1" t="s">
        <v>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 thickTop="1">
      <c r="A4" s="10" t="s">
        <v>23</v>
      </c>
      <c r="B4" s="15" t="str">
        <f>HYPERLINK("http://www.kabupro.jp/mark/20130328/S000D4OH.htm","有価証券報告書")</f>
        <v>有価証券報告書</v>
      </c>
      <c r="C4" s="15" t="str">
        <f>HYPERLINK("http://www.kabupro.jp/mark/20120810/S000BMKN.htm","四半期報告書")</f>
        <v>四半期報告書</v>
      </c>
      <c r="D4" s="15" t="str">
        <f>HYPERLINK("http://www.kabupro.jp/mark/20130328/S000D4OH.htm","有価証券報告書")</f>
        <v>有価証券報告書</v>
      </c>
      <c r="E4" s="15" t="str">
        <f>HYPERLINK("http://www.kabupro.jp/mark/20111111/S0009O2Y.htm","四半期報告書")</f>
        <v>四半期報告書</v>
      </c>
      <c r="F4" s="15" t="str">
        <f>HYPERLINK("http://www.kabupro.jp/mark/20120810/S000BMKN.htm","四半期報告書")</f>
        <v>四半期報告書</v>
      </c>
      <c r="G4" s="15" t="str">
        <f>HYPERLINK("http://www.kabupro.jp/mark/20110513/S0008A91.htm","四半期報告書")</f>
        <v>四半期報告書</v>
      </c>
      <c r="H4" s="15" t="str">
        <f>HYPERLINK("http://www.kabupro.jp/mark/20120329/S000AKUK.htm","有価証券報告書")</f>
        <v>有価証券報告書</v>
      </c>
      <c r="I4" s="15" t="str">
        <f>HYPERLINK("http://www.kabupro.jp/mark/20111111/S0009O2Y.htm","四半期報告書")</f>
        <v>四半期報告書</v>
      </c>
      <c r="J4" s="15" t="str">
        <f>HYPERLINK("http://www.kabupro.jp/mark/20110812/S00094QU.htm","四半期報告書")</f>
        <v>四半期報告書</v>
      </c>
      <c r="K4" s="15" t="str">
        <f>HYPERLINK("http://www.kabupro.jp/mark/20110513/S0008A91.htm","四半期報告書")</f>
        <v>四半期報告書</v>
      </c>
      <c r="L4" s="15" t="str">
        <f>HYPERLINK("http://www.kabupro.jp/mark/20110330/S00081DG.htm","有価証券報告書")</f>
        <v>有価証券報告書</v>
      </c>
      <c r="M4" s="15" t="str">
        <f>HYPERLINK("http://www.kabupro.jp/mark/20101112/S000750A.htm","四半期報告書")</f>
        <v>四半期報告書</v>
      </c>
      <c r="N4" s="15" t="str">
        <f>HYPERLINK("http://www.kabupro.jp/mark/20100812/S0006JN4.htm","四半期報告書")</f>
        <v>四半期報告書</v>
      </c>
      <c r="O4" s="15" t="str">
        <f>HYPERLINK("http://www.kabupro.jp/mark/20100514/S0005OE3.htm","四半期報告書")</f>
        <v>四半期報告書</v>
      </c>
      <c r="P4" s="15" t="str">
        <f>HYPERLINK("http://www.kabupro.jp/mark/20100330/S0005G2C.htm","有価証券報告書")</f>
        <v>有価証券報告書</v>
      </c>
    </row>
    <row r="5" spans="1:16" ht="12" thickBot="1">
      <c r="A5" s="11" t="s">
        <v>24</v>
      </c>
      <c r="B5" s="1" t="s">
        <v>30</v>
      </c>
      <c r="C5" s="1" t="s">
        <v>142</v>
      </c>
      <c r="D5" s="1" t="s">
        <v>30</v>
      </c>
      <c r="E5" s="1" t="s">
        <v>146</v>
      </c>
      <c r="F5" s="1" t="s">
        <v>142</v>
      </c>
      <c r="G5" s="1" t="s">
        <v>150</v>
      </c>
      <c r="H5" s="1" t="s">
        <v>34</v>
      </c>
      <c r="I5" s="1" t="s">
        <v>146</v>
      </c>
      <c r="J5" s="1" t="s">
        <v>148</v>
      </c>
      <c r="K5" s="1" t="s">
        <v>150</v>
      </c>
      <c r="L5" s="1" t="s">
        <v>36</v>
      </c>
      <c r="M5" s="1" t="s">
        <v>152</v>
      </c>
      <c r="N5" s="1" t="s">
        <v>154</v>
      </c>
      <c r="O5" s="1" t="s">
        <v>156</v>
      </c>
      <c r="P5" s="1" t="s">
        <v>38</v>
      </c>
    </row>
    <row r="6" spans="1:16" ht="12.75" thickBot="1" thickTop="1">
      <c r="A6" s="10" t="s">
        <v>25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" thickTop="1">
      <c r="A7" s="12" t="s">
        <v>26</v>
      </c>
      <c r="B7" s="16" t="s">
        <v>31</v>
      </c>
      <c r="C7" s="14" t="s">
        <v>176</v>
      </c>
      <c r="D7" s="16" t="s">
        <v>31</v>
      </c>
      <c r="E7" s="14" t="s">
        <v>176</v>
      </c>
      <c r="F7" s="14" t="s">
        <v>176</v>
      </c>
      <c r="G7" s="14" t="s">
        <v>176</v>
      </c>
      <c r="H7" s="16" t="s">
        <v>31</v>
      </c>
      <c r="I7" s="14" t="s">
        <v>176</v>
      </c>
      <c r="J7" s="14" t="s">
        <v>176</v>
      </c>
      <c r="K7" s="14" t="s">
        <v>176</v>
      </c>
      <c r="L7" s="16" t="s">
        <v>31</v>
      </c>
      <c r="M7" s="14" t="s">
        <v>176</v>
      </c>
      <c r="N7" s="14" t="s">
        <v>176</v>
      </c>
      <c r="O7" s="14" t="s">
        <v>176</v>
      </c>
      <c r="P7" s="16" t="s">
        <v>31</v>
      </c>
    </row>
    <row r="8" spans="1:16" ht="11.25">
      <c r="A8" s="13" t="s">
        <v>27</v>
      </c>
      <c r="B8" s="17" t="s">
        <v>101</v>
      </c>
      <c r="C8" s="1" t="s">
        <v>101</v>
      </c>
      <c r="D8" s="17" t="s">
        <v>102</v>
      </c>
      <c r="E8" s="1" t="s">
        <v>102</v>
      </c>
      <c r="F8" s="1" t="s">
        <v>102</v>
      </c>
      <c r="G8" s="1" t="s">
        <v>102</v>
      </c>
      <c r="H8" s="17" t="s">
        <v>103</v>
      </c>
      <c r="I8" s="1" t="s">
        <v>103</v>
      </c>
      <c r="J8" s="1" t="s">
        <v>103</v>
      </c>
      <c r="K8" s="1" t="s">
        <v>103</v>
      </c>
      <c r="L8" s="17" t="s">
        <v>104</v>
      </c>
      <c r="M8" s="1" t="s">
        <v>104</v>
      </c>
      <c r="N8" s="1" t="s">
        <v>104</v>
      </c>
      <c r="O8" s="1" t="s">
        <v>104</v>
      </c>
      <c r="P8" s="17" t="s">
        <v>105</v>
      </c>
    </row>
    <row r="9" spans="1:16" ht="11.25">
      <c r="A9" s="13" t="s">
        <v>28</v>
      </c>
      <c r="B9" s="17" t="s">
        <v>32</v>
      </c>
      <c r="C9" s="1" t="s">
        <v>143</v>
      </c>
      <c r="D9" s="17" t="s">
        <v>33</v>
      </c>
      <c r="E9" s="1" t="s">
        <v>147</v>
      </c>
      <c r="F9" s="1" t="s">
        <v>149</v>
      </c>
      <c r="G9" s="1" t="s">
        <v>151</v>
      </c>
      <c r="H9" s="17" t="s">
        <v>35</v>
      </c>
      <c r="I9" s="1" t="s">
        <v>153</v>
      </c>
      <c r="J9" s="1" t="s">
        <v>155</v>
      </c>
      <c r="K9" s="1" t="s">
        <v>157</v>
      </c>
      <c r="L9" s="17" t="s">
        <v>37</v>
      </c>
      <c r="M9" s="1" t="s">
        <v>159</v>
      </c>
      <c r="N9" s="1" t="s">
        <v>161</v>
      </c>
      <c r="O9" s="1" t="s">
        <v>163</v>
      </c>
      <c r="P9" s="17" t="s">
        <v>39</v>
      </c>
    </row>
    <row r="10" spans="1:16" ht="12" thickBot="1">
      <c r="A10" s="13" t="s">
        <v>29</v>
      </c>
      <c r="B10" s="17" t="s">
        <v>41</v>
      </c>
      <c r="C10" s="1" t="s">
        <v>41</v>
      </c>
      <c r="D10" s="17" t="s">
        <v>41</v>
      </c>
      <c r="E10" s="1" t="s">
        <v>41</v>
      </c>
      <c r="F10" s="1" t="s">
        <v>41</v>
      </c>
      <c r="G10" s="1" t="s">
        <v>41</v>
      </c>
      <c r="H10" s="17" t="s">
        <v>41</v>
      </c>
      <c r="I10" s="1" t="s">
        <v>41</v>
      </c>
      <c r="J10" s="1" t="s">
        <v>41</v>
      </c>
      <c r="K10" s="1" t="s">
        <v>41</v>
      </c>
      <c r="L10" s="17" t="s">
        <v>41</v>
      </c>
      <c r="M10" s="1" t="s">
        <v>41</v>
      </c>
      <c r="N10" s="1" t="s">
        <v>41</v>
      </c>
      <c r="O10" s="1" t="s">
        <v>41</v>
      </c>
      <c r="P10" s="17" t="s">
        <v>41</v>
      </c>
    </row>
    <row r="11" spans="1:16" ht="12" thickTop="1">
      <c r="A11" s="30" t="s">
        <v>129</v>
      </c>
      <c r="B11" s="21">
        <v>328309</v>
      </c>
      <c r="C11" s="27">
        <v>140973</v>
      </c>
      <c r="D11" s="21">
        <v>370756</v>
      </c>
      <c r="E11" s="27">
        <v>482763</v>
      </c>
      <c r="F11" s="27">
        <v>464477</v>
      </c>
      <c r="G11" s="27">
        <v>474099</v>
      </c>
      <c r="H11" s="21">
        <v>-391188</v>
      </c>
      <c r="I11" s="27">
        <v>129923</v>
      </c>
      <c r="J11" s="27">
        <v>79170</v>
      </c>
      <c r="K11" s="27">
        <v>81963</v>
      </c>
      <c r="L11" s="21">
        <v>176917</v>
      </c>
      <c r="M11" s="27">
        <v>415829</v>
      </c>
      <c r="N11" s="27">
        <v>437493</v>
      </c>
      <c r="O11" s="27">
        <v>258764</v>
      </c>
      <c r="P11" s="21">
        <v>1188195</v>
      </c>
    </row>
    <row r="12" spans="1:16" ht="11.25">
      <c r="A12" s="6" t="s">
        <v>115</v>
      </c>
      <c r="B12" s="22">
        <v>148169</v>
      </c>
      <c r="C12" s="28">
        <v>72997</v>
      </c>
      <c r="D12" s="22">
        <v>161136</v>
      </c>
      <c r="E12" s="28">
        <v>120527</v>
      </c>
      <c r="F12" s="28">
        <v>78217</v>
      </c>
      <c r="G12" s="28">
        <v>37746</v>
      </c>
      <c r="H12" s="22">
        <v>228026</v>
      </c>
      <c r="I12" s="28">
        <v>165978</v>
      </c>
      <c r="J12" s="28">
        <v>106012</v>
      </c>
      <c r="K12" s="28">
        <v>53016</v>
      </c>
      <c r="L12" s="22">
        <v>226118</v>
      </c>
      <c r="M12" s="28">
        <v>166657</v>
      </c>
      <c r="N12" s="28">
        <v>110175</v>
      </c>
      <c r="O12" s="28">
        <v>55451</v>
      </c>
      <c r="P12" s="22">
        <v>241472</v>
      </c>
    </row>
    <row r="13" spans="1:16" ht="11.25">
      <c r="A13" s="6" t="s">
        <v>177</v>
      </c>
      <c r="B13" s="22"/>
      <c r="C13" s="28"/>
      <c r="D13" s="22">
        <v>251516</v>
      </c>
      <c r="E13" s="28">
        <v>236178</v>
      </c>
      <c r="F13" s="28">
        <v>243884</v>
      </c>
      <c r="G13" s="28">
        <v>134105</v>
      </c>
      <c r="H13" s="22"/>
      <c r="I13" s="28"/>
      <c r="J13" s="28"/>
      <c r="K13" s="28"/>
      <c r="L13" s="22"/>
      <c r="M13" s="28"/>
      <c r="N13" s="28"/>
      <c r="O13" s="28"/>
      <c r="P13" s="22"/>
    </row>
    <row r="14" spans="1:16" ht="11.25">
      <c r="A14" s="6" t="s">
        <v>178</v>
      </c>
      <c r="B14" s="22">
        <v>12533</v>
      </c>
      <c r="C14" s="28"/>
      <c r="D14" s="22">
        <v>39211</v>
      </c>
      <c r="E14" s="28"/>
      <c r="F14" s="28"/>
      <c r="G14" s="28"/>
      <c r="H14" s="22">
        <v>375983</v>
      </c>
      <c r="I14" s="28"/>
      <c r="J14" s="28"/>
      <c r="K14" s="28"/>
      <c r="L14" s="22"/>
      <c r="M14" s="28"/>
      <c r="N14" s="28"/>
      <c r="O14" s="28"/>
      <c r="P14" s="22"/>
    </row>
    <row r="15" spans="1:16" ht="11.25">
      <c r="A15" s="6" t="s">
        <v>127</v>
      </c>
      <c r="B15" s="22"/>
      <c r="C15" s="28"/>
      <c r="D15" s="22">
        <v>8627</v>
      </c>
      <c r="E15" s="28">
        <v>8627</v>
      </c>
      <c r="F15" s="28">
        <v>8627</v>
      </c>
      <c r="G15" s="28">
        <v>8627</v>
      </c>
      <c r="H15" s="22"/>
      <c r="I15" s="28"/>
      <c r="J15" s="28"/>
      <c r="K15" s="28"/>
      <c r="L15" s="22"/>
      <c r="M15" s="28"/>
      <c r="N15" s="28"/>
      <c r="O15" s="28"/>
      <c r="P15" s="22"/>
    </row>
    <row r="16" spans="1:16" ht="11.25">
      <c r="A16" s="6" t="s">
        <v>179</v>
      </c>
      <c r="B16" s="22">
        <v>138718</v>
      </c>
      <c r="C16" s="28">
        <v>91228</v>
      </c>
      <c r="D16" s="22">
        <v>182456</v>
      </c>
      <c r="E16" s="28">
        <v>136842</v>
      </c>
      <c r="F16" s="28">
        <v>91228</v>
      </c>
      <c r="G16" s="28">
        <v>45614</v>
      </c>
      <c r="H16" s="22">
        <v>178706</v>
      </c>
      <c r="I16" s="28">
        <v>133091</v>
      </c>
      <c r="J16" s="28">
        <v>87477</v>
      </c>
      <c r="K16" s="28">
        <v>43738</v>
      </c>
      <c r="L16" s="22">
        <v>174955</v>
      </c>
      <c r="M16" s="28">
        <v>131216</v>
      </c>
      <c r="N16" s="28">
        <v>87477</v>
      </c>
      <c r="O16" s="28">
        <v>43738</v>
      </c>
      <c r="P16" s="22">
        <v>174955</v>
      </c>
    </row>
    <row r="17" spans="1:16" ht="11.25">
      <c r="A17" s="6" t="s">
        <v>180</v>
      </c>
      <c r="B17" s="22">
        <v>2000</v>
      </c>
      <c r="C17" s="28"/>
      <c r="D17" s="22">
        <v>-440</v>
      </c>
      <c r="E17" s="28"/>
      <c r="F17" s="28"/>
      <c r="G17" s="28"/>
      <c r="H17" s="22">
        <v>-760</v>
      </c>
      <c r="I17" s="28"/>
      <c r="J17" s="28"/>
      <c r="K17" s="28"/>
      <c r="L17" s="22">
        <v>-25516</v>
      </c>
      <c r="M17" s="28"/>
      <c r="N17" s="28"/>
      <c r="O17" s="28"/>
      <c r="P17" s="22">
        <v>19883</v>
      </c>
    </row>
    <row r="18" spans="1:16" ht="11.25">
      <c r="A18" s="6" t="s">
        <v>181</v>
      </c>
      <c r="B18" s="22">
        <v>-15000</v>
      </c>
      <c r="C18" s="28"/>
      <c r="D18" s="22">
        <v>18000</v>
      </c>
      <c r="E18" s="28"/>
      <c r="F18" s="28"/>
      <c r="G18" s="28"/>
      <c r="H18" s="22">
        <v>-3000</v>
      </c>
      <c r="I18" s="28"/>
      <c r="J18" s="28"/>
      <c r="K18" s="28"/>
      <c r="L18" s="22">
        <v>-15000</v>
      </c>
      <c r="M18" s="28"/>
      <c r="N18" s="28"/>
      <c r="O18" s="28"/>
      <c r="P18" s="22">
        <v>5000</v>
      </c>
    </row>
    <row r="19" spans="1:16" ht="11.25">
      <c r="A19" s="6" t="s">
        <v>182</v>
      </c>
      <c r="B19" s="22">
        <v>963</v>
      </c>
      <c r="C19" s="28"/>
      <c r="D19" s="22">
        <v>2256</v>
      </c>
      <c r="E19" s="28"/>
      <c r="F19" s="28"/>
      <c r="G19" s="28"/>
      <c r="H19" s="22">
        <v>471</v>
      </c>
      <c r="I19" s="28"/>
      <c r="J19" s="28"/>
      <c r="K19" s="28"/>
      <c r="L19" s="22">
        <v>3408</v>
      </c>
      <c r="M19" s="28"/>
      <c r="N19" s="28"/>
      <c r="O19" s="28"/>
      <c r="P19" s="22">
        <v>6739</v>
      </c>
    </row>
    <row r="20" spans="1:16" ht="11.25">
      <c r="A20" s="6" t="s">
        <v>183</v>
      </c>
      <c r="B20" s="22">
        <v>1260</v>
      </c>
      <c r="C20" s="28"/>
      <c r="D20" s="22">
        <v>3771</v>
      </c>
      <c r="E20" s="28"/>
      <c r="F20" s="28"/>
      <c r="G20" s="28"/>
      <c r="H20" s="22">
        <v>-52212</v>
      </c>
      <c r="I20" s="28"/>
      <c r="J20" s="28"/>
      <c r="K20" s="28"/>
      <c r="L20" s="22">
        <v>8047</v>
      </c>
      <c r="M20" s="28"/>
      <c r="N20" s="28"/>
      <c r="O20" s="28"/>
      <c r="P20" s="22">
        <v>16805</v>
      </c>
    </row>
    <row r="21" spans="1:16" ht="11.25">
      <c r="A21" s="6" t="s">
        <v>184</v>
      </c>
      <c r="B21" s="22">
        <v>7189</v>
      </c>
      <c r="C21" s="28">
        <v>-3841</v>
      </c>
      <c r="D21" s="22">
        <v>10106</v>
      </c>
      <c r="E21" s="28">
        <v>-9411</v>
      </c>
      <c r="F21" s="28">
        <v>-7424</v>
      </c>
      <c r="G21" s="28">
        <v>-2694</v>
      </c>
      <c r="H21" s="22">
        <v>-48589</v>
      </c>
      <c r="I21" s="28">
        <v>-2042</v>
      </c>
      <c r="J21" s="28">
        <v>-3642</v>
      </c>
      <c r="K21" s="28">
        <v>-8660</v>
      </c>
      <c r="L21" s="22">
        <v>-55672</v>
      </c>
      <c r="M21" s="28">
        <v>-55382</v>
      </c>
      <c r="N21" s="28">
        <v>-52449</v>
      </c>
      <c r="O21" s="28">
        <v>-39046</v>
      </c>
      <c r="P21" s="22">
        <v>79739</v>
      </c>
    </row>
    <row r="22" spans="1:16" ht="11.25">
      <c r="A22" s="6" t="s">
        <v>185</v>
      </c>
      <c r="B22" s="22">
        <v>515</v>
      </c>
      <c r="C22" s="28"/>
      <c r="D22" s="22">
        <v>5656</v>
      </c>
      <c r="E22" s="28"/>
      <c r="F22" s="28"/>
      <c r="G22" s="28"/>
      <c r="H22" s="22"/>
      <c r="I22" s="28"/>
      <c r="J22" s="28"/>
      <c r="K22" s="28"/>
      <c r="L22" s="22">
        <v>8647</v>
      </c>
      <c r="M22" s="28"/>
      <c r="N22" s="28"/>
      <c r="O22" s="28"/>
      <c r="P22" s="22">
        <v>178223</v>
      </c>
    </row>
    <row r="23" spans="1:16" ht="11.25">
      <c r="A23" s="6" t="s">
        <v>186</v>
      </c>
      <c r="B23" s="22">
        <v>3650</v>
      </c>
      <c r="C23" s="28"/>
      <c r="D23" s="22"/>
      <c r="E23" s="28"/>
      <c r="F23" s="28"/>
      <c r="G23" s="28"/>
      <c r="H23" s="22">
        <v>1300</v>
      </c>
      <c r="I23" s="28"/>
      <c r="J23" s="28"/>
      <c r="K23" s="28"/>
      <c r="L23" s="22">
        <v>750</v>
      </c>
      <c r="M23" s="28"/>
      <c r="N23" s="28"/>
      <c r="O23" s="28"/>
      <c r="P23" s="22">
        <v>9178</v>
      </c>
    </row>
    <row r="24" spans="1:16" ht="11.25">
      <c r="A24" s="6" t="s">
        <v>187</v>
      </c>
      <c r="B24" s="22">
        <v>-23506</v>
      </c>
      <c r="C24" s="28">
        <v>-13184</v>
      </c>
      <c r="D24" s="22">
        <v>-23839</v>
      </c>
      <c r="E24" s="28">
        <v>-14695</v>
      </c>
      <c r="F24" s="28">
        <v>-12756</v>
      </c>
      <c r="G24" s="28">
        <v>-2403</v>
      </c>
      <c r="H24" s="22">
        <v>-23743</v>
      </c>
      <c r="I24" s="28">
        <v>-13974</v>
      </c>
      <c r="J24" s="28">
        <v>-11387</v>
      </c>
      <c r="K24" s="28">
        <v>-2780</v>
      </c>
      <c r="L24" s="22">
        <v>-34254</v>
      </c>
      <c r="M24" s="28">
        <v>-24964</v>
      </c>
      <c r="N24" s="28">
        <v>-21707</v>
      </c>
      <c r="O24" s="28">
        <v>-4707</v>
      </c>
      <c r="P24" s="22">
        <v>-50225</v>
      </c>
    </row>
    <row r="25" spans="1:16" ht="11.25">
      <c r="A25" s="6" t="s">
        <v>188</v>
      </c>
      <c r="B25" s="22">
        <v>-20194</v>
      </c>
      <c r="C25" s="28">
        <v>-20194</v>
      </c>
      <c r="D25" s="22"/>
      <c r="E25" s="28"/>
      <c r="F25" s="28"/>
      <c r="G25" s="28"/>
      <c r="H25" s="22"/>
      <c r="I25" s="28"/>
      <c r="J25" s="28"/>
      <c r="K25" s="28"/>
      <c r="L25" s="22"/>
      <c r="M25" s="28"/>
      <c r="N25" s="28"/>
      <c r="O25" s="28"/>
      <c r="P25" s="22"/>
    </row>
    <row r="26" spans="1:16" ht="11.25">
      <c r="A26" s="6" t="s">
        <v>122</v>
      </c>
      <c r="B26" s="22">
        <v>26798</v>
      </c>
      <c r="C26" s="28">
        <v>13753</v>
      </c>
      <c r="D26" s="22">
        <v>33135</v>
      </c>
      <c r="E26" s="28">
        <v>25573</v>
      </c>
      <c r="F26" s="28">
        <v>17191</v>
      </c>
      <c r="G26" s="28">
        <v>8655</v>
      </c>
      <c r="H26" s="22">
        <v>36061</v>
      </c>
      <c r="I26" s="28">
        <v>27198</v>
      </c>
      <c r="J26" s="28">
        <v>18219</v>
      </c>
      <c r="K26" s="28">
        <v>10770</v>
      </c>
      <c r="L26" s="22">
        <v>73917</v>
      </c>
      <c r="M26" s="28">
        <v>61211</v>
      </c>
      <c r="N26" s="28">
        <v>45014</v>
      </c>
      <c r="O26" s="28">
        <v>24895</v>
      </c>
      <c r="P26" s="22">
        <v>134991</v>
      </c>
    </row>
    <row r="27" spans="1:16" ht="11.25">
      <c r="A27" s="6" t="s">
        <v>189</v>
      </c>
      <c r="B27" s="22">
        <v>617148</v>
      </c>
      <c r="C27" s="28">
        <v>704067</v>
      </c>
      <c r="D27" s="22">
        <v>-501971</v>
      </c>
      <c r="E27" s="28">
        <v>861714</v>
      </c>
      <c r="F27" s="28">
        <v>237171</v>
      </c>
      <c r="G27" s="28">
        <v>468381</v>
      </c>
      <c r="H27" s="22">
        <v>-1686914</v>
      </c>
      <c r="I27" s="28">
        <v>460541</v>
      </c>
      <c r="J27" s="28">
        <v>442186</v>
      </c>
      <c r="K27" s="28">
        <v>1137465</v>
      </c>
      <c r="L27" s="22">
        <v>8698943</v>
      </c>
      <c r="M27" s="28">
        <v>8271084</v>
      </c>
      <c r="N27" s="28">
        <v>7843270</v>
      </c>
      <c r="O27" s="28">
        <v>5489867</v>
      </c>
      <c r="P27" s="22">
        <v>-1733117</v>
      </c>
    </row>
    <row r="28" spans="1:16" ht="11.25">
      <c r="A28" s="6" t="s">
        <v>190</v>
      </c>
      <c r="B28" s="22">
        <v>-304326</v>
      </c>
      <c r="C28" s="28">
        <v>-477679</v>
      </c>
      <c r="D28" s="22">
        <v>-347585</v>
      </c>
      <c r="E28" s="28">
        <v>-528416</v>
      </c>
      <c r="F28" s="28">
        <v>-777253</v>
      </c>
      <c r="G28" s="28">
        <v>-454335</v>
      </c>
      <c r="H28" s="22">
        <v>86810</v>
      </c>
      <c r="I28" s="28">
        <v>150555</v>
      </c>
      <c r="J28" s="28">
        <v>-424940</v>
      </c>
      <c r="K28" s="28">
        <v>146236</v>
      </c>
      <c r="L28" s="22">
        <v>2282383</v>
      </c>
      <c r="M28" s="28">
        <v>2110855</v>
      </c>
      <c r="N28" s="28">
        <v>2050574</v>
      </c>
      <c r="O28" s="28">
        <v>1654353</v>
      </c>
      <c r="P28" s="22">
        <v>-724472</v>
      </c>
    </row>
    <row r="29" spans="1:16" ht="11.25">
      <c r="A29" s="6" t="s">
        <v>191</v>
      </c>
      <c r="B29" s="22">
        <v>-264640</v>
      </c>
      <c r="C29" s="28">
        <v>220887</v>
      </c>
      <c r="D29" s="22">
        <v>239543</v>
      </c>
      <c r="E29" s="28">
        <v>-946782</v>
      </c>
      <c r="F29" s="28">
        <v>-530655</v>
      </c>
      <c r="G29" s="28">
        <v>-682691</v>
      </c>
      <c r="H29" s="22">
        <v>1371361</v>
      </c>
      <c r="I29" s="28">
        <v>46244</v>
      </c>
      <c r="J29" s="28">
        <v>377182</v>
      </c>
      <c r="K29" s="28">
        <v>-1220732</v>
      </c>
      <c r="L29" s="22">
        <v>-7685080</v>
      </c>
      <c r="M29" s="28">
        <v>-8412952</v>
      </c>
      <c r="N29" s="28">
        <v>-8332521</v>
      </c>
      <c r="O29" s="28">
        <v>-6165862</v>
      </c>
      <c r="P29" s="22">
        <v>3835172</v>
      </c>
    </row>
    <row r="30" spans="1:16" ht="11.25">
      <c r="A30" s="6" t="s">
        <v>45</v>
      </c>
      <c r="B30" s="22">
        <v>-348610</v>
      </c>
      <c r="C30" s="28">
        <v>-524301</v>
      </c>
      <c r="D30" s="22">
        <v>171610</v>
      </c>
      <c r="E30" s="28">
        <v>-9040</v>
      </c>
      <c r="F30" s="28">
        <v>-170891</v>
      </c>
      <c r="G30" s="28">
        <v>337408</v>
      </c>
      <c r="H30" s="22">
        <v>-916859</v>
      </c>
      <c r="I30" s="28">
        <v>-156692</v>
      </c>
      <c r="J30" s="28">
        <v>-355855</v>
      </c>
      <c r="K30" s="28">
        <v>134694</v>
      </c>
      <c r="L30" s="22">
        <v>-37536</v>
      </c>
      <c r="M30" s="28">
        <v>-82322</v>
      </c>
      <c r="N30" s="28">
        <v>-291269</v>
      </c>
      <c r="O30" s="28">
        <v>-545913</v>
      </c>
      <c r="P30" s="22">
        <v>-392650</v>
      </c>
    </row>
    <row r="31" spans="1:16" ht="11.25">
      <c r="A31" s="6" t="s">
        <v>192</v>
      </c>
      <c r="B31" s="22">
        <v>310977</v>
      </c>
      <c r="C31" s="28">
        <v>596061</v>
      </c>
      <c r="D31" s="22">
        <v>623949</v>
      </c>
      <c r="E31" s="28">
        <v>832223</v>
      </c>
      <c r="F31" s="28">
        <v>207120</v>
      </c>
      <c r="G31" s="28">
        <v>231069</v>
      </c>
      <c r="H31" s="22">
        <v>-853730</v>
      </c>
      <c r="I31" s="28">
        <v>-472636</v>
      </c>
      <c r="J31" s="28">
        <v>314424</v>
      </c>
      <c r="K31" s="28">
        <v>375711</v>
      </c>
      <c r="L31" s="22">
        <v>3801029</v>
      </c>
      <c r="M31" s="28">
        <v>2583003</v>
      </c>
      <c r="N31" s="28">
        <v>1877827</v>
      </c>
      <c r="O31" s="28">
        <v>773310</v>
      </c>
      <c r="P31" s="22">
        <v>2989892</v>
      </c>
    </row>
    <row r="32" spans="1:16" ht="11.25">
      <c r="A32" s="6" t="s">
        <v>193</v>
      </c>
      <c r="B32" s="22">
        <v>-199518</v>
      </c>
      <c r="C32" s="28">
        <v>-133858</v>
      </c>
      <c r="D32" s="22">
        <v>-194349</v>
      </c>
      <c r="E32" s="28">
        <v>-193750</v>
      </c>
      <c r="F32" s="28">
        <v>-103476</v>
      </c>
      <c r="G32" s="28">
        <v>-109813</v>
      </c>
      <c r="H32" s="22">
        <v>-114190</v>
      </c>
      <c r="I32" s="28">
        <v>-113830</v>
      </c>
      <c r="J32" s="28">
        <v>-27709</v>
      </c>
      <c r="K32" s="28">
        <v>-319353</v>
      </c>
      <c r="L32" s="22">
        <v>-662783</v>
      </c>
      <c r="M32" s="28">
        <v>-656606</v>
      </c>
      <c r="N32" s="28">
        <v>-458034</v>
      </c>
      <c r="O32" s="28">
        <v>-461248</v>
      </c>
      <c r="P32" s="22">
        <v>-317016</v>
      </c>
    </row>
    <row r="33" spans="1:16" ht="11.25">
      <c r="A33" s="6" t="s">
        <v>194</v>
      </c>
      <c r="B33" s="22">
        <v>-1673</v>
      </c>
      <c r="C33" s="28">
        <v>-1673</v>
      </c>
      <c r="D33" s="22">
        <v>-139521</v>
      </c>
      <c r="E33" s="28">
        <v>-73025</v>
      </c>
      <c r="F33" s="28">
        <v>-32495</v>
      </c>
      <c r="G33" s="28"/>
      <c r="H33" s="22"/>
      <c r="I33" s="28"/>
      <c r="J33" s="28"/>
      <c r="K33" s="28"/>
      <c r="L33" s="22"/>
      <c r="M33" s="28"/>
      <c r="N33" s="28"/>
      <c r="O33" s="28"/>
      <c r="P33" s="22"/>
    </row>
    <row r="34" spans="1:16" ht="11.25">
      <c r="A34" s="6" t="s">
        <v>195</v>
      </c>
      <c r="B34" s="22">
        <v>20194</v>
      </c>
      <c r="C34" s="28">
        <v>20194</v>
      </c>
      <c r="D34" s="22"/>
      <c r="E34" s="28"/>
      <c r="F34" s="28"/>
      <c r="G34" s="28"/>
      <c r="H34" s="22"/>
      <c r="I34" s="28"/>
      <c r="J34" s="28"/>
      <c r="K34" s="28"/>
      <c r="L34" s="22"/>
      <c r="M34" s="28"/>
      <c r="N34" s="28"/>
      <c r="O34" s="28"/>
      <c r="P34" s="22"/>
    </row>
    <row r="35" spans="1:16" ht="12" thickBot="1">
      <c r="A35" s="5" t="s">
        <v>196</v>
      </c>
      <c r="B35" s="23">
        <v>129980</v>
      </c>
      <c r="C35" s="29">
        <v>480723</v>
      </c>
      <c r="D35" s="23">
        <v>290078</v>
      </c>
      <c r="E35" s="29">
        <v>565447</v>
      </c>
      <c r="F35" s="29">
        <v>71148</v>
      </c>
      <c r="G35" s="29">
        <v>121255</v>
      </c>
      <c r="H35" s="23">
        <v>-967921</v>
      </c>
      <c r="I35" s="29">
        <v>-586466</v>
      </c>
      <c r="J35" s="29">
        <v>286714</v>
      </c>
      <c r="K35" s="29">
        <v>56357</v>
      </c>
      <c r="L35" s="23">
        <v>3138245</v>
      </c>
      <c r="M35" s="29">
        <v>1926396</v>
      </c>
      <c r="N35" s="29">
        <v>1419792</v>
      </c>
      <c r="O35" s="29">
        <v>312062</v>
      </c>
      <c r="P35" s="23">
        <v>2672875</v>
      </c>
    </row>
    <row r="36" spans="1:16" ht="12" thickTop="1">
      <c r="A36" s="6" t="s">
        <v>197</v>
      </c>
      <c r="B36" s="22">
        <v>100000</v>
      </c>
      <c r="C36" s="28">
        <v>50000</v>
      </c>
      <c r="D36" s="22"/>
      <c r="E36" s="28"/>
      <c r="F36" s="28"/>
      <c r="G36" s="28"/>
      <c r="H36" s="22"/>
      <c r="I36" s="28"/>
      <c r="J36" s="28"/>
      <c r="K36" s="28"/>
      <c r="L36" s="22"/>
      <c r="M36" s="28"/>
      <c r="N36" s="28"/>
      <c r="O36" s="28"/>
      <c r="P36" s="22"/>
    </row>
    <row r="37" spans="1:16" ht="11.25">
      <c r="A37" s="6" t="s">
        <v>198</v>
      </c>
      <c r="B37" s="22">
        <v>-3914</v>
      </c>
      <c r="C37" s="28">
        <v>-2154</v>
      </c>
      <c r="D37" s="22">
        <v>-5677</v>
      </c>
      <c r="E37" s="28">
        <v>-4431</v>
      </c>
      <c r="F37" s="28">
        <v>-1801</v>
      </c>
      <c r="G37" s="28">
        <v>-901</v>
      </c>
      <c r="H37" s="22">
        <v>-8005</v>
      </c>
      <c r="I37" s="28">
        <v>-6547</v>
      </c>
      <c r="J37" s="28">
        <v>-3598</v>
      </c>
      <c r="K37" s="28">
        <v>-1797</v>
      </c>
      <c r="L37" s="22">
        <v>-8544</v>
      </c>
      <c r="M37" s="28">
        <v>-6674</v>
      </c>
      <c r="N37" s="28">
        <v>-3598</v>
      </c>
      <c r="O37" s="28">
        <v>-1801</v>
      </c>
      <c r="P37" s="22">
        <v>-93976</v>
      </c>
    </row>
    <row r="38" spans="1:16" ht="11.25">
      <c r="A38" s="6" t="s">
        <v>199</v>
      </c>
      <c r="B38" s="22">
        <v>57</v>
      </c>
      <c r="C38" s="28"/>
      <c r="D38" s="22">
        <v>87856</v>
      </c>
      <c r="E38" s="28">
        <v>86530</v>
      </c>
      <c r="F38" s="28">
        <v>86530</v>
      </c>
      <c r="G38" s="28"/>
      <c r="H38" s="22"/>
      <c r="I38" s="28"/>
      <c r="J38" s="28"/>
      <c r="K38" s="28"/>
      <c r="L38" s="22"/>
      <c r="M38" s="28"/>
      <c r="N38" s="28"/>
      <c r="O38" s="28"/>
      <c r="P38" s="22"/>
    </row>
    <row r="39" spans="1:16" ht="11.25">
      <c r="A39" s="6" t="s">
        <v>200</v>
      </c>
      <c r="B39" s="22">
        <v>309837</v>
      </c>
      <c r="C39" s="28">
        <v>155676</v>
      </c>
      <c r="D39" s="22">
        <v>265200</v>
      </c>
      <c r="E39" s="28">
        <v>190409</v>
      </c>
      <c r="F39" s="28">
        <v>132487</v>
      </c>
      <c r="G39" s="28">
        <v>66001</v>
      </c>
      <c r="H39" s="22">
        <v>323144</v>
      </c>
      <c r="I39" s="28">
        <v>241792</v>
      </c>
      <c r="J39" s="28">
        <v>158955</v>
      </c>
      <c r="K39" s="28">
        <v>79603</v>
      </c>
      <c r="L39" s="22">
        <v>328590</v>
      </c>
      <c r="M39" s="28">
        <v>247149</v>
      </c>
      <c r="N39" s="28">
        <v>161147</v>
      </c>
      <c r="O39" s="28">
        <v>76665</v>
      </c>
      <c r="P39" s="22"/>
    </row>
    <row r="40" spans="1:16" ht="11.25">
      <c r="A40" s="6" t="s">
        <v>201</v>
      </c>
      <c r="B40" s="22">
        <v>-53214</v>
      </c>
      <c r="C40" s="28">
        <v>-31872</v>
      </c>
      <c r="D40" s="22">
        <v>-65431</v>
      </c>
      <c r="E40" s="28">
        <v>-34931</v>
      </c>
      <c r="F40" s="28">
        <v>-34931</v>
      </c>
      <c r="G40" s="28"/>
      <c r="H40" s="22">
        <v>-187307</v>
      </c>
      <c r="I40" s="28">
        <v>-157094</v>
      </c>
      <c r="J40" s="28"/>
      <c r="K40" s="28"/>
      <c r="L40" s="22">
        <v>-40307</v>
      </c>
      <c r="M40" s="28">
        <v>-13690</v>
      </c>
      <c r="N40" s="28">
        <v>-3387</v>
      </c>
      <c r="O40" s="28">
        <v>-1960</v>
      </c>
      <c r="P40" s="22">
        <v>-41093</v>
      </c>
    </row>
    <row r="41" spans="1:16" ht="11.25">
      <c r="A41" s="6" t="s">
        <v>202</v>
      </c>
      <c r="B41" s="22"/>
      <c r="C41" s="28"/>
      <c r="D41" s="22">
        <v>1318</v>
      </c>
      <c r="E41" s="28">
        <v>1318</v>
      </c>
      <c r="F41" s="28"/>
      <c r="G41" s="28"/>
      <c r="H41" s="22">
        <v>933</v>
      </c>
      <c r="I41" s="28">
        <v>857</v>
      </c>
      <c r="J41" s="28"/>
      <c r="K41" s="28"/>
      <c r="L41" s="22">
        <v>1518</v>
      </c>
      <c r="M41" s="28">
        <v>1518</v>
      </c>
      <c r="N41" s="28">
        <v>1452</v>
      </c>
      <c r="O41" s="28">
        <v>1452</v>
      </c>
      <c r="P41" s="22">
        <v>45809</v>
      </c>
    </row>
    <row r="42" spans="1:16" ht="11.25">
      <c r="A42" s="6" t="s">
        <v>203</v>
      </c>
      <c r="B42" s="22">
        <v>-6900</v>
      </c>
      <c r="C42" s="28">
        <v>-3000</v>
      </c>
      <c r="D42" s="22">
        <v>-6900</v>
      </c>
      <c r="E42" s="28">
        <v>-6900</v>
      </c>
      <c r="F42" s="28">
        <v>-5400</v>
      </c>
      <c r="G42" s="28">
        <v>-5400</v>
      </c>
      <c r="H42" s="22">
        <v>-3600</v>
      </c>
      <c r="I42" s="28">
        <v>-2000</v>
      </c>
      <c r="J42" s="28"/>
      <c r="K42" s="28"/>
      <c r="L42" s="22">
        <v>-35101</v>
      </c>
      <c r="M42" s="28">
        <v>-34000</v>
      </c>
      <c r="N42" s="28">
        <v>-34000</v>
      </c>
      <c r="O42" s="28">
        <v>-30045</v>
      </c>
      <c r="P42" s="22">
        <v>-50936</v>
      </c>
    </row>
    <row r="43" spans="1:16" ht="11.25">
      <c r="A43" s="6" t="s">
        <v>204</v>
      </c>
      <c r="B43" s="22">
        <v>27652</v>
      </c>
      <c r="C43" s="28">
        <v>13147</v>
      </c>
      <c r="D43" s="22">
        <v>14996</v>
      </c>
      <c r="E43" s="28">
        <v>14685</v>
      </c>
      <c r="F43" s="28">
        <v>13439</v>
      </c>
      <c r="G43" s="28">
        <v>3158</v>
      </c>
      <c r="H43" s="22">
        <v>3887</v>
      </c>
      <c r="I43" s="28">
        <v>1524</v>
      </c>
      <c r="J43" s="28"/>
      <c r="K43" s="28"/>
      <c r="L43" s="22">
        <v>39888</v>
      </c>
      <c r="M43" s="28">
        <v>11714</v>
      </c>
      <c r="N43" s="28">
        <v>5763</v>
      </c>
      <c r="O43" s="28">
        <v>2868</v>
      </c>
      <c r="P43" s="22">
        <v>11942</v>
      </c>
    </row>
    <row r="44" spans="1:16" ht="11.25">
      <c r="A44" s="6" t="s">
        <v>205</v>
      </c>
      <c r="B44" s="22">
        <v>23481</v>
      </c>
      <c r="C44" s="28">
        <v>13182</v>
      </c>
      <c r="D44" s="22">
        <v>23774</v>
      </c>
      <c r="E44" s="28">
        <v>14880</v>
      </c>
      <c r="F44" s="28">
        <v>12701</v>
      </c>
      <c r="G44" s="28">
        <v>1773</v>
      </c>
      <c r="H44" s="22">
        <v>23583</v>
      </c>
      <c r="I44" s="28">
        <v>13835</v>
      </c>
      <c r="J44" s="28">
        <v>12038</v>
      </c>
      <c r="K44" s="28">
        <v>3021</v>
      </c>
      <c r="L44" s="22">
        <v>34988</v>
      </c>
      <c r="M44" s="28">
        <v>25805</v>
      </c>
      <c r="N44" s="28">
        <v>23018</v>
      </c>
      <c r="O44" s="28">
        <v>4676</v>
      </c>
      <c r="P44" s="22">
        <v>46335</v>
      </c>
    </row>
    <row r="45" spans="1:16" ht="11.25">
      <c r="A45" s="6" t="s">
        <v>45</v>
      </c>
      <c r="B45" s="22">
        <v>-96422</v>
      </c>
      <c r="C45" s="28">
        <v>-36968</v>
      </c>
      <c r="D45" s="22">
        <v>-36604</v>
      </c>
      <c r="E45" s="28">
        <v>-25843</v>
      </c>
      <c r="F45" s="28">
        <v>-19683</v>
      </c>
      <c r="G45" s="28">
        <v>-8384</v>
      </c>
      <c r="H45" s="22">
        <v>-26597</v>
      </c>
      <c r="I45" s="28">
        <v>-36353</v>
      </c>
      <c r="J45" s="28">
        <v>3094</v>
      </c>
      <c r="K45" s="28">
        <v>-15175</v>
      </c>
      <c r="L45" s="22">
        <v>-62933</v>
      </c>
      <c r="M45" s="28">
        <v>-31765</v>
      </c>
      <c r="N45" s="28">
        <v>-9841</v>
      </c>
      <c r="O45" s="28">
        <v>1770</v>
      </c>
      <c r="P45" s="22">
        <v>-50980</v>
      </c>
    </row>
    <row r="46" spans="1:16" ht="12" thickBot="1">
      <c r="A46" s="5" t="s">
        <v>206</v>
      </c>
      <c r="B46" s="23">
        <v>300575</v>
      </c>
      <c r="C46" s="29">
        <v>158011</v>
      </c>
      <c r="D46" s="23">
        <v>278532</v>
      </c>
      <c r="E46" s="29">
        <v>235716</v>
      </c>
      <c r="F46" s="29">
        <v>183341</v>
      </c>
      <c r="G46" s="29">
        <v>56248</v>
      </c>
      <c r="H46" s="23">
        <v>-152399</v>
      </c>
      <c r="I46" s="29">
        <v>-232084</v>
      </c>
      <c r="J46" s="29">
        <v>-117609</v>
      </c>
      <c r="K46" s="29">
        <v>865652</v>
      </c>
      <c r="L46" s="23">
        <v>-541901</v>
      </c>
      <c r="M46" s="29">
        <v>200057</v>
      </c>
      <c r="N46" s="29">
        <v>140554</v>
      </c>
      <c r="O46" s="29">
        <v>53626</v>
      </c>
      <c r="P46" s="23">
        <v>-132899</v>
      </c>
    </row>
    <row r="47" spans="1:16" ht="12" thickTop="1">
      <c r="A47" s="6" t="s">
        <v>207</v>
      </c>
      <c r="B47" s="22">
        <v>-330000</v>
      </c>
      <c r="C47" s="28">
        <v>-280000</v>
      </c>
      <c r="D47" s="22">
        <v>-150000</v>
      </c>
      <c r="E47" s="28">
        <v>108859</v>
      </c>
      <c r="F47" s="28">
        <v>150000</v>
      </c>
      <c r="G47" s="28">
        <v>350000</v>
      </c>
      <c r="H47" s="22">
        <v>1250000</v>
      </c>
      <c r="I47" s="28">
        <v>2280678</v>
      </c>
      <c r="J47" s="28">
        <v>600000</v>
      </c>
      <c r="K47" s="28">
        <v>953425</v>
      </c>
      <c r="L47" s="22">
        <v>-1340000</v>
      </c>
      <c r="M47" s="28">
        <v>-730000</v>
      </c>
      <c r="N47" s="28">
        <v>-1110000</v>
      </c>
      <c r="O47" s="28">
        <v>114555</v>
      </c>
      <c r="P47" s="22">
        <v>-1310000</v>
      </c>
    </row>
    <row r="48" spans="1:16" ht="11.25">
      <c r="A48" s="6" t="s">
        <v>0</v>
      </c>
      <c r="B48" s="22">
        <v>100000</v>
      </c>
      <c r="C48" s="28">
        <v>100000</v>
      </c>
      <c r="D48" s="22">
        <v>250000</v>
      </c>
      <c r="E48" s="28">
        <v>250000</v>
      </c>
      <c r="F48" s="28">
        <v>100000</v>
      </c>
      <c r="G48" s="28"/>
      <c r="H48" s="22">
        <v>150000</v>
      </c>
      <c r="I48" s="28">
        <v>150000</v>
      </c>
      <c r="J48" s="28"/>
      <c r="K48" s="28"/>
      <c r="L48" s="22"/>
      <c r="M48" s="28"/>
      <c r="N48" s="28"/>
      <c r="O48" s="28"/>
      <c r="P48" s="22"/>
    </row>
    <row r="49" spans="1:16" ht="11.25">
      <c r="A49" s="6" t="s">
        <v>1</v>
      </c>
      <c r="B49" s="22">
        <v>-128750</v>
      </c>
      <c r="C49" s="28">
        <v>-71250</v>
      </c>
      <c r="D49" s="22">
        <v>-696100</v>
      </c>
      <c r="E49" s="28">
        <v>-676700</v>
      </c>
      <c r="F49" s="28">
        <v>-347600</v>
      </c>
      <c r="G49" s="28">
        <v>-327200</v>
      </c>
      <c r="H49" s="22">
        <v>-913600</v>
      </c>
      <c r="I49" s="28">
        <v>-900000</v>
      </c>
      <c r="J49" s="28">
        <v>-750000</v>
      </c>
      <c r="K49" s="28">
        <v>-750000</v>
      </c>
      <c r="L49" s="22">
        <v>-1350000</v>
      </c>
      <c r="M49" s="28">
        <v>-1350000</v>
      </c>
      <c r="N49" s="28">
        <v>-350000</v>
      </c>
      <c r="O49" s="28">
        <v>-350000</v>
      </c>
      <c r="P49" s="22">
        <v>-275000</v>
      </c>
    </row>
    <row r="50" spans="1:16" ht="11.25">
      <c r="A50" s="6" t="s">
        <v>2</v>
      </c>
      <c r="B50" s="22">
        <v>-25872</v>
      </c>
      <c r="C50" s="28">
        <v>-12742</v>
      </c>
      <c r="D50" s="22">
        <v>-36088</v>
      </c>
      <c r="E50" s="28">
        <v>-28588</v>
      </c>
      <c r="F50" s="28">
        <v>-18451</v>
      </c>
      <c r="G50" s="28">
        <v>-10714</v>
      </c>
      <c r="H50" s="22">
        <v>-39264</v>
      </c>
      <c r="I50" s="28">
        <v>-31891</v>
      </c>
      <c r="J50" s="28">
        <v>-20537</v>
      </c>
      <c r="K50" s="28">
        <v>-15339</v>
      </c>
      <c r="L50" s="22">
        <v>-75784</v>
      </c>
      <c r="M50" s="28">
        <v>-67846</v>
      </c>
      <c r="N50" s="28">
        <v>-40855</v>
      </c>
      <c r="O50" s="28">
        <v>-34550</v>
      </c>
      <c r="P50" s="22">
        <v>-132846</v>
      </c>
    </row>
    <row r="51" spans="1:16" ht="11.25">
      <c r="A51" s="6" t="s">
        <v>3</v>
      </c>
      <c r="B51" s="22">
        <v>-46972</v>
      </c>
      <c r="C51" s="28">
        <v>-46962</v>
      </c>
      <c r="D51" s="22">
        <v>-19503</v>
      </c>
      <c r="E51" s="28">
        <v>-19503</v>
      </c>
      <c r="F51" s="28">
        <v>-19499</v>
      </c>
      <c r="G51" s="28">
        <v>-17345</v>
      </c>
      <c r="H51" s="22">
        <v>-39158</v>
      </c>
      <c r="I51" s="28">
        <v>-39156</v>
      </c>
      <c r="J51" s="28">
        <v>-39113</v>
      </c>
      <c r="K51" s="28">
        <v>-34873</v>
      </c>
      <c r="L51" s="22">
        <v>-117505</v>
      </c>
      <c r="M51" s="28">
        <v>-117505</v>
      </c>
      <c r="N51" s="28">
        <v>-117472</v>
      </c>
      <c r="O51" s="28">
        <v>-104553</v>
      </c>
      <c r="P51" s="22">
        <v>-62657</v>
      </c>
    </row>
    <row r="52" spans="1:16" ht="11.25">
      <c r="A52" s="6" t="s">
        <v>45</v>
      </c>
      <c r="B52" s="22">
        <v>-9055</v>
      </c>
      <c r="C52" s="28">
        <v>-5256</v>
      </c>
      <c r="D52" s="22">
        <v>-7977</v>
      </c>
      <c r="E52" s="28">
        <v>-6077</v>
      </c>
      <c r="F52" s="28">
        <v>-4178</v>
      </c>
      <c r="G52" s="28">
        <v>-1899</v>
      </c>
      <c r="H52" s="22">
        <v>-8262</v>
      </c>
      <c r="I52" s="28">
        <v>-6362</v>
      </c>
      <c r="J52" s="28">
        <v>-3463</v>
      </c>
      <c r="K52" s="28">
        <v>-1563</v>
      </c>
      <c r="L52" s="22">
        <v>-6584</v>
      </c>
      <c r="M52" s="28">
        <v>-4188</v>
      </c>
      <c r="N52" s="28">
        <v>-2792</v>
      </c>
      <c r="O52" s="28">
        <v>-1396</v>
      </c>
      <c r="P52" s="22">
        <v>-1640</v>
      </c>
    </row>
    <row r="53" spans="1:16" ht="12" thickBot="1">
      <c r="A53" s="5" t="s">
        <v>4</v>
      </c>
      <c r="B53" s="23">
        <v>-440649</v>
      </c>
      <c r="C53" s="29">
        <v>-316211</v>
      </c>
      <c r="D53" s="23">
        <v>-659668</v>
      </c>
      <c r="E53" s="29">
        <v>-372009</v>
      </c>
      <c r="F53" s="29">
        <v>-139729</v>
      </c>
      <c r="G53" s="29">
        <v>-7159</v>
      </c>
      <c r="H53" s="23">
        <v>390261</v>
      </c>
      <c r="I53" s="29">
        <v>1443814</v>
      </c>
      <c r="J53" s="29">
        <v>-222567</v>
      </c>
      <c r="K53" s="29">
        <v>142195</v>
      </c>
      <c r="L53" s="23">
        <v>-2899326</v>
      </c>
      <c r="M53" s="29">
        <v>-2278992</v>
      </c>
      <c r="N53" s="29">
        <v>-1630572</v>
      </c>
      <c r="O53" s="29">
        <v>-385397</v>
      </c>
      <c r="P53" s="23">
        <v>-1791496</v>
      </c>
    </row>
    <row r="54" spans="1:16" ht="12" thickTop="1">
      <c r="A54" s="7" t="s">
        <v>5</v>
      </c>
      <c r="B54" s="22"/>
      <c r="C54" s="28">
        <v>-69</v>
      </c>
      <c r="D54" s="22">
        <v>-26</v>
      </c>
      <c r="E54" s="28">
        <v>-39</v>
      </c>
      <c r="F54" s="28">
        <v>1</v>
      </c>
      <c r="G54" s="28">
        <v>1556</v>
      </c>
      <c r="H54" s="22">
        <v>-13</v>
      </c>
      <c r="I54" s="28">
        <v>-13</v>
      </c>
      <c r="J54" s="28">
        <v>-6</v>
      </c>
      <c r="K54" s="28">
        <v>1</v>
      </c>
      <c r="L54" s="22">
        <v>-6</v>
      </c>
      <c r="M54" s="28">
        <v>-9</v>
      </c>
      <c r="N54" s="28">
        <v>-1</v>
      </c>
      <c r="O54" s="28">
        <v>76</v>
      </c>
      <c r="P54" s="22"/>
    </row>
    <row r="55" spans="1:16" ht="11.25">
      <c r="A55" s="7" t="s">
        <v>6</v>
      </c>
      <c r="B55" s="22">
        <v>-10094</v>
      </c>
      <c r="C55" s="28">
        <v>322454</v>
      </c>
      <c r="D55" s="22">
        <v>-91085</v>
      </c>
      <c r="E55" s="28">
        <v>429114</v>
      </c>
      <c r="F55" s="28">
        <v>114761</v>
      </c>
      <c r="G55" s="28">
        <v>171902</v>
      </c>
      <c r="H55" s="22">
        <v>-730072</v>
      </c>
      <c r="I55" s="28">
        <v>625249</v>
      </c>
      <c r="J55" s="28">
        <v>-53467</v>
      </c>
      <c r="K55" s="28">
        <v>1064206</v>
      </c>
      <c r="L55" s="22">
        <v>-302989</v>
      </c>
      <c r="M55" s="28">
        <v>-152548</v>
      </c>
      <c r="N55" s="28">
        <v>-70226</v>
      </c>
      <c r="O55" s="28">
        <v>-19630</v>
      </c>
      <c r="P55" s="22">
        <v>748478</v>
      </c>
    </row>
    <row r="56" spans="1:16" ht="11.25">
      <c r="A56" s="7" t="s">
        <v>7</v>
      </c>
      <c r="B56" s="22">
        <v>952120</v>
      </c>
      <c r="C56" s="28">
        <v>952120</v>
      </c>
      <c r="D56" s="22">
        <v>1043206</v>
      </c>
      <c r="E56" s="28">
        <v>1043206</v>
      </c>
      <c r="F56" s="28">
        <v>1043206</v>
      </c>
      <c r="G56" s="28">
        <v>1043206</v>
      </c>
      <c r="H56" s="22">
        <v>1773278</v>
      </c>
      <c r="I56" s="28">
        <v>1773278</v>
      </c>
      <c r="J56" s="28">
        <v>1773278</v>
      </c>
      <c r="K56" s="28">
        <v>1773278</v>
      </c>
      <c r="L56" s="22">
        <v>2076267</v>
      </c>
      <c r="M56" s="28">
        <v>2076267</v>
      </c>
      <c r="N56" s="28">
        <v>2076267</v>
      </c>
      <c r="O56" s="28">
        <v>2076267</v>
      </c>
      <c r="P56" s="22">
        <v>1327789</v>
      </c>
    </row>
    <row r="57" spans="1:16" ht="12" thickBot="1">
      <c r="A57" s="7" t="s">
        <v>7</v>
      </c>
      <c r="B57" s="22">
        <v>942026</v>
      </c>
      <c r="C57" s="28">
        <v>1274575</v>
      </c>
      <c r="D57" s="22">
        <v>952120</v>
      </c>
      <c r="E57" s="28">
        <v>1472320</v>
      </c>
      <c r="F57" s="28">
        <v>1157967</v>
      </c>
      <c r="G57" s="28">
        <v>1215108</v>
      </c>
      <c r="H57" s="22">
        <v>1043206</v>
      </c>
      <c r="I57" s="28">
        <v>2398527</v>
      </c>
      <c r="J57" s="28">
        <v>1719810</v>
      </c>
      <c r="K57" s="28">
        <v>2837484</v>
      </c>
      <c r="L57" s="22">
        <v>1773278</v>
      </c>
      <c r="M57" s="28">
        <v>1923719</v>
      </c>
      <c r="N57" s="28">
        <v>2006041</v>
      </c>
      <c r="O57" s="28">
        <v>2056636</v>
      </c>
      <c r="P57" s="22">
        <v>2076267</v>
      </c>
    </row>
    <row r="58" spans="1:16" ht="12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60" ht="11.25">
      <c r="A60" s="20" t="s">
        <v>99</v>
      </c>
    </row>
    <row r="61" ht="11.25">
      <c r="A61" s="20" t="s">
        <v>100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T5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0" width="17.83203125" style="0" customWidth="1"/>
  </cols>
  <sheetData>
    <row r="1" ht="12" thickBot="1"/>
    <row r="2" spans="1:20" ht="12" thickTop="1">
      <c r="A2" s="10" t="s">
        <v>95</v>
      </c>
      <c r="B2" s="14">
        <v>7531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2" thickBot="1">
      <c r="A3" s="11" t="s">
        <v>96</v>
      </c>
      <c r="B3" s="1" t="s">
        <v>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" thickTop="1">
      <c r="A4" s="10" t="s">
        <v>23</v>
      </c>
      <c r="B4" s="15" t="str">
        <f>HYPERLINK("http://www.kabupro.jp/mark/20131112/S1000DM1.htm","四半期報告書")</f>
        <v>四半期報告書</v>
      </c>
      <c r="C4" s="15" t="str">
        <f>HYPERLINK("http://www.kabupro.jp/mark/20130514/S000DD9L.htm","四半期報告書")</f>
        <v>四半期報告書</v>
      </c>
      <c r="D4" s="15" t="str">
        <f>HYPERLINK("http://www.kabupro.jp/mark/20131112/S1000DM1.htm","四半期報告書")</f>
        <v>四半期報告書</v>
      </c>
      <c r="E4" s="15" t="str">
        <f>HYPERLINK("http://www.kabupro.jp/mark/20121112/S000C7SC.htm","四半期報告書")</f>
        <v>四半期報告書</v>
      </c>
      <c r="F4" s="15" t="str">
        <f>HYPERLINK("http://www.kabupro.jp/mark/20120810/S000BMKN.htm","四半期報告書")</f>
        <v>四半期報告書</v>
      </c>
      <c r="G4" s="15" t="str">
        <f>HYPERLINK("http://www.kabupro.jp/mark/20120514/S000ATE9.htm","四半期報告書")</f>
        <v>四半期報告書</v>
      </c>
      <c r="H4" s="15" t="str">
        <f>HYPERLINK("http://www.kabupro.jp/mark/20130328/S000D4OH.htm","有価証券報告書")</f>
        <v>有価証券報告書</v>
      </c>
      <c r="I4" s="15" t="str">
        <f>HYPERLINK("http://www.kabupro.jp/mark/20111111/S0009O2Y.htm","四半期報告書")</f>
        <v>四半期報告書</v>
      </c>
      <c r="J4" s="15" t="str">
        <f>HYPERLINK("http://www.kabupro.jp/mark/20110812/S00094QU.htm","四半期報告書")</f>
        <v>四半期報告書</v>
      </c>
      <c r="K4" s="15" t="str">
        <f>HYPERLINK("http://www.kabupro.jp/mark/20110513/S0008A91.htm","四半期報告書")</f>
        <v>四半期報告書</v>
      </c>
      <c r="L4" s="15" t="str">
        <f>HYPERLINK("http://www.kabupro.jp/mark/20120329/S000AKUK.htm","有価証券報告書")</f>
        <v>有価証券報告書</v>
      </c>
      <c r="M4" s="15" t="str">
        <f>HYPERLINK("http://www.kabupro.jp/mark/20101112/S000750A.htm","四半期報告書")</f>
        <v>四半期報告書</v>
      </c>
      <c r="N4" s="15" t="str">
        <f>HYPERLINK("http://www.kabupro.jp/mark/20100812/S0006JN4.htm","四半期報告書")</f>
        <v>四半期報告書</v>
      </c>
      <c r="O4" s="15" t="str">
        <f>HYPERLINK("http://www.kabupro.jp/mark/20100514/S0005OE3.htm","四半期報告書")</f>
        <v>四半期報告書</v>
      </c>
      <c r="P4" s="15" t="str">
        <f>HYPERLINK("http://www.kabupro.jp/mark/20110330/S00081DG.htm","有価証券報告書")</f>
        <v>有価証券報告書</v>
      </c>
      <c r="Q4" s="15" t="str">
        <f>HYPERLINK("http://www.kabupro.jp/mark/20091113/S0004JWO.htm","四半期報告書")</f>
        <v>四半期報告書</v>
      </c>
      <c r="R4" s="15" t="str">
        <f>HYPERLINK("http://www.kabupro.jp/mark/20090812/S0003XP9.htm","四半期報告書")</f>
        <v>四半期報告書</v>
      </c>
      <c r="S4" s="15" t="str">
        <f>HYPERLINK("http://www.kabupro.jp/mark/20090514/S00031VN.htm","四半期報告書")</f>
        <v>四半期報告書</v>
      </c>
      <c r="T4" s="15" t="str">
        <f>HYPERLINK("http://www.kabupro.jp/mark/20100330/S0005G2C.htm","有価証券報告書")</f>
        <v>有価証券報告書</v>
      </c>
    </row>
    <row r="5" spans="1:20" ht="12" thickBot="1">
      <c r="A5" s="11" t="s">
        <v>24</v>
      </c>
      <c r="B5" s="1" t="s">
        <v>135</v>
      </c>
      <c r="C5" s="1" t="s">
        <v>138</v>
      </c>
      <c r="D5" s="1" t="s">
        <v>135</v>
      </c>
      <c r="E5" s="1" t="s">
        <v>140</v>
      </c>
      <c r="F5" s="1" t="s">
        <v>142</v>
      </c>
      <c r="G5" s="1" t="s">
        <v>144</v>
      </c>
      <c r="H5" s="1" t="s">
        <v>30</v>
      </c>
      <c r="I5" s="1" t="s">
        <v>146</v>
      </c>
      <c r="J5" s="1" t="s">
        <v>148</v>
      </c>
      <c r="K5" s="1" t="s">
        <v>150</v>
      </c>
      <c r="L5" s="1" t="s">
        <v>34</v>
      </c>
      <c r="M5" s="1" t="s">
        <v>152</v>
      </c>
      <c r="N5" s="1" t="s">
        <v>154</v>
      </c>
      <c r="O5" s="1" t="s">
        <v>156</v>
      </c>
      <c r="P5" s="1" t="s">
        <v>36</v>
      </c>
      <c r="Q5" s="1" t="s">
        <v>158</v>
      </c>
      <c r="R5" s="1" t="s">
        <v>160</v>
      </c>
      <c r="S5" s="1" t="s">
        <v>162</v>
      </c>
      <c r="T5" s="1" t="s">
        <v>38</v>
      </c>
    </row>
    <row r="6" spans="1:20" ht="12.75" thickBot="1" thickTop="1">
      <c r="A6" s="10" t="s">
        <v>25</v>
      </c>
      <c r="B6" s="18" t="s">
        <v>175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" thickTop="1">
      <c r="A7" s="12" t="s">
        <v>26</v>
      </c>
      <c r="B7" s="14" t="s">
        <v>136</v>
      </c>
      <c r="C7" s="14" t="s">
        <v>136</v>
      </c>
      <c r="D7" s="16" t="s">
        <v>31</v>
      </c>
      <c r="E7" s="14" t="s">
        <v>136</v>
      </c>
      <c r="F7" s="14" t="s">
        <v>136</v>
      </c>
      <c r="G7" s="14" t="s">
        <v>136</v>
      </c>
      <c r="H7" s="16" t="s">
        <v>31</v>
      </c>
      <c r="I7" s="14" t="s">
        <v>136</v>
      </c>
      <c r="J7" s="14" t="s">
        <v>136</v>
      </c>
      <c r="K7" s="14" t="s">
        <v>136</v>
      </c>
      <c r="L7" s="16" t="s">
        <v>31</v>
      </c>
      <c r="M7" s="14" t="s">
        <v>136</v>
      </c>
      <c r="N7" s="14" t="s">
        <v>136</v>
      </c>
      <c r="O7" s="14" t="s">
        <v>136</v>
      </c>
      <c r="P7" s="16" t="s">
        <v>31</v>
      </c>
      <c r="Q7" s="14" t="s">
        <v>136</v>
      </c>
      <c r="R7" s="14" t="s">
        <v>136</v>
      </c>
      <c r="S7" s="14" t="s">
        <v>136</v>
      </c>
      <c r="T7" s="16" t="s">
        <v>31</v>
      </c>
    </row>
    <row r="8" spans="1:20" ht="11.25">
      <c r="A8" s="13" t="s">
        <v>27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</row>
    <row r="9" spans="1:20" ht="11.25">
      <c r="A9" s="13" t="s">
        <v>28</v>
      </c>
      <c r="B9" s="1" t="s">
        <v>137</v>
      </c>
      <c r="C9" s="1" t="s">
        <v>139</v>
      </c>
      <c r="D9" s="17" t="s">
        <v>32</v>
      </c>
      <c r="E9" s="1" t="s">
        <v>141</v>
      </c>
      <c r="F9" s="1" t="s">
        <v>143</v>
      </c>
      <c r="G9" s="1" t="s">
        <v>145</v>
      </c>
      <c r="H9" s="17" t="s">
        <v>33</v>
      </c>
      <c r="I9" s="1" t="s">
        <v>147</v>
      </c>
      <c r="J9" s="1" t="s">
        <v>149</v>
      </c>
      <c r="K9" s="1" t="s">
        <v>151</v>
      </c>
      <c r="L9" s="17" t="s">
        <v>35</v>
      </c>
      <c r="M9" s="1" t="s">
        <v>153</v>
      </c>
      <c r="N9" s="1" t="s">
        <v>155</v>
      </c>
      <c r="O9" s="1" t="s">
        <v>157</v>
      </c>
      <c r="P9" s="17" t="s">
        <v>37</v>
      </c>
      <c r="Q9" s="1" t="s">
        <v>159</v>
      </c>
      <c r="R9" s="1" t="s">
        <v>161</v>
      </c>
      <c r="S9" s="1" t="s">
        <v>163</v>
      </c>
      <c r="T9" s="17" t="s">
        <v>39</v>
      </c>
    </row>
    <row r="10" spans="1:20" ht="12" thickBot="1">
      <c r="A10" s="13" t="s">
        <v>29</v>
      </c>
      <c r="B10" s="1" t="s">
        <v>41</v>
      </c>
      <c r="C10" s="1" t="s">
        <v>41</v>
      </c>
      <c r="D10" s="17" t="s">
        <v>41</v>
      </c>
      <c r="E10" s="1" t="s">
        <v>41</v>
      </c>
      <c r="F10" s="1" t="s">
        <v>41</v>
      </c>
      <c r="G10" s="1" t="s">
        <v>41</v>
      </c>
      <c r="H10" s="17" t="s">
        <v>41</v>
      </c>
      <c r="I10" s="1" t="s">
        <v>41</v>
      </c>
      <c r="J10" s="1" t="s">
        <v>41</v>
      </c>
      <c r="K10" s="1" t="s">
        <v>41</v>
      </c>
      <c r="L10" s="17" t="s">
        <v>41</v>
      </c>
      <c r="M10" s="1" t="s">
        <v>41</v>
      </c>
      <c r="N10" s="1" t="s">
        <v>41</v>
      </c>
      <c r="O10" s="1" t="s">
        <v>41</v>
      </c>
      <c r="P10" s="17" t="s">
        <v>41</v>
      </c>
      <c r="Q10" s="1" t="s">
        <v>41</v>
      </c>
      <c r="R10" s="1" t="s">
        <v>41</v>
      </c>
      <c r="S10" s="1" t="s">
        <v>41</v>
      </c>
      <c r="T10" s="17" t="s">
        <v>41</v>
      </c>
    </row>
    <row r="11" spans="1:20" ht="12" thickTop="1">
      <c r="A11" s="9" t="s">
        <v>40</v>
      </c>
      <c r="B11" s="27">
        <v>1125978</v>
      </c>
      <c r="C11" s="27">
        <v>1071336</v>
      </c>
      <c r="D11" s="21">
        <v>942130</v>
      </c>
      <c r="E11" s="27">
        <v>935705</v>
      </c>
      <c r="F11" s="27">
        <v>1324689</v>
      </c>
      <c r="G11" s="27">
        <v>1232355</v>
      </c>
      <c r="H11" s="21">
        <v>1052208</v>
      </c>
      <c r="I11" s="27">
        <v>1572408</v>
      </c>
      <c r="J11" s="27">
        <v>1258058</v>
      </c>
      <c r="K11" s="27">
        <v>1317819</v>
      </c>
      <c r="L11" s="21">
        <v>1143218</v>
      </c>
      <c r="M11" s="27">
        <v>2498542</v>
      </c>
      <c r="N11" s="27">
        <v>1819868</v>
      </c>
      <c r="O11" s="27">
        <v>2942510</v>
      </c>
      <c r="P11" s="21">
        <v>1873310</v>
      </c>
      <c r="Q11" s="27">
        <v>2023751</v>
      </c>
      <c r="R11" s="27">
        <v>2106106</v>
      </c>
      <c r="S11" s="27">
        <v>2169678</v>
      </c>
      <c r="T11" s="21">
        <v>2176338</v>
      </c>
    </row>
    <row r="12" spans="1:20" ht="11.25">
      <c r="A12" s="2" t="s">
        <v>164</v>
      </c>
      <c r="B12" s="28">
        <v>12688398</v>
      </c>
      <c r="C12" s="28">
        <v>12862354</v>
      </c>
      <c r="D12" s="22">
        <v>13017548</v>
      </c>
      <c r="E12" s="28">
        <v>12483022</v>
      </c>
      <c r="F12" s="28">
        <v>12930628</v>
      </c>
      <c r="G12" s="28">
        <v>13499025</v>
      </c>
      <c r="H12" s="22">
        <v>13634696</v>
      </c>
      <c r="I12" s="28">
        <v>12271010</v>
      </c>
      <c r="J12" s="28">
        <v>12895552</v>
      </c>
      <c r="K12" s="28">
        <v>12664343</v>
      </c>
      <c r="L12" s="22">
        <v>13132724</v>
      </c>
      <c r="M12" s="28">
        <v>10985268</v>
      </c>
      <c r="N12" s="28">
        <v>11003623</v>
      </c>
      <c r="O12" s="28">
        <v>10308344</v>
      </c>
      <c r="P12" s="22">
        <v>11445809</v>
      </c>
      <c r="Q12" s="28">
        <v>11873668</v>
      </c>
      <c r="R12" s="28">
        <v>12301482</v>
      </c>
      <c r="S12" s="28">
        <v>14656557</v>
      </c>
      <c r="T12" s="22">
        <v>20144753</v>
      </c>
    </row>
    <row r="13" spans="1:20" ht="11.25">
      <c r="A13" s="2" t="s">
        <v>165</v>
      </c>
      <c r="B13" s="28">
        <v>3157429</v>
      </c>
      <c r="C13" s="28">
        <v>3135584</v>
      </c>
      <c r="D13" s="22">
        <v>2611420</v>
      </c>
      <c r="E13" s="28">
        <v>2454773</v>
      </c>
      <c r="F13" s="28">
        <v>2784773</v>
      </c>
      <c r="G13" s="28">
        <v>2611571</v>
      </c>
      <c r="H13" s="22">
        <v>2307093</v>
      </c>
      <c r="I13" s="28">
        <v>2487924</v>
      </c>
      <c r="J13" s="28">
        <v>2728112</v>
      </c>
      <c r="K13" s="28">
        <v>2395193</v>
      </c>
      <c r="L13" s="22">
        <v>2020858</v>
      </c>
      <c r="M13" s="28">
        <v>1957113</v>
      </c>
      <c r="N13" s="28">
        <v>2532609</v>
      </c>
      <c r="O13" s="28">
        <v>1961432</v>
      </c>
      <c r="P13" s="22">
        <v>2107668</v>
      </c>
      <c r="Q13" s="28">
        <v>2279196</v>
      </c>
      <c r="R13" s="28">
        <v>2339477</v>
      </c>
      <c r="S13" s="28">
        <v>2735698</v>
      </c>
      <c r="T13" s="22">
        <v>4390052</v>
      </c>
    </row>
    <row r="14" spans="1:20" ht="11.25">
      <c r="A14" s="2" t="s">
        <v>43</v>
      </c>
      <c r="B14" s="28">
        <v>20302</v>
      </c>
      <c r="C14" s="28">
        <v>20305</v>
      </c>
      <c r="D14" s="22">
        <v>20387</v>
      </c>
      <c r="E14" s="28">
        <v>23099</v>
      </c>
      <c r="F14" s="28">
        <v>23224</v>
      </c>
      <c r="G14" s="28">
        <v>22755</v>
      </c>
      <c r="H14" s="22">
        <v>22964</v>
      </c>
      <c r="I14" s="28">
        <v>22031</v>
      </c>
      <c r="J14" s="28">
        <v>21946</v>
      </c>
      <c r="K14" s="28">
        <v>22159</v>
      </c>
      <c r="L14" s="22">
        <v>30102</v>
      </c>
      <c r="M14" s="28">
        <v>35240</v>
      </c>
      <c r="N14" s="28">
        <v>35337</v>
      </c>
      <c r="O14" s="28">
        <v>75518</v>
      </c>
      <c r="P14" s="22">
        <v>35553</v>
      </c>
      <c r="Q14" s="28">
        <v>118743</v>
      </c>
      <c r="R14" s="28">
        <v>91196</v>
      </c>
      <c r="S14" s="28">
        <v>108299</v>
      </c>
      <c r="T14" s="22">
        <v>70082</v>
      </c>
    </row>
    <row r="15" spans="1:20" ht="11.25">
      <c r="A15" s="2" t="s">
        <v>45</v>
      </c>
      <c r="B15" s="28">
        <v>2579437</v>
      </c>
      <c r="C15" s="28">
        <v>1874130</v>
      </c>
      <c r="D15" s="22">
        <v>1709339</v>
      </c>
      <c r="E15" s="28">
        <v>1711193</v>
      </c>
      <c r="F15" s="28">
        <v>1287630</v>
      </c>
      <c r="G15" s="28">
        <v>1066421</v>
      </c>
      <c r="H15" s="22">
        <v>1660164</v>
      </c>
      <c r="I15" s="28">
        <v>1511386</v>
      </c>
      <c r="J15" s="28">
        <v>1400324</v>
      </c>
      <c r="K15" s="28">
        <v>2173130</v>
      </c>
      <c r="L15" s="22">
        <v>2029716</v>
      </c>
      <c r="M15" s="28">
        <v>2639090</v>
      </c>
      <c r="N15" s="28">
        <v>1408956</v>
      </c>
      <c r="O15" s="28">
        <v>1209561</v>
      </c>
      <c r="P15" s="22">
        <v>1460489</v>
      </c>
      <c r="Q15" s="28">
        <v>1556265</v>
      </c>
      <c r="R15" s="28">
        <v>2085944</v>
      </c>
      <c r="S15" s="28">
        <v>1799756</v>
      </c>
      <c r="T15" s="22">
        <v>889932</v>
      </c>
    </row>
    <row r="16" spans="1:20" ht="11.25">
      <c r="A16" s="2" t="s">
        <v>166</v>
      </c>
      <c r="B16" s="28">
        <v>-62368</v>
      </c>
      <c r="C16" s="28">
        <v>-64486</v>
      </c>
      <c r="D16" s="22">
        <v>-64540</v>
      </c>
      <c r="E16" s="28">
        <v>-62402</v>
      </c>
      <c r="F16" s="28">
        <v>-61399</v>
      </c>
      <c r="G16" s="28">
        <v>-63637</v>
      </c>
      <c r="H16" s="22">
        <v>-64843</v>
      </c>
      <c r="I16" s="28">
        <v>-60472</v>
      </c>
      <c r="J16" s="28">
        <v>-62336</v>
      </c>
      <c r="K16" s="28">
        <v>-61232</v>
      </c>
      <c r="L16" s="22">
        <v>-64198</v>
      </c>
      <c r="M16" s="28">
        <v>-56417</v>
      </c>
      <c r="N16" s="28">
        <v>-52449</v>
      </c>
      <c r="O16" s="28">
        <v>-50346</v>
      </c>
      <c r="P16" s="22">
        <v>-57734</v>
      </c>
      <c r="Q16" s="28">
        <v>-63941</v>
      </c>
      <c r="R16" s="28">
        <v>-68170</v>
      </c>
      <c r="S16" s="28">
        <v>-79013</v>
      </c>
      <c r="T16" s="22">
        <v>-107888</v>
      </c>
    </row>
    <row r="17" spans="1:20" ht="11.25">
      <c r="A17" s="2" t="s">
        <v>46</v>
      </c>
      <c r="B17" s="28">
        <v>19509179</v>
      </c>
      <c r="C17" s="28">
        <v>18899224</v>
      </c>
      <c r="D17" s="22">
        <v>18236285</v>
      </c>
      <c r="E17" s="28">
        <v>17545390</v>
      </c>
      <c r="F17" s="28">
        <v>18289548</v>
      </c>
      <c r="G17" s="28">
        <v>18368491</v>
      </c>
      <c r="H17" s="22">
        <v>18612285</v>
      </c>
      <c r="I17" s="28">
        <v>17804288</v>
      </c>
      <c r="J17" s="28">
        <v>18241657</v>
      </c>
      <c r="K17" s="28">
        <v>18511415</v>
      </c>
      <c r="L17" s="22">
        <v>18292421</v>
      </c>
      <c r="M17" s="28">
        <v>18058838</v>
      </c>
      <c r="N17" s="28">
        <v>16747944</v>
      </c>
      <c r="O17" s="28">
        <v>16447019</v>
      </c>
      <c r="P17" s="22">
        <v>17665096</v>
      </c>
      <c r="Q17" s="28">
        <v>17787683</v>
      </c>
      <c r="R17" s="28">
        <v>18856037</v>
      </c>
      <c r="S17" s="28">
        <v>21390978</v>
      </c>
      <c r="T17" s="22">
        <v>27563271</v>
      </c>
    </row>
    <row r="18" spans="1:20" ht="11.25">
      <c r="A18" s="3" t="s">
        <v>167</v>
      </c>
      <c r="B18" s="28">
        <v>1599305</v>
      </c>
      <c r="C18" s="28">
        <v>1584748</v>
      </c>
      <c r="D18" s="22">
        <v>1597895</v>
      </c>
      <c r="E18" s="28">
        <v>1284148</v>
      </c>
      <c r="F18" s="28">
        <v>1289611</v>
      </c>
      <c r="G18" s="28">
        <v>1308014</v>
      </c>
      <c r="H18" s="22">
        <v>1302871</v>
      </c>
      <c r="I18" s="28">
        <v>1321002</v>
      </c>
      <c r="J18" s="28">
        <v>1339125</v>
      </c>
      <c r="K18" s="28">
        <v>1357256</v>
      </c>
      <c r="L18" s="22">
        <v>1366075</v>
      </c>
      <c r="M18" s="28">
        <v>1478763</v>
      </c>
      <c r="N18" s="28">
        <v>1484581</v>
      </c>
      <c r="O18" s="28">
        <v>1504211</v>
      </c>
      <c r="P18" s="22">
        <v>1546417</v>
      </c>
      <c r="Q18" s="28">
        <v>1569240</v>
      </c>
      <c r="R18" s="28">
        <v>1589792</v>
      </c>
      <c r="S18" s="28">
        <v>1611895</v>
      </c>
      <c r="T18" s="22">
        <v>1637750</v>
      </c>
    </row>
    <row r="19" spans="1:20" ht="11.25">
      <c r="A19" s="3" t="s">
        <v>56</v>
      </c>
      <c r="B19" s="28">
        <v>4949969</v>
      </c>
      <c r="C19" s="28">
        <v>4949969</v>
      </c>
      <c r="D19" s="22">
        <v>4949969</v>
      </c>
      <c r="E19" s="28">
        <v>2776004</v>
      </c>
      <c r="F19" s="28">
        <v>2776004</v>
      </c>
      <c r="G19" s="28">
        <v>2776753</v>
      </c>
      <c r="H19" s="22">
        <v>2776753</v>
      </c>
      <c r="I19" s="28">
        <v>2776753</v>
      </c>
      <c r="J19" s="28">
        <v>2776753</v>
      </c>
      <c r="K19" s="28">
        <v>2776753</v>
      </c>
      <c r="L19" s="22">
        <v>2776753</v>
      </c>
      <c r="M19" s="28">
        <v>2776753</v>
      </c>
      <c r="N19" s="28">
        <v>2776753</v>
      </c>
      <c r="O19" s="28">
        <v>2776753</v>
      </c>
      <c r="P19" s="22">
        <v>2830187</v>
      </c>
      <c r="Q19" s="28">
        <v>2830187</v>
      </c>
      <c r="R19" s="28">
        <v>2830187</v>
      </c>
      <c r="S19" s="28">
        <v>2830187</v>
      </c>
      <c r="T19" s="22">
        <v>2784972</v>
      </c>
    </row>
    <row r="20" spans="1:20" ht="11.25">
      <c r="A20" s="3" t="s">
        <v>168</v>
      </c>
      <c r="B20" s="28">
        <v>826552</v>
      </c>
      <c r="C20" s="28">
        <v>262597</v>
      </c>
      <c r="D20" s="22">
        <v>178426</v>
      </c>
      <c r="E20" s="28">
        <v>185750</v>
      </c>
      <c r="F20" s="28">
        <v>195682</v>
      </c>
      <c r="G20" s="28">
        <v>207484</v>
      </c>
      <c r="H20" s="22">
        <v>44580</v>
      </c>
      <c r="I20" s="28">
        <v>229023</v>
      </c>
      <c r="J20" s="28">
        <v>244879</v>
      </c>
      <c r="K20" s="28">
        <v>227886</v>
      </c>
      <c r="L20" s="22">
        <v>29694</v>
      </c>
      <c r="M20" s="28">
        <v>461461</v>
      </c>
      <c r="N20" s="28">
        <v>372959</v>
      </c>
      <c r="O20" s="28">
        <v>351117</v>
      </c>
      <c r="P20" s="22">
        <v>84494</v>
      </c>
      <c r="Q20" s="28">
        <v>390721</v>
      </c>
      <c r="R20" s="28">
        <v>379046</v>
      </c>
      <c r="S20" s="28">
        <v>399557</v>
      </c>
      <c r="T20" s="22">
        <v>43996</v>
      </c>
    </row>
    <row r="21" spans="1:20" ht="11.25">
      <c r="A21" s="3" t="s">
        <v>57</v>
      </c>
      <c r="B21" s="28">
        <v>7375828</v>
      </c>
      <c r="C21" s="28">
        <v>6797315</v>
      </c>
      <c r="D21" s="22">
        <v>6726291</v>
      </c>
      <c r="E21" s="28">
        <v>4245903</v>
      </c>
      <c r="F21" s="28">
        <v>4261298</v>
      </c>
      <c r="G21" s="28">
        <v>4292252</v>
      </c>
      <c r="H21" s="22">
        <v>4294560</v>
      </c>
      <c r="I21" s="28">
        <v>4326779</v>
      </c>
      <c r="J21" s="28">
        <v>4360758</v>
      </c>
      <c r="K21" s="28">
        <v>4361895</v>
      </c>
      <c r="L21" s="22">
        <v>4381760</v>
      </c>
      <c r="M21" s="28">
        <v>4716977</v>
      </c>
      <c r="N21" s="28">
        <v>4634294</v>
      </c>
      <c r="O21" s="28">
        <v>4632082</v>
      </c>
      <c r="P21" s="22">
        <v>4742668</v>
      </c>
      <c r="Q21" s="28">
        <v>4790149</v>
      </c>
      <c r="R21" s="28">
        <v>4799026</v>
      </c>
      <c r="S21" s="28">
        <v>4841640</v>
      </c>
      <c r="T21" s="22">
        <v>4802885</v>
      </c>
    </row>
    <row r="22" spans="1:20" ht="11.25">
      <c r="A22" s="3" t="s">
        <v>169</v>
      </c>
      <c r="B22" s="28">
        <v>13127</v>
      </c>
      <c r="C22" s="28">
        <v>16878</v>
      </c>
      <c r="D22" s="22">
        <v>18753</v>
      </c>
      <c r="E22" s="28">
        <v>20629</v>
      </c>
      <c r="F22" s="28">
        <v>66243</v>
      </c>
      <c r="G22" s="28">
        <v>111857</v>
      </c>
      <c r="H22" s="22">
        <v>157471</v>
      </c>
      <c r="I22" s="28">
        <v>203085</v>
      </c>
      <c r="J22" s="28">
        <v>248700</v>
      </c>
      <c r="K22" s="28">
        <v>294314</v>
      </c>
      <c r="L22" s="22">
        <v>339928</v>
      </c>
      <c r="M22" s="28">
        <v>385542</v>
      </c>
      <c r="N22" s="28">
        <v>431157</v>
      </c>
      <c r="O22" s="28">
        <v>437388</v>
      </c>
      <c r="P22" s="22">
        <v>481127</v>
      </c>
      <c r="Q22" s="28">
        <v>524866</v>
      </c>
      <c r="R22" s="28">
        <v>568605</v>
      </c>
      <c r="S22" s="28">
        <v>612344</v>
      </c>
      <c r="T22" s="22">
        <v>656082</v>
      </c>
    </row>
    <row r="23" spans="1:20" ht="11.25">
      <c r="A23" s="3" t="s">
        <v>45</v>
      </c>
      <c r="B23" s="28">
        <v>104983</v>
      </c>
      <c r="C23" s="28">
        <v>77377</v>
      </c>
      <c r="D23" s="22">
        <v>55853</v>
      </c>
      <c r="E23" s="28">
        <v>35776</v>
      </c>
      <c r="F23" s="28">
        <v>35827</v>
      </c>
      <c r="G23" s="28">
        <v>19086</v>
      </c>
      <c r="H23" s="22">
        <v>9556</v>
      </c>
      <c r="I23" s="28">
        <v>25847</v>
      </c>
      <c r="J23" s="28">
        <v>27072</v>
      </c>
      <c r="K23" s="28">
        <v>24921</v>
      </c>
      <c r="L23" s="22">
        <v>12978</v>
      </c>
      <c r="M23" s="28">
        <v>67012</v>
      </c>
      <c r="N23" s="28">
        <v>70647</v>
      </c>
      <c r="O23" s="28">
        <v>74050</v>
      </c>
      <c r="P23" s="22">
        <v>24318</v>
      </c>
      <c r="Q23" s="28">
        <v>78406</v>
      </c>
      <c r="R23" s="28">
        <v>46011</v>
      </c>
      <c r="S23" s="28">
        <v>48580</v>
      </c>
      <c r="T23" s="22">
        <v>12978</v>
      </c>
    </row>
    <row r="24" spans="1:20" ht="11.25">
      <c r="A24" s="3" t="s">
        <v>60</v>
      </c>
      <c r="B24" s="28">
        <v>118111</v>
      </c>
      <c r="C24" s="28">
        <v>94256</v>
      </c>
      <c r="D24" s="22">
        <v>74606</v>
      </c>
      <c r="E24" s="28">
        <v>56405</v>
      </c>
      <c r="F24" s="28">
        <v>102070</v>
      </c>
      <c r="G24" s="28">
        <v>130944</v>
      </c>
      <c r="H24" s="22">
        <v>177659</v>
      </c>
      <c r="I24" s="28">
        <v>228933</v>
      </c>
      <c r="J24" s="28">
        <v>275772</v>
      </c>
      <c r="K24" s="28">
        <v>319235</v>
      </c>
      <c r="L24" s="22">
        <v>365906</v>
      </c>
      <c r="M24" s="28">
        <v>452555</v>
      </c>
      <c r="N24" s="28">
        <v>501804</v>
      </c>
      <c r="O24" s="28">
        <v>511439</v>
      </c>
      <c r="P24" s="22">
        <v>555798</v>
      </c>
      <c r="Q24" s="28">
        <v>603272</v>
      </c>
      <c r="R24" s="28">
        <v>614616</v>
      </c>
      <c r="S24" s="28">
        <v>660924</v>
      </c>
      <c r="T24" s="22">
        <v>706674</v>
      </c>
    </row>
    <row r="25" spans="1:20" ht="11.25">
      <c r="A25" s="3" t="s">
        <v>43</v>
      </c>
      <c r="B25" s="28">
        <v>668</v>
      </c>
      <c r="C25" s="28">
        <v>668</v>
      </c>
      <c r="D25" s="22">
        <v>668</v>
      </c>
      <c r="E25" s="28">
        <v>464</v>
      </c>
      <c r="F25" s="28">
        <v>464</v>
      </c>
      <c r="G25" s="28">
        <v>464</v>
      </c>
      <c r="H25" s="22">
        <v>464</v>
      </c>
      <c r="I25" s="28">
        <v>843</v>
      </c>
      <c r="J25" s="28">
        <v>843</v>
      </c>
      <c r="K25" s="28">
        <v>843</v>
      </c>
      <c r="L25" s="22">
        <v>843</v>
      </c>
      <c r="M25" s="28">
        <v>1896</v>
      </c>
      <c r="N25" s="28">
        <v>1896</v>
      </c>
      <c r="O25" s="28">
        <v>70432</v>
      </c>
      <c r="P25" s="22">
        <v>77454</v>
      </c>
      <c r="Q25" s="28">
        <v>34047</v>
      </c>
      <c r="R25" s="28">
        <v>28595</v>
      </c>
      <c r="S25" s="28">
        <v>48328</v>
      </c>
      <c r="T25" s="22">
        <v>44775</v>
      </c>
    </row>
    <row r="26" spans="1:20" ht="11.25">
      <c r="A26" s="3" t="s">
        <v>45</v>
      </c>
      <c r="B26" s="28">
        <v>1509705</v>
      </c>
      <c r="C26" s="28">
        <v>1499450</v>
      </c>
      <c r="D26" s="22">
        <v>1405246</v>
      </c>
      <c r="E26" s="28">
        <v>1299304</v>
      </c>
      <c r="F26" s="28">
        <v>1361799</v>
      </c>
      <c r="G26" s="28">
        <v>1485028</v>
      </c>
      <c r="H26" s="22">
        <v>531947</v>
      </c>
      <c r="I26" s="28">
        <v>1296169</v>
      </c>
      <c r="J26" s="28">
        <v>1376973</v>
      </c>
      <c r="K26" s="28">
        <v>1499233</v>
      </c>
      <c r="L26" s="22">
        <v>570701</v>
      </c>
      <c r="M26" s="28">
        <v>1427526</v>
      </c>
      <c r="N26" s="28">
        <v>1310178</v>
      </c>
      <c r="O26" s="28">
        <v>1417165</v>
      </c>
      <c r="P26" s="22">
        <v>728975</v>
      </c>
      <c r="Q26" s="28">
        <v>1642045</v>
      </c>
      <c r="R26" s="28">
        <v>1688652</v>
      </c>
      <c r="S26" s="28">
        <v>1928728</v>
      </c>
      <c r="T26" s="22">
        <v>1028878</v>
      </c>
    </row>
    <row r="27" spans="1:20" ht="11.25">
      <c r="A27" s="3" t="s">
        <v>166</v>
      </c>
      <c r="B27" s="28">
        <v>-31838</v>
      </c>
      <c r="C27" s="28">
        <v>-33424</v>
      </c>
      <c r="D27" s="22">
        <v>-33424</v>
      </c>
      <c r="E27" s="28">
        <v>-33924</v>
      </c>
      <c r="F27" s="28">
        <v>-25534</v>
      </c>
      <c r="G27" s="28">
        <v>-25932</v>
      </c>
      <c r="H27" s="22">
        <v>-25932</v>
      </c>
      <c r="I27" s="28">
        <v>-10784</v>
      </c>
      <c r="J27" s="28">
        <v>-10908</v>
      </c>
      <c r="K27" s="28">
        <v>-16742</v>
      </c>
      <c r="L27" s="22">
        <v>-16470</v>
      </c>
      <c r="M27" s="28">
        <v>-70798</v>
      </c>
      <c r="N27" s="28">
        <v>-73166</v>
      </c>
      <c r="O27" s="28">
        <v>-70251</v>
      </c>
      <c r="P27" s="22">
        <v>-71524</v>
      </c>
      <c r="Q27" s="28">
        <v>-65607</v>
      </c>
      <c r="R27" s="28">
        <v>-64311</v>
      </c>
      <c r="S27" s="28">
        <v>-66871</v>
      </c>
      <c r="T27" s="22">
        <v>-77042</v>
      </c>
    </row>
    <row r="28" spans="1:20" ht="11.25">
      <c r="A28" s="3" t="s">
        <v>65</v>
      </c>
      <c r="B28" s="28">
        <v>1478535</v>
      </c>
      <c r="C28" s="28">
        <v>1466693</v>
      </c>
      <c r="D28" s="22">
        <v>1372489</v>
      </c>
      <c r="E28" s="28">
        <v>3784199</v>
      </c>
      <c r="F28" s="28">
        <v>3843454</v>
      </c>
      <c r="G28" s="28">
        <v>3970106</v>
      </c>
      <c r="H28" s="22">
        <v>3814573</v>
      </c>
      <c r="I28" s="28">
        <v>3808041</v>
      </c>
      <c r="J28" s="28">
        <v>3894512</v>
      </c>
      <c r="K28" s="28">
        <v>4016762</v>
      </c>
      <c r="L28" s="22">
        <v>3967993</v>
      </c>
      <c r="M28" s="28">
        <v>3936939</v>
      </c>
      <c r="N28" s="28">
        <v>3815161</v>
      </c>
      <c r="O28" s="28">
        <v>4000292</v>
      </c>
      <c r="P28" s="22">
        <v>4119434</v>
      </c>
      <c r="Q28" s="28">
        <v>4133952</v>
      </c>
      <c r="R28" s="28">
        <v>4183195</v>
      </c>
      <c r="S28" s="28">
        <v>4447015</v>
      </c>
      <c r="T28" s="22">
        <v>4453717</v>
      </c>
    </row>
    <row r="29" spans="1:20" ht="11.25">
      <c r="A29" s="2" t="s">
        <v>66</v>
      </c>
      <c r="B29" s="28">
        <v>8972474</v>
      </c>
      <c r="C29" s="28">
        <v>8358265</v>
      </c>
      <c r="D29" s="22">
        <v>8173387</v>
      </c>
      <c r="E29" s="28">
        <v>8086508</v>
      </c>
      <c r="F29" s="28">
        <v>8206824</v>
      </c>
      <c r="G29" s="28">
        <v>8393302</v>
      </c>
      <c r="H29" s="22">
        <v>8286793</v>
      </c>
      <c r="I29" s="28">
        <v>8363755</v>
      </c>
      <c r="J29" s="28">
        <v>8531043</v>
      </c>
      <c r="K29" s="28">
        <v>8697893</v>
      </c>
      <c r="L29" s="22">
        <v>8715660</v>
      </c>
      <c r="M29" s="28">
        <v>9106473</v>
      </c>
      <c r="N29" s="28">
        <v>8951260</v>
      </c>
      <c r="O29" s="28">
        <v>9143814</v>
      </c>
      <c r="P29" s="22">
        <v>9417901</v>
      </c>
      <c r="Q29" s="28">
        <v>9527375</v>
      </c>
      <c r="R29" s="28">
        <v>9596837</v>
      </c>
      <c r="S29" s="28">
        <v>9949580</v>
      </c>
      <c r="T29" s="22">
        <v>9963277</v>
      </c>
    </row>
    <row r="30" spans="1:20" ht="12" thickBot="1">
      <c r="A30" s="5" t="s">
        <v>67</v>
      </c>
      <c r="B30" s="29">
        <v>28481654</v>
      </c>
      <c r="C30" s="29">
        <v>27257489</v>
      </c>
      <c r="D30" s="23">
        <v>26409673</v>
      </c>
      <c r="E30" s="29">
        <v>25631899</v>
      </c>
      <c r="F30" s="29">
        <v>26496372</v>
      </c>
      <c r="G30" s="29">
        <v>26761794</v>
      </c>
      <c r="H30" s="23">
        <v>26899078</v>
      </c>
      <c r="I30" s="29">
        <v>26168043</v>
      </c>
      <c r="J30" s="29">
        <v>26772701</v>
      </c>
      <c r="K30" s="29">
        <v>27209308</v>
      </c>
      <c r="L30" s="23">
        <v>27008081</v>
      </c>
      <c r="M30" s="29">
        <v>27165311</v>
      </c>
      <c r="N30" s="29">
        <v>25699205</v>
      </c>
      <c r="O30" s="29">
        <v>25590834</v>
      </c>
      <c r="P30" s="23">
        <v>27082998</v>
      </c>
      <c r="Q30" s="29">
        <v>27315058</v>
      </c>
      <c r="R30" s="29">
        <v>28452874</v>
      </c>
      <c r="S30" s="29">
        <v>31340558</v>
      </c>
      <c r="T30" s="23">
        <v>37526548</v>
      </c>
    </row>
    <row r="31" spans="1:20" ht="12" thickTop="1">
      <c r="A31" s="2" t="s">
        <v>170</v>
      </c>
      <c r="B31" s="28">
        <v>10036698</v>
      </c>
      <c r="C31" s="28">
        <v>10358526</v>
      </c>
      <c r="D31" s="22">
        <v>9916032</v>
      </c>
      <c r="E31" s="28">
        <v>9519311</v>
      </c>
      <c r="F31" s="28">
        <v>10401561</v>
      </c>
      <c r="G31" s="28">
        <v>10438885</v>
      </c>
      <c r="H31" s="22">
        <v>10180673</v>
      </c>
      <c r="I31" s="28">
        <v>8994346</v>
      </c>
      <c r="J31" s="28">
        <v>9410473</v>
      </c>
      <c r="K31" s="28">
        <v>9258438</v>
      </c>
      <c r="L31" s="22">
        <v>9941129</v>
      </c>
      <c r="M31" s="28">
        <v>8616011</v>
      </c>
      <c r="N31" s="28">
        <v>8946950</v>
      </c>
      <c r="O31" s="28">
        <v>7349034</v>
      </c>
      <c r="P31" s="22">
        <v>8569767</v>
      </c>
      <c r="Q31" s="28">
        <v>7841895</v>
      </c>
      <c r="R31" s="28">
        <v>7922326</v>
      </c>
      <c r="S31" s="28">
        <v>10088984</v>
      </c>
      <c r="T31" s="22">
        <v>16254847</v>
      </c>
    </row>
    <row r="32" spans="1:20" ht="11.25">
      <c r="A32" s="2" t="s">
        <v>68</v>
      </c>
      <c r="B32" s="28">
        <v>4640000</v>
      </c>
      <c r="C32" s="28">
        <v>3990000</v>
      </c>
      <c r="D32" s="22">
        <v>4170000</v>
      </c>
      <c r="E32" s="28">
        <v>4155965</v>
      </c>
      <c r="F32" s="28">
        <v>4220000</v>
      </c>
      <c r="G32" s="28">
        <v>4320000</v>
      </c>
      <c r="H32" s="22">
        <v>4500000</v>
      </c>
      <c r="I32" s="28">
        <v>4758859</v>
      </c>
      <c r="J32" s="28">
        <v>4800000</v>
      </c>
      <c r="K32" s="28">
        <v>5000000</v>
      </c>
      <c r="L32" s="22">
        <v>4650000</v>
      </c>
      <c r="M32" s="28">
        <v>5680678</v>
      </c>
      <c r="N32" s="28">
        <v>4000000</v>
      </c>
      <c r="O32" s="28">
        <v>4353425</v>
      </c>
      <c r="P32" s="22">
        <v>3400000</v>
      </c>
      <c r="Q32" s="28">
        <v>4010000</v>
      </c>
      <c r="R32" s="28">
        <v>3630000</v>
      </c>
      <c r="S32" s="28">
        <v>4854555</v>
      </c>
      <c r="T32" s="22">
        <v>4740000</v>
      </c>
    </row>
    <row r="33" spans="1:20" ht="11.25">
      <c r="A33" s="2" t="s">
        <v>71</v>
      </c>
      <c r="B33" s="28">
        <v>82355</v>
      </c>
      <c r="C33" s="28">
        <v>73506</v>
      </c>
      <c r="D33" s="22">
        <v>96269</v>
      </c>
      <c r="E33" s="28">
        <v>16035</v>
      </c>
      <c r="F33" s="28">
        <v>69580</v>
      </c>
      <c r="G33" s="28">
        <v>51537</v>
      </c>
      <c r="H33" s="22">
        <v>126205</v>
      </c>
      <c r="I33" s="28">
        <v>259927</v>
      </c>
      <c r="J33" s="28">
        <v>332064</v>
      </c>
      <c r="K33" s="28">
        <v>245221</v>
      </c>
      <c r="L33" s="22">
        <v>110607</v>
      </c>
      <c r="M33" s="28">
        <v>117434</v>
      </c>
      <c r="N33" s="28">
        <v>120309</v>
      </c>
      <c r="O33" s="28">
        <v>111029</v>
      </c>
      <c r="P33" s="22">
        <v>327457</v>
      </c>
      <c r="Q33" s="28">
        <v>336351</v>
      </c>
      <c r="R33" s="28">
        <v>271912</v>
      </c>
      <c r="S33" s="28">
        <v>179150</v>
      </c>
      <c r="T33" s="22">
        <v>465504</v>
      </c>
    </row>
    <row r="34" spans="1:20" ht="11.25">
      <c r="A34" s="2" t="s">
        <v>75</v>
      </c>
      <c r="B34" s="28">
        <v>83028</v>
      </c>
      <c r="C34" s="28">
        <v>60212</v>
      </c>
      <c r="D34" s="22">
        <v>18700</v>
      </c>
      <c r="E34" s="28">
        <v>70596</v>
      </c>
      <c r="F34" s="28">
        <v>18900</v>
      </c>
      <c r="G34" s="28">
        <v>56762</v>
      </c>
      <c r="H34" s="22">
        <v>16700</v>
      </c>
      <c r="I34" s="28">
        <v>62592</v>
      </c>
      <c r="J34" s="28">
        <v>19260</v>
      </c>
      <c r="K34" s="28">
        <v>52414</v>
      </c>
      <c r="L34" s="22">
        <v>17140</v>
      </c>
      <c r="M34" s="28">
        <v>63625</v>
      </c>
      <c r="N34" s="28">
        <v>19360</v>
      </c>
      <c r="O34" s="28">
        <v>54458</v>
      </c>
      <c r="P34" s="22">
        <v>17900</v>
      </c>
      <c r="Q34" s="28">
        <v>60516</v>
      </c>
      <c r="R34" s="28">
        <v>19260</v>
      </c>
      <c r="S34" s="28">
        <v>80714</v>
      </c>
      <c r="T34" s="22">
        <v>43416</v>
      </c>
    </row>
    <row r="35" spans="1:20" ht="11.25">
      <c r="A35" s="2" t="s">
        <v>171</v>
      </c>
      <c r="B35" s="28">
        <v>14980</v>
      </c>
      <c r="C35" s="28">
        <v>4980</v>
      </c>
      <c r="D35" s="22">
        <v>15000</v>
      </c>
      <c r="E35" s="28">
        <v>11250</v>
      </c>
      <c r="F35" s="28">
        <v>7500</v>
      </c>
      <c r="G35" s="28">
        <v>3750</v>
      </c>
      <c r="H35" s="22">
        <v>30000</v>
      </c>
      <c r="I35" s="28">
        <v>22500</v>
      </c>
      <c r="J35" s="28">
        <v>15000</v>
      </c>
      <c r="K35" s="28">
        <v>7500</v>
      </c>
      <c r="L35" s="22">
        <v>12000</v>
      </c>
      <c r="M35" s="28">
        <v>11250</v>
      </c>
      <c r="N35" s="28">
        <v>7500</v>
      </c>
      <c r="O35" s="28">
        <v>3750</v>
      </c>
      <c r="P35" s="22">
        <v>15000</v>
      </c>
      <c r="Q35" s="28">
        <v>11250</v>
      </c>
      <c r="R35" s="28">
        <v>7500</v>
      </c>
      <c r="S35" s="28">
        <v>5001</v>
      </c>
      <c r="T35" s="22">
        <v>30000</v>
      </c>
    </row>
    <row r="36" spans="1:20" ht="11.25">
      <c r="A36" s="2" t="s">
        <v>45</v>
      </c>
      <c r="B36" s="28">
        <v>1409875</v>
      </c>
      <c r="C36" s="28">
        <v>1051314</v>
      </c>
      <c r="D36" s="22">
        <v>955427</v>
      </c>
      <c r="E36" s="28">
        <v>740486</v>
      </c>
      <c r="F36" s="28">
        <v>552268</v>
      </c>
      <c r="G36" s="28">
        <v>585793</v>
      </c>
      <c r="H36" s="22">
        <v>839436</v>
      </c>
      <c r="I36" s="28">
        <v>897976</v>
      </c>
      <c r="J36" s="28">
        <v>1062861</v>
      </c>
      <c r="K36" s="28">
        <v>1523134</v>
      </c>
      <c r="L36" s="22">
        <v>792498</v>
      </c>
      <c r="M36" s="28">
        <v>1155152</v>
      </c>
      <c r="N36" s="28">
        <v>961367</v>
      </c>
      <c r="O36" s="28">
        <v>786719</v>
      </c>
      <c r="P36" s="22">
        <v>720893</v>
      </c>
      <c r="Q36" s="28">
        <v>1154418</v>
      </c>
      <c r="R36" s="28">
        <v>1590287</v>
      </c>
      <c r="S36" s="28">
        <v>1243611</v>
      </c>
      <c r="T36" s="22">
        <v>509552</v>
      </c>
    </row>
    <row r="37" spans="1:20" ht="11.25">
      <c r="A37" s="2" t="s">
        <v>76</v>
      </c>
      <c r="B37" s="28">
        <v>16266937</v>
      </c>
      <c r="C37" s="28">
        <v>15538539</v>
      </c>
      <c r="D37" s="22">
        <v>15171430</v>
      </c>
      <c r="E37" s="28">
        <v>14513644</v>
      </c>
      <c r="F37" s="28">
        <v>15269810</v>
      </c>
      <c r="G37" s="28">
        <v>15456728</v>
      </c>
      <c r="H37" s="22">
        <v>15785514</v>
      </c>
      <c r="I37" s="28">
        <v>15089501</v>
      </c>
      <c r="J37" s="28">
        <v>15757727</v>
      </c>
      <c r="K37" s="28">
        <v>16140813</v>
      </c>
      <c r="L37" s="22">
        <v>15904974</v>
      </c>
      <c r="M37" s="28">
        <v>15644151</v>
      </c>
      <c r="N37" s="28">
        <v>14055487</v>
      </c>
      <c r="O37" s="28">
        <v>12674712</v>
      </c>
      <c r="P37" s="22">
        <v>13367313</v>
      </c>
      <c r="Q37" s="28">
        <v>13414431</v>
      </c>
      <c r="R37" s="28">
        <v>13441285</v>
      </c>
      <c r="S37" s="28">
        <v>16452018</v>
      </c>
      <c r="T37" s="22">
        <v>22343321</v>
      </c>
    </row>
    <row r="38" spans="1:20" ht="11.25">
      <c r="A38" s="2" t="s">
        <v>77</v>
      </c>
      <c r="B38" s="28">
        <v>370780</v>
      </c>
      <c r="C38" s="28">
        <v>329300</v>
      </c>
      <c r="D38" s="22">
        <v>117300</v>
      </c>
      <c r="E38" s="28">
        <v>189050</v>
      </c>
      <c r="F38" s="28">
        <v>210800</v>
      </c>
      <c r="G38" s="28">
        <v>232550</v>
      </c>
      <c r="H38" s="22">
        <v>197800</v>
      </c>
      <c r="I38" s="28">
        <v>206500</v>
      </c>
      <c r="J38" s="28">
        <v>72400</v>
      </c>
      <c r="K38" s="28">
        <v>27600</v>
      </c>
      <c r="L38" s="22">
        <v>354800</v>
      </c>
      <c r="M38" s="28">
        <v>368400</v>
      </c>
      <c r="N38" s="28">
        <v>450000</v>
      </c>
      <c r="O38" s="28">
        <v>450000</v>
      </c>
      <c r="P38" s="22">
        <v>1200000</v>
      </c>
      <c r="Q38" s="28">
        <v>1200000</v>
      </c>
      <c r="R38" s="28">
        <v>2200000</v>
      </c>
      <c r="S38" s="28">
        <v>2200000</v>
      </c>
      <c r="T38" s="22">
        <v>2550000</v>
      </c>
    </row>
    <row r="39" spans="1:20" ht="11.25">
      <c r="A39" s="2" t="s">
        <v>78</v>
      </c>
      <c r="B39" s="28">
        <v>1226296</v>
      </c>
      <c r="C39" s="28">
        <v>1181567</v>
      </c>
      <c r="D39" s="22">
        <v>1145689</v>
      </c>
      <c r="E39" s="28">
        <v>1161827</v>
      </c>
      <c r="F39" s="28">
        <v>1183837</v>
      </c>
      <c r="G39" s="28">
        <v>1220782</v>
      </c>
      <c r="H39" s="22">
        <v>1160373</v>
      </c>
      <c r="I39" s="28">
        <v>1182168</v>
      </c>
      <c r="J39" s="28">
        <v>1202951</v>
      </c>
      <c r="K39" s="28">
        <v>1208641</v>
      </c>
      <c r="L39" s="22">
        <v>1174164</v>
      </c>
      <c r="M39" s="28">
        <v>1136382</v>
      </c>
      <c r="N39" s="28">
        <v>1138446</v>
      </c>
      <c r="O39" s="28">
        <v>1155633</v>
      </c>
      <c r="P39" s="22">
        <v>1135323</v>
      </c>
      <c r="Q39" s="28">
        <v>1192202</v>
      </c>
      <c r="R39" s="28">
        <v>1206111</v>
      </c>
      <c r="S39" s="28">
        <v>1202517</v>
      </c>
      <c r="T39" s="22">
        <v>1189184</v>
      </c>
    </row>
    <row r="40" spans="1:20" ht="11.25">
      <c r="A40" s="2" t="s">
        <v>79</v>
      </c>
      <c r="B40" s="28">
        <v>157417</v>
      </c>
      <c r="C40" s="28">
        <v>152903</v>
      </c>
      <c r="D40" s="22">
        <v>155599</v>
      </c>
      <c r="E40" s="28">
        <v>156931</v>
      </c>
      <c r="F40" s="28">
        <v>158326</v>
      </c>
      <c r="G40" s="28">
        <v>154124</v>
      </c>
      <c r="H40" s="22">
        <v>154869</v>
      </c>
      <c r="I40" s="28">
        <v>158389</v>
      </c>
      <c r="J40" s="28">
        <v>151920</v>
      </c>
      <c r="K40" s="28">
        <v>149177</v>
      </c>
      <c r="L40" s="22">
        <v>153140</v>
      </c>
      <c r="M40" s="28">
        <v>156095</v>
      </c>
      <c r="N40" s="28">
        <v>158287</v>
      </c>
      <c r="O40" s="28">
        <v>156884</v>
      </c>
      <c r="P40" s="22">
        <v>156786</v>
      </c>
      <c r="Q40" s="28">
        <v>153800</v>
      </c>
      <c r="R40" s="28">
        <v>153998</v>
      </c>
      <c r="S40" s="28">
        <v>150766</v>
      </c>
      <c r="T40" s="22">
        <v>151509</v>
      </c>
    </row>
    <row r="41" spans="1:20" ht="11.25">
      <c r="A41" s="2" t="s">
        <v>80</v>
      </c>
      <c r="B41" s="28">
        <v>198339</v>
      </c>
      <c r="C41" s="28">
        <v>189621</v>
      </c>
      <c r="D41" s="22">
        <v>185909</v>
      </c>
      <c r="E41" s="28">
        <v>182045</v>
      </c>
      <c r="F41" s="28">
        <v>178326</v>
      </c>
      <c r="G41" s="28">
        <v>174559</v>
      </c>
      <c r="H41" s="22">
        <v>184649</v>
      </c>
      <c r="I41" s="28">
        <v>185058</v>
      </c>
      <c r="J41" s="28">
        <v>178760</v>
      </c>
      <c r="K41" s="28">
        <v>172883</v>
      </c>
      <c r="L41" s="22">
        <v>180878</v>
      </c>
      <c r="M41" s="28">
        <v>175745</v>
      </c>
      <c r="N41" s="28">
        <v>170873</v>
      </c>
      <c r="O41" s="28">
        <v>165705</v>
      </c>
      <c r="P41" s="22">
        <v>233090</v>
      </c>
      <c r="Q41" s="28">
        <v>228104</v>
      </c>
      <c r="R41" s="28">
        <v>223269</v>
      </c>
      <c r="S41" s="28">
        <v>218141</v>
      </c>
      <c r="T41" s="22">
        <v>225042</v>
      </c>
    </row>
    <row r="42" spans="1:20" ht="11.25">
      <c r="A42" s="2" t="s">
        <v>45</v>
      </c>
      <c r="B42" s="28">
        <v>120601</v>
      </c>
      <c r="C42" s="28">
        <v>187119</v>
      </c>
      <c r="D42" s="22">
        <v>190065</v>
      </c>
      <c r="E42" s="28">
        <v>191615</v>
      </c>
      <c r="F42" s="28">
        <v>193165</v>
      </c>
      <c r="G42" s="28">
        <v>193335</v>
      </c>
      <c r="H42" s="22">
        <v>198966</v>
      </c>
      <c r="I42" s="28">
        <v>185249</v>
      </c>
      <c r="J42" s="28">
        <v>188252</v>
      </c>
      <c r="K42" s="28">
        <v>182923</v>
      </c>
      <c r="L42" s="22">
        <v>167352</v>
      </c>
      <c r="M42" s="28">
        <v>132824</v>
      </c>
      <c r="N42" s="28">
        <v>134474</v>
      </c>
      <c r="O42" s="28">
        <v>136073</v>
      </c>
      <c r="P42" s="22">
        <v>135496</v>
      </c>
      <c r="Q42" s="28">
        <v>126893</v>
      </c>
      <c r="R42" s="28">
        <v>123523</v>
      </c>
      <c r="S42" s="28">
        <v>119919</v>
      </c>
      <c r="T42" s="22">
        <v>79585</v>
      </c>
    </row>
    <row r="43" spans="1:20" ht="11.25">
      <c r="A43" s="2" t="s">
        <v>81</v>
      </c>
      <c r="B43" s="28">
        <v>2073434</v>
      </c>
      <c r="C43" s="28">
        <v>2040511</v>
      </c>
      <c r="D43" s="22">
        <v>1794563</v>
      </c>
      <c r="E43" s="28">
        <v>1881469</v>
      </c>
      <c r="F43" s="28">
        <v>1924455</v>
      </c>
      <c r="G43" s="28">
        <v>1975351</v>
      </c>
      <c r="H43" s="22">
        <v>1896658</v>
      </c>
      <c r="I43" s="28">
        <v>1917365</v>
      </c>
      <c r="J43" s="28">
        <v>1794284</v>
      </c>
      <c r="K43" s="28">
        <v>1741226</v>
      </c>
      <c r="L43" s="22">
        <v>2030334</v>
      </c>
      <c r="M43" s="28">
        <v>1969448</v>
      </c>
      <c r="N43" s="28">
        <v>2052081</v>
      </c>
      <c r="O43" s="28">
        <v>2064296</v>
      </c>
      <c r="P43" s="22">
        <v>2860696</v>
      </c>
      <c r="Q43" s="28">
        <v>2900999</v>
      </c>
      <c r="R43" s="28">
        <v>3906902</v>
      </c>
      <c r="S43" s="28">
        <v>3891344</v>
      </c>
      <c r="T43" s="22">
        <v>4195321</v>
      </c>
    </row>
    <row r="44" spans="1:20" ht="12" thickBot="1">
      <c r="A44" s="5" t="s">
        <v>82</v>
      </c>
      <c r="B44" s="29">
        <v>18340372</v>
      </c>
      <c r="C44" s="29">
        <v>17579051</v>
      </c>
      <c r="D44" s="23">
        <v>16965993</v>
      </c>
      <c r="E44" s="29">
        <v>16395113</v>
      </c>
      <c r="F44" s="29">
        <v>17194265</v>
      </c>
      <c r="G44" s="29">
        <v>17432079</v>
      </c>
      <c r="H44" s="23">
        <v>17682173</v>
      </c>
      <c r="I44" s="29">
        <v>17006866</v>
      </c>
      <c r="J44" s="29">
        <v>17552012</v>
      </c>
      <c r="K44" s="29">
        <v>17882039</v>
      </c>
      <c r="L44" s="23">
        <v>17935309</v>
      </c>
      <c r="M44" s="29">
        <v>17613599</v>
      </c>
      <c r="N44" s="29">
        <v>16107569</v>
      </c>
      <c r="O44" s="29">
        <v>14739008</v>
      </c>
      <c r="P44" s="23">
        <v>16228009</v>
      </c>
      <c r="Q44" s="29">
        <v>16315431</v>
      </c>
      <c r="R44" s="29">
        <v>17348187</v>
      </c>
      <c r="S44" s="29">
        <v>20343363</v>
      </c>
      <c r="T44" s="23">
        <v>26538642</v>
      </c>
    </row>
    <row r="45" spans="1:20" ht="12" thickTop="1">
      <c r="A45" s="2" t="s">
        <v>83</v>
      </c>
      <c r="B45" s="28">
        <v>735800</v>
      </c>
      <c r="C45" s="28">
        <v>735800</v>
      </c>
      <c r="D45" s="22">
        <v>735800</v>
      </c>
      <c r="E45" s="28">
        <v>735800</v>
      </c>
      <c r="F45" s="28">
        <v>735800</v>
      </c>
      <c r="G45" s="28">
        <v>735800</v>
      </c>
      <c r="H45" s="22">
        <v>735800</v>
      </c>
      <c r="I45" s="28">
        <v>735800</v>
      </c>
      <c r="J45" s="28">
        <v>735800</v>
      </c>
      <c r="K45" s="28">
        <v>735800</v>
      </c>
      <c r="L45" s="22">
        <v>735800</v>
      </c>
      <c r="M45" s="28">
        <v>735800</v>
      </c>
      <c r="N45" s="28">
        <v>735800</v>
      </c>
      <c r="O45" s="28">
        <v>735800</v>
      </c>
      <c r="P45" s="22">
        <v>735800</v>
      </c>
      <c r="Q45" s="28">
        <v>735800</v>
      </c>
      <c r="R45" s="28">
        <v>735800</v>
      </c>
      <c r="S45" s="28">
        <v>735800</v>
      </c>
      <c r="T45" s="22">
        <v>735800</v>
      </c>
    </row>
    <row r="46" spans="1:20" ht="11.25">
      <c r="A46" s="2" t="s">
        <v>85</v>
      </c>
      <c r="B46" s="28">
        <v>601840</v>
      </c>
      <c r="C46" s="28">
        <v>601840</v>
      </c>
      <c r="D46" s="22">
        <v>601840</v>
      </c>
      <c r="E46" s="28">
        <v>601840</v>
      </c>
      <c r="F46" s="28">
        <v>601840</v>
      </c>
      <c r="G46" s="28">
        <v>601840</v>
      </c>
      <c r="H46" s="22">
        <v>601840</v>
      </c>
      <c r="I46" s="28">
        <v>601840</v>
      </c>
      <c r="J46" s="28">
        <v>601840</v>
      </c>
      <c r="K46" s="28">
        <v>601840</v>
      </c>
      <c r="L46" s="22">
        <v>601840</v>
      </c>
      <c r="M46" s="28">
        <v>601840</v>
      </c>
      <c r="N46" s="28">
        <v>601840</v>
      </c>
      <c r="O46" s="28">
        <v>601840</v>
      </c>
      <c r="P46" s="22">
        <v>601840</v>
      </c>
      <c r="Q46" s="28">
        <v>601840</v>
      </c>
      <c r="R46" s="28">
        <v>601840</v>
      </c>
      <c r="S46" s="28">
        <v>601840</v>
      </c>
      <c r="T46" s="22">
        <v>601840</v>
      </c>
    </row>
    <row r="47" spans="1:20" ht="11.25">
      <c r="A47" s="2" t="s">
        <v>90</v>
      </c>
      <c r="B47" s="28">
        <v>8218026</v>
      </c>
      <c r="C47" s="28">
        <v>7848490</v>
      </c>
      <c r="D47" s="22">
        <v>7685104</v>
      </c>
      <c r="E47" s="28">
        <v>7530461</v>
      </c>
      <c r="F47" s="28">
        <v>7554848</v>
      </c>
      <c r="G47" s="28">
        <v>7529448</v>
      </c>
      <c r="H47" s="22">
        <v>7540968</v>
      </c>
      <c r="I47" s="28">
        <v>7509081</v>
      </c>
      <c r="J47" s="28">
        <v>7513488</v>
      </c>
      <c r="K47" s="28">
        <v>7602601</v>
      </c>
      <c r="L47" s="22">
        <v>7401458</v>
      </c>
      <c r="M47" s="28">
        <v>7903011</v>
      </c>
      <c r="N47" s="28">
        <v>7936035</v>
      </c>
      <c r="O47" s="28">
        <v>8045659</v>
      </c>
      <c r="P47" s="22">
        <v>8071425</v>
      </c>
      <c r="Q47" s="28">
        <v>8177106</v>
      </c>
      <c r="R47" s="28">
        <v>8248517</v>
      </c>
      <c r="S47" s="28">
        <v>8174450</v>
      </c>
      <c r="T47" s="22">
        <v>8159037</v>
      </c>
    </row>
    <row r="48" spans="1:20" ht="11.25">
      <c r="A48" s="2" t="s">
        <v>91</v>
      </c>
      <c r="B48" s="28">
        <v>-25266</v>
      </c>
      <c r="C48" s="28">
        <v>-25266</v>
      </c>
      <c r="D48" s="22">
        <v>-25266</v>
      </c>
      <c r="E48" s="28">
        <v>-25266</v>
      </c>
      <c r="F48" s="28">
        <v>-25266</v>
      </c>
      <c r="G48" s="28">
        <v>-24563</v>
      </c>
      <c r="H48" s="22">
        <v>-23808</v>
      </c>
      <c r="I48" s="28">
        <v>-23808</v>
      </c>
      <c r="J48" s="28">
        <v>-23808</v>
      </c>
      <c r="K48" s="28">
        <v>-23429</v>
      </c>
      <c r="L48" s="22">
        <v>-23429</v>
      </c>
      <c r="M48" s="28">
        <v>-23429</v>
      </c>
      <c r="N48" s="28">
        <v>-23429</v>
      </c>
      <c r="O48" s="28">
        <v>-23429</v>
      </c>
      <c r="P48" s="22">
        <v>-23429</v>
      </c>
      <c r="Q48" s="28">
        <v>-23429</v>
      </c>
      <c r="R48" s="28">
        <v>-23429</v>
      </c>
      <c r="S48" s="28">
        <v>-23429</v>
      </c>
      <c r="T48" s="22">
        <v>-23429</v>
      </c>
    </row>
    <row r="49" spans="1:20" ht="11.25">
      <c r="A49" s="2" t="s">
        <v>92</v>
      </c>
      <c r="B49" s="28">
        <v>9530400</v>
      </c>
      <c r="C49" s="28">
        <v>9160864</v>
      </c>
      <c r="D49" s="22">
        <v>8997478</v>
      </c>
      <c r="E49" s="28">
        <v>8842835</v>
      </c>
      <c r="F49" s="28">
        <v>8867222</v>
      </c>
      <c r="G49" s="28">
        <v>8842524</v>
      </c>
      <c r="H49" s="22">
        <v>8854799</v>
      </c>
      <c r="I49" s="28">
        <v>8822912</v>
      </c>
      <c r="J49" s="28">
        <v>8827319</v>
      </c>
      <c r="K49" s="28">
        <v>8916812</v>
      </c>
      <c r="L49" s="22">
        <v>8715668</v>
      </c>
      <c r="M49" s="28">
        <v>9217222</v>
      </c>
      <c r="N49" s="28">
        <v>9250246</v>
      </c>
      <c r="O49" s="28">
        <v>9359869</v>
      </c>
      <c r="P49" s="22">
        <v>9385636</v>
      </c>
      <c r="Q49" s="28">
        <v>9491317</v>
      </c>
      <c r="R49" s="28">
        <v>9562728</v>
      </c>
      <c r="S49" s="28">
        <v>9488661</v>
      </c>
      <c r="T49" s="22">
        <v>9473247</v>
      </c>
    </row>
    <row r="50" spans="1:20" ht="11.25">
      <c r="A50" s="2" t="s">
        <v>172</v>
      </c>
      <c r="B50" s="28">
        <v>437543</v>
      </c>
      <c r="C50" s="28">
        <v>353997</v>
      </c>
      <c r="D50" s="22">
        <v>287145</v>
      </c>
      <c r="E50" s="28">
        <v>238463</v>
      </c>
      <c r="F50" s="28">
        <v>278938</v>
      </c>
      <c r="G50" s="28">
        <v>333182</v>
      </c>
      <c r="H50" s="22">
        <v>211267</v>
      </c>
      <c r="I50" s="28">
        <v>188045</v>
      </c>
      <c r="J50" s="28">
        <v>242442</v>
      </c>
      <c r="K50" s="28">
        <v>253220</v>
      </c>
      <c r="L50" s="22">
        <v>198490</v>
      </c>
      <c r="M50" s="28">
        <v>157368</v>
      </c>
      <c r="N50" s="28">
        <v>159572</v>
      </c>
      <c r="O50" s="28">
        <v>228473</v>
      </c>
      <c r="P50" s="22">
        <v>190574</v>
      </c>
      <c r="Q50" s="28">
        <v>214792</v>
      </c>
      <c r="R50" s="28">
        <v>241319</v>
      </c>
      <c r="S50" s="28">
        <v>212670</v>
      </c>
      <c r="T50" s="22">
        <v>196831</v>
      </c>
    </row>
    <row r="51" spans="1:20" ht="11.25">
      <c r="A51" s="2" t="s">
        <v>173</v>
      </c>
      <c r="B51" s="28">
        <v>437543</v>
      </c>
      <c r="C51" s="28">
        <v>353997</v>
      </c>
      <c r="D51" s="22">
        <v>287145</v>
      </c>
      <c r="E51" s="28">
        <v>238463</v>
      </c>
      <c r="F51" s="28">
        <v>278938</v>
      </c>
      <c r="G51" s="28">
        <v>333182</v>
      </c>
      <c r="H51" s="22">
        <v>211267</v>
      </c>
      <c r="I51" s="28">
        <v>188045</v>
      </c>
      <c r="J51" s="28">
        <v>242442</v>
      </c>
      <c r="K51" s="28">
        <v>253220</v>
      </c>
      <c r="L51" s="22">
        <v>198490</v>
      </c>
      <c r="M51" s="28">
        <v>157368</v>
      </c>
      <c r="N51" s="28">
        <v>159572</v>
      </c>
      <c r="O51" s="28">
        <v>228473</v>
      </c>
      <c r="P51" s="22">
        <v>190574</v>
      </c>
      <c r="Q51" s="28">
        <v>214792</v>
      </c>
      <c r="R51" s="28">
        <v>241319</v>
      </c>
      <c r="S51" s="28">
        <v>212670</v>
      </c>
      <c r="T51" s="22">
        <v>196831</v>
      </c>
    </row>
    <row r="52" spans="1:20" ht="11.25">
      <c r="A52" s="6" t="s">
        <v>174</v>
      </c>
      <c r="B52" s="28">
        <v>173338</v>
      </c>
      <c r="C52" s="28">
        <v>163577</v>
      </c>
      <c r="D52" s="22">
        <v>159056</v>
      </c>
      <c r="E52" s="28">
        <v>155487</v>
      </c>
      <c r="F52" s="28">
        <v>155945</v>
      </c>
      <c r="G52" s="28">
        <v>154007</v>
      </c>
      <c r="H52" s="22">
        <v>150838</v>
      </c>
      <c r="I52" s="28">
        <v>150219</v>
      </c>
      <c r="J52" s="28">
        <v>150926</v>
      </c>
      <c r="K52" s="28">
        <v>157235</v>
      </c>
      <c r="L52" s="22">
        <v>158613</v>
      </c>
      <c r="M52" s="28">
        <v>177120</v>
      </c>
      <c r="N52" s="28">
        <v>181817</v>
      </c>
      <c r="O52" s="28">
        <v>1263482</v>
      </c>
      <c r="P52" s="22">
        <v>1278777</v>
      </c>
      <c r="Q52" s="28">
        <v>1293516</v>
      </c>
      <c r="R52" s="28">
        <v>1300639</v>
      </c>
      <c r="S52" s="28">
        <v>1295863</v>
      </c>
      <c r="T52" s="22">
        <v>1317827</v>
      </c>
    </row>
    <row r="53" spans="1:20" ht="11.25">
      <c r="A53" s="6" t="s">
        <v>93</v>
      </c>
      <c r="B53" s="28">
        <v>10141281</v>
      </c>
      <c r="C53" s="28">
        <v>9678438</v>
      </c>
      <c r="D53" s="22">
        <v>9443679</v>
      </c>
      <c r="E53" s="28">
        <v>9236785</v>
      </c>
      <c r="F53" s="28">
        <v>9302106</v>
      </c>
      <c r="G53" s="28">
        <v>9329714</v>
      </c>
      <c r="H53" s="22">
        <v>9216905</v>
      </c>
      <c r="I53" s="28">
        <v>9161177</v>
      </c>
      <c r="J53" s="28">
        <v>9220688</v>
      </c>
      <c r="K53" s="28">
        <v>9327268</v>
      </c>
      <c r="L53" s="22">
        <v>9072772</v>
      </c>
      <c r="M53" s="28">
        <v>9551712</v>
      </c>
      <c r="N53" s="28">
        <v>9591636</v>
      </c>
      <c r="O53" s="28">
        <v>10851825</v>
      </c>
      <c r="P53" s="22">
        <v>10854988</v>
      </c>
      <c r="Q53" s="28">
        <v>10999626</v>
      </c>
      <c r="R53" s="28">
        <v>11104686</v>
      </c>
      <c r="S53" s="28">
        <v>10997195</v>
      </c>
      <c r="T53" s="22">
        <v>10987905</v>
      </c>
    </row>
    <row r="54" spans="1:20" ht="12" thickBot="1">
      <c r="A54" s="7" t="s">
        <v>94</v>
      </c>
      <c r="B54" s="28">
        <v>28481654</v>
      </c>
      <c r="C54" s="28">
        <v>27257489</v>
      </c>
      <c r="D54" s="22">
        <v>26409673</v>
      </c>
      <c r="E54" s="28">
        <v>25631899</v>
      </c>
      <c r="F54" s="28">
        <v>26496372</v>
      </c>
      <c r="G54" s="28">
        <v>26761794</v>
      </c>
      <c r="H54" s="22">
        <v>26899078</v>
      </c>
      <c r="I54" s="28">
        <v>26168043</v>
      </c>
      <c r="J54" s="28">
        <v>26772701</v>
      </c>
      <c r="K54" s="28">
        <v>27209308</v>
      </c>
      <c r="L54" s="22">
        <v>27008081</v>
      </c>
      <c r="M54" s="28">
        <v>27165311</v>
      </c>
      <c r="N54" s="28">
        <v>25699205</v>
      </c>
      <c r="O54" s="28">
        <v>25590834</v>
      </c>
      <c r="P54" s="22">
        <v>27082998</v>
      </c>
      <c r="Q54" s="28">
        <v>27315058</v>
      </c>
      <c r="R54" s="28">
        <v>28452874</v>
      </c>
      <c r="S54" s="28">
        <v>31340558</v>
      </c>
      <c r="T54" s="22">
        <v>37526548</v>
      </c>
    </row>
    <row r="55" spans="1:20" ht="12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7" ht="11.25">
      <c r="A57" s="20" t="s">
        <v>99</v>
      </c>
    </row>
    <row r="58" ht="11.25">
      <c r="A58" s="20" t="s">
        <v>100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4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95</v>
      </c>
      <c r="B2" s="14">
        <v>7531</v>
      </c>
      <c r="C2" s="14"/>
      <c r="D2" s="14"/>
      <c r="E2" s="14"/>
      <c r="F2" s="14"/>
    </row>
    <row r="3" spans="1:6" ht="12" thickBot="1">
      <c r="A3" s="11" t="s">
        <v>96</v>
      </c>
      <c r="B3" s="1" t="s">
        <v>97</v>
      </c>
      <c r="C3" s="1"/>
      <c r="D3" s="1"/>
      <c r="E3" s="1"/>
      <c r="F3" s="1"/>
    </row>
    <row r="4" spans="1:6" ht="12" thickTop="1">
      <c r="A4" s="10" t="s">
        <v>23</v>
      </c>
      <c r="B4" s="15" t="str">
        <f>HYPERLINK("http://www.kabupro.jp/mark/20130328/S000D4OH.htm","有価証券報告書")</f>
        <v>有価証券報告書</v>
      </c>
      <c r="C4" s="15" t="str">
        <f>HYPERLINK("http://www.kabupro.jp/mark/20130328/S000D4OH.htm","有価証券報告書")</f>
        <v>有価証券報告書</v>
      </c>
      <c r="D4" s="15" t="str">
        <f>HYPERLINK("http://www.kabupro.jp/mark/20120329/S000AKUK.htm","有価証券報告書")</f>
        <v>有価証券報告書</v>
      </c>
      <c r="E4" s="15" t="str">
        <f>HYPERLINK("http://www.kabupro.jp/mark/20110330/S00081DG.htm","有価証券報告書")</f>
        <v>有価証券報告書</v>
      </c>
      <c r="F4" s="15" t="str">
        <f>HYPERLINK("http://www.kabupro.jp/mark/20100330/S0005G2C.htm","有価証券報告書")</f>
        <v>有価証券報告書</v>
      </c>
    </row>
    <row r="5" spans="1:6" ht="12" thickBot="1">
      <c r="A5" s="11" t="s">
        <v>24</v>
      </c>
      <c r="B5" s="1" t="s">
        <v>30</v>
      </c>
      <c r="C5" s="1" t="s">
        <v>30</v>
      </c>
      <c r="D5" s="1" t="s">
        <v>34</v>
      </c>
      <c r="E5" s="1" t="s">
        <v>36</v>
      </c>
      <c r="F5" s="1" t="s">
        <v>38</v>
      </c>
    </row>
    <row r="6" spans="1:6" ht="12.75" thickBot="1" thickTop="1">
      <c r="A6" s="10" t="s">
        <v>25</v>
      </c>
      <c r="B6" s="18" t="s">
        <v>134</v>
      </c>
      <c r="C6" s="19"/>
      <c r="D6" s="19"/>
      <c r="E6" s="19"/>
      <c r="F6" s="19"/>
    </row>
    <row r="7" spans="1:6" ht="12" thickTop="1">
      <c r="A7" s="12" t="s">
        <v>26</v>
      </c>
      <c r="B7" s="16" t="s">
        <v>31</v>
      </c>
      <c r="C7" s="16" t="s">
        <v>31</v>
      </c>
      <c r="D7" s="16" t="s">
        <v>31</v>
      </c>
      <c r="E7" s="16" t="s">
        <v>31</v>
      </c>
      <c r="F7" s="16" t="s">
        <v>31</v>
      </c>
    </row>
    <row r="8" spans="1:6" ht="11.25">
      <c r="A8" s="13" t="s">
        <v>27</v>
      </c>
      <c r="B8" s="17" t="s">
        <v>101</v>
      </c>
      <c r="C8" s="17" t="s">
        <v>102</v>
      </c>
      <c r="D8" s="17" t="s">
        <v>103</v>
      </c>
      <c r="E8" s="17" t="s">
        <v>104</v>
      </c>
      <c r="F8" s="17" t="s">
        <v>105</v>
      </c>
    </row>
    <row r="9" spans="1:6" ht="11.25">
      <c r="A9" s="13" t="s">
        <v>28</v>
      </c>
      <c r="B9" s="17" t="s">
        <v>32</v>
      </c>
      <c r="C9" s="17" t="s">
        <v>33</v>
      </c>
      <c r="D9" s="17" t="s">
        <v>35</v>
      </c>
      <c r="E9" s="17" t="s">
        <v>37</v>
      </c>
      <c r="F9" s="17" t="s">
        <v>39</v>
      </c>
    </row>
    <row r="10" spans="1:6" ht="12" thickBot="1">
      <c r="A10" s="13" t="s">
        <v>29</v>
      </c>
      <c r="B10" s="17" t="s">
        <v>41</v>
      </c>
      <c r="C10" s="17" t="s">
        <v>41</v>
      </c>
      <c r="D10" s="17" t="s">
        <v>41</v>
      </c>
      <c r="E10" s="17" t="s">
        <v>41</v>
      </c>
      <c r="F10" s="17" t="s">
        <v>41</v>
      </c>
    </row>
    <row r="11" spans="1:6" ht="12" thickTop="1">
      <c r="A11" s="26" t="s">
        <v>106</v>
      </c>
      <c r="B11" s="21">
        <v>366000</v>
      </c>
      <c r="C11" s="21">
        <v>364000</v>
      </c>
      <c r="D11" s="21">
        <v>361933</v>
      </c>
      <c r="E11" s="21">
        <v>324041</v>
      </c>
      <c r="F11" s="21">
        <v>151492</v>
      </c>
    </row>
    <row r="12" spans="1:6" ht="11.25">
      <c r="A12" s="6" t="s">
        <v>107</v>
      </c>
      <c r="B12" s="22">
        <v>60060</v>
      </c>
      <c r="C12" s="22">
        <v>60060</v>
      </c>
      <c r="D12" s="22">
        <v>60060</v>
      </c>
      <c r="E12" s="22">
        <v>59343</v>
      </c>
      <c r="F12" s="22">
        <v>30030</v>
      </c>
    </row>
    <row r="13" spans="1:6" ht="11.25">
      <c r="A13" s="6" t="s">
        <v>108</v>
      </c>
      <c r="B13" s="22">
        <v>68713</v>
      </c>
      <c r="C13" s="22">
        <v>66915</v>
      </c>
      <c r="D13" s="22">
        <v>64501</v>
      </c>
      <c r="E13" s="22"/>
      <c r="F13" s="22">
        <v>148708</v>
      </c>
    </row>
    <row r="14" spans="1:6" ht="11.25">
      <c r="A14" s="6" t="s">
        <v>109</v>
      </c>
      <c r="B14" s="22">
        <v>15780</v>
      </c>
      <c r="C14" s="22">
        <v>21330</v>
      </c>
      <c r="D14" s="22">
        <v>15480</v>
      </c>
      <c r="E14" s="22">
        <v>15160</v>
      </c>
      <c r="F14" s="22">
        <v>30836</v>
      </c>
    </row>
    <row r="15" spans="1:6" ht="11.25">
      <c r="A15" s="6" t="s">
        <v>110</v>
      </c>
      <c r="B15" s="22">
        <v>3900</v>
      </c>
      <c r="C15" s="22">
        <v>3200</v>
      </c>
      <c r="D15" s="22">
        <v>3100</v>
      </c>
      <c r="E15" s="22"/>
      <c r="F15" s="22"/>
    </row>
    <row r="16" spans="1:6" ht="11.25">
      <c r="A16" s="6" t="s">
        <v>111</v>
      </c>
      <c r="B16" s="22">
        <v>2813</v>
      </c>
      <c r="C16" s="22">
        <v>2043</v>
      </c>
      <c r="D16" s="22">
        <v>-727</v>
      </c>
      <c r="E16" s="22">
        <v>5945</v>
      </c>
      <c r="F16" s="22">
        <v>2201</v>
      </c>
    </row>
    <row r="17" spans="1:6" ht="11.25">
      <c r="A17" s="6" t="s">
        <v>112</v>
      </c>
      <c r="B17" s="22">
        <v>7040</v>
      </c>
      <c r="C17" s="22">
        <v>7040</v>
      </c>
      <c r="D17" s="22">
        <v>7030</v>
      </c>
      <c r="E17" s="22">
        <v>6870</v>
      </c>
      <c r="F17" s="22">
        <v>3440</v>
      </c>
    </row>
    <row r="18" spans="1:6" ht="11.25">
      <c r="A18" s="6" t="s">
        <v>113</v>
      </c>
      <c r="B18" s="22">
        <v>20566</v>
      </c>
      <c r="C18" s="22">
        <v>20095</v>
      </c>
      <c r="D18" s="22">
        <v>18010</v>
      </c>
      <c r="E18" s="22">
        <v>16574</v>
      </c>
      <c r="F18" s="22">
        <v>12673</v>
      </c>
    </row>
    <row r="19" spans="1:6" ht="11.25">
      <c r="A19" s="6" t="s">
        <v>114</v>
      </c>
      <c r="B19" s="22">
        <v>57256</v>
      </c>
      <c r="C19" s="22">
        <v>61416</v>
      </c>
      <c r="D19" s="22">
        <v>62604</v>
      </c>
      <c r="E19" s="22">
        <v>62083</v>
      </c>
      <c r="F19" s="22">
        <v>25860</v>
      </c>
    </row>
    <row r="20" spans="1:6" ht="11.25">
      <c r="A20" s="6" t="s">
        <v>115</v>
      </c>
      <c r="B20" s="22">
        <v>8784</v>
      </c>
      <c r="C20" s="22">
        <v>9123</v>
      </c>
      <c r="D20" s="22">
        <v>9815</v>
      </c>
      <c r="E20" s="22">
        <v>13746</v>
      </c>
      <c r="F20" s="22">
        <v>6430</v>
      </c>
    </row>
    <row r="21" spans="1:6" ht="11.25">
      <c r="A21" s="6" t="s">
        <v>45</v>
      </c>
      <c r="B21" s="22">
        <v>14527</v>
      </c>
      <c r="C21" s="22">
        <v>14461</v>
      </c>
      <c r="D21" s="22">
        <v>16952</v>
      </c>
      <c r="E21" s="22"/>
      <c r="F21" s="22">
        <v>12957</v>
      </c>
    </row>
    <row r="22" spans="1:6" ht="11.25">
      <c r="A22" s="6" t="s">
        <v>116</v>
      </c>
      <c r="B22" s="22">
        <v>259443</v>
      </c>
      <c r="C22" s="22">
        <v>265686</v>
      </c>
      <c r="D22" s="22">
        <v>256827</v>
      </c>
      <c r="E22" s="22">
        <v>286173</v>
      </c>
      <c r="F22" s="22">
        <v>177769</v>
      </c>
    </row>
    <row r="23" spans="1:6" ht="12" thickBot="1">
      <c r="A23" s="25" t="s">
        <v>117</v>
      </c>
      <c r="B23" s="23">
        <v>106556</v>
      </c>
      <c r="C23" s="23">
        <v>98313</v>
      </c>
      <c r="D23" s="23">
        <v>105106</v>
      </c>
      <c r="E23" s="23">
        <v>37867</v>
      </c>
      <c r="F23" s="23">
        <v>727403</v>
      </c>
    </row>
    <row r="24" spans="1:6" ht="12" thickTop="1">
      <c r="A24" s="6" t="s">
        <v>118</v>
      </c>
      <c r="B24" s="22">
        <v>11347</v>
      </c>
      <c r="C24" s="22">
        <v>7287</v>
      </c>
      <c r="D24" s="22">
        <v>7710</v>
      </c>
      <c r="E24" s="22">
        <v>10356</v>
      </c>
      <c r="F24" s="22">
        <v>5335</v>
      </c>
    </row>
    <row r="25" spans="1:6" ht="11.25">
      <c r="A25" s="6" t="s">
        <v>119</v>
      </c>
      <c r="B25" s="22"/>
      <c r="C25" s="22">
        <v>1481</v>
      </c>
      <c r="D25" s="22">
        <v>3388</v>
      </c>
      <c r="E25" s="22">
        <v>3388</v>
      </c>
      <c r="F25" s="22">
        <v>2120</v>
      </c>
    </row>
    <row r="26" spans="1:6" ht="11.25">
      <c r="A26" s="6" t="s">
        <v>120</v>
      </c>
      <c r="B26" s="22">
        <v>27416</v>
      </c>
      <c r="C26" s="22">
        <v>21276</v>
      </c>
      <c r="D26" s="22">
        <v>20695</v>
      </c>
      <c r="E26" s="22">
        <v>21395</v>
      </c>
      <c r="F26" s="22">
        <v>24660</v>
      </c>
    </row>
    <row r="27" spans="1:6" ht="11.25">
      <c r="A27" s="6" t="s">
        <v>45</v>
      </c>
      <c r="B27" s="22">
        <v>290</v>
      </c>
      <c r="C27" s="22">
        <v>5674</v>
      </c>
      <c r="D27" s="22">
        <v>353</v>
      </c>
      <c r="E27" s="22">
        <v>382</v>
      </c>
      <c r="F27" s="22">
        <v>8650</v>
      </c>
    </row>
    <row r="28" spans="1:6" ht="11.25">
      <c r="A28" s="6" t="s">
        <v>121</v>
      </c>
      <c r="B28" s="22">
        <v>39054</v>
      </c>
      <c r="C28" s="22">
        <v>35718</v>
      </c>
      <c r="D28" s="22">
        <v>32148</v>
      </c>
      <c r="E28" s="22">
        <v>35522</v>
      </c>
      <c r="F28" s="22">
        <v>109636</v>
      </c>
    </row>
    <row r="29" spans="1:6" ht="11.25">
      <c r="A29" s="6" t="s">
        <v>122</v>
      </c>
      <c r="B29" s="22">
        <v>12469</v>
      </c>
      <c r="C29" s="22">
        <v>9677</v>
      </c>
      <c r="D29" s="22">
        <v>7968</v>
      </c>
      <c r="E29" s="22">
        <v>6672</v>
      </c>
      <c r="F29" s="22">
        <v>32661</v>
      </c>
    </row>
    <row r="30" spans="1:6" ht="11.25">
      <c r="A30" s="6" t="s">
        <v>123</v>
      </c>
      <c r="B30" s="22">
        <v>9451</v>
      </c>
      <c r="C30" s="22">
        <v>6077</v>
      </c>
      <c r="D30" s="22">
        <v>6316</v>
      </c>
      <c r="E30" s="22">
        <v>7373</v>
      </c>
      <c r="F30" s="22">
        <v>6539</v>
      </c>
    </row>
    <row r="31" spans="1:6" ht="11.25">
      <c r="A31" s="6" t="s">
        <v>124</v>
      </c>
      <c r="B31" s="22">
        <v>11897</v>
      </c>
      <c r="C31" s="22"/>
      <c r="D31" s="22"/>
      <c r="E31" s="22"/>
      <c r="F31" s="22"/>
    </row>
    <row r="32" spans="1:6" ht="11.25">
      <c r="A32" s="6" t="s">
        <v>45</v>
      </c>
      <c r="B32" s="22">
        <v>4883</v>
      </c>
      <c r="C32" s="22">
        <v>327</v>
      </c>
      <c r="D32" s="22">
        <v>3863</v>
      </c>
      <c r="E32" s="22">
        <v>503</v>
      </c>
      <c r="F32" s="22">
        <v>1938</v>
      </c>
    </row>
    <row r="33" spans="1:6" ht="11.25">
      <c r="A33" s="6" t="s">
        <v>125</v>
      </c>
      <c r="B33" s="22">
        <v>38702</v>
      </c>
      <c r="C33" s="22">
        <v>16082</v>
      </c>
      <c r="D33" s="22">
        <v>18148</v>
      </c>
      <c r="E33" s="22">
        <v>16316</v>
      </c>
      <c r="F33" s="22">
        <v>41139</v>
      </c>
    </row>
    <row r="34" spans="1:6" ht="12" thickBot="1">
      <c r="A34" s="25" t="s">
        <v>126</v>
      </c>
      <c r="B34" s="23">
        <v>106908</v>
      </c>
      <c r="C34" s="23">
        <v>117949</v>
      </c>
      <c r="D34" s="23">
        <v>119105</v>
      </c>
      <c r="E34" s="23">
        <v>57073</v>
      </c>
      <c r="F34" s="23">
        <v>795899</v>
      </c>
    </row>
    <row r="35" spans="1:6" ht="12" thickTop="1">
      <c r="A35" s="6" t="s">
        <v>127</v>
      </c>
      <c r="B35" s="22"/>
      <c r="C35" s="22">
        <v>1870</v>
      </c>
      <c r="D35" s="22"/>
      <c r="E35" s="22"/>
      <c r="F35" s="22"/>
    </row>
    <row r="36" spans="1:6" ht="11.25">
      <c r="A36" s="6" t="s">
        <v>128</v>
      </c>
      <c r="B36" s="22"/>
      <c r="C36" s="22">
        <v>1870</v>
      </c>
      <c r="D36" s="22"/>
      <c r="E36" s="22"/>
      <c r="F36" s="22"/>
    </row>
    <row r="37" spans="1:6" ht="11.25">
      <c r="A37" s="7" t="s">
        <v>129</v>
      </c>
      <c r="B37" s="22">
        <v>106908</v>
      </c>
      <c r="C37" s="22">
        <v>116079</v>
      </c>
      <c r="D37" s="22">
        <v>119105</v>
      </c>
      <c r="E37" s="22">
        <v>57073</v>
      </c>
      <c r="F37" s="22">
        <v>796909</v>
      </c>
    </row>
    <row r="38" spans="1:6" ht="11.25">
      <c r="A38" s="7" t="s">
        <v>130</v>
      </c>
      <c r="B38" s="22">
        <v>25000</v>
      </c>
      <c r="C38" s="22">
        <v>32000</v>
      </c>
      <c r="D38" s="22">
        <v>17000</v>
      </c>
      <c r="E38" s="22">
        <v>4000</v>
      </c>
      <c r="F38" s="22">
        <v>441000</v>
      </c>
    </row>
    <row r="39" spans="1:6" ht="11.25">
      <c r="A39" s="7" t="s">
        <v>131</v>
      </c>
      <c r="B39" s="22">
        <v>-300</v>
      </c>
      <c r="C39" s="22">
        <v>-62257</v>
      </c>
      <c r="D39" s="22">
        <v>27488</v>
      </c>
      <c r="E39" s="22">
        <v>-8854</v>
      </c>
      <c r="F39" s="22">
        <v>-80985</v>
      </c>
    </row>
    <row r="40" spans="1:6" ht="11.25">
      <c r="A40" s="7" t="s">
        <v>132</v>
      </c>
      <c r="B40" s="22">
        <v>24699</v>
      </c>
      <c r="C40" s="22">
        <v>-30257</v>
      </c>
      <c r="D40" s="22">
        <v>44488</v>
      </c>
      <c r="E40" s="22">
        <v>52145</v>
      </c>
      <c r="F40" s="22">
        <v>360014</v>
      </c>
    </row>
    <row r="41" spans="1:6" ht="12" thickBot="1">
      <c r="A41" s="7" t="s">
        <v>133</v>
      </c>
      <c r="B41" s="22">
        <v>82208</v>
      </c>
      <c r="C41" s="22">
        <v>146336</v>
      </c>
      <c r="D41" s="22">
        <v>74616</v>
      </c>
      <c r="E41" s="22">
        <v>4927</v>
      </c>
      <c r="F41" s="22">
        <v>436895</v>
      </c>
    </row>
    <row r="42" spans="1:6" ht="12" thickTop="1">
      <c r="A42" s="8"/>
      <c r="B42" s="24"/>
      <c r="C42" s="24"/>
      <c r="D42" s="24"/>
      <c r="E42" s="24"/>
      <c r="F42" s="24"/>
    </row>
    <row r="44" ht="11.25">
      <c r="A44" s="20" t="s">
        <v>99</v>
      </c>
    </row>
    <row r="45" ht="11.25">
      <c r="A45" s="20" t="s">
        <v>100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7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95</v>
      </c>
      <c r="B2" s="14">
        <v>7531</v>
      </c>
      <c r="C2" s="14"/>
      <c r="D2" s="14"/>
      <c r="E2" s="14"/>
      <c r="F2" s="14"/>
    </row>
    <row r="3" spans="1:6" ht="12" thickBot="1">
      <c r="A3" s="11" t="s">
        <v>96</v>
      </c>
      <c r="B3" s="1" t="s">
        <v>97</v>
      </c>
      <c r="C3" s="1"/>
      <c r="D3" s="1"/>
      <c r="E3" s="1"/>
      <c r="F3" s="1"/>
    </row>
    <row r="4" spans="1:6" ht="12" thickTop="1">
      <c r="A4" s="10" t="s">
        <v>23</v>
      </c>
      <c r="B4" s="15" t="str">
        <f>HYPERLINK("http://www.kabupro.jp/mark/20130328/S000D4OH.htm","有価証券報告書")</f>
        <v>有価証券報告書</v>
      </c>
      <c r="C4" s="15" t="str">
        <f>HYPERLINK("http://www.kabupro.jp/mark/20130328/S000D4OH.htm","有価証券報告書")</f>
        <v>有価証券報告書</v>
      </c>
      <c r="D4" s="15" t="str">
        <f>HYPERLINK("http://www.kabupro.jp/mark/20120329/S000AKUK.htm","有価証券報告書")</f>
        <v>有価証券報告書</v>
      </c>
      <c r="E4" s="15" t="str">
        <f>HYPERLINK("http://www.kabupro.jp/mark/20110330/S00081DG.htm","有価証券報告書")</f>
        <v>有価証券報告書</v>
      </c>
      <c r="F4" s="15" t="str">
        <f>HYPERLINK("http://www.kabupro.jp/mark/20100330/S0005G2C.htm","有価証券報告書")</f>
        <v>有価証券報告書</v>
      </c>
    </row>
    <row r="5" spans="1:6" ht="12" thickBot="1">
      <c r="A5" s="11" t="s">
        <v>24</v>
      </c>
      <c r="B5" s="1" t="s">
        <v>30</v>
      </c>
      <c r="C5" s="1" t="s">
        <v>30</v>
      </c>
      <c r="D5" s="1" t="s">
        <v>34</v>
      </c>
      <c r="E5" s="1" t="s">
        <v>36</v>
      </c>
      <c r="F5" s="1" t="s">
        <v>38</v>
      </c>
    </row>
    <row r="6" spans="1:6" ht="12.75" thickBot="1" thickTop="1">
      <c r="A6" s="10" t="s">
        <v>25</v>
      </c>
      <c r="B6" s="18" t="s">
        <v>98</v>
      </c>
      <c r="C6" s="19"/>
      <c r="D6" s="19"/>
      <c r="E6" s="19"/>
      <c r="F6" s="19"/>
    </row>
    <row r="7" spans="1:6" ht="12" thickTop="1">
      <c r="A7" s="12" t="s">
        <v>26</v>
      </c>
      <c r="B7" s="16" t="s">
        <v>31</v>
      </c>
      <c r="C7" s="16" t="s">
        <v>31</v>
      </c>
      <c r="D7" s="16" t="s">
        <v>31</v>
      </c>
      <c r="E7" s="16" t="s">
        <v>31</v>
      </c>
      <c r="F7" s="16" t="s">
        <v>31</v>
      </c>
    </row>
    <row r="8" spans="1:6" ht="11.25">
      <c r="A8" s="13" t="s">
        <v>27</v>
      </c>
      <c r="B8" s="17"/>
      <c r="C8" s="17"/>
      <c r="D8" s="17"/>
      <c r="E8" s="17"/>
      <c r="F8" s="17"/>
    </row>
    <row r="9" spans="1:6" ht="11.25">
      <c r="A9" s="13" t="s">
        <v>28</v>
      </c>
      <c r="B9" s="17" t="s">
        <v>32</v>
      </c>
      <c r="C9" s="17" t="s">
        <v>33</v>
      </c>
      <c r="D9" s="17" t="s">
        <v>35</v>
      </c>
      <c r="E9" s="17" t="s">
        <v>37</v>
      </c>
      <c r="F9" s="17" t="s">
        <v>39</v>
      </c>
    </row>
    <row r="10" spans="1:6" ht="12" thickBot="1">
      <c r="A10" s="13" t="s">
        <v>29</v>
      </c>
      <c r="B10" s="17" t="s">
        <v>41</v>
      </c>
      <c r="C10" s="17" t="s">
        <v>41</v>
      </c>
      <c r="D10" s="17" t="s">
        <v>41</v>
      </c>
      <c r="E10" s="17" t="s">
        <v>41</v>
      </c>
      <c r="F10" s="17" t="s">
        <v>41</v>
      </c>
    </row>
    <row r="11" spans="1:6" ht="12" thickTop="1">
      <c r="A11" s="9" t="s">
        <v>40</v>
      </c>
      <c r="B11" s="21">
        <v>29535</v>
      </c>
      <c r="C11" s="21">
        <v>48514</v>
      </c>
      <c r="D11" s="21">
        <v>53050</v>
      </c>
      <c r="E11" s="21">
        <v>15712</v>
      </c>
      <c r="F11" s="21">
        <v>185081</v>
      </c>
    </row>
    <row r="12" spans="1:6" ht="11.25">
      <c r="A12" s="2" t="s">
        <v>42</v>
      </c>
      <c r="B12" s="22">
        <v>1077</v>
      </c>
      <c r="C12" s="22">
        <v>955</v>
      </c>
      <c r="D12" s="22">
        <v>810</v>
      </c>
      <c r="E12" s="22">
        <v>484</v>
      </c>
      <c r="F12" s="22">
        <v>797</v>
      </c>
    </row>
    <row r="13" spans="1:6" ht="11.25">
      <c r="A13" s="2" t="s">
        <v>43</v>
      </c>
      <c r="B13" s="22">
        <v>1872</v>
      </c>
      <c r="C13" s="22">
        <v>1872</v>
      </c>
      <c r="D13" s="22">
        <v>2162</v>
      </c>
      <c r="E13" s="22">
        <v>5278</v>
      </c>
      <c r="F13" s="22">
        <v>24306</v>
      </c>
    </row>
    <row r="14" spans="1:6" ht="11.25">
      <c r="A14" s="2" t="s">
        <v>44</v>
      </c>
      <c r="B14" s="22">
        <v>2450000</v>
      </c>
      <c r="C14" s="22">
        <v>1200000</v>
      </c>
      <c r="D14" s="22">
        <v>1000000</v>
      </c>
      <c r="E14" s="22">
        <v>1300000</v>
      </c>
      <c r="F14" s="22">
        <v>1500000</v>
      </c>
    </row>
    <row r="15" spans="1:6" ht="11.25">
      <c r="A15" s="2" t="s">
        <v>45</v>
      </c>
      <c r="B15" s="22">
        <v>66200</v>
      </c>
      <c r="C15" s="22">
        <v>83005</v>
      </c>
      <c r="D15" s="22">
        <v>78935</v>
      </c>
      <c r="E15" s="22">
        <v>81252</v>
      </c>
      <c r="F15" s="22">
        <v>56758</v>
      </c>
    </row>
    <row r="16" spans="1:6" ht="11.25">
      <c r="A16" s="2" t="s">
        <v>46</v>
      </c>
      <c r="B16" s="22">
        <v>2548686</v>
      </c>
      <c r="C16" s="22">
        <v>1334348</v>
      </c>
      <c r="D16" s="22">
        <v>1134959</v>
      </c>
      <c r="E16" s="22">
        <v>1402728</v>
      </c>
      <c r="F16" s="22">
        <v>1766943</v>
      </c>
    </row>
    <row r="17" spans="1:6" ht="11.25">
      <c r="A17" s="3" t="s">
        <v>47</v>
      </c>
      <c r="B17" s="22">
        <v>401143</v>
      </c>
      <c r="C17" s="22">
        <v>454886</v>
      </c>
      <c r="D17" s="22">
        <v>451605</v>
      </c>
      <c r="E17" s="22">
        <v>451605</v>
      </c>
      <c r="F17" s="22">
        <v>458527</v>
      </c>
    </row>
    <row r="18" spans="1:6" ht="11.25">
      <c r="A18" s="4" t="s">
        <v>48</v>
      </c>
      <c r="B18" s="22">
        <v>-266038</v>
      </c>
      <c r="C18" s="22">
        <v>-321942</v>
      </c>
      <c r="D18" s="22">
        <v>-312462</v>
      </c>
      <c r="E18" s="22">
        <v>-304124</v>
      </c>
      <c r="F18" s="22">
        <v>-299506</v>
      </c>
    </row>
    <row r="19" spans="1:6" ht="11.25">
      <c r="A19" s="4" t="s">
        <v>49</v>
      </c>
      <c r="B19" s="22">
        <v>135105</v>
      </c>
      <c r="C19" s="22">
        <v>132943</v>
      </c>
      <c r="D19" s="22">
        <v>139142</v>
      </c>
      <c r="E19" s="22">
        <v>147481</v>
      </c>
      <c r="F19" s="22">
        <v>159021</v>
      </c>
    </row>
    <row r="20" spans="1:6" ht="11.25">
      <c r="A20" s="3" t="s">
        <v>50</v>
      </c>
      <c r="B20" s="22">
        <v>10871</v>
      </c>
      <c r="C20" s="22">
        <v>10871</v>
      </c>
      <c r="D20" s="22">
        <v>10871</v>
      </c>
      <c r="E20" s="22">
        <v>10871</v>
      </c>
      <c r="F20" s="22">
        <v>10871</v>
      </c>
    </row>
    <row r="21" spans="1:6" ht="11.25">
      <c r="A21" s="4" t="s">
        <v>48</v>
      </c>
      <c r="B21" s="22">
        <v>-10376</v>
      </c>
      <c r="C21" s="22">
        <v>-10250</v>
      </c>
      <c r="D21" s="22">
        <v>-10112</v>
      </c>
      <c r="E21" s="22">
        <v>-9962</v>
      </c>
      <c r="F21" s="22">
        <v>-9800</v>
      </c>
    </row>
    <row r="22" spans="1:6" ht="11.25">
      <c r="A22" s="4" t="s">
        <v>51</v>
      </c>
      <c r="B22" s="22">
        <v>495</v>
      </c>
      <c r="C22" s="22">
        <v>621</v>
      </c>
      <c r="D22" s="22">
        <v>758</v>
      </c>
      <c r="E22" s="22">
        <v>909</v>
      </c>
      <c r="F22" s="22">
        <v>1071</v>
      </c>
    </row>
    <row r="23" spans="1:6" ht="11.25">
      <c r="A23" s="3" t="s">
        <v>52</v>
      </c>
      <c r="B23" s="22">
        <v>44535</v>
      </c>
      <c r="C23" s="22">
        <v>44535</v>
      </c>
      <c r="D23" s="22">
        <v>44535</v>
      </c>
      <c r="E23" s="22">
        <v>44535</v>
      </c>
      <c r="F23" s="22">
        <v>44535</v>
      </c>
    </row>
    <row r="24" spans="1:6" ht="11.25">
      <c r="A24" s="4" t="s">
        <v>48</v>
      </c>
      <c r="B24" s="22">
        <v>-41885</v>
      </c>
      <c r="C24" s="22">
        <v>-41197</v>
      </c>
      <c r="D24" s="22">
        <v>-40331</v>
      </c>
      <c r="E24" s="22">
        <v>-39240</v>
      </c>
      <c r="F24" s="22">
        <v>-37866</v>
      </c>
    </row>
    <row r="25" spans="1:6" ht="11.25">
      <c r="A25" s="4" t="s">
        <v>53</v>
      </c>
      <c r="B25" s="22">
        <v>2650</v>
      </c>
      <c r="C25" s="22">
        <v>3338</v>
      </c>
      <c r="D25" s="22">
        <v>4204</v>
      </c>
      <c r="E25" s="22">
        <v>5295</v>
      </c>
      <c r="F25" s="22">
        <v>6669</v>
      </c>
    </row>
    <row r="26" spans="1:6" ht="11.25">
      <c r="A26" s="3" t="s">
        <v>54</v>
      </c>
      <c r="B26" s="22">
        <v>4943</v>
      </c>
      <c r="C26" s="22">
        <v>4808</v>
      </c>
      <c r="D26" s="22">
        <v>4808</v>
      </c>
      <c r="E26" s="22">
        <v>4808</v>
      </c>
      <c r="F26" s="22">
        <v>3868</v>
      </c>
    </row>
    <row r="27" spans="1:6" ht="11.25">
      <c r="A27" s="4" t="s">
        <v>48</v>
      </c>
      <c r="B27" s="22">
        <v>-4708</v>
      </c>
      <c r="C27" s="22">
        <v>-4689</v>
      </c>
      <c r="D27" s="22">
        <v>-4571</v>
      </c>
      <c r="E27" s="22">
        <v>-4335</v>
      </c>
      <c r="F27" s="22">
        <v>-1022</v>
      </c>
    </row>
    <row r="28" spans="1:6" ht="11.25">
      <c r="A28" s="4" t="s">
        <v>55</v>
      </c>
      <c r="B28" s="22">
        <v>235</v>
      </c>
      <c r="C28" s="22">
        <v>118</v>
      </c>
      <c r="D28" s="22">
        <v>236</v>
      </c>
      <c r="E28" s="22">
        <v>472</v>
      </c>
      <c r="F28" s="22">
        <v>2845</v>
      </c>
    </row>
    <row r="29" spans="1:6" ht="11.25">
      <c r="A29" s="3" t="s">
        <v>56</v>
      </c>
      <c r="B29" s="22">
        <v>255200</v>
      </c>
      <c r="C29" s="22">
        <v>255949</v>
      </c>
      <c r="D29" s="22">
        <v>255949</v>
      </c>
      <c r="E29" s="22">
        <v>255949</v>
      </c>
      <c r="F29" s="22">
        <v>256526</v>
      </c>
    </row>
    <row r="30" spans="1:6" ht="11.25">
      <c r="A30" s="3" t="s">
        <v>57</v>
      </c>
      <c r="B30" s="22">
        <v>393687</v>
      </c>
      <c r="C30" s="22">
        <v>392970</v>
      </c>
      <c r="D30" s="22">
        <v>400291</v>
      </c>
      <c r="E30" s="22">
        <v>410107</v>
      </c>
      <c r="F30" s="22">
        <v>426134</v>
      </c>
    </row>
    <row r="31" spans="1:6" ht="11.25">
      <c r="A31" s="3" t="s">
        <v>58</v>
      </c>
      <c r="B31" s="22"/>
      <c r="C31" s="22">
        <v>5947</v>
      </c>
      <c r="D31" s="22">
        <v>5947</v>
      </c>
      <c r="E31" s="22">
        <v>5947</v>
      </c>
      <c r="F31" s="22">
        <v>5947</v>
      </c>
    </row>
    <row r="32" spans="1:6" ht="11.25">
      <c r="A32" s="3" t="s">
        <v>59</v>
      </c>
      <c r="B32" s="22">
        <v>156</v>
      </c>
      <c r="C32" s="22">
        <v>213</v>
      </c>
      <c r="D32" s="22">
        <v>270</v>
      </c>
      <c r="E32" s="22"/>
      <c r="F32" s="22"/>
    </row>
    <row r="33" spans="1:6" ht="11.25">
      <c r="A33" s="3" t="s">
        <v>45</v>
      </c>
      <c r="B33" s="22">
        <v>45619</v>
      </c>
      <c r="C33" s="22"/>
      <c r="D33" s="22"/>
      <c r="E33" s="22"/>
      <c r="F33" s="22"/>
    </row>
    <row r="34" spans="1:6" ht="11.25">
      <c r="A34" s="3" t="s">
        <v>60</v>
      </c>
      <c r="B34" s="22">
        <v>45776</v>
      </c>
      <c r="C34" s="22">
        <v>6160</v>
      </c>
      <c r="D34" s="22">
        <v>6217</v>
      </c>
      <c r="E34" s="22">
        <v>5947</v>
      </c>
      <c r="F34" s="22">
        <v>5947</v>
      </c>
    </row>
    <row r="35" spans="1:6" ht="11.25">
      <c r="A35" s="3" t="s">
        <v>61</v>
      </c>
      <c r="B35" s="22">
        <v>9792186</v>
      </c>
      <c r="C35" s="22">
        <v>9792186</v>
      </c>
      <c r="D35" s="22">
        <v>9792186</v>
      </c>
      <c r="E35" s="22">
        <v>8704086</v>
      </c>
      <c r="F35" s="22">
        <v>8704086</v>
      </c>
    </row>
    <row r="36" spans="1:6" ht="11.25">
      <c r="A36" s="3" t="s">
        <v>62</v>
      </c>
      <c r="B36" s="22">
        <v>100000</v>
      </c>
      <c r="C36" s="22">
        <v>100000</v>
      </c>
      <c r="D36" s="22"/>
      <c r="E36" s="22"/>
      <c r="F36" s="22"/>
    </row>
    <row r="37" spans="1:6" ht="11.25">
      <c r="A37" s="3" t="s">
        <v>63</v>
      </c>
      <c r="B37" s="22">
        <v>14534</v>
      </c>
      <c r="C37" s="22">
        <v>13695</v>
      </c>
      <c r="D37" s="22">
        <v>12856</v>
      </c>
      <c r="E37" s="22">
        <v>11515</v>
      </c>
      <c r="F37" s="22">
        <v>10709</v>
      </c>
    </row>
    <row r="38" spans="1:6" ht="11.25">
      <c r="A38" s="3" t="s">
        <v>64</v>
      </c>
      <c r="B38" s="22">
        <v>439778</v>
      </c>
      <c r="C38" s="22">
        <v>441357</v>
      </c>
      <c r="D38" s="22">
        <v>443171</v>
      </c>
      <c r="E38" s="22">
        <v>445266</v>
      </c>
      <c r="F38" s="22">
        <v>447703</v>
      </c>
    </row>
    <row r="39" spans="1:6" ht="11.25">
      <c r="A39" s="3" t="s">
        <v>45</v>
      </c>
      <c r="B39" s="22">
        <v>3413</v>
      </c>
      <c r="C39" s="22">
        <v>7061</v>
      </c>
      <c r="D39" s="22">
        <v>6820</v>
      </c>
      <c r="E39" s="22">
        <v>8120</v>
      </c>
      <c r="F39" s="22">
        <v>8119</v>
      </c>
    </row>
    <row r="40" spans="1:6" ht="11.25">
      <c r="A40" s="3" t="s">
        <v>65</v>
      </c>
      <c r="B40" s="22">
        <v>10349912</v>
      </c>
      <c r="C40" s="22">
        <v>10354301</v>
      </c>
      <c r="D40" s="22">
        <v>10341843</v>
      </c>
      <c r="E40" s="22">
        <v>9234823</v>
      </c>
      <c r="F40" s="22">
        <v>9234865</v>
      </c>
    </row>
    <row r="41" spans="1:6" ht="11.25">
      <c r="A41" s="2" t="s">
        <v>66</v>
      </c>
      <c r="B41" s="22">
        <v>10789376</v>
      </c>
      <c r="C41" s="22">
        <v>10753432</v>
      </c>
      <c r="D41" s="22">
        <v>10748353</v>
      </c>
      <c r="E41" s="22">
        <v>9650878</v>
      </c>
      <c r="F41" s="22">
        <v>9666946</v>
      </c>
    </row>
    <row r="42" spans="1:6" ht="12" thickBot="1">
      <c r="A42" s="5" t="s">
        <v>67</v>
      </c>
      <c r="B42" s="23">
        <v>13338062</v>
      </c>
      <c r="C42" s="23">
        <v>12087780</v>
      </c>
      <c r="D42" s="23">
        <v>11883312</v>
      </c>
      <c r="E42" s="23">
        <v>11053606</v>
      </c>
      <c r="F42" s="23">
        <v>11433890</v>
      </c>
    </row>
    <row r="43" spans="1:6" ht="12" thickTop="1">
      <c r="A43" s="2" t="s">
        <v>68</v>
      </c>
      <c r="B43" s="22">
        <v>3020000</v>
      </c>
      <c r="C43" s="22">
        <v>1800000</v>
      </c>
      <c r="D43" s="22">
        <v>1800000</v>
      </c>
      <c r="E43" s="22">
        <v>1000000</v>
      </c>
      <c r="F43" s="22">
        <v>1000000</v>
      </c>
    </row>
    <row r="44" spans="1:6" ht="11.25">
      <c r="A44" s="2" t="s">
        <v>69</v>
      </c>
      <c r="B44" s="22">
        <v>11042</v>
      </c>
      <c r="C44" s="22">
        <v>11716</v>
      </c>
      <c r="D44" s="22">
        <v>8622</v>
      </c>
      <c r="E44" s="22">
        <v>8278</v>
      </c>
      <c r="F44" s="22">
        <v>10559</v>
      </c>
    </row>
    <row r="45" spans="1:6" ht="11.25">
      <c r="A45" s="2" t="s">
        <v>70</v>
      </c>
      <c r="B45" s="22">
        <v>8753</v>
      </c>
      <c r="C45" s="22">
        <v>8463</v>
      </c>
      <c r="D45" s="22">
        <v>8188</v>
      </c>
      <c r="E45" s="22">
        <v>8411</v>
      </c>
      <c r="F45" s="22">
        <v>9397</v>
      </c>
    </row>
    <row r="46" spans="1:6" ht="11.25">
      <c r="A46" s="2" t="s">
        <v>71</v>
      </c>
      <c r="B46" s="22">
        <v>12903</v>
      </c>
      <c r="C46" s="22">
        <v>21114</v>
      </c>
      <c r="D46" s="22">
        <v>11790</v>
      </c>
      <c r="E46" s="22">
        <v>67945</v>
      </c>
      <c r="F46" s="22">
        <v>227104</v>
      </c>
    </row>
    <row r="47" spans="1:6" ht="11.25">
      <c r="A47" s="2" t="s">
        <v>72</v>
      </c>
      <c r="B47" s="22">
        <v>3030</v>
      </c>
      <c r="C47" s="22">
        <v>4046</v>
      </c>
      <c r="D47" s="22">
        <v>2647</v>
      </c>
      <c r="E47" s="22">
        <v>1886</v>
      </c>
      <c r="F47" s="22">
        <v>41665</v>
      </c>
    </row>
    <row r="48" spans="1:6" ht="11.25">
      <c r="A48" s="2" t="s">
        <v>73</v>
      </c>
      <c r="B48" s="22">
        <v>11852</v>
      </c>
      <c r="C48" s="22">
        <v>14609</v>
      </c>
      <c r="D48" s="22">
        <v>11827</v>
      </c>
      <c r="E48" s="22">
        <v>11422</v>
      </c>
      <c r="F48" s="22">
        <v>15903</v>
      </c>
    </row>
    <row r="49" spans="1:6" ht="11.25">
      <c r="A49" s="2" t="s">
        <v>74</v>
      </c>
      <c r="B49" s="22">
        <v>1969</v>
      </c>
      <c r="C49" s="22">
        <v>1594</v>
      </c>
      <c r="D49" s="22">
        <v>267</v>
      </c>
      <c r="E49" s="22">
        <v>267</v>
      </c>
      <c r="F49" s="22">
        <v>1265</v>
      </c>
    </row>
    <row r="50" spans="1:6" ht="11.25">
      <c r="A50" s="2" t="s">
        <v>75</v>
      </c>
      <c r="B50" s="22">
        <v>3900</v>
      </c>
      <c r="C50" s="22">
        <v>3200</v>
      </c>
      <c r="D50" s="22">
        <v>3100</v>
      </c>
      <c r="E50" s="22">
        <v>3200</v>
      </c>
      <c r="F50" s="22">
        <v>4400</v>
      </c>
    </row>
    <row r="51" spans="1:6" ht="11.25">
      <c r="A51" s="2" t="s">
        <v>45</v>
      </c>
      <c r="B51" s="22">
        <v>839</v>
      </c>
      <c r="C51" s="22">
        <v>629</v>
      </c>
      <c r="D51" s="22">
        <v>648</v>
      </c>
      <c r="E51" s="22">
        <v>712</v>
      </c>
      <c r="F51" s="22">
        <v>1000</v>
      </c>
    </row>
    <row r="52" spans="1:6" ht="11.25">
      <c r="A52" s="2" t="s">
        <v>76</v>
      </c>
      <c r="B52" s="22">
        <v>3074291</v>
      </c>
      <c r="C52" s="22">
        <v>1865374</v>
      </c>
      <c r="D52" s="22">
        <v>1847091</v>
      </c>
      <c r="E52" s="22">
        <v>1102125</v>
      </c>
      <c r="F52" s="22">
        <v>1341296</v>
      </c>
    </row>
    <row r="53" spans="1:6" ht="11.25">
      <c r="A53" s="2" t="s">
        <v>77</v>
      </c>
      <c r="B53" s="22">
        <v>100000</v>
      </c>
      <c r="C53" s="22">
        <v>100000</v>
      </c>
      <c r="D53" s="22"/>
      <c r="E53" s="22"/>
      <c r="F53" s="22"/>
    </row>
    <row r="54" spans="1:6" ht="11.25">
      <c r="A54" s="2" t="s">
        <v>78</v>
      </c>
      <c r="B54" s="22">
        <v>458219</v>
      </c>
      <c r="C54" s="22">
        <v>458519</v>
      </c>
      <c r="D54" s="22">
        <v>521657</v>
      </c>
      <c r="E54" s="22">
        <v>489564</v>
      </c>
      <c r="F54" s="22">
        <v>516750</v>
      </c>
    </row>
    <row r="55" spans="1:6" ht="11.25">
      <c r="A55" s="2" t="s">
        <v>79</v>
      </c>
      <c r="B55" s="22">
        <v>10610</v>
      </c>
      <c r="C55" s="22">
        <v>9816</v>
      </c>
      <c r="D55" s="22">
        <v>6978</v>
      </c>
      <c r="E55" s="22">
        <v>9084</v>
      </c>
      <c r="F55" s="22">
        <v>5768</v>
      </c>
    </row>
    <row r="56" spans="1:6" ht="11.25">
      <c r="A56" s="2" t="s">
        <v>80</v>
      </c>
      <c r="B56" s="22">
        <v>153090</v>
      </c>
      <c r="C56" s="22">
        <v>146050</v>
      </c>
      <c r="D56" s="22">
        <v>139010</v>
      </c>
      <c r="E56" s="22">
        <v>131980</v>
      </c>
      <c r="F56" s="22">
        <v>136730</v>
      </c>
    </row>
    <row r="57" spans="1:6" ht="11.25">
      <c r="A57" s="2" t="s">
        <v>45</v>
      </c>
      <c r="B57" s="22">
        <v>16813</v>
      </c>
      <c r="C57" s="22">
        <v>16742</v>
      </c>
      <c r="D57" s="22">
        <v>2800</v>
      </c>
      <c r="E57" s="22">
        <v>2800</v>
      </c>
      <c r="F57" s="22">
        <v>2800</v>
      </c>
    </row>
    <row r="58" spans="1:6" ht="11.25">
      <c r="A58" s="2" t="s">
        <v>81</v>
      </c>
      <c r="B58" s="22">
        <v>738733</v>
      </c>
      <c r="C58" s="22">
        <v>731128</v>
      </c>
      <c r="D58" s="22">
        <v>670445</v>
      </c>
      <c r="E58" s="22">
        <v>633428</v>
      </c>
      <c r="F58" s="22">
        <v>662049</v>
      </c>
    </row>
    <row r="59" spans="1:6" ht="12" thickBot="1">
      <c r="A59" s="5" t="s">
        <v>82</v>
      </c>
      <c r="B59" s="23">
        <v>3813025</v>
      </c>
      <c r="C59" s="23">
        <v>2596503</v>
      </c>
      <c r="D59" s="23">
        <v>2517537</v>
      </c>
      <c r="E59" s="23">
        <v>1735553</v>
      </c>
      <c r="F59" s="23">
        <v>2003345</v>
      </c>
    </row>
    <row r="60" spans="1:6" ht="12" thickTop="1">
      <c r="A60" s="2" t="s">
        <v>83</v>
      </c>
      <c r="B60" s="22">
        <v>735800</v>
      </c>
      <c r="C60" s="22">
        <v>735800</v>
      </c>
      <c r="D60" s="22">
        <v>735800</v>
      </c>
      <c r="E60" s="22">
        <v>735800</v>
      </c>
      <c r="F60" s="22">
        <v>735800</v>
      </c>
    </row>
    <row r="61" spans="1:6" ht="11.25">
      <c r="A61" s="3" t="s">
        <v>84</v>
      </c>
      <c r="B61" s="22">
        <v>601840</v>
      </c>
      <c r="C61" s="22">
        <v>601840</v>
      </c>
      <c r="D61" s="22">
        <v>601840</v>
      </c>
      <c r="E61" s="22">
        <v>601840</v>
      </c>
      <c r="F61" s="22">
        <v>601840</v>
      </c>
    </row>
    <row r="62" spans="1:6" ht="11.25">
      <c r="A62" s="3" t="s">
        <v>85</v>
      </c>
      <c r="B62" s="22">
        <v>601840</v>
      </c>
      <c r="C62" s="22">
        <v>601840</v>
      </c>
      <c r="D62" s="22">
        <v>601840</v>
      </c>
      <c r="E62" s="22">
        <v>601840</v>
      </c>
      <c r="F62" s="22">
        <v>601840</v>
      </c>
    </row>
    <row r="63" spans="1:6" ht="11.25">
      <c r="A63" s="3" t="s">
        <v>86</v>
      </c>
      <c r="B63" s="22">
        <v>52762</v>
      </c>
      <c r="C63" s="22">
        <v>52762</v>
      </c>
      <c r="D63" s="22">
        <v>52762</v>
      </c>
      <c r="E63" s="22">
        <v>52762</v>
      </c>
      <c r="F63" s="22">
        <v>52762</v>
      </c>
    </row>
    <row r="64" spans="1:6" ht="11.25">
      <c r="A64" s="4" t="s">
        <v>87</v>
      </c>
      <c r="B64" s="22">
        <v>62822</v>
      </c>
      <c r="C64" s="22">
        <v>62822</v>
      </c>
      <c r="D64" s="22">
        <v>58147</v>
      </c>
      <c r="E64" s="22">
        <v>59900</v>
      </c>
      <c r="F64" s="22">
        <v>57855</v>
      </c>
    </row>
    <row r="65" spans="1:6" ht="11.25">
      <c r="A65" s="4" t="s">
        <v>88</v>
      </c>
      <c r="B65" s="22">
        <v>5550000</v>
      </c>
      <c r="C65" s="22">
        <v>5550000</v>
      </c>
      <c r="D65" s="22">
        <v>5550000</v>
      </c>
      <c r="E65" s="22">
        <v>5550000</v>
      </c>
      <c r="F65" s="22">
        <v>5550000</v>
      </c>
    </row>
    <row r="66" spans="1:6" ht="11.25">
      <c r="A66" s="4" t="s">
        <v>89</v>
      </c>
      <c r="B66" s="22">
        <v>2547079</v>
      </c>
      <c r="C66" s="22">
        <v>2511861</v>
      </c>
      <c r="D66" s="22">
        <v>2389779</v>
      </c>
      <c r="E66" s="22">
        <v>2352569</v>
      </c>
      <c r="F66" s="22">
        <v>2467166</v>
      </c>
    </row>
    <row r="67" spans="1:6" ht="11.25">
      <c r="A67" s="3" t="s">
        <v>90</v>
      </c>
      <c r="B67" s="22">
        <v>8212664</v>
      </c>
      <c r="C67" s="22">
        <v>8177446</v>
      </c>
      <c r="D67" s="22">
        <v>8050689</v>
      </c>
      <c r="E67" s="22">
        <v>8015232</v>
      </c>
      <c r="F67" s="22">
        <v>8127783</v>
      </c>
    </row>
    <row r="68" spans="1:6" ht="11.25">
      <c r="A68" s="2" t="s">
        <v>91</v>
      </c>
      <c r="B68" s="22">
        <v>-25266</v>
      </c>
      <c r="C68" s="22">
        <v>-23808</v>
      </c>
      <c r="D68" s="22">
        <v>-23429</v>
      </c>
      <c r="E68" s="22">
        <v>-23429</v>
      </c>
      <c r="F68" s="22">
        <v>-23429</v>
      </c>
    </row>
    <row r="69" spans="1:6" ht="11.25">
      <c r="A69" s="2" t="s">
        <v>92</v>
      </c>
      <c r="B69" s="22">
        <v>9525037</v>
      </c>
      <c r="C69" s="22">
        <v>9491277</v>
      </c>
      <c r="D69" s="22">
        <v>9364899</v>
      </c>
      <c r="E69" s="22">
        <v>9329442</v>
      </c>
      <c r="F69" s="22">
        <v>9441994</v>
      </c>
    </row>
    <row r="70" spans="1:6" ht="11.25">
      <c r="A70" s="6" t="s">
        <v>93</v>
      </c>
      <c r="B70" s="22">
        <v>9525037</v>
      </c>
      <c r="C70" s="22">
        <v>9491277</v>
      </c>
      <c r="D70" s="22">
        <v>9365775</v>
      </c>
      <c r="E70" s="22">
        <v>9318052</v>
      </c>
      <c r="F70" s="22">
        <v>9430544</v>
      </c>
    </row>
    <row r="71" spans="1:6" ht="12" thickBot="1">
      <c r="A71" s="7" t="s">
        <v>94</v>
      </c>
      <c r="B71" s="22">
        <v>13338062</v>
      </c>
      <c r="C71" s="22">
        <v>12087780</v>
      </c>
      <c r="D71" s="22">
        <v>11883312</v>
      </c>
      <c r="E71" s="22">
        <v>11053606</v>
      </c>
      <c r="F71" s="22">
        <v>11433890</v>
      </c>
    </row>
    <row r="72" spans="1:6" ht="12" thickTop="1">
      <c r="A72" s="8"/>
      <c r="B72" s="24"/>
      <c r="C72" s="24"/>
      <c r="D72" s="24"/>
      <c r="E72" s="24"/>
      <c r="F72" s="24"/>
    </row>
    <row r="74" ht="11.25">
      <c r="A74" s="20" t="s">
        <v>99</v>
      </c>
    </row>
    <row r="75" ht="11.25">
      <c r="A75" s="20" t="s">
        <v>100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2013-11-12T04:19:06Z</dcterms:created>
  <dcterms:modified xsi:type="dcterms:W3CDTF">2013-11-12T04:19:20Z</dcterms:modified>
  <cp:category/>
  <cp:version/>
  <cp:contentType/>
  <cp:contentStatus/>
</cp:coreProperties>
</file>