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<sst xmlns="http://schemas.openxmlformats.org/spreadsheetml/2006/main" count="498" uniqueCount="188">
  <si>
    <t>販売費・一般管理費</t>
  </si>
  <si>
    <t>営業利益</t>
  </si>
  <si>
    <t>受取利息</t>
  </si>
  <si>
    <t>受取配当金</t>
  </si>
  <si>
    <t>その他</t>
  </si>
  <si>
    <t>営業外収益</t>
  </si>
  <si>
    <t>保険解約損</t>
  </si>
  <si>
    <t>雑損失</t>
  </si>
  <si>
    <t>営業外費用</t>
  </si>
  <si>
    <t>経常利益</t>
  </si>
  <si>
    <t>貸倒引当金戻入額</t>
  </si>
  <si>
    <t>特別利益</t>
  </si>
  <si>
    <t>リース解約損</t>
  </si>
  <si>
    <t>災害による損失</t>
  </si>
  <si>
    <t>特別損失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</si>
  <si>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</si>
  <si>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</si>
  <si>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</si>
  <si>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</si>
  <si>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</si>
  <si>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</si>
  <si>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</si>
  <si>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</si>
  <si>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</si>
  <si>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</si>
  <si>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2014/02/10</t>
  </si>
  <si>
    <t>四半期</t>
  </si>
  <si>
    <t>2013/12/31</t>
  </si>
  <si>
    <t>2013/11/12</t>
  </si>
  <si>
    <t>2013/09/30</t>
  </si>
  <si>
    <t>2013/08/12</t>
  </si>
  <si>
    <t>2013/06/30</t>
  </si>
  <si>
    <t>通期</t>
  </si>
  <si>
    <t>2013/03/31</t>
  </si>
  <si>
    <t>2013/02/12</t>
  </si>
  <si>
    <t>2012/12/31</t>
  </si>
  <si>
    <t>2012/11/12</t>
  </si>
  <si>
    <t>2012/09/30</t>
  </si>
  <si>
    <t>2012/08/13</t>
  </si>
  <si>
    <t>2012/06/30</t>
  </si>
  <si>
    <t>2013/06/24</t>
  </si>
  <si>
    <t>2012/03/31</t>
  </si>
  <si>
    <t>2012/02/13</t>
  </si>
  <si>
    <t>2011/12/31</t>
  </si>
  <si>
    <t>2011/11/14</t>
  </si>
  <si>
    <t>2011/09/30</t>
  </si>
  <si>
    <t>2011/08/15</t>
  </si>
  <si>
    <t>2011/06/30</t>
  </si>
  <si>
    <t>2012/06/25</t>
  </si>
  <si>
    <t>2011/03/31</t>
  </si>
  <si>
    <t>2011/02/14</t>
  </si>
  <si>
    <t>2010/12/31</t>
  </si>
  <si>
    <t>2010/11/15</t>
  </si>
  <si>
    <t>2010/09/30</t>
  </si>
  <si>
    <t>2010/08/16</t>
  </si>
  <si>
    <t>2010/06/30</t>
  </si>
  <si>
    <t>2011/06/27</t>
  </si>
  <si>
    <t>2010/03/31</t>
  </si>
  <si>
    <t>2010/02/15</t>
  </si>
  <si>
    <t>2009/12/31</t>
  </si>
  <si>
    <t>2009/11/16</t>
  </si>
  <si>
    <t>2009/09/30</t>
  </si>
  <si>
    <t>2009/08/14</t>
  </si>
  <si>
    <t>2009/06/30</t>
  </si>
  <si>
    <t>2010/06/28</t>
  </si>
  <si>
    <t>2009/03/31</t>
  </si>
  <si>
    <t>2009/02/13</t>
  </si>
  <si>
    <t>2008/12/31</t>
  </si>
  <si>
    <t>2008/11/14</t>
  </si>
  <si>
    <t>2008/09/30</t>
  </si>
  <si>
    <t>2008/08/14</t>
  </si>
  <si>
    <t>2008/06/30</t>
  </si>
  <si>
    <t>2009/06/29</t>
  </si>
  <si>
    <t>2008/03/31</t>
  </si>
  <si>
    <t>現金及び預金</t>
  </si>
  <si>
    <t>千円</t>
  </si>
  <si>
    <t>売掛金</t>
  </si>
  <si>
    <t>前渡金</t>
  </si>
  <si>
    <t>前払費用</t>
  </si>
  <si>
    <t>繰延税金資産</t>
  </si>
  <si>
    <t>繰延税金資産</t>
  </si>
  <si>
    <t>短期貸付金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</si>
  <si>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</si>
  <si>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</si>
  <si>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</si>
  <si>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</si>
  <si>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</si>
  <si>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</si>
  <si>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</si>
  <si>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</si>
  <si>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</si>
  <si>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</si>
  <si>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その他（純額）</t>
  </si>
  <si>
    <t>有形固定資産</t>
  </si>
  <si>
    <t>無形固定資産</t>
  </si>
  <si>
    <t>投資有価証券</t>
  </si>
  <si>
    <t>出資金</t>
  </si>
  <si>
    <t>関係会社株式</t>
  </si>
  <si>
    <t>長期貸付金</t>
  </si>
  <si>
    <t>関係会社長期貸付金</t>
  </si>
  <si>
    <t>破産更生債権等</t>
  </si>
  <si>
    <t>長期前払費用</t>
  </si>
  <si>
    <t>長期性預金</t>
  </si>
  <si>
    <t>保険積立金</t>
  </si>
  <si>
    <t>投資損失引当金</t>
  </si>
  <si>
    <t>投資その他の資産</t>
  </si>
  <si>
    <t>固定資産</t>
  </si>
  <si>
    <t>資産</t>
  </si>
  <si>
    <t>受託販売未払金</t>
  </si>
  <si>
    <t>買掛金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</si>
  <si>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</si>
  <si>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</si>
  <si>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</si>
  <si>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</si>
  <si>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</si>
  <si>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</si>
  <si>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</si>
  <si>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</si>
  <si>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その他</t>
  </si>
  <si>
    <t>流動負債</t>
  </si>
  <si>
    <t>退職給付引当金</t>
  </si>
  <si>
    <t>長期未払金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</si>
  <si>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</si>
  <si>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</si>
  <si>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</si>
  <si>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</si>
  <si>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</si>
  <si>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</si>
  <si>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</si>
  <si>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純資産</t>
  </si>
  <si>
    <t>負債純資産</t>
  </si>
  <si>
    <t>証券コード</t>
  </si>
  <si>
    <t>企業名</t>
  </si>
  <si>
    <t>株式会社大田花き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</si>
  <si>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</si>
  <si>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</si>
  <si>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</si>
  <si>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</si>
  <si>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</si>
  <si>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</si>
  <si>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</si>
  <si>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</si>
  <si>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</si>
  <si>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</si>
  <si>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</si>
  <si>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</si>
  <si>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</si>
  <si>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賞与引当金の増減額（△は減少）</t>
  </si>
  <si>
    <t>退職給付引当金の増減額（△は減少）</t>
  </si>
  <si>
    <t>貸倒引当金の増減額（△は減少）</t>
  </si>
  <si>
    <t>受取利息及び受取配当金</t>
  </si>
  <si>
    <t>有形固定資産除却損</t>
  </si>
  <si>
    <t>固定資産除却損</t>
  </si>
  <si>
    <t>固定資産除却損</t>
  </si>
  <si>
    <t>有形固定資産売却損益（△は益）</t>
  </si>
  <si>
    <t>売上債権の増減額（△は増加）</t>
  </si>
  <si>
    <t>仕入債務の増減額（△は減少）</t>
  </si>
  <si>
    <t>未収入金の増減額（△は増加）</t>
  </si>
  <si>
    <t>未払費用の増減額（△は減少）</t>
  </si>
  <si>
    <t>未払金の増減額（△は減少）</t>
  </si>
  <si>
    <t>未払消費税等の増減額（△は減少）</t>
  </si>
  <si>
    <t>小計</t>
  </si>
  <si>
    <t>利息及び配当金の受取額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</si>
  <si>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</si>
  <si>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</si>
  <si>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</si>
  <si>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</si>
  <si>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</si>
  <si>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</si>
  <si>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</si>
  <si>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</si>
  <si>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</si>
  <si>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</si>
  <si>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貸付けによる支出</t>
  </si>
  <si>
    <t>貸付金の回収による収入</t>
  </si>
  <si>
    <t>関係会社貸付けによる支出</t>
  </si>
  <si>
    <t>投資活動によるキャッシュ・フロー</t>
  </si>
  <si>
    <t>自己株式の取得による支出</t>
  </si>
  <si>
    <t>自己株式の売却による収入</t>
  </si>
  <si>
    <t>配当金の支払額</t>
  </si>
  <si>
    <t>リース債務の返済による支出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</si>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</sst>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131</v>
      </c>
      <c r="B2" s="13">
        <v>7555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132</v>
      </c>
      <c r="B3" s="1" t="s">
        <v>133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18</v>
      </c>
      <c r="B4" s="14" t="str">
        <f>HYPERLINK("http://www.kabupro.jp/mark/20140210/S10012XI.htm","四半期報告書")</f>
        <v>四半期報告書</v>
      </c>
      <c r="C4" s="14" t="str">
        <f>HYPERLINK("http://www.kabupro.jp/mark/20131112/S1000F50.htm","四半期報告書")</f>
        <v>四半期報告書</v>
      </c>
      <c r="D4" s="14" t="str">
        <f>HYPERLINK("http://www.kabupro.jp/mark/20130812/S000E93K.htm","四半期報告書")</f>
        <v>四半期報告書</v>
      </c>
      <c r="E4" s="14" t="str">
        <f>HYPERLINK("http://www.kabupro.jp/mark/20130624/S000DO3E.htm","有価証券報告書")</f>
        <v>有価証券報告書</v>
      </c>
      <c r="F4" s="14" t="str">
        <f>HYPERLINK("http://www.kabupro.jp/mark/20140210/S10012XI.htm","四半期報告書")</f>
        <v>四半期報告書</v>
      </c>
      <c r="G4" s="14" t="str">
        <f>HYPERLINK("http://www.kabupro.jp/mark/20131112/S1000F50.htm","四半期報告書")</f>
        <v>四半期報告書</v>
      </c>
      <c r="H4" s="14" t="str">
        <f>HYPERLINK("http://www.kabupro.jp/mark/20130812/S000E93K.htm","四半期報告書")</f>
        <v>四半期報告書</v>
      </c>
      <c r="I4" s="14" t="str">
        <f>HYPERLINK("http://www.kabupro.jp/mark/20130624/S000DO3E.htm","有価証券報告書")</f>
        <v>有価証券報告書</v>
      </c>
      <c r="J4" s="14" t="str">
        <f>HYPERLINK("http://www.kabupro.jp/mark/20130212/S000CT6P.htm","四半期報告書")</f>
        <v>四半期報告書</v>
      </c>
      <c r="K4" s="14" t="str">
        <f>HYPERLINK("http://www.kabupro.jp/mark/20121112/S000C8RL.htm","四半期報告書")</f>
        <v>四半期報告書</v>
      </c>
      <c r="L4" s="14" t="str">
        <f>HYPERLINK("http://www.kabupro.jp/mark/20120813/S000BPIY.htm","四半期報告書")</f>
        <v>四半期報告書</v>
      </c>
      <c r="M4" s="14" t="str">
        <f>HYPERLINK("http://www.kabupro.jp/mark/20120625/S000B4Z7.htm","有価証券報告書")</f>
        <v>有価証券報告書</v>
      </c>
      <c r="N4" s="14" t="str">
        <f>HYPERLINK("http://www.kabupro.jp/mark/20120213/S000AAMR.htm","四半期報告書")</f>
        <v>四半期報告書</v>
      </c>
      <c r="O4" s="14" t="str">
        <f>HYPERLINK("http://www.kabupro.jp/mark/20111114/S0009R6J.htm","四半期報告書")</f>
        <v>四半期報告書</v>
      </c>
      <c r="P4" s="14" t="str">
        <f>HYPERLINK("http://www.kabupro.jp/mark/20110815/S00097CB.htm","四半期報告書")</f>
        <v>四半期報告書</v>
      </c>
      <c r="Q4" s="14" t="str">
        <f>HYPERLINK("http://www.kabupro.jp/mark/20110627/S0008LOG.htm","有価証券報告書")</f>
        <v>有価証券報告書</v>
      </c>
      <c r="R4" s="14" t="str">
        <f>HYPERLINK("http://www.kabupro.jp/mark/20110214/S0007T1W.htm","四半期報告書")</f>
        <v>四半期報告書</v>
      </c>
      <c r="S4" s="14" t="str">
        <f>HYPERLINK("http://www.kabupro.jp/mark/20101115/S00077MF.htm","四半期報告書")</f>
        <v>四半期報告書</v>
      </c>
      <c r="T4" s="14" t="str">
        <f>HYPERLINK("http://www.kabupro.jp/mark/20100816/S0006L3W.htm","四半期報告書")</f>
        <v>四半期報告書</v>
      </c>
      <c r="U4" s="14" t="str">
        <f>HYPERLINK("http://www.kabupro.jp/mark/20100628/S00064I9.htm","有価証券報告書")</f>
        <v>有価証券報告書</v>
      </c>
      <c r="V4" s="14" t="str">
        <f>HYPERLINK("http://www.kabupro.jp/mark/20100215/S00057Z5.htm","四半期報告書")</f>
        <v>四半期報告書</v>
      </c>
      <c r="W4" s="14" t="str">
        <f>HYPERLINK("http://www.kabupro.jp/mark/20091116/S0004NE3.htm","四半期報告書")</f>
        <v>四半期報告書</v>
      </c>
      <c r="X4" s="14" t="str">
        <f>HYPERLINK("http://www.kabupro.jp/mark/20090814/S0003YTW.htm","四半期報告書")</f>
        <v>四半期報告書</v>
      </c>
      <c r="Y4" s="14" t="str">
        <f>HYPERLINK("http://www.kabupro.jp/mark/20090629/S0003K6J.htm","有価証券報告書")</f>
        <v>有価証券報告書</v>
      </c>
    </row>
    <row r="5" spans="1:25" ht="14.25" thickBot="1">
      <c r="A5" s="10" t="s">
        <v>19</v>
      </c>
      <c r="B5" s="1" t="s">
        <v>25</v>
      </c>
      <c r="C5" s="1" t="s">
        <v>28</v>
      </c>
      <c r="D5" s="1" t="s">
        <v>30</v>
      </c>
      <c r="E5" s="1" t="s">
        <v>40</v>
      </c>
      <c r="F5" s="1" t="s">
        <v>25</v>
      </c>
      <c r="G5" s="1" t="s">
        <v>28</v>
      </c>
      <c r="H5" s="1" t="s">
        <v>30</v>
      </c>
      <c r="I5" s="1" t="s">
        <v>40</v>
      </c>
      <c r="J5" s="1" t="s">
        <v>34</v>
      </c>
      <c r="K5" s="1" t="s">
        <v>36</v>
      </c>
      <c r="L5" s="1" t="s">
        <v>38</v>
      </c>
      <c r="M5" s="1" t="s">
        <v>48</v>
      </c>
      <c r="N5" s="1" t="s">
        <v>42</v>
      </c>
      <c r="O5" s="1" t="s">
        <v>44</v>
      </c>
      <c r="P5" s="1" t="s">
        <v>46</v>
      </c>
      <c r="Q5" s="1" t="s">
        <v>56</v>
      </c>
      <c r="R5" s="1" t="s">
        <v>50</v>
      </c>
      <c r="S5" s="1" t="s">
        <v>52</v>
      </c>
      <c r="T5" s="1" t="s">
        <v>54</v>
      </c>
      <c r="U5" s="1" t="s">
        <v>64</v>
      </c>
      <c r="V5" s="1" t="s">
        <v>58</v>
      </c>
      <c r="W5" s="1" t="s">
        <v>60</v>
      </c>
      <c r="X5" s="1" t="s">
        <v>62</v>
      </c>
      <c r="Y5" s="1" t="s">
        <v>72</v>
      </c>
    </row>
    <row r="6" spans="1:25" ht="15" thickBot="1" thickTop="1">
      <c r="A6" s="9" t="s">
        <v>20</v>
      </c>
      <c r="B6" s="17" t="s">
        <v>17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21</v>
      </c>
      <c r="B7" s="13" t="s">
        <v>137</v>
      </c>
      <c r="C7" s="13" t="s">
        <v>137</v>
      </c>
      <c r="D7" s="13" t="s">
        <v>137</v>
      </c>
      <c r="E7" s="15" t="s">
        <v>32</v>
      </c>
      <c r="F7" s="13" t="s">
        <v>137</v>
      </c>
      <c r="G7" s="13" t="s">
        <v>137</v>
      </c>
      <c r="H7" s="13" t="s">
        <v>137</v>
      </c>
      <c r="I7" s="15" t="s">
        <v>32</v>
      </c>
      <c r="J7" s="13" t="s">
        <v>137</v>
      </c>
      <c r="K7" s="13" t="s">
        <v>137</v>
      </c>
      <c r="L7" s="13" t="s">
        <v>137</v>
      </c>
      <c r="M7" s="15" t="s">
        <v>32</v>
      </c>
      <c r="N7" s="13" t="s">
        <v>137</v>
      </c>
      <c r="O7" s="13" t="s">
        <v>137</v>
      </c>
      <c r="P7" s="13" t="s">
        <v>137</v>
      </c>
      <c r="Q7" s="15" t="s">
        <v>32</v>
      </c>
      <c r="R7" s="13" t="s">
        <v>137</v>
      </c>
      <c r="S7" s="13" t="s">
        <v>137</v>
      </c>
      <c r="T7" s="13" t="s">
        <v>137</v>
      </c>
      <c r="U7" s="15" t="s">
        <v>32</v>
      </c>
      <c r="V7" s="13" t="s">
        <v>137</v>
      </c>
      <c r="W7" s="13" t="s">
        <v>137</v>
      </c>
      <c r="X7" s="13" t="s">
        <v>137</v>
      </c>
      <c r="Y7" s="15" t="s">
        <v>32</v>
      </c>
    </row>
    <row r="8" spans="1:25" ht="13.5">
      <c r="A8" s="12" t="s">
        <v>22</v>
      </c>
      <c r="B8" s="1" t="s">
        <v>138</v>
      </c>
      <c r="C8" s="1" t="s">
        <v>138</v>
      </c>
      <c r="D8" s="1" t="s">
        <v>138</v>
      </c>
      <c r="E8" s="16" t="s">
        <v>139</v>
      </c>
      <c r="F8" s="1" t="s">
        <v>139</v>
      </c>
      <c r="G8" s="1" t="s">
        <v>139</v>
      </c>
      <c r="H8" s="1" t="s">
        <v>139</v>
      </c>
      <c r="I8" s="16" t="s">
        <v>140</v>
      </c>
      <c r="J8" s="1" t="s">
        <v>140</v>
      </c>
      <c r="K8" s="1" t="s">
        <v>140</v>
      </c>
      <c r="L8" s="1" t="s">
        <v>140</v>
      </c>
      <c r="M8" s="16" t="s">
        <v>141</v>
      </c>
      <c r="N8" s="1" t="s">
        <v>141</v>
      </c>
      <c r="O8" s="1" t="s">
        <v>141</v>
      </c>
      <c r="P8" s="1" t="s">
        <v>141</v>
      </c>
      <c r="Q8" s="16" t="s">
        <v>142</v>
      </c>
      <c r="R8" s="1" t="s">
        <v>142</v>
      </c>
      <c r="S8" s="1" t="s">
        <v>142</v>
      </c>
      <c r="T8" s="1" t="s">
        <v>142</v>
      </c>
      <c r="U8" s="16" t="s">
        <v>143</v>
      </c>
      <c r="V8" s="1" t="s">
        <v>143</v>
      </c>
      <c r="W8" s="1" t="s">
        <v>143</v>
      </c>
      <c r="X8" s="1" t="s">
        <v>143</v>
      </c>
      <c r="Y8" s="16" t="s">
        <v>144</v>
      </c>
    </row>
    <row r="9" spans="1:25" ht="13.5">
      <c r="A9" s="12" t="s">
        <v>23</v>
      </c>
      <c r="B9" s="1" t="s">
        <v>27</v>
      </c>
      <c r="C9" s="1" t="s">
        <v>29</v>
      </c>
      <c r="D9" s="1" t="s">
        <v>31</v>
      </c>
      <c r="E9" s="16" t="s">
        <v>33</v>
      </c>
      <c r="F9" s="1" t="s">
        <v>35</v>
      </c>
      <c r="G9" s="1" t="s">
        <v>37</v>
      </c>
      <c r="H9" s="1" t="s">
        <v>39</v>
      </c>
      <c r="I9" s="16" t="s">
        <v>41</v>
      </c>
      <c r="J9" s="1" t="s">
        <v>43</v>
      </c>
      <c r="K9" s="1" t="s">
        <v>45</v>
      </c>
      <c r="L9" s="1" t="s">
        <v>47</v>
      </c>
      <c r="M9" s="16" t="s">
        <v>49</v>
      </c>
      <c r="N9" s="1" t="s">
        <v>51</v>
      </c>
      <c r="O9" s="1" t="s">
        <v>53</v>
      </c>
      <c r="P9" s="1" t="s">
        <v>55</v>
      </c>
      <c r="Q9" s="16" t="s">
        <v>57</v>
      </c>
      <c r="R9" s="1" t="s">
        <v>59</v>
      </c>
      <c r="S9" s="1" t="s">
        <v>61</v>
      </c>
      <c r="T9" s="1" t="s">
        <v>63</v>
      </c>
      <c r="U9" s="16" t="s">
        <v>65</v>
      </c>
      <c r="V9" s="1" t="s">
        <v>67</v>
      </c>
      <c r="W9" s="1" t="s">
        <v>69</v>
      </c>
      <c r="X9" s="1" t="s">
        <v>71</v>
      </c>
      <c r="Y9" s="16" t="s">
        <v>73</v>
      </c>
    </row>
    <row r="10" spans="1:25" ht="14.25" thickBot="1">
      <c r="A10" s="12" t="s">
        <v>24</v>
      </c>
      <c r="B10" s="1" t="s">
        <v>75</v>
      </c>
      <c r="C10" s="1" t="s">
        <v>75</v>
      </c>
      <c r="D10" s="1" t="s">
        <v>75</v>
      </c>
      <c r="E10" s="16" t="s">
        <v>75</v>
      </c>
      <c r="F10" s="1" t="s">
        <v>75</v>
      </c>
      <c r="G10" s="1" t="s">
        <v>75</v>
      </c>
      <c r="H10" s="1" t="s">
        <v>75</v>
      </c>
      <c r="I10" s="16" t="s">
        <v>75</v>
      </c>
      <c r="J10" s="1" t="s">
        <v>75</v>
      </c>
      <c r="K10" s="1" t="s">
        <v>75</v>
      </c>
      <c r="L10" s="1" t="s">
        <v>75</v>
      </c>
      <c r="M10" s="16" t="s">
        <v>75</v>
      </c>
      <c r="N10" s="1" t="s">
        <v>75</v>
      </c>
      <c r="O10" s="1" t="s">
        <v>75</v>
      </c>
      <c r="P10" s="1" t="s">
        <v>75</v>
      </c>
      <c r="Q10" s="16" t="s">
        <v>75</v>
      </c>
      <c r="R10" s="1" t="s">
        <v>75</v>
      </c>
      <c r="S10" s="1" t="s">
        <v>75</v>
      </c>
      <c r="T10" s="1" t="s">
        <v>75</v>
      </c>
      <c r="U10" s="16" t="s">
        <v>75</v>
      </c>
      <c r="V10" s="1" t="s">
        <v>75</v>
      </c>
      <c r="W10" s="1" t="s">
        <v>75</v>
      </c>
      <c r="X10" s="1" t="s">
        <v>75</v>
      </c>
      <c r="Y10" s="16" t="s">
        <v>75</v>
      </c>
    </row>
    <row r="11" spans="1:25" ht="14.25" thickTop="1">
      <c r="A11" s="29" t="s">
        <v>185</v>
      </c>
      <c r="B11" s="20">
        <v>20097978</v>
      </c>
      <c r="C11" s="20">
        <v>12935191</v>
      </c>
      <c r="D11" s="20">
        <v>6058958</v>
      </c>
      <c r="E11" s="21">
        <v>25837861</v>
      </c>
      <c r="F11" s="20">
        <v>19873674</v>
      </c>
      <c r="G11" s="20">
        <v>12422079</v>
      </c>
      <c r="H11" s="20">
        <v>5989472</v>
      </c>
      <c r="I11" s="21">
        <v>26375576</v>
      </c>
      <c r="J11" s="20">
        <v>19678846</v>
      </c>
      <c r="K11" s="20">
        <v>12567457</v>
      </c>
      <c r="L11" s="20">
        <v>5820792</v>
      </c>
      <c r="M11" s="21">
        <v>25945037</v>
      </c>
      <c r="N11" s="20">
        <v>20292042</v>
      </c>
      <c r="O11" s="20">
        <v>13022317</v>
      </c>
      <c r="P11" s="20">
        <v>6242554</v>
      </c>
      <c r="Q11" s="21">
        <v>26349755</v>
      </c>
      <c r="R11" s="20">
        <v>19583163</v>
      </c>
      <c r="S11" s="20">
        <v>12599073</v>
      </c>
      <c r="T11" s="20">
        <v>6143976</v>
      </c>
      <c r="U11" s="21">
        <v>26738499</v>
      </c>
      <c r="V11" s="20">
        <v>20162456</v>
      </c>
      <c r="W11" s="20">
        <v>12714662</v>
      </c>
      <c r="X11" s="20">
        <v>6269972</v>
      </c>
      <c r="Y11" s="21">
        <v>28961466</v>
      </c>
    </row>
    <row r="12" spans="1:25" ht="13.5">
      <c r="A12" s="6" t="s">
        <v>186</v>
      </c>
      <c r="B12" s="22">
        <v>18118297</v>
      </c>
      <c r="C12" s="22">
        <v>11659625</v>
      </c>
      <c r="D12" s="22">
        <v>5461779</v>
      </c>
      <c r="E12" s="23">
        <v>23293677</v>
      </c>
      <c r="F12" s="22">
        <v>17918957</v>
      </c>
      <c r="G12" s="22">
        <v>11198737</v>
      </c>
      <c r="H12" s="22">
        <v>5400738</v>
      </c>
      <c r="I12" s="23">
        <v>23783960</v>
      </c>
      <c r="J12" s="22">
        <v>17745721</v>
      </c>
      <c r="K12" s="22">
        <v>11331433</v>
      </c>
      <c r="L12" s="22">
        <v>5251540</v>
      </c>
      <c r="M12" s="23">
        <v>23403101</v>
      </c>
      <c r="N12" s="22">
        <v>18303216</v>
      </c>
      <c r="O12" s="22">
        <v>11744422</v>
      </c>
      <c r="P12" s="22">
        <v>5630992</v>
      </c>
      <c r="Q12" s="23">
        <v>23760584</v>
      </c>
      <c r="R12" s="22">
        <v>17657490</v>
      </c>
      <c r="S12" s="22">
        <v>11360320</v>
      </c>
      <c r="T12" s="22">
        <v>5540870</v>
      </c>
      <c r="U12" s="23">
        <v>24120631</v>
      </c>
      <c r="V12" s="22">
        <v>18189385</v>
      </c>
      <c r="W12" s="22">
        <v>11469562</v>
      </c>
      <c r="X12" s="22">
        <v>5657248</v>
      </c>
      <c r="Y12" s="23">
        <v>26221769</v>
      </c>
    </row>
    <row r="13" spans="1:25" ht="13.5">
      <c r="A13" s="6" t="s">
        <v>187</v>
      </c>
      <c r="B13" s="22">
        <v>1979680</v>
      </c>
      <c r="C13" s="22">
        <v>1275565</v>
      </c>
      <c r="D13" s="22">
        <v>597178</v>
      </c>
      <c r="E13" s="23">
        <v>2544184</v>
      </c>
      <c r="F13" s="22">
        <v>1954717</v>
      </c>
      <c r="G13" s="22">
        <v>1223341</v>
      </c>
      <c r="H13" s="22">
        <v>588734</v>
      </c>
      <c r="I13" s="23">
        <v>2591616</v>
      </c>
      <c r="J13" s="22">
        <v>1933124</v>
      </c>
      <c r="K13" s="22">
        <v>1236023</v>
      </c>
      <c r="L13" s="22">
        <v>569252</v>
      </c>
      <c r="M13" s="23">
        <v>2541936</v>
      </c>
      <c r="N13" s="22">
        <v>1988825</v>
      </c>
      <c r="O13" s="22">
        <v>1277894</v>
      </c>
      <c r="P13" s="22">
        <v>611561</v>
      </c>
      <c r="Q13" s="23">
        <v>2589171</v>
      </c>
      <c r="R13" s="22">
        <v>1925672</v>
      </c>
      <c r="S13" s="22">
        <v>1238752</v>
      </c>
      <c r="T13" s="22">
        <v>603106</v>
      </c>
      <c r="U13" s="23">
        <v>2617867</v>
      </c>
      <c r="V13" s="22">
        <v>1973070</v>
      </c>
      <c r="W13" s="22">
        <v>1245099</v>
      </c>
      <c r="X13" s="22">
        <v>612723</v>
      </c>
      <c r="Y13" s="23">
        <v>2739697</v>
      </c>
    </row>
    <row r="14" spans="1:25" ht="13.5">
      <c r="A14" s="6" t="s">
        <v>0</v>
      </c>
      <c r="B14" s="22">
        <v>1797740</v>
      </c>
      <c r="C14" s="22">
        <v>1173786</v>
      </c>
      <c r="D14" s="22">
        <v>554645</v>
      </c>
      <c r="E14" s="23">
        <v>2318715</v>
      </c>
      <c r="F14" s="22">
        <v>1754385</v>
      </c>
      <c r="G14" s="22">
        <v>1133386</v>
      </c>
      <c r="H14" s="22">
        <v>546515</v>
      </c>
      <c r="I14" s="23">
        <v>2302031</v>
      </c>
      <c r="J14" s="22">
        <v>1724155</v>
      </c>
      <c r="K14" s="22">
        <v>1133330</v>
      </c>
      <c r="L14" s="22">
        <v>520315</v>
      </c>
      <c r="M14" s="23">
        <v>2320692</v>
      </c>
      <c r="N14" s="22">
        <v>1772551</v>
      </c>
      <c r="O14" s="22">
        <v>1169109</v>
      </c>
      <c r="P14" s="22">
        <v>553977</v>
      </c>
      <c r="Q14" s="23">
        <v>2329076</v>
      </c>
      <c r="R14" s="22">
        <v>1754414</v>
      </c>
      <c r="S14" s="22">
        <v>1141926</v>
      </c>
      <c r="T14" s="22">
        <v>531429</v>
      </c>
      <c r="U14" s="23">
        <v>2445918</v>
      </c>
      <c r="V14" s="22">
        <v>1850888</v>
      </c>
      <c r="W14" s="22">
        <v>1218700</v>
      </c>
      <c r="X14" s="22">
        <v>589505</v>
      </c>
      <c r="Y14" s="23">
        <v>2550834</v>
      </c>
    </row>
    <row r="15" spans="1:25" ht="14.25" thickBot="1">
      <c r="A15" s="28" t="s">
        <v>1</v>
      </c>
      <c r="B15" s="24">
        <v>181940</v>
      </c>
      <c r="C15" s="24">
        <v>101778</v>
      </c>
      <c r="D15" s="24">
        <v>42533</v>
      </c>
      <c r="E15" s="25">
        <v>225468</v>
      </c>
      <c r="F15" s="24">
        <v>200332</v>
      </c>
      <c r="G15" s="24">
        <v>89955</v>
      </c>
      <c r="H15" s="24">
        <v>42218</v>
      </c>
      <c r="I15" s="25">
        <v>289584</v>
      </c>
      <c r="J15" s="24">
        <v>208969</v>
      </c>
      <c r="K15" s="24">
        <v>102692</v>
      </c>
      <c r="L15" s="24">
        <v>48936</v>
      </c>
      <c r="M15" s="25">
        <v>221243</v>
      </c>
      <c r="N15" s="24">
        <v>216273</v>
      </c>
      <c r="O15" s="24">
        <v>108785</v>
      </c>
      <c r="P15" s="24">
        <v>57583</v>
      </c>
      <c r="Q15" s="25">
        <v>260094</v>
      </c>
      <c r="R15" s="24">
        <v>171258</v>
      </c>
      <c r="S15" s="24">
        <v>96825</v>
      </c>
      <c r="T15" s="24">
        <v>71676</v>
      </c>
      <c r="U15" s="25">
        <v>171949</v>
      </c>
      <c r="V15" s="24">
        <v>122182</v>
      </c>
      <c r="W15" s="24">
        <v>26398</v>
      </c>
      <c r="X15" s="24">
        <v>23218</v>
      </c>
      <c r="Y15" s="25">
        <v>188863</v>
      </c>
    </row>
    <row r="16" spans="1:25" ht="14.25" thickTop="1">
      <c r="A16" s="5" t="s">
        <v>2</v>
      </c>
      <c r="B16" s="22">
        <v>4153</v>
      </c>
      <c r="C16" s="22">
        <v>2827</v>
      </c>
      <c r="D16" s="22">
        <v>1346</v>
      </c>
      <c r="E16" s="23">
        <v>5853</v>
      </c>
      <c r="F16" s="22">
        <v>4375</v>
      </c>
      <c r="G16" s="22">
        <v>2955</v>
      </c>
      <c r="H16" s="22">
        <v>1363</v>
      </c>
      <c r="I16" s="23">
        <v>4838</v>
      </c>
      <c r="J16" s="22">
        <v>3587</v>
      </c>
      <c r="K16" s="22">
        <v>2470</v>
      </c>
      <c r="L16" s="22">
        <v>1238</v>
      </c>
      <c r="M16" s="23">
        <v>5062</v>
      </c>
      <c r="N16" s="22">
        <v>3397</v>
      </c>
      <c r="O16" s="22">
        <v>2342</v>
      </c>
      <c r="P16" s="22">
        <v>819</v>
      </c>
      <c r="Q16" s="23">
        <v>7046</v>
      </c>
      <c r="R16" s="22">
        <v>5836</v>
      </c>
      <c r="S16" s="22">
        <v>4722</v>
      </c>
      <c r="T16" s="22">
        <v>2225</v>
      </c>
      <c r="U16" s="23">
        <v>9004</v>
      </c>
      <c r="V16" s="22">
        <v>6378</v>
      </c>
      <c r="W16" s="22">
        <v>4421</v>
      </c>
      <c r="X16" s="22">
        <v>1488</v>
      </c>
      <c r="Y16" s="23">
        <v>7127</v>
      </c>
    </row>
    <row r="17" spans="1:25" ht="13.5">
      <c r="A17" s="5" t="s">
        <v>3</v>
      </c>
      <c r="B17" s="22">
        <v>13000</v>
      </c>
      <c r="C17" s="22">
        <v>13000</v>
      </c>
      <c r="D17" s="22">
        <v>13000</v>
      </c>
      <c r="E17" s="23">
        <v>10500</v>
      </c>
      <c r="F17" s="22">
        <v>10500</v>
      </c>
      <c r="G17" s="22">
        <v>10500</v>
      </c>
      <c r="H17" s="22">
        <v>10500</v>
      </c>
      <c r="I17" s="23">
        <v>10500</v>
      </c>
      <c r="J17" s="22">
        <v>10500</v>
      </c>
      <c r="K17" s="22">
        <v>10500</v>
      </c>
      <c r="L17" s="22">
        <v>10500</v>
      </c>
      <c r="M17" s="23">
        <v>6275</v>
      </c>
      <c r="N17" s="22">
        <v>6275</v>
      </c>
      <c r="O17" s="22">
        <v>6275</v>
      </c>
      <c r="P17" s="22">
        <v>6275</v>
      </c>
      <c r="Q17" s="23">
        <v>14025</v>
      </c>
      <c r="R17" s="22">
        <v>14025</v>
      </c>
      <c r="S17" s="22">
        <v>9025</v>
      </c>
      <c r="T17" s="22">
        <v>9025</v>
      </c>
      <c r="U17" s="23">
        <v>24275</v>
      </c>
      <c r="V17" s="22">
        <v>24275</v>
      </c>
      <c r="W17" s="22">
        <v>15275</v>
      </c>
      <c r="X17" s="22">
        <v>15275</v>
      </c>
      <c r="Y17" s="23">
        <v>2025</v>
      </c>
    </row>
    <row r="18" spans="1:25" ht="13.5">
      <c r="A18" s="5" t="s">
        <v>4</v>
      </c>
      <c r="B18" s="22">
        <v>19172</v>
      </c>
      <c r="C18" s="22">
        <v>14395</v>
      </c>
      <c r="D18" s="22">
        <v>3967</v>
      </c>
      <c r="E18" s="23">
        <v>20761</v>
      </c>
      <c r="F18" s="22">
        <v>13948</v>
      </c>
      <c r="G18" s="22">
        <v>9045</v>
      </c>
      <c r="H18" s="22">
        <v>5245</v>
      </c>
      <c r="I18" s="23">
        <v>16668</v>
      </c>
      <c r="J18" s="22">
        <v>11753</v>
      </c>
      <c r="K18" s="22">
        <v>7726</v>
      </c>
      <c r="L18" s="22">
        <v>4707</v>
      </c>
      <c r="M18" s="23">
        <v>14804</v>
      </c>
      <c r="N18" s="22">
        <v>10551</v>
      </c>
      <c r="O18" s="22">
        <v>7007</v>
      </c>
      <c r="P18" s="22">
        <v>3661</v>
      </c>
      <c r="Q18" s="23">
        <v>13334</v>
      </c>
      <c r="R18" s="22">
        <v>9667</v>
      </c>
      <c r="S18" s="22">
        <v>6995</v>
      </c>
      <c r="T18" s="22">
        <v>3056</v>
      </c>
      <c r="U18" s="23">
        <v>15549</v>
      </c>
      <c r="V18" s="22">
        <v>8206</v>
      </c>
      <c r="W18" s="22">
        <v>5552</v>
      </c>
      <c r="X18" s="22">
        <v>2834</v>
      </c>
      <c r="Y18" s="23">
        <v>15416</v>
      </c>
    </row>
    <row r="19" spans="1:25" ht="13.5">
      <c r="A19" s="5" t="s">
        <v>5</v>
      </c>
      <c r="B19" s="22">
        <v>36325</v>
      </c>
      <c r="C19" s="22">
        <v>30222</v>
      </c>
      <c r="D19" s="22">
        <v>18314</v>
      </c>
      <c r="E19" s="23">
        <v>37114</v>
      </c>
      <c r="F19" s="22">
        <v>28824</v>
      </c>
      <c r="G19" s="22">
        <v>22501</v>
      </c>
      <c r="H19" s="22">
        <v>17109</v>
      </c>
      <c r="I19" s="23">
        <v>32007</v>
      </c>
      <c r="J19" s="22">
        <v>25840</v>
      </c>
      <c r="K19" s="22">
        <v>20696</v>
      </c>
      <c r="L19" s="22">
        <v>16445</v>
      </c>
      <c r="M19" s="23">
        <v>26142</v>
      </c>
      <c r="N19" s="22">
        <v>20223</v>
      </c>
      <c r="O19" s="22">
        <v>15625</v>
      </c>
      <c r="P19" s="22">
        <v>10755</v>
      </c>
      <c r="Q19" s="23">
        <v>34406</v>
      </c>
      <c r="R19" s="22">
        <v>29529</v>
      </c>
      <c r="S19" s="22">
        <v>20743</v>
      </c>
      <c r="T19" s="22">
        <v>14307</v>
      </c>
      <c r="U19" s="23">
        <v>48829</v>
      </c>
      <c r="V19" s="22">
        <v>38860</v>
      </c>
      <c r="W19" s="22">
        <v>25249</v>
      </c>
      <c r="X19" s="22">
        <v>19597</v>
      </c>
      <c r="Y19" s="23">
        <v>121265</v>
      </c>
    </row>
    <row r="20" spans="1:25" ht="13.5">
      <c r="A20" s="5" t="s">
        <v>152</v>
      </c>
      <c r="B20" s="22">
        <v>18</v>
      </c>
      <c r="C20" s="22">
        <v>18</v>
      </c>
      <c r="D20" s="22">
        <v>8</v>
      </c>
      <c r="E20" s="23">
        <v>329</v>
      </c>
      <c r="F20" s="22">
        <v>329</v>
      </c>
      <c r="G20" s="22">
        <v>329</v>
      </c>
      <c r="H20" s="22">
        <v>126</v>
      </c>
      <c r="I20" s="23"/>
      <c r="J20" s="22"/>
      <c r="K20" s="22"/>
      <c r="L20" s="22"/>
      <c r="M20" s="23"/>
      <c r="N20" s="22"/>
      <c r="O20" s="22"/>
      <c r="P20" s="22"/>
      <c r="Q20" s="23"/>
      <c r="R20" s="22"/>
      <c r="S20" s="22"/>
      <c r="T20" s="22"/>
      <c r="U20" s="23"/>
      <c r="V20" s="22"/>
      <c r="W20" s="22"/>
      <c r="X20" s="22"/>
      <c r="Y20" s="23"/>
    </row>
    <row r="21" spans="1:25" ht="13.5">
      <c r="A21" s="5" t="s">
        <v>6</v>
      </c>
      <c r="B21" s="22">
        <v>155</v>
      </c>
      <c r="C21" s="22">
        <v>155</v>
      </c>
      <c r="D21" s="22">
        <v>155</v>
      </c>
      <c r="E21" s="23"/>
      <c r="F21" s="22"/>
      <c r="G21" s="22"/>
      <c r="H21" s="22"/>
      <c r="I21" s="23"/>
      <c r="J21" s="22"/>
      <c r="K21" s="22"/>
      <c r="L21" s="22"/>
      <c r="M21" s="23"/>
      <c r="N21" s="22"/>
      <c r="O21" s="22"/>
      <c r="P21" s="22"/>
      <c r="Q21" s="23"/>
      <c r="R21" s="22"/>
      <c r="S21" s="22"/>
      <c r="T21" s="22"/>
      <c r="U21" s="23"/>
      <c r="V21" s="22"/>
      <c r="W21" s="22"/>
      <c r="X21" s="22"/>
      <c r="Y21" s="23"/>
    </row>
    <row r="22" spans="1:25" ht="13.5">
      <c r="A22" s="5" t="s">
        <v>7</v>
      </c>
      <c r="B22" s="22"/>
      <c r="C22" s="22"/>
      <c r="D22" s="22"/>
      <c r="E22" s="23"/>
      <c r="F22" s="22"/>
      <c r="G22" s="22"/>
      <c r="H22" s="22"/>
      <c r="I22" s="23"/>
      <c r="J22" s="22"/>
      <c r="K22" s="22"/>
      <c r="L22" s="22"/>
      <c r="M22" s="23"/>
      <c r="N22" s="22">
        <v>143</v>
      </c>
      <c r="O22" s="22"/>
      <c r="P22" s="22"/>
      <c r="Q22" s="23"/>
      <c r="R22" s="22">
        <v>160</v>
      </c>
      <c r="S22" s="22">
        <v>160</v>
      </c>
      <c r="T22" s="22"/>
      <c r="U22" s="23"/>
      <c r="V22" s="22">
        <v>581</v>
      </c>
      <c r="W22" s="22">
        <v>581</v>
      </c>
      <c r="X22" s="22">
        <v>256</v>
      </c>
      <c r="Y22" s="23"/>
    </row>
    <row r="23" spans="1:25" ht="13.5">
      <c r="A23" s="5" t="s">
        <v>8</v>
      </c>
      <c r="B23" s="22">
        <v>173</v>
      </c>
      <c r="C23" s="22">
        <v>173</v>
      </c>
      <c r="D23" s="22">
        <v>164</v>
      </c>
      <c r="E23" s="23">
        <v>329</v>
      </c>
      <c r="F23" s="22">
        <v>329</v>
      </c>
      <c r="G23" s="22">
        <v>329</v>
      </c>
      <c r="H23" s="22">
        <v>126</v>
      </c>
      <c r="I23" s="23"/>
      <c r="J23" s="22"/>
      <c r="K23" s="22"/>
      <c r="L23" s="22"/>
      <c r="M23" s="23">
        <v>144</v>
      </c>
      <c r="N23" s="22">
        <v>143</v>
      </c>
      <c r="O23" s="22"/>
      <c r="P23" s="22"/>
      <c r="Q23" s="23">
        <v>1395</v>
      </c>
      <c r="R23" s="22">
        <v>1395</v>
      </c>
      <c r="S23" s="22">
        <v>160</v>
      </c>
      <c r="T23" s="22"/>
      <c r="U23" s="23">
        <v>581</v>
      </c>
      <c r="V23" s="22">
        <v>581</v>
      </c>
      <c r="W23" s="22">
        <v>581</v>
      </c>
      <c r="X23" s="22">
        <v>256</v>
      </c>
      <c r="Y23" s="23">
        <v>841</v>
      </c>
    </row>
    <row r="24" spans="1:25" ht="14.25" thickBot="1">
      <c r="A24" s="28" t="s">
        <v>9</v>
      </c>
      <c r="B24" s="24">
        <v>218092</v>
      </c>
      <c r="C24" s="24">
        <v>131826</v>
      </c>
      <c r="D24" s="24">
        <v>60683</v>
      </c>
      <c r="E24" s="25">
        <v>262254</v>
      </c>
      <c r="F24" s="24">
        <v>228827</v>
      </c>
      <c r="G24" s="24">
        <v>112127</v>
      </c>
      <c r="H24" s="24">
        <v>59202</v>
      </c>
      <c r="I24" s="25">
        <v>321592</v>
      </c>
      <c r="J24" s="24">
        <v>234809</v>
      </c>
      <c r="K24" s="24">
        <v>123389</v>
      </c>
      <c r="L24" s="24">
        <v>65381</v>
      </c>
      <c r="M24" s="25">
        <v>247241</v>
      </c>
      <c r="N24" s="24">
        <v>236354</v>
      </c>
      <c r="O24" s="24">
        <v>124410</v>
      </c>
      <c r="P24" s="24">
        <v>68338</v>
      </c>
      <c r="Q24" s="25">
        <v>293105</v>
      </c>
      <c r="R24" s="24">
        <v>199392</v>
      </c>
      <c r="S24" s="24">
        <v>117409</v>
      </c>
      <c r="T24" s="24">
        <v>85983</v>
      </c>
      <c r="U24" s="25">
        <v>220197</v>
      </c>
      <c r="V24" s="24">
        <v>160461</v>
      </c>
      <c r="W24" s="24">
        <v>51066</v>
      </c>
      <c r="X24" s="24">
        <v>42559</v>
      </c>
      <c r="Y24" s="25">
        <v>309287</v>
      </c>
    </row>
    <row r="25" spans="1:25" ht="14.25" thickTop="1">
      <c r="A25" s="5" t="s">
        <v>10</v>
      </c>
      <c r="B25" s="22"/>
      <c r="C25" s="22"/>
      <c r="D25" s="22"/>
      <c r="E25" s="23"/>
      <c r="F25" s="22"/>
      <c r="G25" s="22"/>
      <c r="H25" s="22"/>
      <c r="I25" s="23"/>
      <c r="J25" s="22"/>
      <c r="K25" s="22"/>
      <c r="L25" s="22"/>
      <c r="M25" s="23">
        <v>3263</v>
      </c>
      <c r="N25" s="22">
        <v>3245</v>
      </c>
      <c r="O25" s="22"/>
      <c r="P25" s="22"/>
      <c r="Q25" s="23"/>
      <c r="R25" s="22"/>
      <c r="S25" s="22">
        <v>162</v>
      </c>
      <c r="T25" s="22">
        <v>271</v>
      </c>
      <c r="U25" s="23">
        <v>30499</v>
      </c>
      <c r="V25" s="22">
        <v>25312</v>
      </c>
      <c r="W25" s="22">
        <v>25521</v>
      </c>
      <c r="X25" s="22">
        <v>25481</v>
      </c>
      <c r="Y25" s="23">
        <v>16573</v>
      </c>
    </row>
    <row r="26" spans="1:25" ht="13.5">
      <c r="A26" s="5" t="s">
        <v>11</v>
      </c>
      <c r="B26" s="22"/>
      <c r="C26" s="22"/>
      <c r="D26" s="22"/>
      <c r="E26" s="23"/>
      <c r="F26" s="22"/>
      <c r="G26" s="22"/>
      <c r="H26" s="22"/>
      <c r="I26" s="23"/>
      <c r="J26" s="22"/>
      <c r="K26" s="22"/>
      <c r="L26" s="22"/>
      <c r="M26" s="23">
        <v>3263</v>
      </c>
      <c r="N26" s="22">
        <v>3245</v>
      </c>
      <c r="O26" s="22"/>
      <c r="P26" s="22"/>
      <c r="Q26" s="23"/>
      <c r="R26" s="22"/>
      <c r="S26" s="22">
        <v>162</v>
      </c>
      <c r="T26" s="22">
        <v>271</v>
      </c>
      <c r="U26" s="23">
        <v>30499</v>
      </c>
      <c r="V26" s="22">
        <v>25312</v>
      </c>
      <c r="W26" s="22">
        <v>25521</v>
      </c>
      <c r="X26" s="22">
        <v>25481</v>
      </c>
      <c r="Y26" s="23">
        <v>72264</v>
      </c>
    </row>
    <row r="27" spans="1:25" ht="13.5">
      <c r="A27" s="5" t="s">
        <v>152</v>
      </c>
      <c r="B27" s="22"/>
      <c r="C27" s="22"/>
      <c r="D27" s="22"/>
      <c r="E27" s="23"/>
      <c r="F27" s="22"/>
      <c r="G27" s="22"/>
      <c r="H27" s="22"/>
      <c r="I27" s="23">
        <v>6974</v>
      </c>
      <c r="J27" s="22"/>
      <c r="K27" s="22"/>
      <c r="L27" s="22"/>
      <c r="M27" s="23"/>
      <c r="N27" s="22"/>
      <c r="O27" s="22"/>
      <c r="P27" s="22"/>
      <c r="Q27" s="23">
        <v>105</v>
      </c>
      <c r="R27" s="22">
        <v>105</v>
      </c>
      <c r="S27" s="22">
        <v>105</v>
      </c>
      <c r="T27" s="22">
        <v>105</v>
      </c>
      <c r="U27" s="23">
        <v>100</v>
      </c>
      <c r="V27" s="22">
        <v>100</v>
      </c>
      <c r="W27" s="22">
        <v>100</v>
      </c>
      <c r="X27" s="22">
        <v>45</v>
      </c>
      <c r="Y27" s="23">
        <v>1225</v>
      </c>
    </row>
    <row r="28" spans="1:25" ht="13.5">
      <c r="A28" s="5" t="s">
        <v>12</v>
      </c>
      <c r="B28" s="22"/>
      <c r="C28" s="22"/>
      <c r="D28" s="22"/>
      <c r="E28" s="23"/>
      <c r="F28" s="22"/>
      <c r="G28" s="22"/>
      <c r="H28" s="22"/>
      <c r="I28" s="23"/>
      <c r="J28" s="22"/>
      <c r="K28" s="22"/>
      <c r="L28" s="22"/>
      <c r="M28" s="23">
        <v>107</v>
      </c>
      <c r="N28" s="22">
        <v>107</v>
      </c>
      <c r="O28" s="22">
        <v>107</v>
      </c>
      <c r="P28" s="22">
        <v>107</v>
      </c>
      <c r="Q28" s="23"/>
      <c r="R28" s="22"/>
      <c r="S28" s="22"/>
      <c r="T28" s="22"/>
      <c r="U28" s="23"/>
      <c r="V28" s="22"/>
      <c r="W28" s="22"/>
      <c r="X28" s="22"/>
      <c r="Y28" s="23"/>
    </row>
    <row r="29" spans="1:25" ht="13.5">
      <c r="A29" s="5" t="s">
        <v>13</v>
      </c>
      <c r="B29" s="22"/>
      <c r="C29" s="22"/>
      <c r="D29" s="22"/>
      <c r="E29" s="23"/>
      <c r="F29" s="22"/>
      <c r="G29" s="22"/>
      <c r="H29" s="22"/>
      <c r="I29" s="23">
        <v>2</v>
      </c>
      <c r="J29" s="22">
        <v>1</v>
      </c>
      <c r="K29" s="22">
        <v>1</v>
      </c>
      <c r="L29" s="22"/>
      <c r="M29" s="23">
        <v>1076</v>
      </c>
      <c r="N29" s="22"/>
      <c r="O29" s="22"/>
      <c r="P29" s="22"/>
      <c r="Q29" s="23"/>
      <c r="R29" s="22"/>
      <c r="S29" s="22"/>
      <c r="T29" s="22"/>
      <c r="U29" s="23"/>
      <c r="V29" s="22"/>
      <c r="W29" s="22"/>
      <c r="X29" s="22"/>
      <c r="Y29" s="23"/>
    </row>
    <row r="30" spans="1:25" ht="13.5">
      <c r="A30" s="5" t="s">
        <v>14</v>
      </c>
      <c r="B30" s="22"/>
      <c r="C30" s="22"/>
      <c r="D30" s="22"/>
      <c r="E30" s="23"/>
      <c r="F30" s="22"/>
      <c r="G30" s="22"/>
      <c r="H30" s="22"/>
      <c r="I30" s="23">
        <v>6977</v>
      </c>
      <c r="J30" s="22">
        <v>1</v>
      </c>
      <c r="K30" s="22">
        <v>1</v>
      </c>
      <c r="L30" s="22"/>
      <c r="M30" s="23">
        <v>1183</v>
      </c>
      <c r="N30" s="22">
        <v>107</v>
      </c>
      <c r="O30" s="22">
        <v>107</v>
      </c>
      <c r="P30" s="22">
        <v>107</v>
      </c>
      <c r="Q30" s="23">
        <v>3105</v>
      </c>
      <c r="R30" s="22">
        <v>3105</v>
      </c>
      <c r="S30" s="22">
        <v>105</v>
      </c>
      <c r="T30" s="22">
        <v>105</v>
      </c>
      <c r="U30" s="23">
        <v>53909</v>
      </c>
      <c r="V30" s="22">
        <v>26100</v>
      </c>
      <c r="W30" s="22">
        <v>26100</v>
      </c>
      <c r="X30" s="22">
        <v>45</v>
      </c>
      <c r="Y30" s="23">
        <v>3254</v>
      </c>
    </row>
    <row r="31" spans="1:25" ht="13.5">
      <c r="A31" s="6" t="s">
        <v>145</v>
      </c>
      <c r="B31" s="22">
        <v>218092</v>
      </c>
      <c r="C31" s="22">
        <v>131826</v>
      </c>
      <c r="D31" s="22">
        <v>60683</v>
      </c>
      <c r="E31" s="23">
        <v>262254</v>
      </c>
      <c r="F31" s="22">
        <v>228827</v>
      </c>
      <c r="G31" s="22">
        <v>112127</v>
      </c>
      <c r="H31" s="22">
        <v>59202</v>
      </c>
      <c r="I31" s="23">
        <v>314615</v>
      </c>
      <c r="J31" s="22">
        <v>234808</v>
      </c>
      <c r="K31" s="22">
        <v>123387</v>
      </c>
      <c r="L31" s="22">
        <v>65381</v>
      </c>
      <c r="M31" s="23">
        <v>249321</v>
      </c>
      <c r="N31" s="22">
        <v>239492</v>
      </c>
      <c r="O31" s="22">
        <v>124303</v>
      </c>
      <c r="P31" s="22">
        <v>68231</v>
      </c>
      <c r="Q31" s="23">
        <v>289999</v>
      </c>
      <c r="R31" s="22">
        <v>196286</v>
      </c>
      <c r="S31" s="22">
        <v>117465</v>
      </c>
      <c r="T31" s="22">
        <v>86148</v>
      </c>
      <c r="U31" s="23">
        <v>196786</v>
      </c>
      <c r="V31" s="22">
        <v>159673</v>
      </c>
      <c r="W31" s="22">
        <v>50487</v>
      </c>
      <c r="X31" s="22">
        <v>67995</v>
      </c>
      <c r="Y31" s="23">
        <v>378297</v>
      </c>
    </row>
    <row r="32" spans="1:25" ht="13.5">
      <c r="A32" s="6" t="s">
        <v>15</v>
      </c>
      <c r="B32" s="22">
        <v>85056</v>
      </c>
      <c r="C32" s="22">
        <v>51412</v>
      </c>
      <c r="D32" s="22">
        <v>23666</v>
      </c>
      <c r="E32" s="23">
        <v>114656</v>
      </c>
      <c r="F32" s="22">
        <v>99480</v>
      </c>
      <c r="G32" s="22">
        <v>43393</v>
      </c>
      <c r="H32" s="22">
        <v>22911</v>
      </c>
      <c r="I32" s="23">
        <v>140306</v>
      </c>
      <c r="J32" s="22">
        <v>104724</v>
      </c>
      <c r="K32" s="22">
        <v>51082</v>
      </c>
      <c r="L32" s="22">
        <v>27068</v>
      </c>
      <c r="M32" s="23">
        <v>104008</v>
      </c>
      <c r="N32" s="22">
        <v>98910</v>
      </c>
      <c r="O32" s="22">
        <v>51337</v>
      </c>
      <c r="P32" s="22">
        <v>28179</v>
      </c>
      <c r="Q32" s="23">
        <v>122967</v>
      </c>
      <c r="R32" s="22">
        <v>88909</v>
      </c>
      <c r="S32" s="22">
        <v>47691</v>
      </c>
      <c r="T32" s="22">
        <v>34976</v>
      </c>
      <c r="U32" s="23">
        <v>89225</v>
      </c>
      <c r="V32" s="22">
        <v>68659</v>
      </c>
      <c r="W32" s="22">
        <v>21709</v>
      </c>
      <c r="X32" s="22">
        <v>27266</v>
      </c>
      <c r="Y32" s="23">
        <v>168817</v>
      </c>
    </row>
    <row r="33" spans="1:25" ht="14.25" thickBot="1">
      <c r="A33" s="6" t="s">
        <v>16</v>
      </c>
      <c r="B33" s="22">
        <v>133036</v>
      </c>
      <c r="C33" s="22">
        <v>80414</v>
      </c>
      <c r="D33" s="22">
        <v>37016</v>
      </c>
      <c r="E33" s="23">
        <v>147597</v>
      </c>
      <c r="F33" s="22">
        <v>129347</v>
      </c>
      <c r="G33" s="22">
        <v>68734</v>
      </c>
      <c r="H33" s="22">
        <v>36290</v>
      </c>
      <c r="I33" s="23">
        <v>174308</v>
      </c>
      <c r="J33" s="22">
        <v>130083</v>
      </c>
      <c r="K33" s="22">
        <v>72305</v>
      </c>
      <c r="L33" s="22">
        <v>38313</v>
      </c>
      <c r="M33" s="23">
        <v>145313</v>
      </c>
      <c r="N33" s="22">
        <v>140582</v>
      </c>
      <c r="O33" s="22">
        <v>72966</v>
      </c>
      <c r="P33" s="22">
        <v>40052</v>
      </c>
      <c r="Q33" s="23">
        <v>167031</v>
      </c>
      <c r="R33" s="22">
        <v>107377</v>
      </c>
      <c r="S33" s="22">
        <v>69774</v>
      </c>
      <c r="T33" s="22">
        <v>51172</v>
      </c>
      <c r="U33" s="23">
        <v>107560</v>
      </c>
      <c r="V33" s="22">
        <v>91013</v>
      </c>
      <c r="W33" s="22">
        <v>28777</v>
      </c>
      <c r="X33" s="22">
        <v>40729</v>
      </c>
      <c r="Y33" s="23">
        <v>209480</v>
      </c>
    </row>
    <row r="34" spans="1:25" ht="14.25" thickTop="1">
      <c r="A34" s="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6" ht="13.5">
      <c r="A36" s="19" t="s">
        <v>135</v>
      </c>
    </row>
    <row r="37" ht="13.5">
      <c r="A37" s="19" t="s">
        <v>136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Y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131</v>
      </c>
      <c r="B2" s="13">
        <v>7555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132</v>
      </c>
      <c r="B3" s="1" t="s">
        <v>133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18</v>
      </c>
      <c r="B4" s="14" t="str">
        <f>HYPERLINK("http://www.kabupro.jp/mark/20140210/S10012XI.htm","四半期報告書")</f>
        <v>四半期報告書</v>
      </c>
      <c r="C4" s="14" t="str">
        <f>HYPERLINK("http://www.kabupro.jp/mark/20131112/S1000F50.htm","四半期報告書")</f>
        <v>四半期報告書</v>
      </c>
      <c r="D4" s="14" t="str">
        <f>HYPERLINK("http://www.kabupro.jp/mark/20130812/S000E93K.htm","四半期報告書")</f>
        <v>四半期報告書</v>
      </c>
      <c r="E4" s="14" t="str">
        <f>HYPERLINK("http://www.kabupro.jp/mark/20130624/S000DO3E.htm","有価証券報告書")</f>
        <v>有価証券報告書</v>
      </c>
      <c r="F4" s="14" t="str">
        <f>HYPERLINK("http://www.kabupro.jp/mark/20140210/S10012XI.htm","四半期報告書")</f>
        <v>四半期報告書</v>
      </c>
      <c r="G4" s="14" t="str">
        <f>HYPERLINK("http://www.kabupro.jp/mark/20131112/S1000F50.htm","四半期報告書")</f>
        <v>四半期報告書</v>
      </c>
      <c r="H4" s="14" t="str">
        <f>HYPERLINK("http://www.kabupro.jp/mark/20130812/S000E93K.htm","四半期報告書")</f>
        <v>四半期報告書</v>
      </c>
      <c r="I4" s="14" t="str">
        <f>HYPERLINK("http://www.kabupro.jp/mark/20130624/S000DO3E.htm","有価証券報告書")</f>
        <v>有価証券報告書</v>
      </c>
      <c r="J4" s="14" t="str">
        <f>HYPERLINK("http://www.kabupro.jp/mark/20130212/S000CT6P.htm","四半期報告書")</f>
        <v>四半期報告書</v>
      </c>
      <c r="K4" s="14" t="str">
        <f>HYPERLINK("http://www.kabupro.jp/mark/20121112/S000C8RL.htm","四半期報告書")</f>
        <v>四半期報告書</v>
      </c>
      <c r="L4" s="14" t="str">
        <f>HYPERLINK("http://www.kabupro.jp/mark/20120813/S000BPIY.htm","四半期報告書")</f>
        <v>四半期報告書</v>
      </c>
      <c r="M4" s="14" t="str">
        <f>HYPERLINK("http://www.kabupro.jp/mark/20120625/S000B4Z7.htm","有価証券報告書")</f>
        <v>有価証券報告書</v>
      </c>
      <c r="N4" s="14" t="str">
        <f>HYPERLINK("http://www.kabupro.jp/mark/20120213/S000AAMR.htm","四半期報告書")</f>
        <v>四半期報告書</v>
      </c>
      <c r="O4" s="14" t="str">
        <f>HYPERLINK("http://www.kabupro.jp/mark/20111114/S0009R6J.htm","四半期報告書")</f>
        <v>四半期報告書</v>
      </c>
      <c r="P4" s="14" t="str">
        <f>HYPERLINK("http://www.kabupro.jp/mark/20110815/S00097CB.htm","四半期報告書")</f>
        <v>四半期報告書</v>
      </c>
      <c r="Q4" s="14" t="str">
        <f>HYPERLINK("http://www.kabupro.jp/mark/20110627/S0008LOG.htm","有価証券報告書")</f>
        <v>有価証券報告書</v>
      </c>
      <c r="R4" s="14" t="str">
        <f>HYPERLINK("http://www.kabupro.jp/mark/20110214/S0007T1W.htm","四半期報告書")</f>
        <v>四半期報告書</v>
      </c>
      <c r="S4" s="14" t="str">
        <f>HYPERLINK("http://www.kabupro.jp/mark/20101115/S00077MF.htm","四半期報告書")</f>
        <v>四半期報告書</v>
      </c>
      <c r="T4" s="14" t="str">
        <f>HYPERLINK("http://www.kabupro.jp/mark/20100816/S0006L3W.htm","四半期報告書")</f>
        <v>四半期報告書</v>
      </c>
      <c r="U4" s="14" t="str">
        <f>HYPERLINK("http://www.kabupro.jp/mark/20100628/S00064I9.htm","有価証券報告書")</f>
        <v>有価証券報告書</v>
      </c>
      <c r="V4" s="14" t="str">
        <f>HYPERLINK("http://www.kabupro.jp/mark/20100215/S00057Z5.htm","四半期報告書")</f>
        <v>四半期報告書</v>
      </c>
      <c r="W4" s="14" t="str">
        <f>HYPERLINK("http://www.kabupro.jp/mark/20091116/S0004NE3.htm","四半期報告書")</f>
        <v>四半期報告書</v>
      </c>
      <c r="X4" s="14" t="str">
        <f>HYPERLINK("http://www.kabupro.jp/mark/20090814/S0003YTW.htm","四半期報告書")</f>
        <v>四半期報告書</v>
      </c>
      <c r="Y4" s="14" t="str">
        <f>HYPERLINK("http://www.kabupro.jp/mark/20090629/S0003K6J.htm","有価証券報告書")</f>
        <v>有価証券報告書</v>
      </c>
    </row>
    <row r="5" spans="1:25" ht="14.25" thickBot="1">
      <c r="A5" s="10" t="s">
        <v>19</v>
      </c>
      <c r="B5" s="1" t="s">
        <v>25</v>
      </c>
      <c r="C5" s="1" t="s">
        <v>28</v>
      </c>
      <c r="D5" s="1" t="s">
        <v>30</v>
      </c>
      <c r="E5" s="1" t="s">
        <v>40</v>
      </c>
      <c r="F5" s="1" t="s">
        <v>25</v>
      </c>
      <c r="G5" s="1" t="s">
        <v>28</v>
      </c>
      <c r="H5" s="1" t="s">
        <v>30</v>
      </c>
      <c r="I5" s="1" t="s">
        <v>40</v>
      </c>
      <c r="J5" s="1" t="s">
        <v>34</v>
      </c>
      <c r="K5" s="1" t="s">
        <v>36</v>
      </c>
      <c r="L5" s="1" t="s">
        <v>38</v>
      </c>
      <c r="M5" s="1" t="s">
        <v>48</v>
      </c>
      <c r="N5" s="1" t="s">
        <v>42</v>
      </c>
      <c r="O5" s="1" t="s">
        <v>44</v>
      </c>
      <c r="P5" s="1" t="s">
        <v>46</v>
      </c>
      <c r="Q5" s="1" t="s">
        <v>56</v>
      </c>
      <c r="R5" s="1" t="s">
        <v>50</v>
      </c>
      <c r="S5" s="1" t="s">
        <v>52</v>
      </c>
      <c r="T5" s="1" t="s">
        <v>54</v>
      </c>
      <c r="U5" s="1" t="s">
        <v>64</v>
      </c>
      <c r="V5" s="1" t="s">
        <v>58</v>
      </c>
      <c r="W5" s="1" t="s">
        <v>60</v>
      </c>
      <c r="X5" s="1" t="s">
        <v>62</v>
      </c>
      <c r="Y5" s="1" t="s">
        <v>72</v>
      </c>
    </row>
    <row r="6" spans="1:25" ht="15" thickBot="1" thickTop="1">
      <c r="A6" s="9" t="s">
        <v>20</v>
      </c>
      <c r="B6" s="17" t="s">
        <v>184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21</v>
      </c>
      <c r="B7" s="13" t="s">
        <v>137</v>
      </c>
      <c r="C7" s="13" t="s">
        <v>137</v>
      </c>
      <c r="D7" s="13" t="s">
        <v>137</v>
      </c>
      <c r="E7" s="15" t="s">
        <v>32</v>
      </c>
      <c r="F7" s="13" t="s">
        <v>137</v>
      </c>
      <c r="G7" s="13" t="s">
        <v>137</v>
      </c>
      <c r="H7" s="13" t="s">
        <v>137</v>
      </c>
      <c r="I7" s="15" t="s">
        <v>32</v>
      </c>
      <c r="J7" s="13" t="s">
        <v>137</v>
      </c>
      <c r="K7" s="13" t="s">
        <v>137</v>
      </c>
      <c r="L7" s="13" t="s">
        <v>137</v>
      </c>
      <c r="M7" s="15" t="s">
        <v>32</v>
      </c>
      <c r="N7" s="13" t="s">
        <v>137</v>
      </c>
      <c r="O7" s="13" t="s">
        <v>137</v>
      </c>
      <c r="P7" s="13" t="s">
        <v>137</v>
      </c>
      <c r="Q7" s="15" t="s">
        <v>32</v>
      </c>
      <c r="R7" s="13" t="s">
        <v>137</v>
      </c>
      <c r="S7" s="13" t="s">
        <v>137</v>
      </c>
      <c r="T7" s="13" t="s">
        <v>137</v>
      </c>
      <c r="U7" s="15" t="s">
        <v>32</v>
      </c>
      <c r="V7" s="13" t="s">
        <v>137</v>
      </c>
      <c r="W7" s="13" t="s">
        <v>137</v>
      </c>
      <c r="X7" s="13" t="s">
        <v>137</v>
      </c>
      <c r="Y7" s="15" t="s">
        <v>32</v>
      </c>
    </row>
    <row r="8" spans="1:25" ht="13.5">
      <c r="A8" s="12" t="s">
        <v>22</v>
      </c>
      <c r="B8" s="1" t="s">
        <v>138</v>
      </c>
      <c r="C8" s="1" t="s">
        <v>138</v>
      </c>
      <c r="D8" s="1" t="s">
        <v>138</v>
      </c>
      <c r="E8" s="16" t="s">
        <v>139</v>
      </c>
      <c r="F8" s="1" t="s">
        <v>139</v>
      </c>
      <c r="G8" s="1" t="s">
        <v>139</v>
      </c>
      <c r="H8" s="1" t="s">
        <v>139</v>
      </c>
      <c r="I8" s="16" t="s">
        <v>140</v>
      </c>
      <c r="J8" s="1" t="s">
        <v>140</v>
      </c>
      <c r="K8" s="1" t="s">
        <v>140</v>
      </c>
      <c r="L8" s="1" t="s">
        <v>140</v>
      </c>
      <c r="M8" s="16" t="s">
        <v>141</v>
      </c>
      <c r="N8" s="1" t="s">
        <v>141</v>
      </c>
      <c r="O8" s="1" t="s">
        <v>141</v>
      </c>
      <c r="P8" s="1" t="s">
        <v>141</v>
      </c>
      <c r="Q8" s="16" t="s">
        <v>142</v>
      </c>
      <c r="R8" s="1" t="s">
        <v>142</v>
      </c>
      <c r="S8" s="1" t="s">
        <v>142</v>
      </c>
      <c r="T8" s="1" t="s">
        <v>142</v>
      </c>
      <c r="U8" s="16" t="s">
        <v>143</v>
      </c>
      <c r="V8" s="1" t="s">
        <v>143</v>
      </c>
      <c r="W8" s="1" t="s">
        <v>143</v>
      </c>
      <c r="X8" s="1" t="s">
        <v>143</v>
      </c>
      <c r="Y8" s="16" t="s">
        <v>144</v>
      </c>
    </row>
    <row r="9" spans="1:25" ht="13.5">
      <c r="A9" s="12" t="s">
        <v>23</v>
      </c>
      <c r="B9" s="1" t="s">
        <v>27</v>
      </c>
      <c r="C9" s="1" t="s">
        <v>29</v>
      </c>
      <c r="D9" s="1" t="s">
        <v>31</v>
      </c>
      <c r="E9" s="16" t="s">
        <v>33</v>
      </c>
      <c r="F9" s="1" t="s">
        <v>35</v>
      </c>
      <c r="G9" s="1" t="s">
        <v>37</v>
      </c>
      <c r="H9" s="1" t="s">
        <v>39</v>
      </c>
      <c r="I9" s="16" t="s">
        <v>41</v>
      </c>
      <c r="J9" s="1" t="s">
        <v>43</v>
      </c>
      <c r="K9" s="1" t="s">
        <v>45</v>
      </c>
      <c r="L9" s="1" t="s">
        <v>47</v>
      </c>
      <c r="M9" s="16" t="s">
        <v>49</v>
      </c>
      <c r="N9" s="1" t="s">
        <v>51</v>
      </c>
      <c r="O9" s="1" t="s">
        <v>53</v>
      </c>
      <c r="P9" s="1" t="s">
        <v>55</v>
      </c>
      <c r="Q9" s="16" t="s">
        <v>57</v>
      </c>
      <c r="R9" s="1" t="s">
        <v>59</v>
      </c>
      <c r="S9" s="1" t="s">
        <v>61</v>
      </c>
      <c r="T9" s="1" t="s">
        <v>63</v>
      </c>
      <c r="U9" s="16" t="s">
        <v>65</v>
      </c>
      <c r="V9" s="1" t="s">
        <v>67</v>
      </c>
      <c r="W9" s="1" t="s">
        <v>69</v>
      </c>
      <c r="X9" s="1" t="s">
        <v>71</v>
      </c>
      <c r="Y9" s="16" t="s">
        <v>73</v>
      </c>
    </row>
    <row r="10" spans="1:25" ht="14.25" thickBot="1">
      <c r="A10" s="12" t="s">
        <v>24</v>
      </c>
      <c r="B10" s="1" t="s">
        <v>75</v>
      </c>
      <c r="C10" s="1" t="s">
        <v>75</v>
      </c>
      <c r="D10" s="1" t="s">
        <v>75</v>
      </c>
      <c r="E10" s="16" t="s">
        <v>75</v>
      </c>
      <c r="F10" s="1" t="s">
        <v>75</v>
      </c>
      <c r="G10" s="1" t="s">
        <v>75</v>
      </c>
      <c r="H10" s="1" t="s">
        <v>75</v>
      </c>
      <c r="I10" s="16" t="s">
        <v>75</v>
      </c>
      <c r="J10" s="1" t="s">
        <v>75</v>
      </c>
      <c r="K10" s="1" t="s">
        <v>75</v>
      </c>
      <c r="L10" s="1" t="s">
        <v>75</v>
      </c>
      <c r="M10" s="16" t="s">
        <v>75</v>
      </c>
      <c r="N10" s="1" t="s">
        <v>75</v>
      </c>
      <c r="O10" s="1" t="s">
        <v>75</v>
      </c>
      <c r="P10" s="1" t="s">
        <v>75</v>
      </c>
      <c r="Q10" s="16" t="s">
        <v>75</v>
      </c>
      <c r="R10" s="1" t="s">
        <v>75</v>
      </c>
      <c r="S10" s="1" t="s">
        <v>75</v>
      </c>
      <c r="T10" s="1" t="s">
        <v>75</v>
      </c>
      <c r="U10" s="16" t="s">
        <v>75</v>
      </c>
      <c r="V10" s="1" t="s">
        <v>75</v>
      </c>
      <c r="W10" s="1" t="s">
        <v>75</v>
      </c>
      <c r="X10" s="1" t="s">
        <v>75</v>
      </c>
      <c r="Y10" s="16" t="s">
        <v>75</v>
      </c>
    </row>
    <row r="11" spans="1:25" ht="14.25" thickTop="1">
      <c r="A11" s="27" t="s">
        <v>145</v>
      </c>
      <c r="B11" s="20">
        <v>218092</v>
      </c>
      <c r="C11" s="20">
        <v>131826</v>
      </c>
      <c r="D11" s="20">
        <v>60683</v>
      </c>
      <c r="E11" s="21">
        <v>262254</v>
      </c>
      <c r="F11" s="20">
        <v>228827</v>
      </c>
      <c r="G11" s="20">
        <v>112127</v>
      </c>
      <c r="H11" s="20">
        <v>59202</v>
      </c>
      <c r="I11" s="21">
        <v>314615</v>
      </c>
      <c r="J11" s="20">
        <v>234808</v>
      </c>
      <c r="K11" s="20">
        <v>123387</v>
      </c>
      <c r="L11" s="20">
        <v>65381</v>
      </c>
      <c r="M11" s="21">
        <v>249321</v>
      </c>
      <c r="N11" s="20">
        <v>239492</v>
      </c>
      <c r="O11" s="20">
        <v>124303</v>
      </c>
      <c r="P11" s="20">
        <v>68231</v>
      </c>
      <c r="Q11" s="21">
        <v>289999</v>
      </c>
      <c r="R11" s="20">
        <v>196286</v>
      </c>
      <c r="S11" s="20">
        <v>117465</v>
      </c>
      <c r="T11" s="20">
        <v>86148</v>
      </c>
      <c r="U11" s="21">
        <v>196786</v>
      </c>
      <c r="V11" s="20">
        <v>159673</v>
      </c>
      <c r="W11" s="20">
        <v>50487</v>
      </c>
      <c r="X11" s="20">
        <v>67995</v>
      </c>
      <c r="Y11" s="21">
        <v>378297</v>
      </c>
    </row>
    <row r="12" spans="1:25" ht="13.5">
      <c r="A12" s="5" t="s">
        <v>146</v>
      </c>
      <c r="B12" s="22">
        <v>121290</v>
      </c>
      <c r="C12" s="22">
        <v>80752</v>
      </c>
      <c r="D12" s="22">
        <v>39729</v>
      </c>
      <c r="E12" s="23">
        <v>172287</v>
      </c>
      <c r="F12" s="22">
        <v>127875</v>
      </c>
      <c r="G12" s="22">
        <v>83932</v>
      </c>
      <c r="H12" s="22">
        <v>40031</v>
      </c>
      <c r="I12" s="23">
        <v>152531</v>
      </c>
      <c r="J12" s="22">
        <v>109173</v>
      </c>
      <c r="K12" s="22">
        <v>69756</v>
      </c>
      <c r="L12" s="22">
        <v>34603</v>
      </c>
      <c r="M12" s="23">
        <v>186824</v>
      </c>
      <c r="N12" s="22">
        <v>139965</v>
      </c>
      <c r="O12" s="22">
        <v>92632</v>
      </c>
      <c r="P12" s="22">
        <v>46114</v>
      </c>
      <c r="Q12" s="23">
        <v>200416</v>
      </c>
      <c r="R12" s="22">
        <v>149858</v>
      </c>
      <c r="S12" s="22">
        <v>93937</v>
      </c>
      <c r="T12" s="22">
        <v>46161</v>
      </c>
      <c r="U12" s="23">
        <v>217846</v>
      </c>
      <c r="V12" s="22">
        <v>163391</v>
      </c>
      <c r="W12" s="22">
        <v>108763</v>
      </c>
      <c r="X12" s="22">
        <v>54065</v>
      </c>
      <c r="Y12" s="23">
        <v>222988</v>
      </c>
    </row>
    <row r="13" spans="1:25" ht="13.5">
      <c r="A13" s="5" t="s">
        <v>147</v>
      </c>
      <c r="B13" s="22">
        <v>-12242</v>
      </c>
      <c r="C13" s="22">
        <v>26049</v>
      </c>
      <c r="D13" s="22">
        <v>19430</v>
      </c>
      <c r="E13" s="23">
        <v>-1943</v>
      </c>
      <c r="F13" s="22">
        <v>-11643</v>
      </c>
      <c r="G13" s="22">
        <v>-3592</v>
      </c>
      <c r="H13" s="22">
        <v>11900</v>
      </c>
      <c r="I13" s="23">
        <v>-4188</v>
      </c>
      <c r="J13" s="22">
        <v>-10432</v>
      </c>
      <c r="K13" s="22">
        <v>32541</v>
      </c>
      <c r="L13" s="22">
        <v>12422</v>
      </c>
      <c r="M13" s="23">
        <v>-390</v>
      </c>
      <c r="N13" s="22">
        <v>-12855</v>
      </c>
      <c r="O13" s="22">
        <v>17523</v>
      </c>
      <c r="P13" s="22">
        <v>13323</v>
      </c>
      <c r="Q13" s="23">
        <v>-1100</v>
      </c>
      <c r="R13" s="22">
        <v>-16100</v>
      </c>
      <c r="S13" s="22">
        <v>14293</v>
      </c>
      <c r="T13" s="22">
        <v>18387</v>
      </c>
      <c r="U13" s="23">
        <v>-5800</v>
      </c>
      <c r="V13" s="22">
        <v>-20600</v>
      </c>
      <c r="W13" s="22">
        <v>667</v>
      </c>
      <c r="X13" s="22">
        <v>18000</v>
      </c>
      <c r="Y13" s="23">
        <v>2740</v>
      </c>
    </row>
    <row r="14" spans="1:25" ht="13.5">
      <c r="A14" s="5" t="s">
        <v>148</v>
      </c>
      <c r="B14" s="22">
        <v>23359</v>
      </c>
      <c r="C14" s="22">
        <v>14509</v>
      </c>
      <c r="D14" s="22">
        <v>7220</v>
      </c>
      <c r="E14" s="23">
        <v>34140</v>
      </c>
      <c r="F14" s="22">
        <v>26576</v>
      </c>
      <c r="G14" s="22">
        <v>17820</v>
      </c>
      <c r="H14" s="22">
        <v>8910</v>
      </c>
      <c r="I14" s="23">
        <v>28939</v>
      </c>
      <c r="J14" s="22">
        <v>20963</v>
      </c>
      <c r="K14" s="22">
        <v>14100</v>
      </c>
      <c r="L14" s="22">
        <v>7050</v>
      </c>
      <c r="M14" s="23">
        <v>23057</v>
      </c>
      <c r="N14" s="22">
        <v>20029</v>
      </c>
      <c r="O14" s="22">
        <v>14489</v>
      </c>
      <c r="P14" s="22">
        <v>7380</v>
      </c>
      <c r="Q14" s="23">
        <v>26448</v>
      </c>
      <c r="R14" s="22">
        <v>20273</v>
      </c>
      <c r="S14" s="22">
        <v>13255</v>
      </c>
      <c r="T14" s="22">
        <v>7125</v>
      </c>
      <c r="U14" s="23">
        <v>17570</v>
      </c>
      <c r="V14" s="22">
        <v>15165</v>
      </c>
      <c r="W14" s="22">
        <v>9739</v>
      </c>
      <c r="X14" s="22">
        <v>5945</v>
      </c>
      <c r="Y14" s="23">
        <v>-32311</v>
      </c>
    </row>
    <row r="15" spans="1:25" ht="13.5">
      <c r="A15" s="5" t="s">
        <v>149</v>
      </c>
      <c r="B15" s="22">
        <v>24906</v>
      </c>
      <c r="C15" s="22">
        <v>5260</v>
      </c>
      <c r="D15" s="22">
        <v>-574</v>
      </c>
      <c r="E15" s="23">
        <v>-2052</v>
      </c>
      <c r="F15" s="22">
        <v>-1284</v>
      </c>
      <c r="G15" s="22">
        <v>-2239</v>
      </c>
      <c r="H15" s="22">
        <v>-1081</v>
      </c>
      <c r="I15" s="23">
        <v>5830</v>
      </c>
      <c r="J15" s="22">
        <v>3533</v>
      </c>
      <c r="K15" s="22">
        <v>-60</v>
      </c>
      <c r="L15" s="22">
        <v>-36</v>
      </c>
      <c r="M15" s="23">
        <v>-3263</v>
      </c>
      <c r="N15" s="22">
        <v>-3245</v>
      </c>
      <c r="O15" s="22">
        <v>1678</v>
      </c>
      <c r="P15" s="22">
        <v>2458</v>
      </c>
      <c r="Q15" s="23">
        <v>2247</v>
      </c>
      <c r="R15" s="22">
        <v>202</v>
      </c>
      <c r="S15" s="22">
        <v>-162</v>
      </c>
      <c r="T15" s="22">
        <v>-271</v>
      </c>
      <c r="U15" s="23">
        <v>-123931</v>
      </c>
      <c r="V15" s="22">
        <v>-25312</v>
      </c>
      <c r="W15" s="22">
        <v>-25521</v>
      </c>
      <c r="X15" s="22">
        <v>-25481</v>
      </c>
      <c r="Y15" s="23">
        <v>-11677</v>
      </c>
    </row>
    <row r="16" spans="1:25" ht="13.5">
      <c r="A16" s="5" t="s">
        <v>150</v>
      </c>
      <c r="B16" s="22">
        <v>-17153</v>
      </c>
      <c r="C16" s="22">
        <v>-15827</v>
      </c>
      <c r="D16" s="22">
        <v>-14346</v>
      </c>
      <c r="E16" s="23">
        <v>-16353</v>
      </c>
      <c r="F16" s="22">
        <v>-14875</v>
      </c>
      <c r="G16" s="22">
        <v>-13455</v>
      </c>
      <c r="H16" s="22">
        <v>-11863</v>
      </c>
      <c r="I16" s="23">
        <v>-15338</v>
      </c>
      <c r="J16" s="22">
        <v>-14087</v>
      </c>
      <c r="K16" s="22">
        <v>-12970</v>
      </c>
      <c r="L16" s="22">
        <v>-11738</v>
      </c>
      <c r="M16" s="23">
        <v>-11337</v>
      </c>
      <c r="N16" s="22">
        <v>-9672</v>
      </c>
      <c r="O16" s="22">
        <v>-8617</v>
      </c>
      <c r="P16" s="22">
        <v>-7094</v>
      </c>
      <c r="Q16" s="23">
        <v>-21071</v>
      </c>
      <c r="R16" s="22">
        <v>-19861</v>
      </c>
      <c r="S16" s="22">
        <v>-13747</v>
      </c>
      <c r="T16" s="22">
        <v>-11250</v>
      </c>
      <c r="U16" s="23">
        <v>-33279</v>
      </c>
      <c r="V16" s="22">
        <v>-30653</v>
      </c>
      <c r="W16" s="22">
        <v>-19696</v>
      </c>
      <c r="X16" s="22">
        <v>-16763</v>
      </c>
      <c r="Y16" s="23">
        <v>-9152</v>
      </c>
    </row>
    <row r="17" spans="1:25" ht="13.5">
      <c r="A17" s="5" t="s">
        <v>151</v>
      </c>
      <c r="B17" s="22">
        <v>18</v>
      </c>
      <c r="C17" s="22">
        <v>18</v>
      </c>
      <c r="D17" s="22">
        <v>8</v>
      </c>
      <c r="E17" s="23"/>
      <c r="F17" s="22">
        <v>329</v>
      </c>
      <c r="G17" s="22">
        <v>329</v>
      </c>
      <c r="H17" s="22">
        <v>126</v>
      </c>
      <c r="I17" s="23"/>
      <c r="J17" s="22"/>
      <c r="K17" s="22"/>
      <c r="L17" s="22"/>
      <c r="M17" s="23"/>
      <c r="N17" s="22"/>
      <c r="O17" s="22"/>
      <c r="P17" s="22"/>
      <c r="Q17" s="23"/>
      <c r="R17" s="22"/>
      <c r="S17" s="22"/>
      <c r="T17" s="22"/>
      <c r="U17" s="23"/>
      <c r="V17" s="22"/>
      <c r="W17" s="22"/>
      <c r="X17" s="22"/>
      <c r="Y17" s="23"/>
    </row>
    <row r="18" spans="1:25" ht="13.5">
      <c r="A18" s="5" t="s">
        <v>153</v>
      </c>
      <c r="B18" s="22"/>
      <c r="C18" s="22"/>
      <c r="D18" s="22"/>
      <c r="E18" s="23">
        <v>329</v>
      </c>
      <c r="F18" s="22"/>
      <c r="G18" s="22"/>
      <c r="H18" s="22"/>
      <c r="I18" s="23">
        <v>6974</v>
      </c>
      <c r="J18" s="22"/>
      <c r="K18" s="22"/>
      <c r="L18" s="22"/>
      <c r="M18" s="23"/>
      <c r="N18" s="22"/>
      <c r="O18" s="22"/>
      <c r="P18" s="22"/>
      <c r="Q18" s="23">
        <v>105</v>
      </c>
      <c r="R18" s="22">
        <v>105</v>
      </c>
      <c r="S18" s="22">
        <v>105</v>
      </c>
      <c r="T18" s="22"/>
      <c r="U18" s="23">
        <v>100</v>
      </c>
      <c r="V18" s="22">
        <v>100</v>
      </c>
      <c r="W18" s="22">
        <v>100</v>
      </c>
      <c r="X18" s="22"/>
      <c r="Y18" s="23">
        <v>1225</v>
      </c>
    </row>
    <row r="19" spans="1:25" ht="13.5">
      <c r="A19" s="5" t="s">
        <v>154</v>
      </c>
      <c r="B19" s="22"/>
      <c r="C19" s="22"/>
      <c r="D19" s="22"/>
      <c r="E19" s="23">
        <v>-8</v>
      </c>
      <c r="F19" s="22">
        <v>-8</v>
      </c>
      <c r="G19" s="22">
        <v>-8</v>
      </c>
      <c r="H19" s="22">
        <v>-8</v>
      </c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22"/>
      <c r="U19" s="23"/>
      <c r="V19" s="22"/>
      <c r="W19" s="22"/>
      <c r="X19" s="22"/>
      <c r="Y19" s="23"/>
    </row>
    <row r="20" spans="1:25" ht="13.5">
      <c r="A20" s="5" t="s">
        <v>155</v>
      </c>
      <c r="B20" s="22">
        <v>-493324</v>
      </c>
      <c r="C20" s="22">
        <v>79717</v>
      </c>
      <c r="D20" s="22">
        <v>475343</v>
      </c>
      <c r="E20" s="23">
        <v>360818</v>
      </c>
      <c r="F20" s="22">
        <v>-280597</v>
      </c>
      <c r="G20" s="22">
        <v>530848</v>
      </c>
      <c r="H20" s="22">
        <v>902736</v>
      </c>
      <c r="I20" s="23">
        <v>-943719</v>
      </c>
      <c r="J20" s="22">
        <v>-1066262</v>
      </c>
      <c r="K20" s="22">
        <v>-444824</v>
      </c>
      <c r="L20" s="22">
        <v>-123308</v>
      </c>
      <c r="M20" s="23">
        <v>580664</v>
      </c>
      <c r="N20" s="22">
        <v>-275854</v>
      </c>
      <c r="O20" s="22">
        <v>363156</v>
      </c>
      <c r="P20" s="22">
        <v>646872</v>
      </c>
      <c r="Q20" s="23">
        <v>-214236</v>
      </c>
      <c r="R20" s="22">
        <v>-664010</v>
      </c>
      <c r="S20" s="22">
        <v>84266</v>
      </c>
      <c r="T20" s="22">
        <v>524129</v>
      </c>
      <c r="U20" s="23">
        <v>254998</v>
      </c>
      <c r="V20" s="22">
        <v>-401640</v>
      </c>
      <c r="W20" s="22">
        <v>378820</v>
      </c>
      <c r="X20" s="22">
        <v>648816</v>
      </c>
      <c r="Y20" s="23">
        <v>245985</v>
      </c>
    </row>
    <row r="21" spans="1:25" ht="13.5">
      <c r="A21" s="5" t="s">
        <v>156</v>
      </c>
      <c r="B21" s="22">
        <v>348689</v>
      </c>
      <c r="C21" s="22">
        <v>-551370</v>
      </c>
      <c r="D21" s="22">
        <v>-558003</v>
      </c>
      <c r="E21" s="23">
        <v>-130341</v>
      </c>
      <c r="F21" s="22">
        <v>475260</v>
      </c>
      <c r="G21" s="22">
        <v>-347986</v>
      </c>
      <c r="H21" s="22">
        <v>-713436</v>
      </c>
      <c r="I21" s="23">
        <v>929048</v>
      </c>
      <c r="J21" s="22">
        <v>1199865</v>
      </c>
      <c r="K21" s="22">
        <v>307452</v>
      </c>
      <c r="L21" s="22">
        <v>32731</v>
      </c>
      <c r="M21" s="23">
        <v>-586800</v>
      </c>
      <c r="N21" s="22">
        <v>637425</v>
      </c>
      <c r="O21" s="22">
        <v>-348954</v>
      </c>
      <c r="P21" s="22">
        <v>-507415</v>
      </c>
      <c r="Q21" s="23">
        <v>117833</v>
      </c>
      <c r="R21" s="22">
        <v>875651</v>
      </c>
      <c r="S21" s="22">
        <v>-129259</v>
      </c>
      <c r="T21" s="22">
        <v>-473390</v>
      </c>
      <c r="U21" s="23">
        <v>-62873</v>
      </c>
      <c r="V21" s="22">
        <v>331487</v>
      </c>
      <c r="W21" s="22">
        <v>-354221</v>
      </c>
      <c r="X21" s="22">
        <v>-508147</v>
      </c>
      <c r="Y21" s="23">
        <v>-197733</v>
      </c>
    </row>
    <row r="22" spans="1:25" ht="13.5">
      <c r="A22" s="5" t="s">
        <v>157</v>
      </c>
      <c r="B22" s="22">
        <v>-6356</v>
      </c>
      <c r="C22" s="22">
        <v>-1862</v>
      </c>
      <c r="D22" s="22">
        <v>-41</v>
      </c>
      <c r="E22" s="23">
        <v>23</v>
      </c>
      <c r="F22" s="22">
        <v>-274</v>
      </c>
      <c r="G22" s="22">
        <v>29</v>
      </c>
      <c r="H22" s="22">
        <v>-82</v>
      </c>
      <c r="I22" s="23"/>
      <c r="J22" s="22">
        <v>95</v>
      </c>
      <c r="K22" s="22">
        <v>220</v>
      </c>
      <c r="L22" s="22">
        <v>154</v>
      </c>
      <c r="M22" s="23"/>
      <c r="N22" s="22">
        <v>350</v>
      </c>
      <c r="O22" s="22">
        <v>426</v>
      </c>
      <c r="P22" s="22">
        <v>387</v>
      </c>
      <c r="Q22" s="23"/>
      <c r="R22" s="22">
        <v>-335</v>
      </c>
      <c r="S22" s="22">
        <v>-70</v>
      </c>
      <c r="T22" s="22">
        <v>-2470</v>
      </c>
      <c r="U22" s="23"/>
      <c r="V22" s="22">
        <v>11709</v>
      </c>
      <c r="W22" s="22">
        <v>11479</v>
      </c>
      <c r="X22" s="22">
        <v>10554</v>
      </c>
      <c r="Y22" s="23"/>
    </row>
    <row r="23" spans="1:25" ht="13.5">
      <c r="A23" s="5" t="s">
        <v>158</v>
      </c>
      <c r="B23" s="22">
        <v>-911</v>
      </c>
      <c r="C23" s="22">
        <v>-8895</v>
      </c>
      <c r="D23" s="22">
        <v>-4020</v>
      </c>
      <c r="E23" s="23">
        <v>-887</v>
      </c>
      <c r="F23" s="22">
        <v>4704</v>
      </c>
      <c r="G23" s="22">
        <v>-6289</v>
      </c>
      <c r="H23" s="22">
        <v>-5252</v>
      </c>
      <c r="I23" s="23">
        <v>17828</v>
      </c>
      <c r="J23" s="22"/>
      <c r="K23" s="22"/>
      <c r="L23" s="22">
        <v>643</v>
      </c>
      <c r="M23" s="23">
        <v>-4236</v>
      </c>
      <c r="N23" s="22"/>
      <c r="O23" s="22"/>
      <c r="P23" s="22">
        <v>-3175</v>
      </c>
      <c r="Q23" s="23">
        <v>-72</v>
      </c>
      <c r="R23" s="22"/>
      <c r="S23" s="22"/>
      <c r="T23" s="22"/>
      <c r="U23" s="23">
        <v>-4983</v>
      </c>
      <c r="V23" s="22"/>
      <c r="W23" s="22"/>
      <c r="X23" s="22"/>
      <c r="Y23" s="23">
        <v>-5097</v>
      </c>
    </row>
    <row r="24" spans="1:25" ht="13.5">
      <c r="A24" s="5" t="s">
        <v>159</v>
      </c>
      <c r="B24" s="22">
        <v>11902</v>
      </c>
      <c r="C24" s="22">
        <v>-2696</v>
      </c>
      <c r="D24" s="22">
        <v>-12971</v>
      </c>
      <c r="E24" s="23">
        <v>-14102</v>
      </c>
      <c r="F24" s="22">
        <v>-11723</v>
      </c>
      <c r="G24" s="22">
        <v>-16770</v>
      </c>
      <c r="H24" s="22">
        <v>-23180</v>
      </c>
      <c r="I24" s="23">
        <v>-5943</v>
      </c>
      <c r="J24" s="22"/>
      <c r="K24" s="22"/>
      <c r="L24" s="22">
        <v>-32576</v>
      </c>
      <c r="M24" s="23">
        <v>4873</v>
      </c>
      <c r="N24" s="22"/>
      <c r="O24" s="22"/>
      <c r="P24" s="22">
        <v>-18988</v>
      </c>
      <c r="Q24" s="23">
        <v>-1128</v>
      </c>
      <c r="R24" s="22"/>
      <c r="S24" s="22"/>
      <c r="T24" s="22"/>
      <c r="U24" s="23">
        <v>1771</v>
      </c>
      <c r="V24" s="22"/>
      <c r="W24" s="22"/>
      <c r="X24" s="22"/>
      <c r="Y24" s="23">
        <v>594</v>
      </c>
    </row>
    <row r="25" spans="1:25" ht="13.5">
      <c r="A25" s="5" t="s">
        <v>160</v>
      </c>
      <c r="B25" s="22">
        <v>3160</v>
      </c>
      <c r="C25" s="22">
        <v>-1643</v>
      </c>
      <c r="D25" s="22">
        <v>2725</v>
      </c>
      <c r="E25" s="23">
        <v>9736</v>
      </c>
      <c r="F25" s="22">
        <v>10752</v>
      </c>
      <c r="G25" s="22">
        <v>5388</v>
      </c>
      <c r="H25" s="22">
        <v>11751</v>
      </c>
      <c r="I25" s="23">
        <v>-6523</v>
      </c>
      <c r="J25" s="22"/>
      <c r="K25" s="22"/>
      <c r="L25" s="22">
        <v>4646</v>
      </c>
      <c r="M25" s="23">
        <v>-1348</v>
      </c>
      <c r="N25" s="22"/>
      <c r="O25" s="22"/>
      <c r="P25" s="22">
        <v>3853</v>
      </c>
      <c r="Q25" s="23">
        <v>7876</v>
      </c>
      <c r="R25" s="22"/>
      <c r="S25" s="22"/>
      <c r="T25" s="22"/>
      <c r="U25" s="23">
        <v>680</v>
      </c>
      <c r="V25" s="22"/>
      <c r="W25" s="22"/>
      <c r="X25" s="22"/>
      <c r="Y25" s="23">
        <v>-29183</v>
      </c>
    </row>
    <row r="26" spans="1:25" ht="13.5">
      <c r="A26" s="5" t="s">
        <v>82</v>
      </c>
      <c r="B26" s="22">
        <v>-1713</v>
      </c>
      <c r="C26" s="22">
        <v>-38320</v>
      </c>
      <c r="D26" s="22">
        <v>-19736</v>
      </c>
      <c r="E26" s="23">
        <v>-25743</v>
      </c>
      <c r="F26" s="22">
        <v>-27891</v>
      </c>
      <c r="G26" s="22">
        <v>-54665</v>
      </c>
      <c r="H26" s="22">
        <v>-24578</v>
      </c>
      <c r="I26" s="23">
        <v>10106</v>
      </c>
      <c r="J26" s="22">
        <v>27946</v>
      </c>
      <c r="K26" s="22">
        <v>-39438</v>
      </c>
      <c r="L26" s="22">
        <v>-12220</v>
      </c>
      <c r="M26" s="23">
        <v>-9935</v>
      </c>
      <c r="N26" s="22">
        <v>36770</v>
      </c>
      <c r="O26" s="22">
        <v>-42168</v>
      </c>
      <c r="P26" s="22">
        <v>-9979</v>
      </c>
      <c r="Q26" s="23">
        <v>-11349</v>
      </c>
      <c r="R26" s="22">
        <v>35621</v>
      </c>
      <c r="S26" s="22">
        <v>-31046</v>
      </c>
      <c r="T26" s="22">
        <v>-4680</v>
      </c>
      <c r="U26" s="23">
        <v>2764</v>
      </c>
      <c r="V26" s="22">
        <v>-9783</v>
      </c>
      <c r="W26" s="22">
        <v>-35119</v>
      </c>
      <c r="X26" s="22">
        <v>-18698</v>
      </c>
      <c r="Y26" s="23">
        <v>-31937</v>
      </c>
    </row>
    <row r="27" spans="1:25" ht="13.5">
      <c r="A27" s="5" t="s">
        <v>161</v>
      </c>
      <c r="B27" s="22">
        <v>219719</v>
      </c>
      <c r="C27" s="22">
        <v>-282480</v>
      </c>
      <c r="D27" s="22">
        <v>-4554</v>
      </c>
      <c r="E27" s="23">
        <v>648157</v>
      </c>
      <c r="F27" s="22">
        <v>526027</v>
      </c>
      <c r="G27" s="22">
        <v>305468</v>
      </c>
      <c r="H27" s="22">
        <v>255173</v>
      </c>
      <c r="I27" s="23">
        <v>490161</v>
      </c>
      <c r="J27" s="22">
        <v>505603</v>
      </c>
      <c r="K27" s="22">
        <v>50165</v>
      </c>
      <c r="L27" s="22">
        <v>-22245</v>
      </c>
      <c r="M27" s="23">
        <v>427430</v>
      </c>
      <c r="N27" s="22">
        <v>772407</v>
      </c>
      <c r="O27" s="22">
        <v>214468</v>
      </c>
      <c r="P27" s="22">
        <v>241967</v>
      </c>
      <c r="Q27" s="23">
        <v>398969</v>
      </c>
      <c r="R27" s="22">
        <v>580692</v>
      </c>
      <c r="S27" s="22">
        <v>149037</v>
      </c>
      <c r="T27" s="22">
        <v>189887</v>
      </c>
      <c r="U27" s="23">
        <v>515460</v>
      </c>
      <c r="V27" s="22">
        <v>219537</v>
      </c>
      <c r="W27" s="22">
        <v>151499</v>
      </c>
      <c r="X27" s="22">
        <v>236286</v>
      </c>
      <c r="Y27" s="23">
        <v>534737</v>
      </c>
    </row>
    <row r="28" spans="1:25" ht="13.5">
      <c r="A28" s="5" t="s">
        <v>162</v>
      </c>
      <c r="B28" s="22">
        <v>17625</v>
      </c>
      <c r="C28" s="22">
        <v>16241</v>
      </c>
      <c r="D28" s="22">
        <v>14815</v>
      </c>
      <c r="E28" s="23">
        <v>16032</v>
      </c>
      <c r="F28" s="22">
        <v>14620</v>
      </c>
      <c r="G28" s="22">
        <v>12995</v>
      </c>
      <c r="H28" s="22">
        <v>11688</v>
      </c>
      <c r="I28" s="23">
        <v>15538</v>
      </c>
      <c r="J28" s="22">
        <v>13645</v>
      </c>
      <c r="K28" s="22">
        <v>12765</v>
      </c>
      <c r="L28" s="22">
        <v>11836</v>
      </c>
      <c r="M28" s="23">
        <v>11385</v>
      </c>
      <c r="N28" s="22">
        <v>10119</v>
      </c>
      <c r="O28" s="22">
        <v>8576</v>
      </c>
      <c r="P28" s="22">
        <v>7205</v>
      </c>
      <c r="Q28" s="23">
        <v>22520</v>
      </c>
      <c r="R28" s="22">
        <v>21429</v>
      </c>
      <c r="S28" s="22">
        <v>11376</v>
      </c>
      <c r="T28" s="22">
        <v>10207</v>
      </c>
      <c r="U28" s="23">
        <v>31486</v>
      </c>
      <c r="V28" s="22">
        <v>29798</v>
      </c>
      <c r="W28" s="22">
        <v>19559</v>
      </c>
      <c r="X28" s="22">
        <v>16741</v>
      </c>
      <c r="Y28" s="23">
        <v>9209</v>
      </c>
    </row>
    <row r="29" spans="1:25" ht="13.5">
      <c r="A29" s="5" t="s">
        <v>163</v>
      </c>
      <c r="B29" s="22">
        <v>-89764</v>
      </c>
      <c r="C29" s="22">
        <v>-37670</v>
      </c>
      <c r="D29" s="22">
        <v>-37670</v>
      </c>
      <c r="E29" s="23">
        <v>-178709</v>
      </c>
      <c r="F29" s="22">
        <v>-166075</v>
      </c>
      <c r="G29" s="22">
        <v>-92348</v>
      </c>
      <c r="H29" s="22">
        <v>-92348</v>
      </c>
      <c r="I29" s="23">
        <v>-99021</v>
      </c>
      <c r="J29" s="22">
        <v>-100958</v>
      </c>
      <c r="K29" s="22"/>
      <c r="L29" s="22">
        <v>-41450</v>
      </c>
      <c r="M29" s="23">
        <v>-184519</v>
      </c>
      <c r="N29" s="22">
        <v>-187001</v>
      </c>
      <c r="O29" s="22"/>
      <c r="P29" s="22">
        <v>-117206</v>
      </c>
      <c r="Q29" s="23">
        <v>-33025</v>
      </c>
      <c r="R29" s="22">
        <v>-29621</v>
      </c>
      <c r="S29" s="22"/>
      <c r="T29" s="22">
        <v>804</v>
      </c>
      <c r="U29" s="23">
        <v>-64236</v>
      </c>
      <c r="V29" s="22">
        <v>-58072</v>
      </c>
      <c r="W29" s="22"/>
      <c r="X29" s="22">
        <v>-13923</v>
      </c>
      <c r="Y29" s="23">
        <v>-149337</v>
      </c>
    </row>
    <row r="30" spans="1:25" ht="14.25" thickBot="1">
      <c r="A30" s="4" t="s">
        <v>164</v>
      </c>
      <c r="B30" s="24">
        <v>147580</v>
      </c>
      <c r="C30" s="24">
        <v>-303909</v>
      </c>
      <c r="D30" s="24">
        <v>-27409</v>
      </c>
      <c r="E30" s="25">
        <v>485481</v>
      </c>
      <c r="F30" s="24">
        <v>374572</v>
      </c>
      <c r="G30" s="24">
        <v>226115</v>
      </c>
      <c r="H30" s="24">
        <v>174513</v>
      </c>
      <c r="I30" s="25">
        <v>406678</v>
      </c>
      <c r="J30" s="24">
        <v>418289</v>
      </c>
      <c r="K30" s="24">
        <v>21480</v>
      </c>
      <c r="L30" s="24">
        <v>-51860</v>
      </c>
      <c r="M30" s="25">
        <v>254295</v>
      </c>
      <c r="N30" s="24">
        <v>595526</v>
      </c>
      <c r="O30" s="24">
        <v>105838</v>
      </c>
      <c r="P30" s="24">
        <v>131966</v>
      </c>
      <c r="Q30" s="25">
        <v>388464</v>
      </c>
      <c r="R30" s="24">
        <v>572501</v>
      </c>
      <c r="S30" s="24">
        <v>161217</v>
      </c>
      <c r="T30" s="24">
        <v>200898</v>
      </c>
      <c r="U30" s="25">
        <v>482710</v>
      </c>
      <c r="V30" s="24">
        <v>191263</v>
      </c>
      <c r="W30" s="24">
        <v>157135</v>
      </c>
      <c r="X30" s="24">
        <v>239105</v>
      </c>
      <c r="Y30" s="25">
        <v>394609</v>
      </c>
    </row>
    <row r="31" spans="1:25" ht="14.25" thickTop="1">
      <c r="A31" s="5" t="s">
        <v>165</v>
      </c>
      <c r="B31" s="22">
        <v>-1000000</v>
      </c>
      <c r="C31" s="22">
        <v>-600000</v>
      </c>
      <c r="D31" s="22">
        <v>-400000</v>
      </c>
      <c r="E31" s="23">
        <v>-1300000</v>
      </c>
      <c r="F31" s="22">
        <v>-1200000</v>
      </c>
      <c r="G31" s="22">
        <v>-600000</v>
      </c>
      <c r="H31" s="22">
        <v>-500000</v>
      </c>
      <c r="I31" s="23">
        <v>-200000</v>
      </c>
      <c r="J31" s="22">
        <v>-200000</v>
      </c>
      <c r="K31" s="22">
        <v>-200000</v>
      </c>
      <c r="L31" s="22">
        <v>-100000</v>
      </c>
      <c r="M31" s="23"/>
      <c r="N31" s="22"/>
      <c r="O31" s="22"/>
      <c r="P31" s="22"/>
      <c r="Q31" s="23"/>
      <c r="R31" s="22"/>
      <c r="S31" s="22"/>
      <c r="T31" s="22"/>
      <c r="U31" s="23">
        <v>-1000000</v>
      </c>
      <c r="V31" s="22">
        <v>-1000000</v>
      </c>
      <c r="W31" s="22"/>
      <c r="X31" s="22"/>
      <c r="Y31" s="23"/>
    </row>
    <row r="32" spans="1:25" ht="13.5">
      <c r="A32" s="5" t="s">
        <v>166</v>
      </c>
      <c r="B32" s="22">
        <v>1100000</v>
      </c>
      <c r="C32" s="22">
        <v>700000</v>
      </c>
      <c r="D32" s="22">
        <v>600000</v>
      </c>
      <c r="E32" s="23">
        <v>600000</v>
      </c>
      <c r="F32" s="22">
        <v>500000</v>
      </c>
      <c r="G32" s="22"/>
      <c r="H32" s="22"/>
      <c r="I32" s="23">
        <v>300000</v>
      </c>
      <c r="J32" s="22">
        <v>100000</v>
      </c>
      <c r="K32" s="22">
        <v>100000</v>
      </c>
      <c r="L32" s="22">
        <v>100000</v>
      </c>
      <c r="M32" s="23"/>
      <c r="N32" s="22"/>
      <c r="O32" s="22"/>
      <c r="P32" s="22"/>
      <c r="Q32" s="23">
        <v>1000000</v>
      </c>
      <c r="R32" s="22">
        <v>1000000</v>
      </c>
      <c r="S32" s="22"/>
      <c r="T32" s="22"/>
      <c r="U32" s="23"/>
      <c r="V32" s="22"/>
      <c r="W32" s="22"/>
      <c r="X32" s="22"/>
      <c r="Y32" s="23"/>
    </row>
    <row r="33" spans="1:25" ht="13.5">
      <c r="A33" s="5" t="s">
        <v>167</v>
      </c>
      <c r="B33" s="22"/>
      <c r="C33" s="22"/>
      <c r="D33" s="22"/>
      <c r="E33" s="23"/>
      <c r="F33" s="22"/>
      <c r="G33" s="22"/>
      <c r="H33" s="22"/>
      <c r="I33" s="23"/>
      <c r="J33" s="22"/>
      <c r="K33" s="22"/>
      <c r="L33" s="22"/>
      <c r="M33" s="23">
        <v>-100000</v>
      </c>
      <c r="N33" s="22">
        <v>-100000</v>
      </c>
      <c r="O33" s="22"/>
      <c r="P33" s="22"/>
      <c r="Q33" s="23"/>
      <c r="R33" s="22"/>
      <c r="S33" s="22"/>
      <c r="T33" s="22"/>
      <c r="U33" s="23"/>
      <c r="V33" s="22"/>
      <c r="W33" s="22"/>
      <c r="X33" s="22"/>
      <c r="Y33" s="23"/>
    </row>
    <row r="34" spans="1:25" ht="13.5">
      <c r="A34" s="5" t="s">
        <v>168</v>
      </c>
      <c r="B34" s="22"/>
      <c r="C34" s="22"/>
      <c r="D34" s="22"/>
      <c r="E34" s="23"/>
      <c r="F34" s="22"/>
      <c r="G34" s="22"/>
      <c r="H34" s="22"/>
      <c r="I34" s="23">
        <v>100000</v>
      </c>
      <c r="J34" s="22">
        <v>100000</v>
      </c>
      <c r="K34" s="22">
        <v>100000</v>
      </c>
      <c r="L34" s="22">
        <v>100000</v>
      </c>
      <c r="M34" s="23"/>
      <c r="N34" s="22"/>
      <c r="O34" s="22"/>
      <c r="P34" s="22"/>
      <c r="Q34" s="23"/>
      <c r="R34" s="22"/>
      <c r="S34" s="22"/>
      <c r="T34" s="22"/>
      <c r="U34" s="23"/>
      <c r="V34" s="22"/>
      <c r="W34" s="22"/>
      <c r="X34" s="22"/>
      <c r="Y34" s="23"/>
    </row>
    <row r="35" spans="1:25" ht="13.5">
      <c r="A35" s="5" t="s">
        <v>169</v>
      </c>
      <c r="B35" s="22">
        <v>-14392</v>
      </c>
      <c r="C35" s="22">
        <v>-12365</v>
      </c>
      <c r="D35" s="22"/>
      <c r="E35" s="23">
        <v>-93784</v>
      </c>
      <c r="F35" s="22">
        <v>-61528</v>
      </c>
      <c r="G35" s="22">
        <v>-40988</v>
      </c>
      <c r="H35" s="22">
        <v>-9117</v>
      </c>
      <c r="I35" s="23">
        <v>-57561</v>
      </c>
      <c r="J35" s="22">
        <v>-25594</v>
      </c>
      <c r="K35" s="22">
        <v>-10539</v>
      </c>
      <c r="L35" s="22">
        <v>-10539</v>
      </c>
      <c r="M35" s="23">
        <v>-20641</v>
      </c>
      <c r="N35" s="22">
        <v>-7553</v>
      </c>
      <c r="O35" s="22">
        <v>-4508</v>
      </c>
      <c r="P35" s="22">
        <v>-400</v>
      </c>
      <c r="Q35" s="23">
        <v>-76785</v>
      </c>
      <c r="R35" s="22">
        <v>-9127</v>
      </c>
      <c r="S35" s="22">
        <v>-8871</v>
      </c>
      <c r="T35" s="22">
        <v>-470</v>
      </c>
      <c r="U35" s="23">
        <v>-19072</v>
      </c>
      <c r="V35" s="22">
        <v>-17907</v>
      </c>
      <c r="W35" s="22">
        <v>-15851</v>
      </c>
      <c r="X35" s="22">
        <v>-4531</v>
      </c>
      <c r="Y35" s="23">
        <v>-25436</v>
      </c>
    </row>
    <row r="36" spans="1:25" ht="13.5">
      <c r="A36" s="5" t="s">
        <v>170</v>
      </c>
      <c r="B36" s="22"/>
      <c r="C36" s="22"/>
      <c r="D36" s="22"/>
      <c r="E36" s="23">
        <v>50</v>
      </c>
      <c r="F36" s="22">
        <v>50</v>
      </c>
      <c r="G36" s="22">
        <v>50</v>
      </c>
      <c r="H36" s="22">
        <v>50</v>
      </c>
      <c r="I36" s="23"/>
      <c r="J36" s="22"/>
      <c r="K36" s="22"/>
      <c r="L36" s="22"/>
      <c r="M36" s="23"/>
      <c r="N36" s="22"/>
      <c r="O36" s="22"/>
      <c r="P36" s="22"/>
      <c r="Q36" s="23"/>
      <c r="R36" s="22"/>
      <c r="S36" s="22"/>
      <c r="T36" s="22"/>
      <c r="U36" s="23"/>
      <c r="V36" s="22"/>
      <c r="W36" s="22"/>
      <c r="X36" s="22"/>
      <c r="Y36" s="23"/>
    </row>
    <row r="37" spans="1:25" ht="13.5">
      <c r="A37" s="5" t="s">
        <v>171</v>
      </c>
      <c r="B37" s="22">
        <v>-4279</v>
      </c>
      <c r="C37" s="22">
        <v>-4279</v>
      </c>
      <c r="D37" s="22">
        <v>-2500</v>
      </c>
      <c r="E37" s="23">
        <v>-25039</v>
      </c>
      <c r="F37" s="22">
        <v>-10539</v>
      </c>
      <c r="G37" s="22">
        <v>-8139</v>
      </c>
      <c r="H37" s="22">
        <v>-4310</v>
      </c>
      <c r="I37" s="23">
        <v>-196586</v>
      </c>
      <c r="J37" s="22">
        <v>-3210</v>
      </c>
      <c r="K37" s="22">
        <v>-1310</v>
      </c>
      <c r="L37" s="22">
        <v>-1310</v>
      </c>
      <c r="M37" s="23">
        <v>-6450</v>
      </c>
      <c r="N37" s="22">
        <v>-6450</v>
      </c>
      <c r="O37" s="22">
        <v>-1650</v>
      </c>
      <c r="P37" s="22">
        <v>-1650</v>
      </c>
      <c r="Q37" s="23">
        <v>-24914</v>
      </c>
      <c r="R37" s="22">
        <v>-17177</v>
      </c>
      <c r="S37" s="22">
        <v>-13447</v>
      </c>
      <c r="T37" s="22">
        <v>-2000</v>
      </c>
      <c r="U37" s="23">
        <v>-24341</v>
      </c>
      <c r="V37" s="22">
        <v>-22341</v>
      </c>
      <c r="W37" s="22">
        <v>-17441</v>
      </c>
      <c r="X37" s="22">
        <v>-17044</v>
      </c>
      <c r="Y37" s="23">
        <v>-78521</v>
      </c>
    </row>
    <row r="38" spans="1:25" ht="13.5">
      <c r="A38" s="5" t="s">
        <v>172</v>
      </c>
      <c r="B38" s="22">
        <v>-120000</v>
      </c>
      <c r="C38" s="22"/>
      <c r="D38" s="22"/>
      <c r="E38" s="23"/>
      <c r="F38" s="22"/>
      <c r="G38" s="22"/>
      <c r="H38" s="22"/>
      <c r="I38" s="23"/>
      <c r="J38" s="22"/>
      <c r="K38" s="22"/>
      <c r="L38" s="22"/>
      <c r="M38" s="23">
        <v>-50000</v>
      </c>
      <c r="N38" s="22">
        <v>-50000</v>
      </c>
      <c r="O38" s="22"/>
      <c r="P38" s="22"/>
      <c r="Q38" s="23">
        <v>-10000</v>
      </c>
      <c r="R38" s="22">
        <v>-10000</v>
      </c>
      <c r="S38" s="22"/>
      <c r="T38" s="22"/>
      <c r="U38" s="23"/>
      <c r="V38" s="22"/>
      <c r="W38" s="22"/>
      <c r="X38" s="22"/>
      <c r="Y38" s="23">
        <v>-3000</v>
      </c>
    </row>
    <row r="39" spans="1:25" ht="13.5">
      <c r="A39" s="5" t="s">
        <v>173</v>
      </c>
      <c r="B39" s="22">
        <v>-65000</v>
      </c>
      <c r="C39" s="22">
        <v>-65000</v>
      </c>
      <c r="D39" s="22">
        <v>-25000</v>
      </c>
      <c r="E39" s="23">
        <v>-20000</v>
      </c>
      <c r="F39" s="22"/>
      <c r="G39" s="22"/>
      <c r="H39" s="22"/>
      <c r="I39" s="23">
        <v>-138000</v>
      </c>
      <c r="J39" s="22"/>
      <c r="K39" s="22"/>
      <c r="L39" s="22"/>
      <c r="M39" s="23">
        <v>-66000</v>
      </c>
      <c r="N39" s="22">
        <v>-56000</v>
      </c>
      <c r="O39" s="22">
        <v>-4000</v>
      </c>
      <c r="P39" s="22"/>
      <c r="Q39" s="23">
        <v>-1500</v>
      </c>
      <c r="R39" s="22">
        <v>-1500</v>
      </c>
      <c r="S39" s="22">
        <v>-1500</v>
      </c>
      <c r="T39" s="22"/>
      <c r="U39" s="23"/>
      <c r="V39" s="22"/>
      <c r="W39" s="22"/>
      <c r="X39" s="22"/>
      <c r="Y39" s="23">
        <v>-78500</v>
      </c>
    </row>
    <row r="40" spans="1:25" ht="13.5">
      <c r="A40" s="5" t="s">
        <v>174</v>
      </c>
      <c r="B40" s="22">
        <v>109668</v>
      </c>
      <c r="C40" s="22">
        <v>106076</v>
      </c>
      <c r="D40" s="22">
        <v>64400</v>
      </c>
      <c r="E40" s="23">
        <v>149506</v>
      </c>
      <c r="F40" s="22">
        <v>119779</v>
      </c>
      <c r="G40" s="22">
        <v>94059</v>
      </c>
      <c r="H40" s="22">
        <v>50124</v>
      </c>
      <c r="I40" s="23">
        <v>109770</v>
      </c>
      <c r="J40" s="22">
        <v>48642</v>
      </c>
      <c r="K40" s="22">
        <v>26068</v>
      </c>
      <c r="L40" s="22">
        <v>18318</v>
      </c>
      <c r="M40" s="23">
        <v>81837</v>
      </c>
      <c r="N40" s="22">
        <v>54033</v>
      </c>
      <c r="O40" s="22">
        <v>26342</v>
      </c>
      <c r="P40" s="22">
        <v>14911</v>
      </c>
      <c r="Q40" s="23">
        <v>53804</v>
      </c>
      <c r="R40" s="22">
        <v>38193</v>
      </c>
      <c r="S40" s="22">
        <v>23762</v>
      </c>
      <c r="T40" s="22">
        <v>17371</v>
      </c>
      <c r="U40" s="23">
        <v>73614</v>
      </c>
      <c r="V40" s="22">
        <v>46243</v>
      </c>
      <c r="W40" s="22">
        <v>18872</v>
      </c>
      <c r="X40" s="22">
        <v>11955</v>
      </c>
      <c r="Y40" s="23">
        <v>68470</v>
      </c>
    </row>
    <row r="41" spans="1:25" ht="13.5">
      <c r="A41" s="5" t="s">
        <v>175</v>
      </c>
      <c r="B41" s="22">
        <v>-103500</v>
      </c>
      <c r="C41" s="22">
        <v>-90500</v>
      </c>
      <c r="D41" s="22">
        <v>-65500</v>
      </c>
      <c r="E41" s="23">
        <v>-79000</v>
      </c>
      <c r="F41" s="22">
        <v>-70000</v>
      </c>
      <c r="G41" s="22">
        <v>-58000</v>
      </c>
      <c r="H41" s="22">
        <v>-30000</v>
      </c>
      <c r="I41" s="23">
        <v>-60000</v>
      </c>
      <c r="J41" s="22">
        <v>-40000</v>
      </c>
      <c r="K41" s="22">
        <v>-20000</v>
      </c>
      <c r="L41" s="22"/>
      <c r="M41" s="23">
        <v>-67000</v>
      </c>
      <c r="N41" s="22">
        <v>-52000</v>
      </c>
      <c r="O41" s="22">
        <v>-34000</v>
      </c>
      <c r="P41" s="22"/>
      <c r="Q41" s="23">
        <v>-35000</v>
      </c>
      <c r="R41" s="22">
        <v>-25000</v>
      </c>
      <c r="S41" s="22">
        <v>-15000</v>
      </c>
      <c r="T41" s="22"/>
      <c r="U41" s="23">
        <v>-159000</v>
      </c>
      <c r="V41" s="22">
        <v>-100000</v>
      </c>
      <c r="W41" s="22">
        <v>-50000</v>
      </c>
      <c r="X41" s="22">
        <v>-20000</v>
      </c>
      <c r="Y41" s="23">
        <v>-90000</v>
      </c>
    </row>
    <row r="42" spans="1:25" ht="13.5">
      <c r="A42" s="5" t="s">
        <v>82</v>
      </c>
      <c r="B42" s="22"/>
      <c r="C42" s="22"/>
      <c r="D42" s="22"/>
      <c r="E42" s="23">
        <v>-240</v>
      </c>
      <c r="F42" s="22"/>
      <c r="G42" s="22"/>
      <c r="H42" s="22"/>
      <c r="I42" s="23">
        <v>-1000</v>
      </c>
      <c r="J42" s="22"/>
      <c r="K42" s="22"/>
      <c r="L42" s="22"/>
      <c r="M42" s="23"/>
      <c r="N42" s="22"/>
      <c r="O42" s="22"/>
      <c r="P42" s="22"/>
      <c r="Q42" s="23">
        <v>-7400</v>
      </c>
      <c r="R42" s="22"/>
      <c r="S42" s="22"/>
      <c r="T42" s="22"/>
      <c r="U42" s="23"/>
      <c r="V42" s="22"/>
      <c r="W42" s="22"/>
      <c r="X42" s="22"/>
      <c r="Y42" s="23"/>
    </row>
    <row r="43" spans="1:25" ht="14.25" thickBot="1">
      <c r="A43" s="4" t="s">
        <v>176</v>
      </c>
      <c r="B43" s="24">
        <v>-97503</v>
      </c>
      <c r="C43" s="24">
        <v>33932</v>
      </c>
      <c r="D43" s="24">
        <v>171400</v>
      </c>
      <c r="E43" s="25">
        <v>-768507</v>
      </c>
      <c r="F43" s="24">
        <v>-722238</v>
      </c>
      <c r="G43" s="24">
        <v>-613018</v>
      </c>
      <c r="H43" s="24">
        <v>-493253</v>
      </c>
      <c r="I43" s="25">
        <v>-143376</v>
      </c>
      <c r="J43" s="24">
        <v>-20162</v>
      </c>
      <c r="K43" s="24">
        <v>-5780</v>
      </c>
      <c r="L43" s="24">
        <v>106469</v>
      </c>
      <c r="M43" s="25">
        <v>-228254</v>
      </c>
      <c r="N43" s="24">
        <v>-217970</v>
      </c>
      <c r="O43" s="24">
        <v>-17816</v>
      </c>
      <c r="P43" s="24">
        <v>12861</v>
      </c>
      <c r="Q43" s="25">
        <v>908204</v>
      </c>
      <c r="R43" s="24">
        <v>985387</v>
      </c>
      <c r="S43" s="24">
        <v>-15057</v>
      </c>
      <c r="T43" s="24">
        <v>14901</v>
      </c>
      <c r="U43" s="25">
        <v>-1075799</v>
      </c>
      <c r="V43" s="24">
        <v>-1048006</v>
      </c>
      <c r="W43" s="24">
        <v>-64420</v>
      </c>
      <c r="X43" s="24">
        <v>-29620</v>
      </c>
      <c r="Y43" s="25">
        <v>-203488</v>
      </c>
    </row>
    <row r="44" spans="1:25" ht="14.25" thickTop="1">
      <c r="A44" s="5" t="s">
        <v>177</v>
      </c>
      <c r="B44" s="22">
        <v>-702</v>
      </c>
      <c r="C44" s="22"/>
      <c r="D44" s="22"/>
      <c r="E44" s="23">
        <v>-839</v>
      </c>
      <c r="F44" s="22"/>
      <c r="G44" s="22"/>
      <c r="H44" s="22"/>
      <c r="I44" s="23"/>
      <c r="J44" s="22"/>
      <c r="K44" s="22"/>
      <c r="L44" s="22"/>
      <c r="M44" s="23">
        <v>-860</v>
      </c>
      <c r="N44" s="22">
        <v>-860</v>
      </c>
      <c r="O44" s="22">
        <v>-860</v>
      </c>
      <c r="P44" s="22">
        <v>-860</v>
      </c>
      <c r="Q44" s="23">
        <v>-1059100</v>
      </c>
      <c r="R44" s="22">
        <v>-1059100</v>
      </c>
      <c r="S44" s="22"/>
      <c r="T44" s="22"/>
      <c r="U44" s="23"/>
      <c r="V44" s="22"/>
      <c r="W44" s="22"/>
      <c r="X44" s="22"/>
      <c r="Y44" s="23"/>
    </row>
    <row r="45" spans="1:25" ht="13.5">
      <c r="A45" s="5" t="s">
        <v>178</v>
      </c>
      <c r="B45" s="22"/>
      <c r="C45" s="22"/>
      <c r="D45" s="22"/>
      <c r="E45" s="23"/>
      <c r="F45" s="22"/>
      <c r="G45" s="22"/>
      <c r="H45" s="22"/>
      <c r="I45" s="23"/>
      <c r="J45" s="22"/>
      <c r="K45" s="22"/>
      <c r="L45" s="22"/>
      <c r="M45" s="23"/>
      <c r="N45" s="22">
        <v>635644</v>
      </c>
      <c r="O45" s="22">
        <v>635644</v>
      </c>
      <c r="P45" s="22">
        <v>635644</v>
      </c>
      <c r="Q45" s="23"/>
      <c r="R45" s="22"/>
      <c r="S45" s="22"/>
      <c r="T45" s="22"/>
      <c r="U45" s="23"/>
      <c r="V45" s="22"/>
      <c r="W45" s="22"/>
      <c r="X45" s="22"/>
      <c r="Y45" s="23"/>
    </row>
    <row r="46" spans="1:25" ht="13.5">
      <c r="A46" s="5" t="s">
        <v>179</v>
      </c>
      <c r="B46" s="22">
        <v>-60942</v>
      </c>
      <c r="C46" s="22">
        <v>-60791</v>
      </c>
      <c r="D46" s="22">
        <v>-5592</v>
      </c>
      <c r="E46" s="23">
        <v>-61237</v>
      </c>
      <c r="F46" s="22">
        <v>-61218</v>
      </c>
      <c r="G46" s="22">
        <v>-60873</v>
      </c>
      <c r="H46" s="22">
        <v>-8369</v>
      </c>
      <c r="I46" s="23">
        <v>-49718</v>
      </c>
      <c r="J46" s="22">
        <v>-49682</v>
      </c>
      <c r="K46" s="22">
        <v>-49463</v>
      </c>
      <c r="L46" s="22">
        <v>-6581</v>
      </c>
      <c r="M46" s="23">
        <v>-51114</v>
      </c>
      <c r="N46" s="22">
        <v>-50974</v>
      </c>
      <c r="O46" s="22">
        <v>-50952</v>
      </c>
      <c r="P46" s="22">
        <v>-7631</v>
      </c>
      <c r="Q46" s="23">
        <v>-65839</v>
      </c>
      <c r="R46" s="22">
        <v>-65828</v>
      </c>
      <c r="S46" s="22">
        <v>-65763</v>
      </c>
      <c r="T46" s="22">
        <v>-8633</v>
      </c>
      <c r="U46" s="23">
        <v>-66421</v>
      </c>
      <c r="V46" s="22">
        <v>-66057</v>
      </c>
      <c r="W46" s="22">
        <v>-65675</v>
      </c>
      <c r="X46" s="22">
        <v>-8665</v>
      </c>
      <c r="Y46" s="23">
        <v>-65799</v>
      </c>
    </row>
    <row r="47" spans="1:25" ht="13.5">
      <c r="A47" s="5" t="s">
        <v>180</v>
      </c>
      <c r="B47" s="22">
        <v>-14063</v>
      </c>
      <c r="C47" s="22">
        <v>-9460</v>
      </c>
      <c r="D47" s="22">
        <v>-4749</v>
      </c>
      <c r="E47" s="23">
        <v>-16848</v>
      </c>
      <c r="F47" s="22">
        <v>-12320</v>
      </c>
      <c r="G47" s="22">
        <v>-8044</v>
      </c>
      <c r="H47" s="22">
        <v>-4002</v>
      </c>
      <c r="I47" s="23">
        <v>-15350</v>
      </c>
      <c r="J47" s="22">
        <v>-11353</v>
      </c>
      <c r="K47" s="22">
        <v>-7302</v>
      </c>
      <c r="L47" s="22">
        <v>-3390</v>
      </c>
      <c r="M47" s="23">
        <v>-13418</v>
      </c>
      <c r="N47" s="22">
        <v>-10053</v>
      </c>
      <c r="O47" s="22">
        <v>-6726</v>
      </c>
      <c r="P47" s="22">
        <v>-3399</v>
      </c>
      <c r="Q47" s="23">
        <v>-12183</v>
      </c>
      <c r="R47" s="22">
        <v>-9083</v>
      </c>
      <c r="S47" s="22">
        <v>-6031</v>
      </c>
      <c r="T47" s="22">
        <v>-3075</v>
      </c>
      <c r="U47" s="23">
        <v>-12682</v>
      </c>
      <c r="V47" s="22">
        <v>-9642</v>
      </c>
      <c r="W47" s="22">
        <v>-6721</v>
      </c>
      <c r="X47" s="22">
        <v>-3260</v>
      </c>
      <c r="Y47" s="23"/>
    </row>
    <row r="48" spans="1:25" ht="14.25" thickBot="1">
      <c r="A48" s="4" t="s">
        <v>181</v>
      </c>
      <c r="B48" s="24">
        <v>-75708</v>
      </c>
      <c r="C48" s="24">
        <v>-70251</v>
      </c>
      <c r="D48" s="24">
        <v>-10342</v>
      </c>
      <c r="E48" s="25">
        <v>-78925</v>
      </c>
      <c r="F48" s="24">
        <v>-73538</v>
      </c>
      <c r="G48" s="24">
        <v>-68917</v>
      </c>
      <c r="H48" s="24">
        <v>-12372</v>
      </c>
      <c r="I48" s="25">
        <v>25860</v>
      </c>
      <c r="J48" s="24">
        <v>-61035</v>
      </c>
      <c r="K48" s="24">
        <v>-56766</v>
      </c>
      <c r="L48" s="24">
        <v>-9972</v>
      </c>
      <c r="M48" s="25">
        <v>570250</v>
      </c>
      <c r="N48" s="24">
        <v>573756</v>
      </c>
      <c r="O48" s="24">
        <v>577105</v>
      </c>
      <c r="P48" s="24">
        <v>623752</v>
      </c>
      <c r="Q48" s="25">
        <v>-1137122</v>
      </c>
      <c r="R48" s="24">
        <v>-1134012</v>
      </c>
      <c r="S48" s="24">
        <v>-71795</v>
      </c>
      <c r="T48" s="24">
        <v>-11708</v>
      </c>
      <c r="U48" s="25">
        <v>-79103</v>
      </c>
      <c r="V48" s="24">
        <v>-75699</v>
      </c>
      <c r="W48" s="24">
        <v>-72397</v>
      </c>
      <c r="X48" s="24">
        <v>-11926</v>
      </c>
      <c r="Y48" s="25">
        <v>-65799</v>
      </c>
    </row>
    <row r="49" spans="1:25" ht="14.25" thickTop="1">
      <c r="A49" s="6" t="s">
        <v>182</v>
      </c>
      <c r="B49" s="22">
        <v>-25631</v>
      </c>
      <c r="C49" s="22">
        <v>-340229</v>
      </c>
      <c r="D49" s="22">
        <v>133647</v>
      </c>
      <c r="E49" s="23">
        <v>-361951</v>
      </c>
      <c r="F49" s="22">
        <v>-421204</v>
      </c>
      <c r="G49" s="22">
        <v>-455820</v>
      </c>
      <c r="H49" s="22">
        <v>-331111</v>
      </c>
      <c r="I49" s="23">
        <v>289162</v>
      </c>
      <c r="J49" s="22">
        <v>337091</v>
      </c>
      <c r="K49" s="22">
        <v>-41066</v>
      </c>
      <c r="L49" s="22">
        <v>44637</v>
      </c>
      <c r="M49" s="23">
        <v>596292</v>
      </c>
      <c r="N49" s="22">
        <v>951312</v>
      </c>
      <c r="O49" s="22">
        <v>665126</v>
      </c>
      <c r="P49" s="22">
        <v>768580</v>
      </c>
      <c r="Q49" s="23">
        <v>159546</v>
      </c>
      <c r="R49" s="22">
        <v>423876</v>
      </c>
      <c r="S49" s="22">
        <v>74364</v>
      </c>
      <c r="T49" s="22">
        <v>204090</v>
      </c>
      <c r="U49" s="23">
        <v>-672192</v>
      </c>
      <c r="V49" s="22">
        <v>-932442</v>
      </c>
      <c r="W49" s="22">
        <v>20316</v>
      </c>
      <c r="X49" s="22">
        <v>197557</v>
      </c>
      <c r="Y49" s="23">
        <v>125321</v>
      </c>
    </row>
    <row r="50" spans="1:25" ht="13.5">
      <c r="A50" s="6" t="s">
        <v>183</v>
      </c>
      <c r="B50" s="22">
        <v>2348905</v>
      </c>
      <c r="C50" s="22">
        <v>2348905</v>
      </c>
      <c r="D50" s="22">
        <v>2348905</v>
      </c>
      <c r="E50" s="23">
        <v>2710857</v>
      </c>
      <c r="F50" s="22">
        <v>2710857</v>
      </c>
      <c r="G50" s="22">
        <v>2710857</v>
      </c>
      <c r="H50" s="22">
        <v>2710857</v>
      </c>
      <c r="I50" s="23">
        <v>2421694</v>
      </c>
      <c r="J50" s="22">
        <v>2421694</v>
      </c>
      <c r="K50" s="22">
        <v>2421694</v>
      </c>
      <c r="L50" s="22">
        <v>2421694</v>
      </c>
      <c r="M50" s="23">
        <v>1825402</v>
      </c>
      <c r="N50" s="22">
        <v>1825402</v>
      </c>
      <c r="O50" s="22">
        <v>1825402</v>
      </c>
      <c r="P50" s="22">
        <v>1825402</v>
      </c>
      <c r="Q50" s="23">
        <v>1665856</v>
      </c>
      <c r="R50" s="22">
        <v>1665856</v>
      </c>
      <c r="S50" s="22">
        <v>1665856</v>
      </c>
      <c r="T50" s="22">
        <v>1665856</v>
      </c>
      <c r="U50" s="23">
        <v>2338048</v>
      </c>
      <c r="V50" s="22">
        <v>2338048</v>
      </c>
      <c r="W50" s="22">
        <v>2338048</v>
      </c>
      <c r="X50" s="22">
        <v>2338048</v>
      </c>
      <c r="Y50" s="23">
        <v>2212727</v>
      </c>
    </row>
    <row r="51" spans="1:25" ht="14.25" thickBot="1">
      <c r="A51" s="6" t="s">
        <v>183</v>
      </c>
      <c r="B51" s="22">
        <v>2323274</v>
      </c>
      <c r="C51" s="22">
        <v>2008675</v>
      </c>
      <c r="D51" s="22">
        <v>2482552</v>
      </c>
      <c r="E51" s="23">
        <v>2348905</v>
      </c>
      <c r="F51" s="22">
        <v>2289652</v>
      </c>
      <c r="G51" s="22">
        <v>2255036</v>
      </c>
      <c r="H51" s="22">
        <v>2379745</v>
      </c>
      <c r="I51" s="23">
        <v>2710857</v>
      </c>
      <c r="J51" s="22">
        <v>2758786</v>
      </c>
      <c r="K51" s="22">
        <v>2380628</v>
      </c>
      <c r="L51" s="22">
        <v>2466331</v>
      </c>
      <c r="M51" s="23">
        <v>2421694</v>
      </c>
      <c r="N51" s="22">
        <v>2776715</v>
      </c>
      <c r="O51" s="22">
        <v>2490528</v>
      </c>
      <c r="P51" s="22">
        <v>2593982</v>
      </c>
      <c r="Q51" s="23">
        <v>1825402</v>
      </c>
      <c r="R51" s="22">
        <v>2089732</v>
      </c>
      <c r="S51" s="22">
        <v>1740221</v>
      </c>
      <c r="T51" s="22">
        <v>1869947</v>
      </c>
      <c r="U51" s="23">
        <v>1665856</v>
      </c>
      <c r="V51" s="22">
        <v>1405606</v>
      </c>
      <c r="W51" s="22">
        <v>2358365</v>
      </c>
      <c r="X51" s="22">
        <v>2535606</v>
      </c>
      <c r="Y51" s="23">
        <v>2338048</v>
      </c>
    </row>
    <row r="52" spans="1:25" ht="14.25" thickTop="1">
      <c r="A52" s="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4" ht="13.5">
      <c r="A54" s="19" t="s">
        <v>135</v>
      </c>
    </row>
    <row r="55" ht="13.5">
      <c r="A55" s="19" t="s">
        <v>136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131</v>
      </c>
      <c r="B2" s="13">
        <v>7555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132</v>
      </c>
      <c r="B3" s="1" t="s">
        <v>133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18</v>
      </c>
      <c r="B4" s="14" t="str">
        <f>HYPERLINK("http://www.kabupro.jp/mark/20140210/S10012XI.htm","四半期報告書")</f>
        <v>四半期報告書</v>
      </c>
      <c r="C4" s="14" t="str">
        <f>HYPERLINK("http://www.kabupro.jp/mark/20131112/S1000F50.htm","四半期報告書")</f>
        <v>四半期報告書</v>
      </c>
      <c r="D4" s="14" t="str">
        <f>HYPERLINK("http://www.kabupro.jp/mark/20130812/S000E93K.htm","四半期報告書")</f>
        <v>四半期報告書</v>
      </c>
      <c r="E4" s="14" t="str">
        <f>HYPERLINK("http://www.kabupro.jp/mark/20140210/S10012XI.htm","四半期報告書")</f>
        <v>四半期報告書</v>
      </c>
      <c r="F4" s="14" t="str">
        <f>HYPERLINK("http://www.kabupro.jp/mark/20130212/S000CT6P.htm","四半期報告書")</f>
        <v>四半期報告書</v>
      </c>
      <c r="G4" s="14" t="str">
        <f>HYPERLINK("http://www.kabupro.jp/mark/20121112/S000C8RL.htm","四半期報告書")</f>
        <v>四半期報告書</v>
      </c>
      <c r="H4" s="14" t="str">
        <f>HYPERLINK("http://www.kabupro.jp/mark/20120813/S000BPIY.htm","四半期報告書")</f>
        <v>四半期報告書</v>
      </c>
      <c r="I4" s="14" t="str">
        <f>HYPERLINK("http://www.kabupro.jp/mark/20130624/S000DO3E.htm","有価証券報告書")</f>
        <v>有価証券報告書</v>
      </c>
      <c r="J4" s="14" t="str">
        <f>HYPERLINK("http://www.kabupro.jp/mark/20120213/S000AAMR.htm","四半期報告書")</f>
        <v>四半期報告書</v>
      </c>
      <c r="K4" s="14" t="str">
        <f>HYPERLINK("http://www.kabupro.jp/mark/20111114/S0009R6J.htm","四半期報告書")</f>
        <v>四半期報告書</v>
      </c>
      <c r="L4" s="14" t="str">
        <f>HYPERLINK("http://www.kabupro.jp/mark/20110815/S00097CB.htm","四半期報告書")</f>
        <v>四半期報告書</v>
      </c>
      <c r="M4" s="14" t="str">
        <f>HYPERLINK("http://www.kabupro.jp/mark/20120625/S000B4Z7.htm","有価証券報告書")</f>
        <v>有価証券報告書</v>
      </c>
      <c r="N4" s="14" t="str">
        <f>HYPERLINK("http://www.kabupro.jp/mark/20110214/S0007T1W.htm","四半期報告書")</f>
        <v>四半期報告書</v>
      </c>
      <c r="O4" s="14" t="str">
        <f>HYPERLINK("http://www.kabupro.jp/mark/20101115/S00077MF.htm","四半期報告書")</f>
        <v>四半期報告書</v>
      </c>
      <c r="P4" s="14" t="str">
        <f>HYPERLINK("http://www.kabupro.jp/mark/20100816/S0006L3W.htm","四半期報告書")</f>
        <v>四半期報告書</v>
      </c>
      <c r="Q4" s="14" t="str">
        <f>HYPERLINK("http://www.kabupro.jp/mark/20110627/S0008LOG.htm","有価証券報告書")</f>
        <v>有価証券報告書</v>
      </c>
      <c r="R4" s="14" t="str">
        <f>HYPERLINK("http://www.kabupro.jp/mark/20100215/S00057Z5.htm","四半期報告書")</f>
        <v>四半期報告書</v>
      </c>
      <c r="S4" s="14" t="str">
        <f>HYPERLINK("http://www.kabupro.jp/mark/20091116/S0004NE3.htm","四半期報告書")</f>
        <v>四半期報告書</v>
      </c>
      <c r="T4" s="14" t="str">
        <f>HYPERLINK("http://www.kabupro.jp/mark/20090814/S0003YTW.htm","四半期報告書")</f>
        <v>四半期報告書</v>
      </c>
      <c r="U4" s="14" t="str">
        <f>HYPERLINK("http://www.kabupro.jp/mark/20100628/S00064I9.htm","有価証券報告書")</f>
        <v>有価証券報告書</v>
      </c>
      <c r="V4" s="14" t="str">
        <f>HYPERLINK("http://www.kabupro.jp/mark/20090213/S0002GID.htm","四半期報告書")</f>
        <v>四半期報告書</v>
      </c>
      <c r="W4" s="14" t="str">
        <f>HYPERLINK("http://www.kabupro.jp/mark/20081114/S0001TYS.htm","四半期報告書")</f>
        <v>四半期報告書</v>
      </c>
      <c r="X4" s="14" t="str">
        <f>HYPERLINK("http://www.kabupro.jp/mark/20080814/S000162C.htm","四半期報告書")</f>
        <v>四半期報告書</v>
      </c>
      <c r="Y4" s="14" t="str">
        <f>HYPERLINK("http://www.kabupro.jp/mark/20090629/S0003K6J.htm","有価証券報告書")</f>
        <v>有価証券報告書</v>
      </c>
    </row>
    <row r="5" spans="1:25" ht="14.25" thickBot="1">
      <c r="A5" s="10" t="s">
        <v>19</v>
      </c>
      <c r="B5" s="1" t="s">
        <v>25</v>
      </c>
      <c r="C5" s="1" t="s">
        <v>28</v>
      </c>
      <c r="D5" s="1" t="s">
        <v>30</v>
      </c>
      <c r="E5" s="1" t="s">
        <v>25</v>
      </c>
      <c r="F5" s="1" t="s">
        <v>34</v>
      </c>
      <c r="G5" s="1" t="s">
        <v>36</v>
      </c>
      <c r="H5" s="1" t="s">
        <v>38</v>
      </c>
      <c r="I5" s="1" t="s">
        <v>40</v>
      </c>
      <c r="J5" s="1" t="s">
        <v>42</v>
      </c>
      <c r="K5" s="1" t="s">
        <v>44</v>
      </c>
      <c r="L5" s="1" t="s">
        <v>46</v>
      </c>
      <c r="M5" s="1" t="s">
        <v>48</v>
      </c>
      <c r="N5" s="1" t="s">
        <v>50</v>
      </c>
      <c r="O5" s="1" t="s">
        <v>52</v>
      </c>
      <c r="P5" s="1" t="s">
        <v>54</v>
      </c>
      <c r="Q5" s="1" t="s">
        <v>56</v>
      </c>
      <c r="R5" s="1" t="s">
        <v>58</v>
      </c>
      <c r="S5" s="1" t="s">
        <v>60</v>
      </c>
      <c r="T5" s="1" t="s">
        <v>62</v>
      </c>
      <c r="U5" s="1" t="s">
        <v>64</v>
      </c>
      <c r="V5" s="1" t="s">
        <v>66</v>
      </c>
      <c r="W5" s="1" t="s">
        <v>68</v>
      </c>
      <c r="X5" s="1" t="s">
        <v>70</v>
      </c>
      <c r="Y5" s="1" t="s">
        <v>72</v>
      </c>
    </row>
    <row r="6" spans="1:25" ht="15" thickBot="1" thickTop="1">
      <c r="A6" s="9" t="s">
        <v>20</v>
      </c>
      <c r="B6" s="17" t="s">
        <v>134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21</v>
      </c>
      <c r="B7" s="13" t="s">
        <v>26</v>
      </c>
      <c r="C7" s="13" t="s">
        <v>26</v>
      </c>
      <c r="D7" s="13" t="s">
        <v>26</v>
      </c>
      <c r="E7" s="15" t="s">
        <v>32</v>
      </c>
      <c r="F7" s="13" t="s">
        <v>26</v>
      </c>
      <c r="G7" s="13" t="s">
        <v>26</v>
      </c>
      <c r="H7" s="13" t="s">
        <v>26</v>
      </c>
      <c r="I7" s="15" t="s">
        <v>32</v>
      </c>
      <c r="J7" s="13" t="s">
        <v>26</v>
      </c>
      <c r="K7" s="13" t="s">
        <v>26</v>
      </c>
      <c r="L7" s="13" t="s">
        <v>26</v>
      </c>
      <c r="M7" s="15" t="s">
        <v>32</v>
      </c>
      <c r="N7" s="13" t="s">
        <v>26</v>
      </c>
      <c r="O7" s="13" t="s">
        <v>26</v>
      </c>
      <c r="P7" s="13" t="s">
        <v>26</v>
      </c>
      <c r="Q7" s="15" t="s">
        <v>32</v>
      </c>
      <c r="R7" s="13" t="s">
        <v>26</v>
      </c>
      <c r="S7" s="13" t="s">
        <v>26</v>
      </c>
      <c r="T7" s="13" t="s">
        <v>26</v>
      </c>
      <c r="U7" s="15" t="s">
        <v>32</v>
      </c>
      <c r="V7" s="13" t="s">
        <v>26</v>
      </c>
      <c r="W7" s="13" t="s">
        <v>26</v>
      </c>
      <c r="X7" s="13" t="s">
        <v>26</v>
      </c>
      <c r="Y7" s="15" t="s">
        <v>32</v>
      </c>
    </row>
    <row r="8" spans="1:25" ht="13.5">
      <c r="A8" s="12" t="s">
        <v>22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</row>
    <row r="9" spans="1:25" ht="13.5">
      <c r="A9" s="12" t="s">
        <v>23</v>
      </c>
      <c r="B9" s="1" t="s">
        <v>27</v>
      </c>
      <c r="C9" s="1" t="s">
        <v>29</v>
      </c>
      <c r="D9" s="1" t="s">
        <v>31</v>
      </c>
      <c r="E9" s="16" t="s">
        <v>33</v>
      </c>
      <c r="F9" s="1" t="s">
        <v>35</v>
      </c>
      <c r="G9" s="1" t="s">
        <v>37</v>
      </c>
      <c r="H9" s="1" t="s">
        <v>39</v>
      </c>
      <c r="I9" s="16" t="s">
        <v>41</v>
      </c>
      <c r="J9" s="1" t="s">
        <v>43</v>
      </c>
      <c r="K9" s="1" t="s">
        <v>45</v>
      </c>
      <c r="L9" s="1" t="s">
        <v>47</v>
      </c>
      <c r="M9" s="16" t="s">
        <v>49</v>
      </c>
      <c r="N9" s="1" t="s">
        <v>51</v>
      </c>
      <c r="O9" s="1" t="s">
        <v>53</v>
      </c>
      <c r="P9" s="1" t="s">
        <v>55</v>
      </c>
      <c r="Q9" s="16" t="s">
        <v>57</v>
      </c>
      <c r="R9" s="1" t="s">
        <v>59</v>
      </c>
      <c r="S9" s="1" t="s">
        <v>61</v>
      </c>
      <c r="T9" s="1" t="s">
        <v>63</v>
      </c>
      <c r="U9" s="16" t="s">
        <v>65</v>
      </c>
      <c r="V9" s="1" t="s">
        <v>67</v>
      </c>
      <c r="W9" s="1" t="s">
        <v>69</v>
      </c>
      <c r="X9" s="1" t="s">
        <v>71</v>
      </c>
      <c r="Y9" s="16" t="s">
        <v>73</v>
      </c>
    </row>
    <row r="10" spans="1:25" ht="14.25" thickBot="1">
      <c r="A10" s="12" t="s">
        <v>24</v>
      </c>
      <c r="B10" s="1" t="s">
        <v>75</v>
      </c>
      <c r="C10" s="1" t="s">
        <v>75</v>
      </c>
      <c r="D10" s="1" t="s">
        <v>75</v>
      </c>
      <c r="E10" s="16" t="s">
        <v>75</v>
      </c>
      <c r="F10" s="1" t="s">
        <v>75</v>
      </c>
      <c r="G10" s="1" t="s">
        <v>75</v>
      </c>
      <c r="H10" s="1" t="s">
        <v>75</v>
      </c>
      <c r="I10" s="16" t="s">
        <v>75</v>
      </c>
      <c r="J10" s="1" t="s">
        <v>75</v>
      </c>
      <c r="K10" s="1" t="s">
        <v>75</v>
      </c>
      <c r="L10" s="1" t="s">
        <v>75</v>
      </c>
      <c r="M10" s="16" t="s">
        <v>75</v>
      </c>
      <c r="N10" s="1" t="s">
        <v>75</v>
      </c>
      <c r="O10" s="1" t="s">
        <v>75</v>
      </c>
      <c r="P10" s="1" t="s">
        <v>75</v>
      </c>
      <c r="Q10" s="16" t="s">
        <v>75</v>
      </c>
      <c r="R10" s="1" t="s">
        <v>75</v>
      </c>
      <c r="S10" s="1" t="s">
        <v>75</v>
      </c>
      <c r="T10" s="1" t="s">
        <v>75</v>
      </c>
      <c r="U10" s="16" t="s">
        <v>75</v>
      </c>
      <c r="V10" s="1" t="s">
        <v>75</v>
      </c>
      <c r="W10" s="1" t="s">
        <v>75</v>
      </c>
      <c r="X10" s="1" t="s">
        <v>75</v>
      </c>
      <c r="Y10" s="16" t="s">
        <v>75</v>
      </c>
    </row>
    <row r="11" spans="1:25" ht="14.25" thickTop="1">
      <c r="A11" s="8" t="s">
        <v>74</v>
      </c>
      <c r="B11" s="20">
        <v>2923274</v>
      </c>
      <c r="C11" s="20">
        <v>2608675</v>
      </c>
      <c r="D11" s="20">
        <v>2982552</v>
      </c>
      <c r="E11" s="21">
        <v>3048905</v>
      </c>
      <c r="F11" s="20">
        <v>2989652</v>
      </c>
      <c r="G11" s="20">
        <v>2855036</v>
      </c>
      <c r="H11" s="20">
        <v>2879745</v>
      </c>
      <c r="I11" s="21">
        <v>2710857</v>
      </c>
      <c r="J11" s="20">
        <v>2958786</v>
      </c>
      <c r="K11" s="20">
        <v>2580628</v>
      </c>
      <c r="L11" s="20">
        <v>2566331</v>
      </c>
      <c r="M11" s="21">
        <v>2421694</v>
      </c>
      <c r="N11" s="20">
        <v>2776715</v>
      </c>
      <c r="O11" s="20">
        <v>2490528</v>
      </c>
      <c r="P11" s="20">
        <v>2593982</v>
      </c>
      <c r="Q11" s="21">
        <v>1825402</v>
      </c>
      <c r="R11" s="20">
        <v>2089732</v>
      </c>
      <c r="S11" s="20">
        <v>2740221</v>
      </c>
      <c r="T11" s="20">
        <v>2869947</v>
      </c>
      <c r="U11" s="21">
        <v>2665856</v>
      </c>
      <c r="V11" s="20">
        <v>2405606</v>
      </c>
      <c r="W11" s="20">
        <v>2358365</v>
      </c>
      <c r="X11" s="20">
        <v>2535606</v>
      </c>
      <c r="Y11" s="21">
        <v>2338048</v>
      </c>
    </row>
    <row r="12" spans="1:25" ht="13.5">
      <c r="A12" s="2" t="s">
        <v>76</v>
      </c>
      <c r="B12" s="22">
        <v>2162519</v>
      </c>
      <c r="C12" s="22">
        <v>1601146</v>
      </c>
      <c r="D12" s="22">
        <v>1212345</v>
      </c>
      <c r="E12" s="23">
        <v>1688272</v>
      </c>
      <c r="F12" s="22">
        <v>2329087</v>
      </c>
      <c r="G12" s="22">
        <v>1517633</v>
      </c>
      <c r="H12" s="22">
        <v>1144144</v>
      </c>
      <c r="I12" s="23">
        <v>2047390</v>
      </c>
      <c r="J12" s="22">
        <v>2169406</v>
      </c>
      <c r="K12" s="22">
        <v>1551661</v>
      </c>
      <c r="L12" s="22">
        <v>1230121</v>
      </c>
      <c r="M12" s="23">
        <v>1107058</v>
      </c>
      <c r="N12" s="22">
        <v>1963278</v>
      </c>
      <c r="O12" s="22">
        <v>1324243</v>
      </c>
      <c r="P12" s="22">
        <v>1040503</v>
      </c>
      <c r="Q12" s="23">
        <v>1689474</v>
      </c>
      <c r="R12" s="22">
        <v>2136968</v>
      </c>
      <c r="S12" s="22">
        <v>1388621</v>
      </c>
      <c r="T12" s="22">
        <v>950406</v>
      </c>
      <c r="U12" s="23">
        <v>1474335</v>
      </c>
      <c r="V12" s="22">
        <v>2031078</v>
      </c>
      <c r="W12" s="22">
        <v>1250457</v>
      </c>
      <c r="X12" s="22">
        <v>980286</v>
      </c>
      <c r="Y12" s="23">
        <v>1632761</v>
      </c>
    </row>
    <row r="13" spans="1:25" ht="13.5">
      <c r="A13" s="2" t="s">
        <v>77</v>
      </c>
      <c r="B13" s="22"/>
      <c r="C13" s="22"/>
      <c r="D13" s="22"/>
      <c r="E13" s="23"/>
      <c r="F13" s="22"/>
      <c r="G13" s="22"/>
      <c r="H13" s="22"/>
      <c r="I13" s="23">
        <v>53</v>
      </c>
      <c r="J13" s="22"/>
      <c r="K13" s="22"/>
      <c r="L13" s="22"/>
      <c r="M13" s="23">
        <v>104</v>
      </c>
      <c r="N13" s="22"/>
      <c r="O13" s="22"/>
      <c r="P13" s="22"/>
      <c r="Q13" s="23">
        <v>162</v>
      </c>
      <c r="R13" s="22"/>
      <c r="S13" s="22"/>
      <c r="T13" s="22"/>
      <c r="U13" s="23">
        <v>126</v>
      </c>
      <c r="V13" s="22"/>
      <c r="W13" s="22"/>
      <c r="X13" s="22"/>
      <c r="Y13" s="23">
        <v>130</v>
      </c>
    </row>
    <row r="14" spans="1:25" ht="13.5">
      <c r="A14" s="2" t="s">
        <v>78</v>
      </c>
      <c r="B14" s="22"/>
      <c r="C14" s="22"/>
      <c r="D14" s="22"/>
      <c r="E14" s="23"/>
      <c r="F14" s="22"/>
      <c r="G14" s="22"/>
      <c r="H14" s="22"/>
      <c r="I14" s="23">
        <v>6422</v>
      </c>
      <c r="J14" s="22"/>
      <c r="K14" s="22"/>
      <c r="L14" s="22"/>
      <c r="M14" s="23">
        <v>6674</v>
      </c>
      <c r="N14" s="22"/>
      <c r="O14" s="22"/>
      <c r="P14" s="22"/>
      <c r="Q14" s="23">
        <v>6831</v>
      </c>
      <c r="R14" s="22"/>
      <c r="S14" s="22"/>
      <c r="T14" s="22"/>
      <c r="U14" s="23">
        <v>6038</v>
      </c>
      <c r="V14" s="22"/>
      <c r="W14" s="22"/>
      <c r="X14" s="22"/>
      <c r="Y14" s="23">
        <v>8455</v>
      </c>
    </row>
    <row r="15" spans="1:25" ht="13.5">
      <c r="A15" s="2" t="s">
        <v>80</v>
      </c>
      <c r="B15" s="22"/>
      <c r="C15" s="22"/>
      <c r="D15" s="22"/>
      <c r="E15" s="23"/>
      <c r="F15" s="22"/>
      <c r="G15" s="22"/>
      <c r="H15" s="22"/>
      <c r="I15" s="23">
        <v>24081</v>
      </c>
      <c r="J15" s="22"/>
      <c r="K15" s="22"/>
      <c r="L15" s="22"/>
      <c r="M15" s="23">
        <v>23732</v>
      </c>
      <c r="N15" s="22"/>
      <c r="O15" s="22"/>
      <c r="P15" s="22"/>
      <c r="Q15" s="23">
        <v>29503</v>
      </c>
      <c r="R15" s="22"/>
      <c r="S15" s="22"/>
      <c r="T15" s="22"/>
      <c r="U15" s="23">
        <v>17077</v>
      </c>
      <c r="V15" s="22"/>
      <c r="W15" s="22"/>
      <c r="X15" s="22"/>
      <c r="Y15" s="23">
        <v>20135</v>
      </c>
    </row>
    <row r="16" spans="1:25" ht="13.5">
      <c r="A16" s="2" t="s">
        <v>81</v>
      </c>
      <c r="B16" s="22"/>
      <c r="C16" s="22"/>
      <c r="D16" s="22"/>
      <c r="E16" s="23"/>
      <c r="F16" s="22"/>
      <c r="G16" s="22"/>
      <c r="H16" s="22"/>
      <c r="I16" s="23">
        <v>109666</v>
      </c>
      <c r="J16" s="22"/>
      <c r="K16" s="22"/>
      <c r="L16" s="22"/>
      <c r="M16" s="23">
        <v>138361</v>
      </c>
      <c r="N16" s="22"/>
      <c r="O16" s="22"/>
      <c r="P16" s="22"/>
      <c r="Q16" s="23">
        <v>136464</v>
      </c>
      <c r="R16" s="22"/>
      <c r="S16" s="22"/>
      <c r="T16" s="22"/>
      <c r="U16" s="23">
        <v>131804</v>
      </c>
      <c r="V16" s="22"/>
      <c r="W16" s="22"/>
      <c r="X16" s="22"/>
      <c r="Y16" s="23">
        <v>37383</v>
      </c>
    </row>
    <row r="17" spans="1:25" ht="13.5">
      <c r="A17" s="2" t="s">
        <v>82</v>
      </c>
      <c r="B17" s="22">
        <v>101614</v>
      </c>
      <c r="C17" s="22">
        <v>92778</v>
      </c>
      <c r="D17" s="22">
        <v>114239</v>
      </c>
      <c r="E17" s="23">
        <v>79465</v>
      </c>
      <c r="F17" s="22">
        <v>118409</v>
      </c>
      <c r="G17" s="22">
        <v>146067</v>
      </c>
      <c r="H17" s="22">
        <v>149232</v>
      </c>
      <c r="I17" s="23">
        <v>2253</v>
      </c>
      <c r="J17" s="22">
        <v>180830</v>
      </c>
      <c r="K17" s="22">
        <v>187717</v>
      </c>
      <c r="L17" s="22">
        <v>179418</v>
      </c>
      <c r="M17" s="23">
        <v>3410</v>
      </c>
      <c r="N17" s="22">
        <v>295203</v>
      </c>
      <c r="O17" s="22">
        <v>208797</v>
      </c>
      <c r="P17" s="22">
        <v>184641</v>
      </c>
      <c r="Q17" s="23">
        <v>4562</v>
      </c>
      <c r="R17" s="22">
        <v>178234</v>
      </c>
      <c r="S17" s="22">
        <v>186366</v>
      </c>
      <c r="T17" s="22">
        <v>160569</v>
      </c>
      <c r="U17" s="23">
        <v>7474</v>
      </c>
      <c r="V17" s="22">
        <v>143400</v>
      </c>
      <c r="W17" s="22">
        <v>104782</v>
      </c>
      <c r="X17" s="22">
        <v>89572</v>
      </c>
      <c r="Y17" s="23">
        <v>17609</v>
      </c>
    </row>
    <row r="18" spans="1:25" ht="13.5">
      <c r="A18" s="2" t="s">
        <v>83</v>
      </c>
      <c r="B18" s="22">
        <v>-9799</v>
      </c>
      <c r="C18" s="22">
        <v>-1773</v>
      </c>
      <c r="D18" s="22">
        <v>-1313</v>
      </c>
      <c r="E18" s="23">
        <v>-1879</v>
      </c>
      <c r="F18" s="22">
        <v>-2638</v>
      </c>
      <c r="G18" s="22">
        <v>-1674</v>
      </c>
      <c r="H18" s="22">
        <v>-1232</v>
      </c>
      <c r="I18" s="23">
        <v>-2305</v>
      </c>
      <c r="J18" s="22"/>
      <c r="K18" s="22"/>
      <c r="L18" s="22"/>
      <c r="M18" s="23"/>
      <c r="N18" s="22"/>
      <c r="O18" s="22">
        <v>-4900</v>
      </c>
      <c r="P18" s="22">
        <v>-5656</v>
      </c>
      <c r="Q18" s="23">
        <v>-3132</v>
      </c>
      <c r="R18" s="22">
        <v>-847</v>
      </c>
      <c r="S18" s="22">
        <v>-537</v>
      </c>
      <c r="T18" s="22">
        <v>-355</v>
      </c>
      <c r="U18" s="23">
        <v>-573</v>
      </c>
      <c r="V18" s="22">
        <v>-919</v>
      </c>
      <c r="W18" s="22">
        <v>-550</v>
      </c>
      <c r="X18" s="22">
        <v>-416</v>
      </c>
      <c r="Y18" s="23">
        <v>-729</v>
      </c>
    </row>
    <row r="19" spans="1:25" ht="13.5">
      <c r="A19" s="2" t="s">
        <v>84</v>
      </c>
      <c r="B19" s="22">
        <v>5177608</v>
      </c>
      <c r="C19" s="22">
        <v>4300826</v>
      </c>
      <c r="D19" s="22">
        <v>4307825</v>
      </c>
      <c r="E19" s="23">
        <v>4814764</v>
      </c>
      <c r="F19" s="22">
        <v>5434511</v>
      </c>
      <c r="G19" s="22">
        <v>4517062</v>
      </c>
      <c r="H19" s="22">
        <v>4171890</v>
      </c>
      <c r="I19" s="23">
        <v>4898420</v>
      </c>
      <c r="J19" s="22">
        <v>5309023</v>
      </c>
      <c r="K19" s="22">
        <v>4320007</v>
      </c>
      <c r="L19" s="22">
        <v>3975872</v>
      </c>
      <c r="M19" s="23">
        <v>3801036</v>
      </c>
      <c r="N19" s="22">
        <v>5035197</v>
      </c>
      <c r="O19" s="22">
        <v>4018669</v>
      </c>
      <c r="P19" s="22">
        <v>3813471</v>
      </c>
      <c r="Q19" s="23">
        <v>3689268</v>
      </c>
      <c r="R19" s="22">
        <v>4404088</v>
      </c>
      <c r="S19" s="22">
        <v>4314672</v>
      </c>
      <c r="T19" s="22">
        <v>3980567</v>
      </c>
      <c r="U19" s="23">
        <v>4302139</v>
      </c>
      <c r="V19" s="22">
        <v>4579165</v>
      </c>
      <c r="W19" s="22">
        <v>3713054</v>
      </c>
      <c r="X19" s="22">
        <v>3605048</v>
      </c>
      <c r="Y19" s="23">
        <v>4053793</v>
      </c>
    </row>
    <row r="20" spans="1:25" ht="13.5">
      <c r="A20" s="3" t="s">
        <v>85</v>
      </c>
      <c r="B20" s="22">
        <v>130690</v>
      </c>
      <c r="C20" s="22">
        <v>133678</v>
      </c>
      <c r="D20" s="22">
        <v>136665</v>
      </c>
      <c r="E20" s="23">
        <v>139653</v>
      </c>
      <c r="F20" s="22">
        <v>142916</v>
      </c>
      <c r="G20" s="22">
        <v>146179</v>
      </c>
      <c r="H20" s="22">
        <v>149442</v>
      </c>
      <c r="I20" s="23">
        <v>150805</v>
      </c>
      <c r="J20" s="22">
        <v>154310</v>
      </c>
      <c r="K20" s="22">
        <v>157815</v>
      </c>
      <c r="L20" s="22">
        <v>161320</v>
      </c>
      <c r="M20" s="23">
        <v>164825</v>
      </c>
      <c r="N20" s="22">
        <v>168649</v>
      </c>
      <c r="O20" s="22">
        <v>172237</v>
      </c>
      <c r="P20" s="22">
        <v>170691</v>
      </c>
      <c r="Q20" s="23">
        <v>174376</v>
      </c>
      <c r="R20" s="22">
        <v>178400</v>
      </c>
      <c r="S20" s="22">
        <v>182424</v>
      </c>
      <c r="T20" s="22">
        <v>184517</v>
      </c>
      <c r="U20" s="23">
        <v>188486</v>
      </c>
      <c r="V20" s="22">
        <v>192867</v>
      </c>
      <c r="W20" s="22">
        <v>197247</v>
      </c>
      <c r="X20" s="22">
        <v>200033</v>
      </c>
      <c r="Y20" s="23">
        <v>196839</v>
      </c>
    </row>
    <row r="21" spans="1:25" ht="13.5">
      <c r="A21" s="3" t="s">
        <v>86</v>
      </c>
      <c r="B21" s="22"/>
      <c r="C21" s="22"/>
      <c r="D21" s="22"/>
      <c r="E21" s="23"/>
      <c r="F21" s="22"/>
      <c r="G21" s="22"/>
      <c r="H21" s="22"/>
      <c r="I21" s="23">
        <v>1340</v>
      </c>
      <c r="J21" s="22"/>
      <c r="K21" s="22"/>
      <c r="L21" s="22"/>
      <c r="M21" s="23">
        <v>1909</v>
      </c>
      <c r="N21" s="22"/>
      <c r="O21" s="22"/>
      <c r="P21" s="22"/>
      <c r="Q21" s="23">
        <v>2201</v>
      </c>
      <c r="R21" s="22"/>
      <c r="S21" s="22"/>
      <c r="T21" s="22"/>
      <c r="U21" s="23">
        <v>2856</v>
      </c>
      <c r="V21" s="22"/>
      <c r="W21" s="22"/>
      <c r="X21" s="22"/>
      <c r="Y21" s="23">
        <v>3610</v>
      </c>
    </row>
    <row r="22" spans="1:25" ht="13.5">
      <c r="A22" s="3" t="s">
        <v>87</v>
      </c>
      <c r="B22" s="22"/>
      <c r="C22" s="22"/>
      <c r="D22" s="22"/>
      <c r="E22" s="23"/>
      <c r="F22" s="22"/>
      <c r="G22" s="22"/>
      <c r="H22" s="22"/>
      <c r="I22" s="23">
        <v>510</v>
      </c>
      <c r="J22" s="22"/>
      <c r="K22" s="22"/>
      <c r="L22" s="22"/>
      <c r="M22" s="23">
        <v>618</v>
      </c>
      <c r="N22" s="22"/>
      <c r="O22" s="22"/>
      <c r="P22" s="22"/>
      <c r="Q22" s="23">
        <v>750</v>
      </c>
      <c r="R22" s="22"/>
      <c r="S22" s="22"/>
      <c r="T22" s="22"/>
      <c r="U22" s="23">
        <v>909</v>
      </c>
      <c r="V22" s="22"/>
      <c r="W22" s="22"/>
      <c r="X22" s="22"/>
      <c r="Y22" s="23">
        <v>1102</v>
      </c>
    </row>
    <row r="23" spans="1:25" ht="13.5">
      <c r="A23" s="3" t="s">
        <v>88</v>
      </c>
      <c r="B23" s="22"/>
      <c r="C23" s="22"/>
      <c r="D23" s="22"/>
      <c r="E23" s="23"/>
      <c r="F23" s="22"/>
      <c r="G23" s="22"/>
      <c r="H23" s="22"/>
      <c r="I23" s="23">
        <v>63</v>
      </c>
      <c r="J23" s="22"/>
      <c r="K23" s="22"/>
      <c r="L23" s="22"/>
      <c r="M23" s="23">
        <v>177</v>
      </c>
      <c r="N23" s="22"/>
      <c r="O23" s="22"/>
      <c r="P23" s="22"/>
      <c r="Q23" s="23">
        <v>413</v>
      </c>
      <c r="R23" s="22"/>
      <c r="S23" s="22"/>
      <c r="T23" s="22"/>
      <c r="U23" s="23">
        <v>140</v>
      </c>
      <c r="V23" s="22"/>
      <c r="W23" s="22"/>
      <c r="X23" s="22"/>
      <c r="Y23" s="23">
        <v>228</v>
      </c>
    </row>
    <row r="24" spans="1:25" ht="13.5">
      <c r="A24" s="3" t="s">
        <v>89</v>
      </c>
      <c r="B24" s="22">
        <v>187197</v>
      </c>
      <c r="C24" s="22">
        <v>199593</v>
      </c>
      <c r="D24" s="22">
        <v>202145</v>
      </c>
      <c r="E24" s="23">
        <v>215759</v>
      </c>
      <c r="F24" s="22">
        <v>207719</v>
      </c>
      <c r="G24" s="22">
        <v>193711</v>
      </c>
      <c r="H24" s="22">
        <v>179379</v>
      </c>
      <c r="I24" s="23">
        <v>186472</v>
      </c>
      <c r="J24" s="22">
        <v>192037</v>
      </c>
      <c r="K24" s="22">
        <v>176253</v>
      </c>
      <c r="L24" s="22">
        <v>188917</v>
      </c>
      <c r="M24" s="23">
        <v>202700</v>
      </c>
      <c r="N24" s="22">
        <v>211383</v>
      </c>
      <c r="O24" s="22">
        <v>217794</v>
      </c>
      <c r="P24" s="22">
        <v>235609</v>
      </c>
      <c r="Q24" s="23">
        <v>254332</v>
      </c>
      <c r="R24" s="22">
        <v>269775</v>
      </c>
      <c r="S24" s="22">
        <v>228072</v>
      </c>
      <c r="T24" s="22">
        <v>238344</v>
      </c>
      <c r="U24" s="23">
        <v>253329</v>
      </c>
      <c r="V24" s="22">
        <v>271990</v>
      </c>
      <c r="W24" s="22">
        <v>290315</v>
      </c>
      <c r="X24" s="22">
        <v>308475</v>
      </c>
      <c r="Y24" s="23">
        <v>326312</v>
      </c>
    </row>
    <row r="25" spans="1:25" ht="13.5">
      <c r="A25" s="3" t="s">
        <v>90</v>
      </c>
      <c r="B25" s="22"/>
      <c r="C25" s="22"/>
      <c r="D25" s="22"/>
      <c r="E25" s="23"/>
      <c r="F25" s="22"/>
      <c r="G25" s="22"/>
      <c r="H25" s="22"/>
      <c r="I25" s="23">
        <v>87752</v>
      </c>
      <c r="J25" s="22"/>
      <c r="K25" s="22"/>
      <c r="L25" s="22"/>
      <c r="M25" s="23">
        <v>87752</v>
      </c>
      <c r="N25" s="22"/>
      <c r="O25" s="22"/>
      <c r="P25" s="22"/>
      <c r="Q25" s="23">
        <v>87752</v>
      </c>
      <c r="R25" s="22"/>
      <c r="S25" s="22"/>
      <c r="T25" s="22"/>
      <c r="U25" s="23">
        <v>87752</v>
      </c>
      <c r="V25" s="22"/>
      <c r="W25" s="22"/>
      <c r="X25" s="22"/>
      <c r="Y25" s="23">
        <v>87752</v>
      </c>
    </row>
    <row r="26" spans="1:25" ht="13.5">
      <c r="A26" s="3" t="s">
        <v>91</v>
      </c>
      <c r="B26" s="22"/>
      <c r="C26" s="22"/>
      <c r="D26" s="22"/>
      <c r="E26" s="23"/>
      <c r="F26" s="22"/>
      <c r="G26" s="22"/>
      <c r="H26" s="22"/>
      <c r="I26" s="23">
        <v>44480</v>
      </c>
      <c r="J26" s="22"/>
      <c r="K26" s="22"/>
      <c r="L26" s="22"/>
      <c r="M26" s="23">
        <v>34709</v>
      </c>
      <c r="N26" s="22"/>
      <c r="O26" s="22"/>
      <c r="P26" s="22"/>
      <c r="Q26" s="23">
        <v>26190</v>
      </c>
      <c r="R26" s="22"/>
      <c r="S26" s="22"/>
      <c r="T26" s="22"/>
      <c r="U26" s="23">
        <v>25180</v>
      </c>
      <c r="V26" s="22"/>
      <c r="W26" s="22"/>
      <c r="X26" s="22"/>
      <c r="Y26" s="23"/>
    </row>
    <row r="27" spans="1:25" ht="13.5">
      <c r="A27" s="3" t="s">
        <v>92</v>
      </c>
      <c r="B27" s="22">
        <v>131560</v>
      </c>
      <c r="C27" s="22">
        <v>132585</v>
      </c>
      <c r="D27" s="22">
        <v>137105</v>
      </c>
      <c r="E27" s="23">
        <v>137752</v>
      </c>
      <c r="F27" s="22">
        <v>140449</v>
      </c>
      <c r="G27" s="22">
        <v>130728</v>
      </c>
      <c r="H27" s="22">
        <v>134877</v>
      </c>
      <c r="I27" s="23"/>
      <c r="J27" s="22">
        <v>138342</v>
      </c>
      <c r="K27" s="22">
        <v>139770</v>
      </c>
      <c r="L27" s="22">
        <v>132063</v>
      </c>
      <c r="M27" s="23"/>
      <c r="N27" s="22">
        <v>126490</v>
      </c>
      <c r="O27" s="22">
        <v>130062</v>
      </c>
      <c r="P27" s="22">
        <v>133329</v>
      </c>
      <c r="Q27" s="23"/>
      <c r="R27" s="22">
        <v>120691</v>
      </c>
      <c r="S27" s="22">
        <v>121152</v>
      </c>
      <c r="T27" s="22">
        <v>123870</v>
      </c>
      <c r="U27" s="23"/>
      <c r="V27" s="22">
        <v>120127</v>
      </c>
      <c r="W27" s="22">
        <v>119706</v>
      </c>
      <c r="X27" s="22">
        <v>123385</v>
      </c>
      <c r="Y27" s="23"/>
    </row>
    <row r="28" spans="1:25" ht="13.5">
      <c r="A28" s="3" t="s">
        <v>93</v>
      </c>
      <c r="B28" s="22">
        <v>449449</v>
      </c>
      <c r="C28" s="22">
        <v>465857</v>
      </c>
      <c r="D28" s="22">
        <v>475916</v>
      </c>
      <c r="E28" s="23">
        <v>493165</v>
      </c>
      <c r="F28" s="22">
        <v>491085</v>
      </c>
      <c r="G28" s="22">
        <v>470618</v>
      </c>
      <c r="H28" s="22">
        <v>463698</v>
      </c>
      <c r="I28" s="23">
        <v>471424</v>
      </c>
      <c r="J28" s="22">
        <v>484689</v>
      </c>
      <c r="K28" s="22">
        <v>473839</v>
      </c>
      <c r="L28" s="22">
        <v>482301</v>
      </c>
      <c r="M28" s="23">
        <v>492693</v>
      </c>
      <c r="N28" s="22">
        <v>506524</v>
      </c>
      <c r="O28" s="22">
        <v>520094</v>
      </c>
      <c r="P28" s="22">
        <v>539629</v>
      </c>
      <c r="Q28" s="23">
        <v>546018</v>
      </c>
      <c r="R28" s="22">
        <v>568867</v>
      </c>
      <c r="S28" s="22">
        <v>531649</v>
      </c>
      <c r="T28" s="22">
        <v>546732</v>
      </c>
      <c r="U28" s="23">
        <v>558655</v>
      </c>
      <c r="V28" s="22">
        <v>584985</v>
      </c>
      <c r="W28" s="22">
        <v>607269</v>
      </c>
      <c r="X28" s="22">
        <v>631894</v>
      </c>
      <c r="Y28" s="23">
        <v>615844</v>
      </c>
    </row>
    <row r="29" spans="1:25" ht="13.5">
      <c r="A29" s="2" t="s">
        <v>94</v>
      </c>
      <c r="B29" s="22">
        <v>153203</v>
      </c>
      <c r="C29" s="22">
        <v>166273</v>
      </c>
      <c r="D29" s="22">
        <v>177856</v>
      </c>
      <c r="E29" s="23">
        <v>190634</v>
      </c>
      <c r="F29" s="22">
        <v>189262</v>
      </c>
      <c r="G29" s="22">
        <v>204366</v>
      </c>
      <c r="H29" s="22">
        <v>213438</v>
      </c>
      <c r="I29" s="23">
        <v>228344</v>
      </c>
      <c r="J29" s="22">
        <v>56825</v>
      </c>
      <c r="K29" s="22">
        <v>52675</v>
      </c>
      <c r="L29" s="22">
        <v>60313</v>
      </c>
      <c r="M29" s="23">
        <v>67603</v>
      </c>
      <c r="N29" s="22">
        <v>81680</v>
      </c>
      <c r="O29" s="22">
        <v>91688</v>
      </c>
      <c r="P29" s="22">
        <v>106136</v>
      </c>
      <c r="Q29" s="23">
        <v>119924</v>
      </c>
      <c r="R29" s="22">
        <v>136430</v>
      </c>
      <c r="S29" s="22">
        <v>147212</v>
      </c>
      <c r="T29" s="22">
        <v>151332</v>
      </c>
      <c r="U29" s="23">
        <v>168534</v>
      </c>
      <c r="V29" s="22">
        <v>184854</v>
      </c>
      <c r="W29" s="22">
        <v>196481</v>
      </c>
      <c r="X29" s="22">
        <v>214271</v>
      </c>
      <c r="Y29" s="23">
        <v>228023</v>
      </c>
    </row>
    <row r="30" spans="1:25" ht="13.5">
      <c r="A30" s="3" t="s">
        <v>95</v>
      </c>
      <c r="B30" s="22"/>
      <c r="C30" s="22"/>
      <c r="D30" s="22"/>
      <c r="E30" s="23"/>
      <c r="F30" s="22"/>
      <c r="G30" s="22"/>
      <c r="H30" s="22"/>
      <c r="I30" s="23">
        <v>200000</v>
      </c>
      <c r="J30" s="22"/>
      <c r="K30" s="22"/>
      <c r="L30" s="22"/>
      <c r="M30" s="23">
        <v>200000</v>
      </c>
      <c r="N30" s="22"/>
      <c r="O30" s="22"/>
      <c r="P30" s="22"/>
      <c r="Q30" s="23">
        <v>150000</v>
      </c>
      <c r="R30" s="22"/>
      <c r="S30" s="22"/>
      <c r="T30" s="22"/>
      <c r="U30" s="23">
        <v>153000</v>
      </c>
      <c r="V30" s="22"/>
      <c r="W30" s="22"/>
      <c r="X30" s="22"/>
      <c r="Y30" s="23">
        <v>153000</v>
      </c>
    </row>
    <row r="31" spans="1:25" ht="13.5">
      <c r="A31" s="3" t="s">
        <v>96</v>
      </c>
      <c r="B31" s="22"/>
      <c r="C31" s="22"/>
      <c r="D31" s="22"/>
      <c r="E31" s="23"/>
      <c r="F31" s="22"/>
      <c r="G31" s="22"/>
      <c r="H31" s="22"/>
      <c r="I31" s="23">
        <v>600</v>
      </c>
      <c r="J31" s="22"/>
      <c r="K31" s="22"/>
      <c r="L31" s="22"/>
      <c r="M31" s="23">
        <v>600</v>
      </c>
      <c r="N31" s="22"/>
      <c r="O31" s="22"/>
      <c r="P31" s="22"/>
      <c r="Q31" s="23">
        <v>600</v>
      </c>
      <c r="R31" s="22"/>
      <c r="S31" s="22"/>
      <c r="T31" s="22"/>
      <c r="U31" s="23">
        <v>600</v>
      </c>
      <c r="V31" s="22"/>
      <c r="W31" s="22"/>
      <c r="X31" s="22"/>
      <c r="Y31" s="23">
        <v>600</v>
      </c>
    </row>
    <row r="32" spans="1:25" ht="13.5">
      <c r="A32" s="3" t="s">
        <v>97</v>
      </c>
      <c r="B32" s="22">
        <v>603735</v>
      </c>
      <c r="C32" s="22">
        <v>603735</v>
      </c>
      <c r="D32" s="22">
        <v>603735</v>
      </c>
      <c r="E32" s="23">
        <v>603735</v>
      </c>
      <c r="F32" s="22">
        <v>603735</v>
      </c>
      <c r="G32" s="22">
        <v>603735</v>
      </c>
      <c r="H32" s="22">
        <v>603735</v>
      </c>
      <c r="I32" s="23">
        <v>603735</v>
      </c>
      <c r="J32" s="22">
        <v>603735</v>
      </c>
      <c r="K32" s="22">
        <v>603735</v>
      </c>
      <c r="L32" s="22">
        <v>603735</v>
      </c>
      <c r="M32" s="23">
        <v>603735</v>
      </c>
      <c r="N32" s="22">
        <v>603735</v>
      </c>
      <c r="O32" s="22">
        <v>603735</v>
      </c>
      <c r="P32" s="22">
        <v>603735</v>
      </c>
      <c r="Q32" s="23">
        <v>603735</v>
      </c>
      <c r="R32" s="22">
        <v>603735</v>
      </c>
      <c r="S32" s="22">
        <v>603735</v>
      </c>
      <c r="T32" s="22">
        <v>603735</v>
      </c>
      <c r="U32" s="23">
        <v>603735</v>
      </c>
      <c r="V32" s="22">
        <v>626945</v>
      </c>
      <c r="W32" s="22">
        <v>672945</v>
      </c>
      <c r="X32" s="22">
        <v>672945</v>
      </c>
      <c r="Y32" s="23">
        <v>672945</v>
      </c>
    </row>
    <row r="33" spans="1:25" ht="13.5">
      <c r="A33" s="3" t="s">
        <v>98</v>
      </c>
      <c r="B33" s="22"/>
      <c r="C33" s="22"/>
      <c r="D33" s="22"/>
      <c r="E33" s="23"/>
      <c r="F33" s="22"/>
      <c r="G33" s="22"/>
      <c r="H33" s="22"/>
      <c r="I33" s="23">
        <v>174264</v>
      </c>
      <c r="J33" s="22"/>
      <c r="K33" s="22"/>
      <c r="L33" s="22"/>
      <c r="M33" s="23">
        <v>60347</v>
      </c>
      <c r="N33" s="22"/>
      <c r="O33" s="22"/>
      <c r="P33" s="22"/>
      <c r="Q33" s="23">
        <v>13338</v>
      </c>
      <c r="R33" s="22"/>
      <c r="S33" s="22"/>
      <c r="T33" s="22"/>
      <c r="U33" s="23">
        <v>32518</v>
      </c>
      <c r="V33" s="22"/>
      <c r="W33" s="22"/>
      <c r="X33" s="22"/>
      <c r="Y33" s="23">
        <v>54639</v>
      </c>
    </row>
    <row r="34" spans="1:25" ht="13.5">
      <c r="A34" s="3" t="s">
        <v>99</v>
      </c>
      <c r="B34" s="22"/>
      <c r="C34" s="22"/>
      <c r="D34" s="22"/>
      <c r="E34" s="23"/>
      <c r="F34" s="22"/>
      <c r="G34" s="22"/>
      <c r="H34" s="22"/>
      <c r="I34" s="23">
        <v>1840</v>
      </c>
      <c r="J34" s="22"/>
      <c r="K34" s="22"/>
      <c r="L34" s="22"/>
      <c r="M34" s="23">
        <v>12151</v>
      </c>
      <c r="N34" s="22"/>
      <c r="O34" s="22"/>
      <c r="P34" s="22"/>
      <c r="Q34" s="23">
        <v>23455</v>
      </c>
      <c r="R34" s="22"/>
      <c r="S34" s="22"/>
      <c r="T34" s="22"/>
      <c r="U34" s="23">
        <v>39559</v>
      </c>
      <c r="V34" s="22"/>
      <c r="W34" s="22"/>
      <c r="X34" s="22"/>
      <c r="Y34" s="23">
        <v>39872</v>
      </c>
    </row>
    <row r="35" spans="1:25" ht="13.5">
      <c r="A35" s="3" t="s">
        <v>100</v>
      </c>
      <c r="B35" s="22"/>
      <c r="C35" s="22"/>
      <c r="D35" s="22"/>
      <c r="E35" s="23"/>
      <c r="F35" s="22"/>
      <c r="G35" s="22"/>
      <c r="H35" s="22"/>
      <c r="I35" s="23">
        <v>8517</v>
      </c>
      <c r="J35" s="22"/>
      <c r="K35" s="22"/>
      <c r="L35" s="22"/>
      <c r="M35" s="23">
        <v>4892</v>
      </c>
      <c r="N35" s="22"/>
      <c r="O35" s="22"/>
      <c r="P35" s="22"/>
      <c r="Q35" s="23">
        <v>5023</v>
      </c>
      <c r="R35" s="22"/>
      <c r="S35" s="22"/>
      <c r="T35" s="22"/>
      <c r="U35" s="23">
        <v>5385</v>
      </c>
      <c r="V35" s="22"/>
      <c r="W35" s="22"/>
      <c r="X35" s="22"/>
      <c r="Y35" s="23">
        <v>104169</v>
      </c>
    </row>
    <row r="36" spans="1:25" ht="13.5">
      <c r="A36" s="3" t="s">
        <v>101</v>
      </c>
      <c r="B36" s="22">
        <v>129327</v>
      </c>
      <c r="C36" s="22">
        <v>134807</v>
      </c>
      <c r="D36" s="22">
        <v>140288</v>
      </c>
      <c r="E36" s="23">
        <v>145769</v>
      </c>
      <c r="F36" s="22">
        <v>151198</v>
      </c>
      <c r="G36" s="22">
        <v>156859</v>
      </c>
      <c r="H36" s="22">
        <v>162520</v>
      </c>
      <c r="I36" s="23">
        <v>168181</v>
      </c>
      <c r="J36" s="22">
        <v>172835</v>
      </c>
      <c r="K36" s="22">
        <v>178462</v>
      </c>
      <c r="L36" s="22">
        <v>184088</v>
      </c>
      <c r="M36" s="23">
        <v>189715</v>
      </c>
      <c r="N36" s="22">
        <v>195341</v>
      </c>
      <c r="O36" s="22">
        <v>200968</v>
      </c>
      <c r="P36" s="22">
        <v>206594</v>
      </c>
      <c r="Q36" s="23">
        <v>212221</v>
      </c>
      <c r="R36" s="22">
        <v>211464</v>
      </c>
      <c r="S36" s="22">
        <v>217737</v>
      </c>
      <c r="T36" s="22">
        <v>224010</v>
      </c>
      <c r="U36" s="23">
        <v>230283</v>
      </c>
      <c r="V36" s="22">
        <v>238454</v>
      </c>
      <c r="W36" s="22">
        <v>246626</v>
      </c>
      <c r="X36" s="22">
        <v>254798</v>
      </c>
      <c r="Y36" s="23">
        <v>262969</v>
      </c>
    </row>
    <row r="37" spans="1:25" ht="13.5">
      <c r="A37" s="3" t="s">
        <v>79</v>
      </c>
      <c r="B37" s="22"/>
      <c r="C37" s="22"/>
      <c r="D37" s="22"/>
      <c r="E37" s="23"/>
      <c r="F37" s="22"/>
      <c r="G37" s="22"/>
      <c r="H37" s="22"/>
      <c r="I37" s="23">
        <v>56993</v>
      </c>
      <c r="J37" s="22"/>
      <c r="K37" s="22"/>
      <c r="L37" s="22"/>
      <c r="M37" s="23">
        <v>47729</v>
      </c>
      <c r="N37" s="22"/>
      <c r="O37" s="22"/>
      <c r="P37" s="22"/>
      <c r="Q37" s="23">
        <v>34270</v>
      </c>
      <c r="R37" s="22"/>
      <c r="S37" s="22"/>
      <c r="T37" s="22"/>
      <c r="U37" s="23">
        <v>18627</v>
      </c>
      <c r="V37" s="22"/>
      <c r="W37" s="22"/>
      <c r="X37" s="22"/>
      <c r="Y37" s="23">
        <v>55751</v>
      </c>
    </row>
    <row r="38" spans="1:25" ht="13.5">
      <c r="A38" s="3" t="s">
        <v>102</v>
      </c>
      <c r="B38" s="22"/>
      <c r="C38" s="22"/>
      <c r="D38" s="22"/>
      <c r="E38" s="23"/>
      <c r="F38" s="22"/>
      <c r="G38" s="22"/>
      <c r="H38" s="22"/>
      <c r="I38" s="23"/>
      <c r="J38" s="22"/>
      <c r="K38" s="22"/>
      <c r="L38" s="22"/>
      <c r="M38" s="23">
        <v>100000</v>
      </c>
      <c r="N38" s="22"/>
      <c r="O38" s="22"/>
      <c r="P38" s="22"/>
      <c r="Q38" s="23">
        <v>100000</v>
      </c>
      <c r="R38" s="22"/>
      <c r="S38" s="22"/>
      <c r="T38" s="22"/>
      <c r="U38" s="23">
        <v>100000</v>
      </c>
      <c r="V38" s="22"/>
      <c r="W38" s="22"/>
      <c r="X38" s="22"/>
      <c r="Y38" s="23">
        <v>100000</v>
      </c>
    </row>
    <row r="39" spans="1:25" ht="13.5">
      <c r="A39" s="3" t="s">
        <v>103</v>
      </c>
      <c r="B39" s="22"/>
      <c r="C39" s="22"/>
      <c r="D39" s="22"/>
      <c r="E39" s="23"/>
      <c r="F39" s="22"/>
      <c r="G39" s="22"/>
      <c r="H39" s="22"/>
      <c r="I39" s="23">
        <v>300042</v>
      </c>
      <c r="J39" s="22"/>
      <c r="K39" s="22"/>
      <c r="L39" s="22"/>
      <c r="M39" s="23">
        <v>279254</v>
      </c>
      <c r="N39" s="22"/>
      <c r="O39" s="22"/>
      <c r="P39" s="22"/>
      <c r="Q39" s="23">
        <v>259658</v>
      </c>
      <c r="R39" s="22"/>
      <c r="S39" s="22"/>
      <c r="T39" s="22"/>
      <c r="U39" s="23">
        <v>238830</v>
      </c>
      <c r="V39" s="22"/>
      <c r="W39" s="22"/>
      <c r="X39" s="22"/>
      <c r="Y39" s="23">
        <v>225483</v>
      </c>
    </row>
    <row r="40" spans="1:25" ht="13.5">
      <c r="A40" s="3" t="s">
        <v>82</v>
      </c>
      <c r="B40" s="22">
        <v>1013238</v>
      </c>
      <c r="C40" s="22">
        <v>885713</v>
      </c>
      <c r="D40" s="22">
        <v>828692</v>
      </c>
      <c r="E40" s="23">
        <v>804731</v>
      </c>
      <c r="F40" s="22">
        <v>764164</v>
      </c>
      <c r="G40" s="22">
        <v>766573</v>
      </c>
      <c r="H40" s="22">
        <v>760849</v>
      </c>
      <c r="I40" s="23">
        <v>14510</v>
      </c>
      <c r="J40" s="22">
        <v>623523</v>
      </c>
      <c r="K40" s="22">
        <v>624073</v>
      </c>
      <c r="L40" s="22">
        <v>620323</v>
      </c>
      <c r="M40" s="23">
        <v>14575</v>
      </c>
      <c r="N40" s="22">
        <v>699473</v>
      </c>
      <c r="O40" s="22">
        <v>609107</v>
      </c>
      <c r="P40" s="22">
        <v>604845</v>
      </c>
      <c r="Q40" s="23">
        <v>14458</v>
      </c>
      <c r="R40" s="22">
        <v>587887</v>
      </c>
      <c r="S40" s="22">
        <v>599138</v>
      </c>
      <c r="T40" s="22">
        <v>600342</v>
      </c>
      <c r="U40" s="23">
        <v>14447</v>
      </c>
      <c r="V40" s="22">
        <v>753917</v>
      </c>
      <c r="W40" s="22">
        <v>766123</v>
      </c>
      <c r="X40" s="22">
        <v>757501</v>
      </c>
      <c r="Y40" s="23">
        <v>14582</v>
      </c>
    </row>
    <row r="41" spans="1:25" ht="13.5">
      <c r="A41" s="3" t="s">
        <v>83</v>
      </c>
      <c r="B41" s="22">
        <v>-23777</v>
      </c>
      <c r="C41" s="22">
        <v>-12157</v>
      </c>
      <c r="D41" s="22">
        <v>-6782</v>
      </c>
      <c r="E41" s="23">
        <v>-6791</v>
      </c>
      <c r="F41" s="22">
        <v>-6800</v>
      </c>
      <c r="G41" s="22">
        <v>-6809</v>
      </c>
      <c r="H41" s="22">
        <v>-8408</v>
      </c>
      <c r="I41" s="23">
        <v>-8417</v>
      </c>
      <c r="J41" s="22">
        <v>-8426</v>
      </c>
      <c r="K41" s="22">
        <v>-4832</v>
      </c>
      <c r="L41" s="22">
        <v>-4856</v>
      </c>
      <c r="M41" s="23">
        <v>-4892</v>
      </c>
      <c r="N41" s="22">
        <v>-4910</v>
      </c>
      <c r="O41" s="22">
        <v>-4934</v>
      </c>
      <c r="P41" s="22">
        <v>-4958</v>
      </c>
      <c r="Q41" s="23">
        <v>-5023</v>
      </c>
      <c r="R41" s="22">
        <v>-5265</v>
      </c>
      <c r="S41" s="22">
        <v>-5209</v>
      </c>
      <c r="T41" s="22">
        <v>-5281</v>
      </c>
      <c r="U41" s="23">
        <v>-5335</v>
      </c>
      <c r="V41" s="22">
        <v>-103608</v>
      </c>
      <c r="W41" s="22">
        <v>-103768</v>
      </c>
      <c r="X41" s="22">
        <v>-103942</v>
      </c>
      <c r="Y41" s="23">
        <v>-129111</v>
      </c>
    </row>
    <row r="42" spans="1:25" ht="13.5">
      <c r="A42" s="3" t="s">
        <v>104</v>
      </c>
      <c r="B42" s="22">
        <v>-37600</v>
      </c>
      <c r="C42" s="22">
        <v>-37600</v>
      </c>
      <c r="D42" s="22">
        <v>-37600</v>
      </c>
      <c r="E42" s="23">
        <v>-37600</v>
      </c>
      <c r="F42" s="22">
        <v>-37600</v>
      </c>
      <c r="G42" s="22">
        <v>-37600</v>
      </c>
      <c r="H42" s="22">
        <v>-37600</v>
      </c>
      <c r="I42" s="23">
        <v>-37600</v>
      </c>
      <c r="J42" s="22">
        <v>-37600</v>
      </c>
      <c r="K42" s="22">
        <v>-37600</v>
      </c>
      <c r="L42" s="22">
        <v>-37600</v>
      </c>
      <c r="M42" s="23">
        <v>-37600</v>
      </c>
      <c r="N42" s="22">
        <v>-37600</v>
      </c>
      <c r="O42" s="22">
        <v>-37600</v>
      </c>
      <c r="P42" s="22">
        <v>-37600</v>
      </c>
      <c r="Q42" s="23">
        <v>-37600</v>
      </c>
      <c r="R42" s="22">
        <v>-37600</v>
      </c>
      <c r="S42" s="22">
        <v>-37600</v>
      </c>
      <c r="T42" s="22">
        <v>-37600</v>
      </c>
      <c r="U42" s="23">
        <v>-37600</v>
      </c>
      <c r="V42" s="22">
        <v>-26000</v>
      </c>
      <c r="W42" s="22">
        <v>-26000</v>
      </c>
      <c r="X42" s="22"/>
      <c r="Y42" s="23"/>
    </row>
    <row r="43" spans="1:25" ht="13.5">
      <c r="A43" s="3" t="s">
        <v>105</v>
      </c>
      <c r="B43" s="22">
        <v>1684923</v>
      </c>
      <c r="C43" s="22">
        <v>1574499</v>
      </c>
      <c r="D43" s="22">
        <v>1528334</v>
      </c>
      <c r="E43" s="23">
        <v>1509845</v>
      </c>
      <c r="F43" s="22">
        <v>1474698</v>
      </c>
      <c r="G43" s="22">
        <v>1482759</v>
      </c>
      <c r="H43" s="22">
        <v>1481096</v>
      </c>
      <c r="I43" s="23">
        <v>1490667</v>
      </c>
      <c r="J43" s="22">
        <v>1354068</v>
      </c>
      <c r="K43" s="22">
        <v>1363838</v>
      </c>
      <c r="L43" s="22">
        <v>1365691</v>
      </c>
      <c r="M43" s="23">
        <v>1478508</v>
      </c>
      <c r="N43" s="22">
        <v>1456040</v>
      </c>
      <c r="O43" s="22">
        <v>1371276</v>
      </c>
      <c r="P43" s="22">
        <v>1372617</v>
      </c>
      <c r="Q43" s="23">
        <v>1382137</v>
      </c>
      <c r="R43" s="22">
        <v>1360222</v>
      </c>
      <c r="S43" s="22">
        <v>1377801</v>
      </c>
      <c r="T43" s="22">
        <v>1385206</v>
      </c>
      <c r="U43" s="23">
        <v>1404052</v>
      </c>
      <c r="V43" s="22">
        <v>1489708</v>
      </c>
      <c r="W43" s="22">
        <v>1555925</v>
      </c>
      <c r="X43" s="22">
        <v>1581301</v>
      </c>
      <c r="Y43" s="23">
        <v>1564900</v>
      </c>
    </row>
    <row r="44" spans="1:25" ht="13.5">
      <c r="A44" s="2" t="s">
        <v>106</v>
      </c>
      <c r="B44" s="22">
        <v>2287576</v>
      </c>
      <c r="C44" s="22">
        <v>2206630</v>
      </c>
      <c r="D44" s="22">
        <v>2182106</v>
      </c>
      <c r="E44" s="23">
        <v>2193644</v>
      </c>
      <c r="F44" s="22">
        <v>2155047</v>
      </c>
      <c r="G44" s="22">
        <v>2157744</v>
      </c>
      <c r="H44" s="22">
        <v>2158233</v>
      </c>
      <c r="I44" s="23">
        <v>2190436</v>
      </c>
      <c r="J44" s="22">
        <v>1895583</v>
      </c>
      <c r="K44" s="22">
        <v>1890353</v>
      </c>
      <c r="L44" s="22">
        <v>1908306</v>
      </c>
      <c r="M44" s="23">
        <v>2038806</v>
      </c>
      <c r="N44" s="22">
        <v>2044244</v>
      </c>
      <c r="O44" s="22">
        <v>1983059</v>
      </c>
      <c r="P44" s="22">
        <v>2018383</v>
      </c>
      <c r="Q44" s="23">
        <v>2048080</v>
      </c>
      <c r="R44" s="22">
        <v>2065521</v>
      </c>
      <c r="S44" s="22">
        <v>2056663</v>
      </c>
      <c r="T44" s="22">
        <v>2083272</v>
      </c>
      <c r="U44" s="23">
        <v>2131242</v>
      </c>
      <c r="V44" s="22">
        <v>2259547</v>
      </c>
      <c r="W44" s="22">
        <v>2359676</v>
      </c>
      <c r="X44" s="22">
        <v>2427467</v>
      </c>
      <c r="Y44" s="23">
        <v>2408768</v>
      </c>
    </row>
    <row r="45" spans="1:25" ht="14.25" thickBot="1">
      <c r="A45" s="4" t="s">
        <v>107</v>
      </c>
      <c r="B45" s="24">
        <v>7465184</v>
      </c>
      <c r="C45" s="24">
        <v>6507456</v>
      </c>
      <c r="D45" s="24">
        <v>6489932</v>
      </c>
      <c r="E45" s="25">
        <v>7008409</v>
      </c>
      <c r="F45" s="24">
        <v>7589558</v>
      </c>
      <c r="G45" s="24">
        <v>6674807</v>
      </c>
      <c r="H45" s="24">
        <v>6330124</v>
      </c>
      <c r="I45" s="25">
        <v>7088856</v>
      </c>
      <c r="J45" s="24">
        <v>7204607</v>
      </c>
      <c r="K45" s="24">
        <v>6210360</v>
      </c>
      <c r="L45" s="24">
        <v>5884178</v>
      </c>
      <c r="M45" s="25">
        <v>5839842</v>
      </c>
      <c r="N45" s="24">
        <v>7079441</v>
      </c>
      <c r="O45" s="24">
        <v>6001729</v>
      </c>
      <c r="P45" s="24">
        <v>5831855</v>
      </c>
      <c r="Q45" s="25">
        <v>5737348</v>
      </c>
      <c r="R45" s="24">
        <v>6469610</v>
      </c>
      <c r="S45" s="24">
        <v>6371336</v>
      </c>
      <c r="T45" s="24">
        <v>6063839</v>
      </c>
      <c r="U45" s="25">
        <v>6433382</v>
      </c>
      <c r="V45" s="24">
        <v>6838713</v>
      </c>
      <c r="W45" s="24">
        <v>6072730</v>
      </c>
      <c r="X45" s="24">
        <v>6032516</v>
      </c>
      <c r="Y45" s="25">
        <v>6462562</v>
      </c>
    </row>
    <row r="46" spans="1:25" ht="14.25" thickTop="1">
      <c r="A46" s="2" t="s">
        <v>108</v>
      </c>
      <c r="B46" s="22">
        <v>1933230</v>
      </c>
      <c r="C46" s="22">
        <v>1065590</v>
      </c>
      <c r="D46" s="22">
        <v>1056559</v>
      </c>
      <c r="E46" s="23">
        <v>1598598</v>
      </c>
      <c r="F46" s="22">
        <v>2190820</v>
      </c>
      <c r="G46" s="22">
        <v>1380444</v>
      </c>
      <c r="H46" s="22">
        <v>1017877</v>
      </c>
      <c r="I46" s="23">
        <v>1728752</v>
      </c>
      <c r="J46" s="22">
        <v>1987804</v>
      </c>
      <c r="K46" s="22">
        <v>1116492</v>
      </c>
      <c r="L46" s="22">
        <v>848230</v>
      </c>
      <c r="M46" s="23">
        <v>815942</v>
      </c>
      <c r="N46" s="22">
        <v>2021400</v>
      </c>
      <c r="O46" s="22">
        <v>1056872</v>
      </c>
      <c r="P46" s="22">
        <v>904163</v>
      </c>
      <c r="Q46" s="23">
        <v>1418097</v>
      </c>
      <c r="R46" s="22">
        <v>2158682</v>
      </c>
      <c r="S46" s="22">
        <v>1167345</v>
      </c>
      <c r="T46" s="22">
        <v>831079</v>
      </c>
      <c r="U46" s="23">
        <v>1302964</v>
      </c>
      <c r="V46" s="22">
        <v>1685103</v>
      </c>
      <c r="W46" s="22">
        <v>1007493</v>
      </c>
      <c r="X46" s="22">
        <v>852405</v>
      </c>
      <c r="Y46" s="23">
        <v>1364076</v>
      </c>
    </row>
    <row r="47" spans="1:25" ht="13.5">
      <c r="A47" s="2" t="s">
        <v>109</v>
      </c>
      <c r="B47" s="22">
        <v>55068</v>
      </c>
      <c r="C47" s="22">
        <v>22647</v>
      </c>
      <c r="D47" s="22">
        <v>25045</v>
      </c>
      <c r="E47" s="23">
        <v>30256</v>
      </c>
      <c r="F47" s="22">
        <v>43573</v>
      </c>
      <c r="G47" s="22">
        <v>30703</v>
      </c>
      <c r="H47" s="22">
        <v>28700</v>
      </c>
      <c r="I47" s="23">
        <v>32635</v>
      </c>
      <c r="J47" s="22">
        <v>45666</v>
      </c>
      <c r="K47" s="22">
        <v>25886</v>
      </c>
      <c r="L47" s="22">
        <v>20746</v>
      </c>
      <c r="M47" s="23">
        <v>21728</v>
      </c>
      <c r="N47" s="22">
        <v>41711</v>
      </c>
      <c r="O47" s="22">
        <v>21179</v>
      </c>
      <c r="P47" s="22">
        <v>16747</v>
      </c>
      <c r="Q47" s="23">
        <v>11711</v>
      </c>
      <c r="R47" s="22">
        <v>30102</v>
      </c>
      <c r="S47" s="22">
        <v>17847</v>
      </c>
      <c r="T47" s="22">
        <v>11302</v>
      </c>
      <c r="U47" s="23">
        <v>14254</v>
      </c>
      <c r="V47" s="22">
        <v>27670</v>
      </c>
      <c r="W47" s="22">
        <v>20891</v>
      </c>
      <c r="X47" s="22">
        <v>23373</v>
      </c>
      <c r="Y47" s="23">
        <v>21345</v>
      </c>
    </row>
    <row r="48" spans="1:25" ht="13.5">
      <c r="A48" s="2" t="s">
        <v>110</v>
      </c>
      <c r="B48" s="22"/>
      <c r="C48" s="22"/>
      <c r="D48" s="22"/>
      <c r="E48" s="23"/>
      <c r="F48" s="22"/>
      <c r="G48" s="22"/>
      <c r="H48" s="22"/>
      <c r="I48" s="23">
        <v>61501</v>
      </c>
      <c r="J48" s="22"/>
      <c r="K48" s="22"/>
      <c r="L48" s="22"/>
      <c r="M48" s="23">
        <v>70268</v>
      </c>
      <c r="N48" s="22"/>
      <c r="O48" s="22"/>
      <c r="P48" s="22"/>
      <c r="Q48" s="23">
        <v>55746</v>
      </c>
      <c r="R48" s="22"/>
      <c r="S48" s="22"/>
      <c r="T48" s="22"/>
      <c r="U48" s="23">
        <v>57955</v>
      </c>
      <c r="V48" s="22"/>
      <c r="W48" s="22"/>
      <c r="X48" s="22"/>
      <c r="Y48" s="23">
        <v>68878</v>
      </c>
    </row>
    <row r="49" spans="1:25" ht="13.5">
      <c r="A49" s="2" t="s">
        <v>111</v>
      </c>
      <c r="B49" s="22"/>
      <c r="C49" s="22"/>
      <c r="D49" s="22"/>
      <c r="E49" s="23"/>
      <c r="F49" s="22"/>
      <c r="G49" s="22"/>
      <c r="H49" s="22"/>
      <c r="I49" s="23">
        <v>71296</v>
      </c>
      <c r="J49" s="22"/>
      <c r="K49" s="22"/>
      <c r="L49" s="22"/>
      <c r="M49" s="23">
        <v>53467</v>
      </c>
      <c r="N49" s="22"/>
      <c r="O49" s="22"/>
      <c r="P49" s="22"/>
      <c r="Q49" s="23">
        <v>57703</v>
      </c>
      <c r="R49" s="22"/>
      <c r="S49" s="22"/>
      <c r="T49" s="22"/>
      <c r="U49" s="23">
        <v>57775</v>
      </c>
      <c r="V49" s="22"/>
      <c r="W49" s="22"/>
      <c r="X49" s="22"/>
      <c r="Y49" s="23">
        <v>62758</v>
      </c>
    </row>
    <row r="50" spans="1:25" ht="13.5">
      <c r="A50" s="2" t="s">
        <v>112</v>
      </c>
      <c r="B50" s="22">
        <v>35809</v>
      </c>
      <c r="C50" s="22">
        <v>56412</v>
      </c>
      <c r="D50" s="22">
        <v>26166</v>
      </c>
      <c r="E50" s="23">
        <v>42135</v>
      </c>
      <c r="F50" s="22">
        <v>28412</v>
      </c>
      <c r="G50" s="22">
        <v>48393</v>
      </c>
      <c r="H50" s="22">
        <v>25411</v>
      </c>
      <c r="I50" s="23">
        <v>97627</v>
      </c>
      <c r="J50" s="22">
        <v>52715</v>
      </c>
      <c r="K50" s="22">
        <v>56082</v>
      </c>
      <c r="L50" s="22">
        <v>29568</v>
      </c>
      <c r="M50" s="23">
        <v>46290</v>
      </c>
      <c r="N50" s="22">
        <v>33683</v>
      </c>
      <c r="O50" s="22">
        <v>56337</v>
      </c>
      <c r="P50" s="22">
        <v>30679</v>
      </c>
      <c r="Q50" s="23">
        <v>119703</v>
      </c>
      <c r="R50" s="22">
        <v>60980</v>
      </c>
      <c r="S50" s="22">
        <v>47691</v>
      </c>
      <c r="T50" s="22">
        <v>34976</v>
      </c>
      <c r="U50" s="23">
        <v>5311</v>
      </c>
      <c r="V50" s="22">
        <v>20077</v>
      </c>
      <c r="W50" s="22">
        <v>22172</v>
      </c>
      <c r="X50" s="22">
        <v>27729</v>
      </c>
      <c r="Y50" s="23">
        <v>18834</v>
      </c>
    </row>
    <row r="51" spans="1:25" ht="13.5">
      <c r="A51" s="2" t="s">
        <v>113</v>
      </c>
      <c r="B51" s="22"/>
      <c r="C51" s="22"/>
      <c r="D51" s="22"/>
      <c r="E51" s="23"/>
      <c r="F51" s="22"/>
      <c r="G51" s="22"/>
      <c r="H51" s="22"/>
      <c r="I51" s="23">
        <v>8916</v>
      </c>
      <c r="J51" s="22"/>
      <c r="K51" s="22"/>
      <c r="L51" s="22"/>
      <c r="M51" s="23">
        <v>15439</v>
      </c>
      <c r="N51" s="22"/>
      <c r="O51" s="22"/>
      <c r="P51" s="22"/>
      <c r="Q51" s="23">
        <v>16788</v>
      </c>
      <c r="R51" s="22"/>
      <c r="S51" s="22"/>
      <c r="T51" s="22"/>
      <c r="U51" s="23">
        <v>8911</v>
      </c>
      <c r="V51" s="22"/>
      <c r="W51" s="22"/>
      <c r="X51" s="22"/>
      <c r="Y51" s="23">
        <v>8230</v>
      </c>
    </row>
    <row r="52" spans="1:25" ht="13.5">
      <c r="A52" s="2" t="s">
        <v>114</v>
      </c>
      <c r="B52" s="22"/>
      <c r="C52" s="22"/>
      <c r="D52" s="22"/>
      <c r="E52" s="23"/>
      <c r="F52" s="22"/>
      <c r="G52" s="22"/>
      <c r="H52" s="22"/>
      <c r="I52" s="23">
        <v>2097</v>
      </c>
      <c r="J52" s="22"/>
      <c r="K52" s="22"/>
      <c r="L52" s="22"/>
      <c r="M52" s="23">
        <v>1790</v>
      </c>
      <c r="N52" s="22"/>
      <c r="O52" s="22"/>
      <c r="P52" s="22"/>
      <c r="Q52" s="23">
        <v>2163</v>
      </c>
      <c r="R52" s="22"/>
      <c r="S52" s="22"/>
      <c r="T52" s="22"/>
      <c r="U52" s="23">
        <v>1623</v>
      </c>
      <c r="V52" s="22"/>
      <c r="W52" s="22"/>
      <c r="X52" s="22"/>
      <c r="Y52" s="23">
        <v>5263</v>
      </c>
    </row>
    <row r="53" spans="1:25" ht="13.5">
      <c r="A53" s="2" t="s">
        <v>115</v>
      </c>
      <c r="B53" s="22"/>
      <c r="C53" s="22"/>
      <c r="D53" s="22"/>
      <c r="E53" s="23"/>
      <c r="F53" s="22"/>
      <c r="G53" s="22"/>
      <c r="H53" s="22"/>
      <c r="I53" s="23">
        <v>49041</v>
      </c>
      <c r="J53" s="22"/>
      <c r="K53" s="22"/>
      <c r="L53" s="22"/>
      <c r="M53" s="23">
        <v>31959</v>
      </c>
      <c r="N53" s="22"/>
      <c r="O53" s="22"/>
      <c r="P53" s="22"/>
      <c r="Q53" s="23">
        <v>33497</v>
      </c>
      <c r="R53" s="22"/>
      <c r="S53" s="22"/>
      <c r="T53" s="22"/>
      <c r="U53" s="23">
        <v>34011</v>
      </c>
      <c r="V53" s="22"/>
      <c r="W53" s="22"/>
      <c r="X53" s="22"/>
      <c r="Y53" s="23">
        <v>44105</v>
      </c>
    </row>
    <row r="54" spans="1:25" ht="13.5">
      <c r="A54" s="2" t="s">
        <v>116</v>
      </c>
      <c r="B54" s="22"/>
      <c r="C54" s="22"/>
      <c r="D54" s="22"/>
      <c r="E54" s="23"/>
      <c r="F54" s="22"/>
      <c r="G54" s="22"/>
      <c r="H54" s="22"/>
      <c r="I54" s="23">
        <v>142</v>
      </c>
      <c r="J54" s="22"/>
      <c r="K54" s="22"/>
      <c r="L54" s="22"/>
      <c r="M54" s="23">
        <v>413</v>
      </c>
      <c r="N54" s="22"/>
      <c r="O54" s="22"/>
      <c r="P54" s="22"/>
      <c r="Q54" s="23">
        <v>80</v>
      </c>
      <c r="R54" s="22"/>
      <c r="S54" s="22"/>
      <c r="T54" s="22"/>
      <c r="U54" s="23">
        <v>161</v>
      </c>
      <c r="V54" s="22"/>
      <c r="W54" s="22"/>
      <c r="X54" s="22"/>
      <c r="Y54" s="23">
        <v>139</v>
      </c>
    </row>
    <row r="55" spans="1:25" ht="13.5">
      <c r="A55" s="2" t="s">
        <v>117</v>
      </c>
      <c r="B55" s="22">
        <v>11637</v>
      </c>
      <c r="C55" s="22">
        <v>49928</v>
      </c>
      <c r="D55" s="22">
        <v>43309</v>
      </c>
      <c r="E55" s="23">
        <v>23879</v>
      </c>
      <c r="F55" s="22">
        <v>14179</v>
      </c>
      <c r="G55" s="22">
        <v>22230</v>
      </c>
      <c r="H55" s="22">
        <v>37722</v>
      </c>
      <c r="I55" s="23">
        <v>25822</v>
      </c>
      <c r="J55" s="22">
        <v>19578</v>
      </c>
      <c r="K55" s="22">
        <v>62551</v>
      </c>
      <c r="L55" s="22">
        <v>42432</v>
      </c>
      <c r="M55" s="23">
        <v>30010</v>
      </c>
      <c r="N55" s="22">
        <v>17545</v>
      </c>
      <c r="O55" s="22">
        <v>47923</v>
      </c>
      <c r="P55" s="22">
        <v>43723</v>
      </c>
      <c r="Q55" s="23">
        <v>30400</v>
      </c>
      <c r="R55" s="22">
        <v>15400</v>
      </c>
      <c r="S55" s="22">
        <v>45793</v>
      </c>
      <c r="T55" s="22">
        <v>49887</v>
      </c>
      <c r="U55" s="23">
        <v>31500</v>
      </c>
      <c r="V55" s="22">
        <v>16700</v>
      </c>
      <c r="W55" s="22">
        <v>37967</v>
      </c>
      <c r="X55" s="22">
        <v>55300</v>
      </c>
      <c r="Y55" s="23">
        <v>37300</v>
      </c>
    </row>
    <row r="56" spans="1:25" ht="13.5">
      <c r="A56" s="2" t="s">
        <v>118</v>
      </c>
      <c r="B56" s="22">
        <v>219200</v>
      </c>
      <c r="C56" s="22">
        <v>163494</v>
      </c>
      <c r="D56" s="22">
        <v>240269</v>
      </c>
      <c r="E56" s="23">
        <v>199083</v>
      </c>
      <c r="F56" s="22">
        <v>222255</v>
      </c>
      <c r="G56" s="22">
        <v>179401</v>
      </c>
      <c r="H56" s="22">
        <v>246203</v>
      </c>
      <c r="I56" s="23">
        <v>1802</v>
      </c>
      <c r="J56" s="22">
        <v>249568</v>
      </c>
      <c r="K56" s="22">
        <v>160913</v>
      </c>
      <c r="L56" s="22">
        <v>202255</v>
      </c>
      <c r="M56" s="23">
        <v>1721</v>
      </c>
      <c r="N56" s="22">
        <v>232500</v>
      </c>
      <c r="O56" s="22">
        <v>159888</v>
      </c>
      <c r="P56" s="22">
        <v>213703</v>
      </c>
      <c r="Q56" s="23">
        <v>1717</v>
      </c>
      <c r="R56" s="22">
        <v>289560</v>
      </c>
      <c r="S56" s="22">
        <v>161563</v>
      </c>
      <c r="T56" s="22">
        <v>230178</v>
      </c>
      <c r="U56" s="23">
        <v>1175</v>
      </c>
      <c r="V56" s="22">
        <v>196220</v>
      </c>
      <c r="W56" s="22">
        <v>161600</v>
      </c>
      <c r="X56" s="22">
        <v>240969</v>
      </c>
      <c r="Y56" s="23">
        <v>1382</v>
      </c>
    </row>
    <row r="57" spans="1:25" ht="13.5">
      <c r="A57" s="2" t="s">
        <v>119</v>
      </c>
      <c r="B57" s="22">
        <v>2254945</v>
      </c>
      <c r="C57" s="22">
        <v>1358073</v>
      </c>
      <c r="D57" s="22">
        <v>1391350</v>
      </c>
      <c r="E57" s="23">
        <v>1893953</v>
      </c>
      <c r="F57" s="22">
        <v>2499241</v>
      </c>
      <c r="G57" s="22">
        <v>1661172</v>
      </c>
      <c r="H57" s="22">
        <v>1355914</v>
      </c>
      <c r="I57" s="23">
        <v>2095223</v>
      </c>
      <c r="J57" s="22">
        <v>2355333</v>
      </c>
      <c r="K57" s="22">
        <v>1421924</v>
      </c>
      <c r="L57" s="22">
        <v>1143232</v>
      </c>
      <c r="M57" s="23">
        <v>1100985</v>
      </c>
      <c r="N57" s="22">
        <v>2346840</v>
      </c>
      <c r="O57" s="22">
        <v>1342200</v>
      </c>
      <c r="P57" s="22">
        <v>1209017</v>
      </c>
      <c r="Q57" s="23">
        <v>1757781</v>
      </c>
      <c r="R57" s="22">
        <v>2554725</v>
      </c>
      <c r="S57" s="22">
        <v>1440241</v>
      </c>
      <c r="T57" s="22">
        <v>1157424</v>
      </c>
      <c r="U57" s="23">
        <v>1525702</v>
      </c>
      <c r="V57" s="22">
        <v>1945771</v>
      </c>
      <c r="W57" s="22">
        <v>1250125</v>
      </c>
      <c r="X57" s="22">
        <v>1199778</v>
      </c>
      <c r="Y57" s="23">
        <v>1632314</v>
      </c>
    </row>
    <row r="58" spans="1:25" ht="13.5">
      <c r="A58" s="2" t="s">
        <v>120</v>
      </c>
      <c r="B58" s="22">
        <v>247302</v>
      </c>
      <c r="C58" s="22">
        <v>238452</v>
      </c>
      <c r="D58" s="22">
        <v>231162</v>
      </c>
      <c r="E58" s="23">
        <v>223942</v>
      </c>
      <c r="F58" s="22">
        <v>216379</v>
      </c>
      <c r="G58" s="22">
        <v>207622</v>
      </c>
      <c r="H58" s="22">
        <v>198712</v>
      </c>
      <c r="I58" s="23">
        <v>189802</v>
      </c>
      <c r="J58" s="22">
        <v>181826</v>
      </c>
      <c r="K58" s="22">
        <v>174963</v>
      </c>
      <c r="L58" s="22">
        <v>167913</v>
      </c>
      <c r="M58" s="23">
        <v>160863</v>
      </c>
      <c r="N58" s="22">
        <v>157834</v>
      </c>
      <c r="O58" s="22">
        <v>152295</v>
      </c>
      <c r="P58" s="22">
        <v>145185</v>
      </c>
      <c r="Q58" s="23">
        <v>137805</v>
      </c>
      <c r="R58" s="22">
        <v>131629</v>
      </c>
      <c r="S58" s="22">
        <v>124611</v>
      </c>
      <c r="T58" s="22">
        <v>118481</v>
      </c>
      <c r="U58" s="23">
        <v>111356</v>
      </c>
      <c r="V58" s="22">
        <v>108951</v>
      </c>
      <c r="W58" s="22">
        <v>103525</v>
      </c>
      <c r="X58" s="22">
        <v>99730</v>
      </c>
      <c r="Y58" s="23">
        <v>93785</v>
      </c>
    </row>
    <row r="59" spans="1:25" ht="13.5">
      <c r="A59" s="2" t="s">
        <v>121</v>
      </c>
      <c r="B59" s="22"/>
      <c r="C59" s="22"/>
      <c r="D59" s="22"/>
      <c r="E59" s="23"/>
      <c r="F59" s="22"/>
      <c r="G59" s="22"/>
      <c r="H59" s="22"/>
      <c r="I59" s="23">
        <v>109371</v>
      </c>
      <c r="J59" s="22"/>
      <c r="K59" s="22"/>
      <c r="L59" s="22"/>
      <c r="M59" s="23">
        <v>109371</v>
      </c>
      <c r="N59" s="22"/>
      <c r="O59" s="22"/>
      <c r="P59" s="22"/>
      <c r="Q59" s="23">
        <v>109371</v>
      </c>
      <c r="R59" s="22"/>
      <c r="S59" s="22"/>
      <c r="T59" s="22"/>
      <c r="U59" s="23">
        <v>109371</v>
      </c>
      <c r="V59" s="22"/>
      <c r="W59" s="22"/>
      <c r="X59" s="22"/>
      <c r="Y59" s="23">
        <v>109371</v>
      </c>
    </row>
    <row r="60" spans="1:25" ht="13.5">
      <c r="A60" s="2" t="s">
        <v>118</v>
      </c>
      <c r="B60" s="22">
        <v>340862</v>
      </c>
      <c r="C60" s="22">
        <v>340775</v>
      </c>
      <c r="D60" s="22">
        <v>340661</v>
      </c>
      <c r="E60" s="23">
        <v>339690</v>
      </c>
      <c r="F60" s="22">
        <v>341364</v>
      </c>
      <c r="G60" s="22">
        <v>333213</v>
      </c>
      <c r="H60" s="22">
        <v>335141</v>
      </c>
      <c r="I60" s="23"/>
      <c r="J60" s="22">
        <v>337444</v>
      </c>
      <c r="K60" s="22">
        <v>341248</v>
      </c>
      <c r="L60" s="22">
        <v>334799</v>
      </c>
      <c r="M60" s="23"/>
      <c r="N60" s="22">
        <v>329715</v>
      </c>
      <c r="O60" s="22">
        <v>329798</v>
      </c>
      <c r="P60" s="22">
        <v>333132</v>
      </c>
      <c r="Q60" s="23"/>
      <c r="R60" s="22">
        <v>322185</v>
      </c>
      <c r="S60" s="22">
        <v>323917</v>
      </c>
      <c r="T60" s="22">
        <v>323969</v>
      </c>
      <c r="U60" s="23"/>
      <c r="V60" s="22">
        <v>321756</v>
      </c>
      <c r="W60" s="22">
        <v>319081</v>
      </c>
      <c r="X60" s="22">
        <v>321056</v>
      </c>
      <c r="Y60" s="23"/>
    </row>
    <row r="61" spans="1:25" ht="13.5">
      <c r="A61" s="2" t="s">
        <v>122</v>
      </c>
      <c r="B61" s="22">
        <v>588165</v>
      </c>
      <c r="C61" s="22">
        <v>579228</v>
      </c>
      <c r="D61" s="22">
        <v>571824</v>
      </c>
      <c r="E61" s="23">
        <v>563633</v>
      </c>
      <c r="F61" s="22">
        <v>557744</v>
      </c>
      <c r="G61" s="22">
        <v>540836</v>
      </c>
      <c r="H61" s="22">
        <v>533854</v>
      </c>
      <c r="I61" s="23">
        <v>528474</v>
      </c>
      <c r="J61" s="22">
        <v>519270</v>
      </c>
      <c r="K61" s="22">
        <v>516211</v>
      </c>
      <c r="L61" s="22">
        <v>502712</v>
      </c>
      <c r="M61" s="23">
        <v>489075</v>
      </c>
      <c r="N61" s="22">
        <v>487550</v>
      </c>
      <c r="O61" s="22">
        <v>482094</v>
      </c>
      <c r="P61" s="22">
        <v>478317</v>
      </c>
      <c r="Q61" s="23">
        <v>458845</v>
      </c>
      <c r="R61" s="22">
        <v>453815</v>
      </c>
      <c r="S61" s="22">
        <v>448529</v>
      </c>
      <c r="T61" s="22">
        <v>442451</v>
      </c>
      <c r="U61" s="23">
        <v>428898</v>
      </c>
      <c r="V61" s="22">
        <v>430707</v>
      </c>
      <c r="W61" s="22">
        <v>422606</v>
      </c>
      <c r="X61" s="22">
        <v>420787</v>
      </c>
      <c r="Y61" s="23">
        <v>393037</v>
      </c>
    </row>
    <row r="62" spans="1:25" ht="14.25" thickBot="1">
      <c r="A62" s="4" t="s">
        <v>123</v>
      </c>
      <c r="B62" s="24">
        <v>2843111</v>
      </c>
      <c r="C62" s="24">
        <v>1937302</v>
      </c>
      <c r="D62" s="24">
        <v>1963175</v>
      </c>
      <c r="E62" s="25">
        <v>2457587</v>
      </c>
      <c r="F62" s="24">
        <v>3056986</v>
      </c>
      <c r="G62" s="24">
        <v>2202009</v>
      </c>
      <c r="H62" s="24">
        <v>1889769</v>
      </c>
      <c r="I62" s="25">
        <v>2623698</v>
      </c>
      <c r="J62" s="24">
        <v>2874603</v>
      </c>
      <c r="K62" s="24">
        <v>1938136</v>
      </c>
      <c r="L62" s="24">
        <v>1645945</v>
      </c>
      <c r="M62" s="25">
        <v>1590061</v>
      </c>
      <c r="N62" s="24">
        <v>2834391</v>
      </c>
      <c r="O62" s="24">
        <v>1824294</v>
      </c>
      <c r="P62" s="24">
        <v>1687335</v>
      </c>
      <c r="Q62" s="25">
        <v>2216626</v>
      </c>
      <c r="R62" s="24">
        <v>3008541</v>
      </c>
      <c r="S62" s="24">
        <v>1888770</v>
      </c>
      <c r="T62" s="24">
        <v>1599876</v>
      </c>
      <c r="U62" s="25">
        <v>1954600</v>
      </c>
      <c r="V62" s="24">
        <v>2376479</v>
      </c>
      <c r="W62" s="24">
        <v>1672732</v>
      </c>
      <c r="X62" s="24">
        <v>1620565</v>
      </c>
      <c r="Y62" s="25">
        <v>2025351</v>
      </c>
    </row>
    <row r="63" spans="1:25" ht="14.25" thickTop="1">
      <c r="A63" s="2" t="s">
        <v>124</v>
      </c>
      <c r="B63" s="22">
        <v>551500</v>
      </c>
      <c r="C63" s="22">
        <v>551500</v>
      </c>
      <c r="D63" s="22">
        <v>551500</v>
      </c>
      <c r="E63" s="23">
        <v>551500</v>
      </c>
      <c r="F63" s="22">
        <v>551500</v>
      </c>
      <c r="G63" s="22">
        <v>551500</v>
      </c>
      <c r="H63" s="22">
        <v>551500</v>
      </c>
      <c r="I63" s="23">
        <v>551500</v>
      </c>
      <c r="J63" s="22">
        <v>551500</v>
      </c>
      <c r="K63" s="22">
        <v>551500</v>
      </c>
      <c r="L63" s="22">
        <v>551500</v>
      </c>
      <c r="M63" s="23">
        <v>551500</v>
      </c>
      <c r="N63" s="22">
        <v>551500</v>
      </c>
      <c r="O63" s="22">
        <v>551500</v>
      </c>
      <c r="P63" s="22">
        <v>551500</v>
      </c>
      <c r="Q63" s="23">
        <v>551500</v>
      </c>
      <c r="R63" s="22">
        <v>551500</v>
      </c>
      <c r="S63" s="22">
        <v>551500</v>
      </c>
      <c r="T63" s="22">
        <v>551500</v>
      </c>
      <c r="U63" s="23">
        <v>551500</v>
      </c>
      <c r="V63" s="22">
        <v>551500</v>
      </c>
      <c r="W63" s="22">
        <v>551500</v>
      </c>
      <c r="X63" s="22">
        <v>551500</v>
      </c>
      <c r="Y63" s="23">
        <v>551500</v>
      </c>
    </row>
    <row r="64" spans="1:25" ht="13.5">
      <c r="A64" s="2" t="s">
        <v>125</v>
      </c>
      <c r="B64" s="22">
        <v>402866</v>
      </c>
      <c r="C64" s="22">
        <v>402866</v>
      </c>
      <c r="D64" s="22">
        <v>402866</v>
      </c>
      <c r="E64" s="23">
        <v>402866</v>
      </c>
      <c r="F64" s="22">
        <v>402866</v>
      </c>
      <c r="G64" s="22">
        <v>402866</v>
      </c>
      <c r="H64" s="22">
        <v>402866</v>
      </c>
      <c r="I64" s="23">
        <v>402866</v>
      </c>
      <c r="J64" s="22">
        <v>401187</v>
      </c>
      <c r="K64" s="22">
        <v>401187</v>
      </c>
      <c r="L64" s="22">
        <v>401187</v>
      </c>
      <c r="M64" s="23">
        <v>401187</v>
      </c>
      <c r="N64" s="22">
        <v>401187</v>
      </c>
      <c r="O64" s="22">
        <v>401187</v>
      </c>
      <c r="P64" s="22">
        <v>401187</v>
      </c>
      <c r="Q64" s="23">
        <v>389450</v>
      </c>
      <c r="R64" s="22">
        <v>389450</v>
      </c>
      <c r="S64" s="22">
        <v>389450</v>
      </c>
      <c r="T64" s="22">
        <v>389450</v>
      </c>
      <c r="U64" s="23">
        <v>389450</v>
      </c>
      <c r="V64" s="22">
        <v>389450</v>
      </c>
      <c r="W64" s="22">
        <v>389450</v>
      </c>
      <c r="X64" s="22">
        <v>389450</v>
      </c>
      <c r="Y64" s="23">
        <v>389450</v>
      </c>
    </row>
    <row r="65" spans="1:25" ht="13.5">
      <c r="A65" s="2" t="s">
        <v>126</v>
      </c>
      <c r="B65" s="22">
        <v>4016731</v>
      </c>
      <c r="C65" s="22">
        <v>3964109</v>
      </c>
      <c r="D65" s="22">
        <v>3920712</v>
      </c>
      <c r="E65" s="23">
        <v>3944777</v>
      </c>
      <c r="F65" s="22">
        <v>3926527</v>
      </c>
      <c r="G65" s="22">
        <v>3865914</v>
      </c>
      <c r="H65" s="22">
        <v>3833471</v>
      </c>
      <c r="I65" s="23">
        <v>3858274</v>
      </c>
      <c r="J65" s="22">
        <v>3814049</v>
      </c>
      <c r="K65" s="22">
        <v>3756270</v>
      </c>
      <c r="L65" s="22">
        <v>3722279</v>
      </c>
      <c r="M65" s="23">
        <v>3733827</v>
      </c>
      <c r="N65" s="22">
        <v>3729096</v>
      </c>
      <c r="O65" s="22">
        <v>3661480</v>
      </c>
      <c r="P65" s="22">
        <v>3628566</v>
      </c>
      <c r="Q65" s="23">
        <v>3639552</v>
      </c>
      <c r="R65" s="22">
        <v>3579898</v>
      </c>
      <c r="S65" s="22">
        <v>3542295</v>
      </c>
      <c r="T65" s="22">
        <v>3523693</v>
      </c>
      <c r="U65" s="23">
        <v>3538511</v>
      </c>
      <c r="V65" s="22">
        <v>3521964</v>
      </c>
      <c r="W65" s="22">
        <v>3459728</v>
      </c>
      <c r="X65" s="22">
        <v>3471680</v>
      </c>
      <c r="Y65" s="23">
        <v>3496941</v>
      </c>
    </row>
    <row r="66" spans="1:25" ht="13.5">
      <c r="A66" s="2" t="s">
        <v>127</v>
      </c>
      <c r="B66" s="22">
        <v>-349024</v>
      </c>
      <c r="C66" s="22">
        <v>-348321</v>
      </c>
      <c r="D66" s="22">
        <v>-348321</v>
      </c>
      <c r="E66" s="23">
        <v>-348321</v>
      </c>
      <c r="F66" s="22">
        <v>-348321</v>
      </c>
      <c r="G66" s="22">
        <v>-347482</v>
      </c>
      <c r="H66" s="22">
        <v>-347482</v>
      </c>
      <c r="I66" s="23">
        <v>-347482</v>
      </c>
      <c r="J66" s="22">
        <v>-436733</v>
      </c>
      <c r="K66" s="22">
        <v>-436733</v>
      </c>
      <c r="L66" s="22">
        <v>-436733</v>
      </c>
      <c r="M66" s="23">
        <v>-436733</v>
      </c>
      <c r="N66" s="22">
        <v>-436733</v>
      </c>
      <c r="O66" s="22">
        <v>-436733</v>
      </c>
      <c r="P66" s="22">
        <v>-436733</v>
      </c>
      <c r="Q66" s="23">
        <v>-1059780</v>
      </c>
      <c r="R66" s="22">
        <v>-1059780</v>
      </c>
      <c r="S66" s="22">
        <v>-680</v>
      </c>
      <c r="T66" s="22">
        <v>-680</v>
      </c>
      <c r="U66" s="23">
        <v>-680</v>
      </c>
      <c r="V66" s="22">
        <v>-680</v>
      </c>
      <c r="W66" s="22">
        <v>-680</v>
      </c>
      <c r="X66" s="22">
        <v>-680</v>
      </c>
      <c r="Y66" s="23">
        <v>-680</v>
      </c>
    </row>
    <row r="67" spans="1:25" ht="13.5">
      <c r="A67" s="2" t="s">
        <v>128</v>
      </c>
      <c r="B67" s="22">
        <v>4622073</v>
      </c>
      <c r="C67" s="22">
        <v>4570153</v>
      </c>
      <c r="D67" s="22">
        <v>4526756</v>
      </c>
      <c r="E67" s="23">
        <v>4550822</v>
      </c>
      <c r="F67" s="22">
        <v>4532571</v>
      </c>
      <c r="G67" s="22">
        <v>4472798</v>
      </c>
      <c r="H67" s="22">
        <v>4440354</v>
      </c>
      <c r="I67" s="23">
        <v>4465158</v>
      </c>
      <c r="J67" s="22">
        <v>4330003</v>
      </c>
      <c r="K67" s="22">
        <v>4272224</v>
      </c>
      <c r="L67" s="22">
        <v>4238233</v>
      </c>
      <c r="M67" s="23">
        <v>4249781</v>
      </c>
      <c r="N67" s="22">
        <v>4245050</v>
      </c>
      <c r="O67" s="22">
        <v>4177434</v>
      </c>
      <c r="P67" s="22">
        <v>4144520</v>
      </c>
      <c r="Q67" s="23">
        <v>3520722</v>
      </c>
      <c r="R67" s="22">
        <v>3461068</v>
      </c>
      <c r="S67" s="22">
        <v>4482565</v>
      </c>
      <c r="T67" s="22">
        <v>4463963</v>
      </c>
      <c r="U67" s="23">
        <v>4478781</v>
      </c>
      <c r="V67" s="22">
        <v>4462234</v>
      </c>
      <c r="W67" s="22">
        <v>4399998</v>
      </c>
      <c r="X67" s="22">
        <v>4411950</v>
      </c>
      <c r="Y67" s="23">
        <v>4437211</v>
      </c>
    </row>
    <row r="68" spans="1:25" ht="13.5">
      <c r="A68" s="5" t="s">
        <v>129</v>
      </c>
      <c r="B68" s="22">
        <v>4622073</v>
      </c>
      <c r="C68" s="22">
        <v>4570153</v>
      </c>
      <c r="D68" s="22">
        <v>4526756</v>
      </c>
      <c r="E68" s="23">
        <v>4550822</v>
      </c>
      <c r="F68" s="22">
        <v>4532571</v>
      </c>
      <c r="G68" s="22">
        <v>4472798</v>
      </c>
      <c r="H68" s="22">
        <v>4440354</v>
      </c>
      <c r="I68" s="23">
        <v>4465158</v>
      </c>
      <c r="J68" s="22">
        <v>4330003</v>
      </c>
      <c r="K68" s="22">
        <v>4272224</v>
      </c>
      <c r="L68" s="22">
        <v>4238233</v>
      </c>
      <c r="M68" s="23">
        <v>4249781</v>
      </c>
      <c r="N68" s="22">
        <v>4245050</v>
      </c>
      <c r="O68" s="22">
        <v>4177434</v>
      </c>
      <c r="P68" s="22">
        <v>4144520</v>
      </c>
      <c r="Q68" s="23">
        <v>3520722</v>
      </c>
      <c r="R68" s="22">
        <v>3461068</v>
      </c>
      <c r="S68" s="22">
        <v>4482565</v>
      </c>
      <c r="T68" s="22">
        <v>4463963</v>
      </c>
      <c r="U68" s="23">
        <v>4478781</v>
      </c>
      <c r="V68" s="22">
        <v>4462234</v>
      </c>
      <c r="W68" s="22">
        <v>4399998</v>
      </c>
      <c r="X68" s="22">
        <v>4411950</v>
      </c>
      <c r="Y68" s="23">
        <v>4437211</v>
      </c>
    </row>
    <row r="69" spans="1:25" ht="14.25" thickBot="1">
      <c r="A69" s="6" t="s">
        <v>130</v>
      </c>
      <c r="B69" s="22">
        <v>7465184</v>
      </c>
      <c r="C69" s="22">
        <v>6507456</v>
      </c>
      <c r="D69" s="22">
        <v>6489932</v>
      </c>
      <c r="E69" s="23">
        <v>7008409</v>
      </c>
      <c r="F69" s="22">
        <v>7589558</v>
      </c>
      <c r="G69" s="22">
        <v>6674807</v>
      </c>
      <c r="H69" s="22">
        <v>6330124</v>
      </c>
      <c r="I69" s="23">
        <v>7088856</v>
      </c>
      <c r="J69" s="22">
        <v>7204607</v>
      </c>
      <c r="K69" s="22">
        <v>6210360</v>
      </c>
      <c r="L69" s="22">
        <v>5884178</v>
      </c>
      <c r="M69" s="23">
        <v>5839842</v>
      </c>
      <c r="N69" s="22">
        <v>7079441</v>
      </c>
      <c r="O69" s="22">
        <v>6001729</v>
      </c>
      <c r="P69" s="22">
        <v>5831855</v>
      </c>
      <c r="Q69" s="23">
        <v>5737348</v>
      </c>
      <c r="R69" s="22">
        <v>6469610</v>
      </c>
      <c r="S69" s="22">
        <v>6371336</v>
      </c>
      <c r="T69" s="22">
        <v>6063839</v>
      </c>
      <c r="U69" s="23">
        <v>6433382</v>
      </c>
      <c r="V69" s="22">
        <v>6838713</v>
      </c>
      <c r="W69" s="22">
        <v>6072730</v>
      </c>
      <c r="X69" s="22">
        <v>6032516</v>
      </c>
      <c r="Y69" s="23">
        <v>6462562</v>
      </c>
    </row>
    <row r="70" spans="1:25" ht="14.25" thickTop="1">
      <c r="A70" s="7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2" ht="13.5">
      <c r="A72" s="19" t="s">
        <v>135</v>
      </c>
    </row>
    <row r="73" ht="13.5">
      <c r="A73" s="19" t="s">
        <v>136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2014-02-10T17:46:04Z</dcterms:created>
  <dcterms:modified xsi:type="dcterms:W3CDTF">2014-02-10T17:46:38Z</dcterms:modified>
  <cp:category/>
  <cp:version/>
  <cp:contentType/>
  <cp:contentStatus/>
</cp:coreProperties>
</file>