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<sst xmlns="http://schemas.openxmlformats.org/spreadsheetml/2006/main" count="744" uniqueCount="287">
  <si>
    <t>受取利息及び配当金</t>
  </si>
  <si>
    <t>受取利息</t>
  </si>
  <si>
    <t>受取配当金</t>
  </si>
  <si>
    <t>有価証券利息</t>
  </si>
  <si>
    <t>補助金収入</t>
  </si>
  <si>
    <t>カタログ協賛金</t>
  </si>
  <si>
    <t>雑収益</t>
  </si>
  <si>
    <t>営業外収益</t>
  </si>
  <si>
    <t>上場関連費用</t>
  </si>
  <si>
    <t>雑損失</t>
  </si>
  <si>
    <t>営業外費用</t>
  </si>
  <si>
    <t>経常利益</t>
  </si>
  <si>
    <t>特別利益</t>
  </si>
  <si>
    <t>関係会社株式評価損</t>
  </si>
  <si>
    <t>投資有価証券評価損</t>
  </si>
  <si>
    <t>固定資産除却損</t>
  </si>
  <si>
    <t>訴訟関連損失</t>
  </si>
  <si>
    <t>損害賠償金</t>
  </si>
  <si>
    <t>特別損失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</si>
  <si>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</si>
  <si>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</si>
  <si>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</si>
  <si>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</si>
  <si>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</si>
  <si>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</si>
  <si>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2014/08/14</t>
  </si>
  <si>
    <t>2014/06/30</t>
  </si>
  <si>
    <t>2014/05/15</t>
  </si>
  <si>
    <t>2014/03/31</t>
  </si>
  <si>
    <t>2014/02/14</t>
  </si>
  <si>
    <t>2013/12/31</t>
  </si>
  <si>
    <t>2013/08/14</t>
  </si>
  <si>
    <t>2013/06/30</t>
  </si>
  <si>
    <t>2013/05/15</t>
  </si>
  <si>
    <t>2013/03/31</t>
  </si>
  <si>
    <t>2013/02/14</t>
  </si>
  <si>
    <t>2012/12/31</t>
  </si>
  <si>
    <t>2012/08/13</t>
  </si>
  <si>
    <t>2012/06/30</t>
  </si>
  <si>
    <t>2012/05/15</t>
  </si>
  <si>
    <t>2012/03/31</t>
  </si>
  <si>
    <t>2012/02/14</t>
  </si>
  <si>
    <t>2011/12/31</t>
  </si>
  <si>
    <t>2011/06/30</t>
  </si>
  <si>
    <t>2011/03/31</t>
  </si>
  <si>
    <t>2010/12/31</t>
  </si>
  <si>
    <t>受取手形及び営業未収入金</t>
  </si>
  <si>
    <t>たな卸資産</t>
  </si>
  <si>
    <t>建物及び構築物（純額）</t>
  </si>
  <si>
    <t>機械装置及び運搬具（純額）</t>
  </si>
  <si>
    <t>その他（純額）</t>
  </si>
  <si>
    <t>資産</t>
  </si>
  <si>
    <t>支払手形及び買掛金</t>
  </si>
  <si>
    <t>短期借入金</t>
  </si>
  <si>
    <t>新株予約権付社債</t>
  </si>
  <si>
    <t>負債</t>
  </si>
  <si>
    <t>資本剰余金</t>
  </si>
  <si>
    <t>株主資本</t>
  </si>
  <si>
    <t>新株予約権</t>
  </si>
  <si>
    <t>連結・貸借対照表</t>
  </si>
  <si>
    <t>2013/10/01</t>
  </si>
  <si>
    <t>固定資産除却損</t>
  </si>
  <si>
    <t>新株予約権戻入益</t>
  </si>
  <si>
    <t>売上債権の増減額（△は増加）</t>
  </si>
  <si>
    <t>法人税等の支払額</t>
  </si>
  <si>
    <t>有形固定資産の取得による支出</t>
  </si>
  <si>
    <t>無形固定資産の取得による支出</t>
  </si>
  <si>
    <t>保険積立金の積立による支出</t>
  </si>
  <si>
    <t>短期借入金の純増減額（△は減少）</t>
  </si>
  <si>
    <t>新株予約権の行使による株式の発行による収入</t>
  </si>
  <si>
    <t>その他</t>
  </si>
  <si>
    <t>連結・キャッシュフロー計算書</t>
  </si>
  <si>
    <t>売上原価</t>
  </si>
  <si>
    <t>補助金収入</t>
  </si>
  <si>
    <t>協賛金収入</t>
  </si>
  <si>
    <t>電力販売収益</t>
  </si>
  <si>
    <t>営業外収益</t>
  </si>
  <si>
    <t>電力販売費用</t>
  </si>
  <si>
    <t>新株予約権戻入益</t>
  </si>
  <si>
    <t>特別利益</t>
  </si>
  <si>
    <t>訴訟関連損失</t>
  </si>
  <si>
    <t>特別損失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</si>
  <si>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</si>
  <si>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</si>
  <si>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</si>
  <si>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</si>
  <si>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</si>
  <si>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</si>
  <si>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</si>
  <si>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</si>
  <si>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</si>
  <si>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</si>
  <si>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</si>
  <si>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</si>
  <si>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</si>
  <si>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</si>
  <si>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2012/12/25</t>
  </si>
  <si>
    <t>2011/09/30</t>
  </si>
  <si>
    <t>2011/12/19</t>
  </si>
  <si>
    <t>2010/09/30</t>
  </si>
  <si>
    <t>2010/08/16</t>
  </si>
  <si>
    <t>四半期</t>
  </si>
  <si>
    <t>2010/06/30</t>
  </si>
  <si>
    <t>2010/05/14</t>
  </si>
  <si>
    <t>2010/03/31</t>
  </si>
  <si>
    <t>2010/02/12</t>
  </si>
  <si>
    <t>2009/12/31</t>
  </si>
  <si>
    <t>2010/12/20</t>
  </si>
  <si>
    <t>2009/09/30</t>
  </si>
  <si>
    <t>2009/08/14</t>
  </si>
  <si>
    <t>2009/06/30</t>
  </si>
  <si>
    <t>2009/05/15</t>
  </si>
  <si>
    <t>2009/03/31</t>
  </si>
  <si>
    <t>2009/02/13</t>
  </si>
  <si>
    <t>2008/12/31</t>
  </si>
  <si>
    <t>2009/12/21</t>
  </si>
  <si>
    <t>2008/09/30</t>
  </si>
  <si>
    <t>現金及び預金</t>
  </si>
  <si>
    <t>千円</t>
  </si>
  <si>
    <t>受取手形</t>
  </si>
  <si>
    <t>売掛金</t>
  </si>
  <si>
    <t>商品</t>
  </si>
  <si>
    <t>貯蔵品</t>
  </si>
  <si>
    <t>有価証券</t>
  </si>
  <si>
    <t>有価証券</t>
  </si>
  <si>
    <t>前払費用</t>
  </si>
  <si>
    <t>繰延税金資産</t>
  </si>
  <si>
    <t>関係会社短期貸付金</t>
  </si>
  <si>
    <t>未収入金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</si>
  <si>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</si>
  <si>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</si>
  <si>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</si>
  <si>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</si>
  <si>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</si>
  <si>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</si>
  <si>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</si>
  <si>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</si>
  <si>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</si>
  <si>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</si>
  <si>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</si>
  <si>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</si>
  <si>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</si>
  <si>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</si>
  <si>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</si>
  <si>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</si>
  <si>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</si>
  <si>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</si>
  <si>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</si>
  <si>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</si>
  <si>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のれん</t>
  </si>
  <si>
    <t>ソフトウエア</t>
  </si>
  <si>
    <t>ソフトウエア仮勘定</t>
  </si>
  <si>
    <t>電話加入権</t>
  </si>
  <si>
    <t>無形固定資産</t>
  </si>
  <si>
    <t>無形固定資産</t>
  </si>
  <si>
    <t>投資有価証券</t>
  </si>
  <si>
    <t>関係会社株式</t>
  </si>
  <si>
    <t>関係会社長期貸付金</t>
  </si>
  <si>
    <t>長期前払費用</t>
  </si>
  <si>
    <t>繰延税金資産</t>
  </si>
  <si>
    <t>保険積立金</t>
  </si>
  <si>
    <t>投資その他の資産</t>
  </si>
  <si>
    <t>固定資産</t>
  </si>
  <si>
    <t>株式交付費</t>
  </si>
  <si>
    <t>社債発行費</t>
  </si>
  <si>
    <t>資産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</si>
  <si>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</si>
  <si>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</si>
  <si>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</si>
  <si>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</si>
  <si>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</si>
  <si>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</si>
  <si>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</si>
  <si>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</si>
  <si>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</si>
  <si>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</si>
  <si>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預り金</t>
  </si>
  <si>
    <t>賞与引当金</t>
  </si>
  <si>
    <t>ポイント引当金</t>
  </si>
  <si>
    <t>その他</t>
  </si>
  <si>
    <t>流動負債</t>
  </si>
  <si>
    <t>社債</t>
  </si>
  <si>
    <t>長期借入金</t>
  </si>
  <si>
    <t>リース債務</t>
  </si>
  <si>
    <t>長期未払金</t>
  </si>
  <si>
    <t>固定負債</t>
  </si>
  <si>
    <t>固定負債</t>
  </si>
  <si>
    <t>負債</t>
  </si>
  <si>
    <t>資本金</t>
  </si>
  <si>
    <t>資本準備金</t>
  </si>
  <si>
    <t>資本剰余金</t>
  </si>
  <si>
    <t>特別償却準備金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</si>
  <si>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</si>
  <si>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</si>
  <si>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</si>
  <si>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</si>
  <si>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</si>
  <si>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</si>
  <si>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</si>
  <si>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</si>
  <si>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</si>
  <si>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株式会社　タイセイ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</si>
  <si>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</si>
  <si>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</si>
  <si>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</si>
  <si>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2011/08/15</t>
  </si>
  <si>
    <t>累積四半期</t>
  </si>
  <si>
    <t>2009/10/01</t>
  </si>
  <si>
    <t>2011/05/13</t>
  </si>
  <si>
    <t>2011/02/14</t>
  </si>
  <si>
    <t>2008/10/01</t>
  </si>
  <si>
    <t>2007/10/01</t>
  </si>
  <si>
    <t>税引前四半期純利益</t>
  </si>
  <si>
    <t>減価償却費</t>
  </si>
  <si>
    <t>のれん償却額</t>
  </si>
  <si>
    <t>株式報酬費用</t>
  </si>
  <si>
    <t>賞与引当金の増減額（△は減少）</t>
  </si>
  <si>
    <t>賞与引当金の増減額（△は減少）</t>
  </si>
  <si>
    <t>貸倒引当金の増減額（△は減少）</t>
  </si>
  <si>
    <t>ポイント引当金の増減額（△は減少）</t>
  </si>
  <si>
    <t>受取利息及び受取配当金</t>
  </si>
  <si>
    <t>支払利息</t>
  </si>
  <si>
    <t>社債利息</t>
  </si>
  <si>
    <t>売上債権の増減額（△は増加）</t>
  </si>
  <si>
    <t>未収入金の増減額（△は増加）</t>
  </si>
  <si>
    <t>たな卸資産の増減額（△は増加）</t>
  </si>
  <si>
    <t>仕入債務の増減額（△は減少）</t>
  </si>
  <si>
    <t>仕入債務の増減額（△は減少）</t>
  </si>
  <si>
    <t>未払消費税等の増減額（△は減少）</t>
  </si>
  <si>
    <t>未払金の増減額（△は減少）</t>
  </si>
  <si>
    <t>預り金の増減額（△は減少）</t>
  </si>
  <si>
    <t>その他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</si>
  <si>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</si>
  <si>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</si>
  <si>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</si>
  <si>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</si>
  <si>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</si>
  <si>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</si>
  <si>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</si>
  <si>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</si>
  <si>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投資有価証券の取得による支出</t>
  </si>
  <si>
    <t>子会社株式の取得による支出</t>
  </si>
  <si>
    <t>有形固定資産の取得による支出</t>
  </si>
  <si>
    <t>無形固定資産の取得による支出</t>
  </si>
  <si>
    <t>投資活動によるキャッシュ・フロー</t>
  </si>
  <si>
    <t>長期借入れによる収入</t>
  </si>
  <si>
    <t>長期借入金の返済による支出</t>
  </si>
  <si>
    <t>長期借入金の返済による支出</t>
  </si>
  <si>
    <t>社債の償還による支出</t>
  </si>
  <si>
    <t>リース債務の返済による支出</t>
  </si>
  <si>
    <t>長期未払金の返済による支出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</si>
  <si>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</si>
  <si>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</si>
  <si>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</si>
  <si>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</si>
  <si>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</si>
  <si>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</si>
  <si>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2012/10/01</t>
  </si>
  <si>
    <t>2011/10/01</t>
  </si>
  <si>
    <t>2010/10/01</t>
  </si>
  <si>
    <t>商品売上高</t>
  </si>
  <si>
    <t>受取手数料</t>
  </si>
  <si>
    <t>売上高</t>
  </si>
  <si>
    <t>商品期首たな卸高</t>
  </si>
  <si>
    <t>当期商品仕入高</t>
  </si>
  <si>
    <t>合計</t>
  </si>
  <si>
    <t>他勘定振替高</t>
  </si>
  <si>
    <t>商品期末たな卸高</t>
  </si>
  <si>
    <t>商品売上原価合計</t>
  </si>
  <si>
    <t>売上総利益</t>
  </si>
  <si>
    <t>広告宣伝費及び見本費</t>
  </si>
  <si>
    <t>運賃</t>
  </si>
  <si>
    <t>貸倒引当金繰入額</t>
  </si>
  <si>
    <t>貸倒損失</t>
  </si>
  <si>
    <t>役員報酬</t>
  </si>
  <si>
    <t>給与手当</t>
  </si>
  <si>
    <t>賞与</t>
  </si>
  <si>
    <t>（うち賞与引当金繰入額）</t>
  </si>
  <si>
    <t>法定福利費</t>
  </si>
  <si>
    <t>賃借料</t>
  </si>
  <si>
    <t>諸手数料</t>
  </si>
  <si>
    <t>減価償却費</t>
  </si>
  <si>
    <t>ポイント引当金繰入額</t>
  </si>
  <si>
    <t>のれん償却額</t>
  </si>
  <si>
    <t>その他</t>
  </si>
  <si>
    <t>販売費・一般管理費</t>
  </si>
  <si>
    <t>営業利益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</si>
</sst>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Q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85</v>
      </c>
      <c r="B4" s="15" t="str">
        <f>HYPERLINK("http://www.kabupro.jp/mark/20140814/S1002OQA.htm","四半期報告書")</f>
        <v>四半期報告書</v>
      </c>
      <c r="C4" s="15" t="str">
        <f>HYPERLINK("http://www.kabupro.jp/mark/20140515/S1001R93.htm","四半期報告書")</f>
        <v>四半期報告書</v>
      </c>
      <c r="D4" s="15" t="str">
        <f>HYPERLINK("http://www.kabupro.jp/mark/20140214/S100147F.htm","四半期報告書")</f>
        <v>四半期報告書</v>
      </c>
      <c r="E4" s="15" t="str">
        <f>HYPERLINK("http://www.kabupro.jp/mark/20131224/S1000SUZ.htm","有価証券報告書")</f>
        <v>有価証券報告書</v>
      </c>
      <c r="F4" s="15" t="str">
        <f>HYPERLINK("http://www.kabupro.jp/mark/20140814/S1002OQA.htm","四半期報告書")</f>
        <v>四半期報告書</v>
      </c>
      <c r="G4" s="15" t="str">
        <f>HYPERLINK("http://www.kabupro.jp/mark/20140515/S1001R93.htm","四半期報告書")</f>
        <v>四半期報告書</v>
      </c>
      <c r="H4" s="15" t="str">
        <f>HYPERLINK("http://www.kabupro.jp/mark/20140214/S100147F.htm","四半期報告書")</f>
        <v>四半期報告書</v>
      </c>
      <c r="I4" s="15" t="str">
        <f>HYPERLINK("http://www.kabupro.jp/mark/20131224/S1000SUZ.htm","有価証券報告書")</f>
        <v>有価証券報告書</v>
      </c>
      <c r="J4" s="15" t="str">
        <f>HYPERLINK("http://www.kabupro.jp/mark/20130814/S000EASZ.htm","四半期報告書")</f>
        <v>四半期報告書</v>
      </c>
      <c r="K4" s="15" t="str">
        <f>HYPERLINK("http://www.kabupro.jp/mark/20130515/S000DDJM.htm","四半期報告書")</f>
        <v>四半期報告書</v>
      </c>
      <c r="L4" s="15" t="str">
        <f>HYPERLINK("http://www.kabupro.jp/mark/20130214/S000CVU5.htm","四半期報告書")</f>
        <v>四半期報告書</v>
      </c>
      <c r="M4" s="15" t="str">
        <f>HYPERLINK("http://www.kabupro.jp/mark/20121225/S000CJQW.htm","有価証券報告書")</f>
        <v>有価証券報告書</v>
      </c>
      <c r="N4" s="15" t="str">
        <f>HYPERLINK("http://www.kabupro.jp/mark/20120813/S000BQHT.htm","四半期報告書")</f>
        <v>四半期報告書</v>
      </c>
      <c r="O4" s="15" t="str">
        <f>HYPERLINK("http://www.kabupro.jp/mark/20120515/S000AUK0.htm","四半期報告書")</f>
        <v>四半期報告書</v>
      </c>
      <c r="P4" s="15" t="str">
        <f>HYPERLINK("http://www.kabupro.jp/mark/20120214/S000A9B4.htm","四半期報告書")</f>
        <v>四半期報告書</v>
      </c>
      <c r="Q4" s="15" t="str">
        <f>HYPERLINK("http://www.kabupro.jp/mark/20111219/S0009Y4F.htm","有価証券報告書")</f>
        <v>有価証券報告書</v>
      </c>
    </row>
    <row r="5" spans="1:17" ht="14.25" thickBot="1">
      <c r="A5" s="11" t="s">
        <v>86</v>
      </c>
      <c r="B5" s="1" t="s">
        <v>25</v>
      </c>
      <c r="C5" s="1" t="s">
        <v>27</v>
      </c>
      <c r="D5" s="1" t="s">
        <v>29</v>
      </c>
      <c r="E5" s="1" t="s">
        <v>92</v>
      </c>
      <c r="F5" s="1" t="s">
        <v>25</v>
      </c>
      <c r="G5" s="1" t="s">
        <v>27</v>
      </c>
      <c r="H5" s="1" t="s">
        <v>29</v>
      </c>
      <c r="I5" s="1" t="s">
        <v>92</v>
      </c>
      <c r="J5" s="1" t="s">
        <v>31</v>
      </c>
      <c r="K5" s="1" t="s">
        <v>33</v>
      </c>
      <c r="L5" s="1" t="s">
        <v>35</v>
      </c>
      <c r="M5" s="1" t="s">
        <v>96</v>
      </c>
      <c r="N5" s="1" t="s">
        <v>37</v>
      </c>
      <c r="O5" s="1" t="s">
        <v>39</v>
      </c>
      <c r="P5" s="1" t="s">
        <v>41</v>
      </c>
      <c r="Q5" s="1" t="s">
        <v>98</v>
      </c>
    </row>
    <row r="6" spans="1:17" ht="15" thickBot="1" thickTop="1">
      <c r="A6" s="10" t="s">
        <v>87</v>
      </c>
      <c r="B6" s="18" t="s">
        <v>84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88</v>
      </c>
      <c r="B7" s="14" t="s">
        <v>206</v>
      </c>
      <c r="C7" s="14" t="s">
        <v>206</v>
      </c>
      <c r="D7" s="14" t="s">
        <v>206</v>
      </c>
      <c r="E7" s="16" t="s">
        <v>93</v>
      </c>
      <c r="F7" s="14" t="s">
        <v>206</v>
      </c>
      <c r="G7" s="14" t="s">
        <v>206</v>
      </c>
      <c r="H7" s="14" t="s">
        <v>206</v>
      </c>
      <c r="I7" s="16" t="s">
        <v>93</v>
      </c>
      <c r="J7" s="14" t="s">
        <v>206</v>
      </c>
      <c r="K7" s="14" t="s">
        <v>206</v>
      </c>
      <c r="L7" s="14" t="s">
        <v>206</v>
      </c>
      <c r="M7" s="16" t="s">
        <v>93</v>
      </c>
      <c r="N7" s="14" t="s">
        <v>206</v>
      </c>
      <c r="O7" s="14" t="s">
        <v>206</v>
      </c>
      <c r="P7" s="14" t="s">
        <v>206</v>
      </c>
      <c r="Q7" s="16" t="s">
        <v>93</v>
      </c>
    </row>
    <row r="8" spans="1:17" ht="13.5">
      <c r="A8" s="13" t="s">
        <v>89</v>
      </c>
      <c r="B8" s="1" t="s">
        <v>60</v>
      </c>
      <c r="C8" s="1" t="s">
        <v>60</v>
      </c>
      <c r="D8" s="1" t="s">
        <v>60</v>
      </c>
      <c r="E8" s="17" t="s">
        <v>257</v>
      </c>
      <c r="F8" s="1" t="s">
        <v>257</v>
      </c>
      <c r="G8" s="1" t="s">
        <v>257</v>
      </c>
      <c r="H8" s="1" t="s">
        <v>257</v>
      </c>
      <c r="I8" s="17" t="s">
        <v>258</v>
      </c>
      <c r="J8" s="1" t="s">
        <v>258</v>
      </c>
      <c r="K8" s="1" t="s">
        <v>258</v>
      </c>
      <c r="L8" s="1" t="s">
        <v>258</v>
      </c>
      <c r="M8" s="17" t="s">
        <v>259</v>
      </c>
      <c r="N8" s="1" t="s">
        <v>259</v>
      </c>
      <c r="O8" s="1" t="s">
        <v>259</v>
      </c>
      <c r="P8" s="1" t="s">
        <v>259</v>
      </c>
      <c r="Q8" s="17" t="s">
        <v>207</v>
      </c>
    </row>
    <row r="9" spans="1:17" ht="13.5">
      <c r="A9" s="13" t="s">
        <v>90</v>
      </c>
      <c r="B9" s="1" t="s">
        <v>26</v>
      </c>
      <c r="C9" s="1" t="s">
        <v>28</v>
      </c>
      <c r="D9" s="1" t="s">
        <v>30</v>
      </c>
      <c r="E9" s="17" t="s">
        <v>94</v>
      </c>
      <c r="F9" s="1" t="s">
        <v>32</v>
      </c>
      <c r="G9" s="1" t="s">
        <v>34</v>
      </c>
      <c r="H9" s="1" t="s">
        <v>36</v>
      </c>
      <c r="I9" s="17" t="s">
        <v>95</v>
      </c>
      <c r="J9" s="1" t="s">
        <v>38</v>
      </c>
      <c r="K9" s="1" t="s">
        <v>40</v>
      </c>
      <c r="L9" s="1" t="s">
        <v>42</v>
      </c>
      <c r="M9" s="17" t="s">
        <v>97</v>
      </c>
      <c r="N9" s="1" t="s">
        <v>43</v>
      </c>
      <c r="O9" s="1" t="s">
        <v>44</v>
      </c>
      <c r="P9" s="1" t="s">
        <v>45</v>
      </c>
      <c r="Q9" s="17" t="s">
        <v>99</v>
      </c>
    </row>
    <row r="10" spans="1:17" ht="14.25" thickBot="1">
      <c r="A10" s="13" t="s">
        <v>91</v>
      </c>
      <c r="B10" s="1" t="s">
        <v>118</v>
      </c>
      <c r="C10" s="1" t="s">
        <v>118</v>
      </c>
      <c r="D10" s="1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  <c r="J10" s="1" t="s">
        <v>118</v>
      </c>
      <c r="K10" s="1" t="s">
        <v>118</v>
      </c>
      <c r="L10" s="1" t="s">
        <v>118</v>
      </c>
      <c r="M10" s="17" t="s">
        <v>118</v>
      </c>
      <c r="N10" s="1" t="s">
        <v>118</v>
      </c>
      <c r="O10" s="1" t="s">
        <v>118</v>
      </c>
      <c r="P10" s="1" t="s">
        <v>118</v>
      </c>
      <c r="Q10" s="17" t="s">
        <v>118</v>
      </c>
    </row>
    <row r="11" spans="1:17" ht="14.25" thickTop="1">
      <c r="A11" s="30" t="s">
        <v>262</v>
      </c>
      <c r="B11" s="22">
        <v>3219175</v>
      </c>
      <c r="C11" s="22">
        <v>2423529</v>
      </c>
      <c r="D11" s="22">
        <v>1377753</v>
      </c>
      <c r="E11" s="21">
        <v>3699039</v>
      </c>
      <c r="F11" s="22">
        <v>2956823</v>
      </c>
      <c r="G11" s="22">
        <v>2153274</v>
      </c>
      <c r="H11" s="22">
        <v>1252019</v>
      </c>
      <c r="I11" s="21">
        <v>3355117</v>
      </c>
      <c r="J11" s="22">
        <v>2654290</v>
      </c>
      <c r="K11" s="22">
        <v>1905214</v>
      </c>
      <c r="L11" s="22">
        <v>1062857</v>
      </c>
      <c r="M11" s="21">
        <v>2571784</v>
      </c>
      <c r="N11" s="22">
        <v>1942545</v>
      </c>
      <c r="O11" s="22">
        <v>1275051</v>
      </c>
      <c r="P11" s="22">
        <v>648083</v>
      </c>
      <c r="Q11" s="21">
        <v>2229127</v>
      </c>
    </row>
    <row r="12" spans="1:17" ht="13.5">
      <c r="A12" s="7" t="s">
        <v>72</v>
      </c>
      <c r="B12" s="24">
        <v>2118627</v>
      </c>
      <c r="C12" s="24">
        <v>1588004</v>
      </c>
      <c r="D12" s="24">
        <v>929898</v>
      </c>
      <c r="E12" s="23">
        <v>2434225</v>
      </c>
      <c r="F12" s="24">
        <v>1952767</v>
      </c>
      <c r="G12" s="24">
        <v>1433983</v>
      </c>
      <c r="H12" s="24">
        <v>857122</v>
      </c>
      <c r="I12" s="23">
        <v>2195115</v>
      </c>
      <c r="J12" s="24">
        <v>1741535</v>
      </c>
      <c r="K12" s="24">
        <v>1265705</v>
      </c>
      <c r="L12" s="24">
        <v>710676</v>
      </c>
      <c r="M12" s="23">
        <v>1683670</v>
      </c>
      <c r="N12" s="24">
        <v>1294327</v>
      </c>
      <c r="O12" s="24">
        <v>851987</v>
      </c>
      <c r="P12" s="24">
        <v>427788</v>
      </c>
      <c r="Q12" s="23">
        <v>1470441</v>
      </c>
    </row>
    <row r="13" spans="1:17" ht="13.5">
      <c r="A13" s="7" t="s">
        <v>269</v>
      </c>
      <c r="B13" s="24">
        <v>1100548</v>
      </c>
      <c r="C13" s="24">
        <v>835524</v>
      </c>
      <c r="D13" s="24">
        <v>447854</v>
      </c>
      <c r="E13" s="23">
        <v>1264814</v>
      </c>
      <c r="F13" s="24">
        <v>1004056</v>
      </c>
      <c r="G13" s="24">
        <v>719291</v>
      </c>
      <c r="H13" s="24">
        <v>394897</v>
      </c>
      <c r="I13" s="23">
        <v>1160001</v>
      </c>
      <c r="J13" s="24">
        <v>912755</v>
      </c>
      <c r="K13" s="24">
        <v>639509</v>
      </c>
      <c r="L13" s="24">
        <v>352181</v>
      </c>
      <c r="M13" s="23">
        <v>888114</v>
      </c>
      <c r="N13" s="24">
        <v>648217</v>
      </c>
      <c r="O13" s="24">
        <v>423063</v>
      </c>
      <c r="P13" s="24">
        <v>220295</v>
      </c>
      <c r="Q13" s="23">
        <v>758685</v>
      </c>
    </row>
    <row r="14" spans="1:17" ht="13.5">
      <c r="A14" s="7" t="s">
        <v>285</v>
      </c>
      <c r="B14" s="24">
        <v>957334</v>
      </c>
      <c r="C14" s="24">
        <v>657697</v>
      </c>
      <c r="D14" s="24">
        <v>338212</v>
      </c>
      <c r="E14" s="23">
        <v>1102389</v>
      </c>
      <c r="F14" s="24">
        <v>826333</v>
      </c>
      <c r="G14" s="24">
        <v>552741</v>
      </c>
      <c r="H14" s="24">
        <v>277147</v>
      </c>
      <c r="I14" s="23">
        <v>1066793</v>
      </c>
      <c r="J14" s="24">
        <v>798740</v>
      </c>
      <c r="K14" s="24">
        <v>526091</v>
      </c>
      <c r="L14" s="24">
        <v>251023</v>
      </c>
      <c r="M14" s="23">
        <v>855497</v>
      </c>
      <c r="N14" s="24">
        <v>629602</v>
      </c>
      <c r="O14" s="24">
        <v>411050</v>
      </c>
      <c r="P14" s="24">
        <v>198355</v>
      </c>
      <c r="Q14" s="23">
        <v>729095</v>
      </c>
    </row>
    <row r="15" spans="1:17" ht="14.25" thickBot="1">
      <c r="A15" s="29" t="s">
        <v>286</v>
      </c>
      <c r="B15" s="26">
        <v>143213</v>
      </c>
      <c r="C15" s="26">
        <v>177827</v>
      </c>
      <c r="D15" s="26">
        <v>109642</v>
      </c>
      <c r="E15" s="25">
        <v>162424</v>
      </c>
      <c r="F15" s="26">
        <v>177722</v>
      </c>
      <c r="G15" s="26">
        <v>166549</v>
      </c>
      <c r="H15" s="26">
        <v>117749</v>
      </c>
      <c r="I15" s="25">
        <v>93208</v>
      </c>
      <c r="J15" s="26">
        <v>114015</v>
      </c>
      <c r="K15" s="26">
        <v>113417</v>
      </c>
      <c r="L15" s="26">
        <v>101158</v>
      </c>
      <c r="M15" s="25">
        <v>32616</v>
      </c>
      <c r="N15" s="26">
        <v>18615</v>
      </c>
      <c r="O15" s="26">
        <v>12013</v>
      </c>
      <c r="P15" s="26">
        <v>21939</v>
      </c>
      <c r="Q15" s="25">
        <v>29590</v>
      </c>
    </row>
    <row r="16" spans="1:17" ht="14.25" thickTop="1">
      <c r="A16" s="6" t="s">
        <v>1</v>
      </c>
      <c r="B16" s="24">
        <v>140</v>
      </c>
      <c r="C16" s="24">
        <v>137</v>
      </c>
      <c r="D16" s="24">
        <v>6</v>
      </c>
      <c r="E16" s="23">
        <v>190</v>
      </c>
      <c r="F16" s="24">
        <v>120</v>
      </c>
      <c r="G16" s="24">
        <v>113</v>
      </c>
      <c r="H16" s="24">
        <v>7</v>
      </c>
      <c r="I16" s="23">
        <v>510</v>
      </c>
      <c r="J16" s="24">
        <v>399</v>
      </c>
      <c r="K16" s="24">
        <v>393</v>
      </c>
      <c r="L16" s="24">
        <v>239</v>
      </c>
      <c r="M16" s="23">
        <v>1335</v>
      </c>
      <c r="N16" s="24">
        <v>1007</v>
      </c>
      <c r="O16" s="24">
        <v>765</v>
      </c>
      <c r="P16" s="24">
        <v>253</v>
      </c>
      <c r="Q16" s="23">
        <v>953</v>
      </c>
    </row>
    <row r="17" spans="1:17" ht="13.5">
      <c r="A17" s="6" t="s">
        <v>73</v>
      </c>
      <c r="B17" s="24">
        <v>10287</v>
      </c>
      <c r="C17" s="24">
        <v>4392</v>
      </c>
      <c r="D17" s="24">
        <v>1893</v>
      </c>
      <c r="E17" s="23">
        <v>12948</v>
      </c>
      <c r="F17" s="24">
        <v>12198</v>
      </c>
      <c r="G17" s="24">
        <v>3498</v>
      </c>
      <c r="H17" s="24">
        <v>1200</v>
      </c>
      <c r="I17" s="23">
        <v>19439</v>
      </c>
      <c r="J17" s="24">
        <v>18989</v>
      </c>
      <c r="K17" s="24">
        <v>18335</v>
      </c>
      <c r="L17" s="24">
        <v>9500</v>
      </c>
      <c r="M17" s="23">
        <v>22827</v>
      </c>
      <c r="N17" s="24">
        <v>14686</v>
      </c>
      <c r="O17" s="24"/>
      <c r="P17" s="24"/>
      <c r="Q17" s="23"/>
    </row>
    <row r="18" spans="1:17" ht="13.5">
      <c r="A18" s="6" t="s">
        <v>74</v>
      </c>
      <c r="B18" s="24">
        <v>31107</v>
      </c>
      <c r="C18" s="24">
        <v>25831</v>
      </c>
      <c r="D18" s="24">
        <v>1544</v>
      </c>
      <c r="E18" s="23"/>
      <c r="F18" s="24">
        <v>53302</v>
      </c>
      <c r="G18" s="24">
        <v>25383</v>
      </c>
      <c r="H18" s="24">
        <v>4150</v>
      </c>
      <c r="I18" s="23"/>
      <c r="J18" s="24">
        <v>30009</v>
      </c>
      <c r="K18" s="24">
        <v>26081</v>
      </c>
      <c r="L18" s="24">
        <v>3157</v>
      </c>
      <c r="M18" s="23"/>
      <c r="N18" s="24">
        <v>26376</v>
      </c>
      <c r="O18" s="24">
        <v>22018</v>
      </c>
      <c r="P18" s="24">
        <v>3074</v>
      </c>
      <c r="Q18" s="23"/>
    </row>
    <row r="19" spans="1:17" ht="13.5">
      <c r="A19" s="6" t="s">
        <v>75</v>
      </c>
      <c r="B19" s="24">
        <v>4642</v>
      </c>
      <c r="C19" s="24">
        <v>2605</v>
      </c>
      <c r="D19" s="24">
        <v>1179</v>
      </c>
      <c r="E19" s="23"/>
      <c r="F19" s="24"/>
      <c r="G19" s="24"/>
      <c r="H19" s="24"/>
      <c r="I19" s="23"/>
      <c r="J19" s="24"/>
      <c r="K19" s="24"/>
      <c r="L19" s="24"/>
      <c r="M19" s="23"/>
      <c r="N19" s="24"/>
      <c r="O19" s="24"/>
      <c r="P19" s="24"/>
      <c r="Q19" s="23"/>
    </row>
    <row r="20" spans="1:17" ht="13.5">
      <c r="A20" s="6" t="s">
        <v>130</v>
      </c>
      <c r="B20" s="24">
        <v>4275</v>
      </c>
      <c r="C20" s="24">
        <v>2762</v>
      </c>
      <c r="D20" s="24">
        <v>673</v>
      </c>
      <c r="E20" s="23">
        <v>5310</v>
      </c>
      <c r="F20" s="24">
        <v>2489</v>
      </c>
      <c r="G20" s="24">
        <v>2221</v>
      </c>
      <c r="H20" s="24">
        <v>843</v>
      </c>
      <c r="I20" s="23">
        <v>3054</v>
      </c>
      <c r="J20" s="24">
        <v>1684</v>
      </c>
      <c r="K20" s="24">
        <v>1338</v>
      </c>
      <c r="L20" s="24">
        <v>492</v>
      </c>
      <c r="M20" s="23">
        <v>1397</v>
      </c>
      <c r="N20" s="24">
        <v>1201</v>
      </c>
      <c r="O20" s="24">
        <v>863</v>
      </c>
      <c r="P20" s="24">
        <v>425</v>
      </c>
      <c r="Q20" s="23">
        <v>5548</v>
      </c>
    </row>
    <row r="21" spans="1:17" ht="13.5">
      <c r="A21" s="6" t="s">
        <v>76</v>
      </c>
      <c r="B21" s="24">
        <v>50454</v>
      </c>
      <c r="C21" s="24">
        <v>35728</v>
      </c>
      <c r="D21" s="24">
        <v>5297</v>
      </c>
      <c r="E21" s="23">
        <v>73596</v>
      </c>
      <c r="F21" s="24">
        <v>68111</v>
      </c>
      <c r="G21" s="24">
        <v>31217</v>
      </c>
      <c r="H21" s="24">
        <v>6201</v>
      </c>
      <c r="I21" s="23">
        <v>56566</v>
      </c>
      <c r="J21" s="24">
        <v>51083</v>
      </c>
      <c r="K21" s="24">
        <v>46149</v>
      </c>
      <c r="L21" s="24">
        <v>13390</v>
      </c>
      <c r="M21" s="23">
        <v>54755</v>
      </c>
      <c r="N21" s="24">
        <v>43272</v>
      </c>
      <c r="O21" s="24">
        <v>23646</v>
      </c>
      <c r="P21" s="24">
        <v>3753</v>
      </c>
      <c r="Q21" s="23">
        <v>35358</v>
      </c>
    </row>
    <row r="22" spans="1:17" ht="13.5">
      <c r="A22" s="6" t="s">
        <v>221</v>
      </c>
      <c r="B22" s="24">
        <v>8447</v>
      </c>
      <c r="C22" s="24">
        <v>5775</v>
      </c>
      <c r="D22" s="24">
        <v>3035</v>
      </c>
      <c r="E22" s="23">
        <v>14536</v>
      </c>
      <c r="F22" s="24">
        <v>11049</v>
      </c>
      <c r="G22" s="24">
        <v>7519</v>
      </c>
      <c r="H22" s="24">
        <v>3916</v>
      </c>
      <c r="I22" s="23">
        <v>17361</v>
      </c>
      <c r="J22" s="24">
        <v>13636</v>
      </c>
      <c r="K22" s="24">
        <v>9555</v>
      </c>
      <c r="L22" s="24">
        <v>4900</v>
      </c>
      <c r="M22" s="23">
        <v>16302</v>
      </c>
      <c r="N22" s="24">
        <v>11598</v>
      </c>
      <c r="O22" s="24">
        <v>6870</v>
      </c>
      <c r="P22" s="24">
        <v>3302</v>
      </c>
      <c r="Q22" s="23">
        <v>12369</v>
      </c>
    </row>
    <row r="23" spans="1:17" ht="13.5">
      <c r="A23" s="6" t="s">
        <v>77</v>
      </c>
      <c r="B23" s="24">
        <v>5163</v>
      </c>
      <c r="C23" s="24">
        <v>3358</v>
      </c>
      <c r="D23" s="24">
        <v>1678</v>
      </c>
      <c r="E23" s="23"/>
      <c r="F23" s="24"/>
      <c r="G23" s="24"/>
      <c r="H23" s="24"/>
      <c r="I23" s="23"/>
      <c r="J23" s="24"/>
      <c r="K23" s="24"/>
      <c r="L23" s="24"/>
      <c r="M23" s="23"/>
      <c r="N23" s="24"/>
      <c r="O23" s="24"/>
      <c r="P23" s="24"/>
      <c r="Q23" s="23"/>
    </row>
    <row r="24" spans="1:17" ht="13.5">
      <c r="A24" s="6" t="s">
        <v>130</v>
      </c>
      <c r="B24" s="24">
        <v>860</v>
      </c>
      <c r="C24" s="24">
        <v>711</v>
      </c>
      <c r="D24" s="24">
        <v>457</v>
      </c>
      <c r="E24" s="23">
        <v>4096</v>
      </c>
      <c r="F24" s="24">
        <v>2635</v>
      </c>
      <c r="G24" s="24">
        <v>714</v>
      </c>
      <c r="H24" s="24">
        <v>329</v>
      </c>
      <c r="I24" s="23">
        <v>3008</v>
      </c>
      <c r="J24" s="24">
        <v>2539</v>
      </c>
      <c r="K24" s="24">
        <v>765</v>
      </c>
      <c r="L24" s="24">
        <v>410</v>
      </c>
      <c r="M24" s="23">
        <v>1461</v>
      </c>
      <c r="N24" s="24">
        <v>1102</v>
      </c>
      <c r="O24" s="24">
        <v>728</v>
      </c>
      <c r="P24" s="24">
        <v>382</v>
      </c>
      <c r="Q24" s="23">
        <v>1238</v>
      </c>
    </row>
    <row r="25" spans="1:17" ht="13.5">
      <c r="A25" s="6" t="s">
        <v>10</v>
      </c>
      <c r="B25" s="24">
        <v>14472</v>
      </c>
      <c r="C25" s="24">
        <v>9846</v>
      </c>
      <c r="D25" s="24">
        <v>5171</v>
      </c>
      <c r="E25" s="23">
        <v>35102</v>
      </c>
      <c r="F25" s="24">
        <v>13685</v>
      </c>
      <c r="G25" s="24">
        <v>8233</v>
      </c>
      <c r="H25" s="24">
        <v>4246</v>
      </c>
      <c r="I25" s="23">
        <v>21779</v>
      </c>
      <c r="J25" s="24">
        <v>16175</v>
      </c>
      <c r="K25" s="24">
        <v>10320</v>
      </c>
      <c r="L25" s="24">
        <v>5311</v>
      </c>
      <c r="M25" s="23">
        <v>17763</v>
      </c>
      <c r="N25" s="24">
        <v>12701</v>
      </c>
      <c r="O25" s="24">
        <v>7598</v>
      </c>
      <c r="P25" s="24">
        <v>3685</v>
      </c>
      <c r="Q25" s="23">
        <v>15417</v>
      </c>
    </row>
    <row r="26" spans="1:17" ht="14.25" thickBot="1">
      <c r="A26" s="29" t="s">
        <v>11</v>
      </c>
      <c r="B26" s="26">
        <v>179195</v>
      </c>
      <c r="C26" s="26">
        <v>203710</v>
      </c>
      <c r="D26" s="26">
        <v>109767</v>
      </c>
      <c r="E26" s="25">
        <v>200917</v>
      </c>
      <c r="F26" s="26">
        <v>232149</v>
      </c>
      <c r="G26" s="26">
        <v>189533</v>
      </c>
      <c r="H26" s="26">
        <v>119703</v>
      </c>
      <c r="I26" s="25">
        <v>127994</v>
      </c>
      <c r="J26" s="26">
        <v>148923</v>
      </c>
      <c r="K26" s="26">
        <v>149246</v>
      </c>
      <c r="L26" s="26">
        <v>109237</v>
      </c>
      <c r="M26" s="25">
        <v>69608</v>
      </c>
      <c r="N26" s="26">
        <v>49187</v>
      </c>
      <c r="O26" s="26">
        <v>28061</v>
      </c>
      <c r="P26" s="26">
        <v>22007</v>
      </c>
      <c r="Q26" s="25">
        <v>49531</v>
      </c>
    </row>
    <row r="27" spans="1:17" ht="14.25" thickTop="1">
      <c r="A27" s="6" t="s">
        <v>78</v>
      </c>
      <c r="B27" s="24">
        <v>300</v>
      </c>
      <c r="C27" s="24">
        <v>150</v>
      </c>
      <c r="D27" s="24">
        <v>150</v>
      </c>
      <c r="E27" s="23"/>
      <c r="F27" s="24"/>
      <c r="G27" s="24"/>
      <c r="H27" s="24"/>
      <c r="I27" s="23"/>
      <c r="J27" s="24"/>
      <c r="K27" s="24"/>
      <c r="L27" s="24"/>
      <c r="M27" s="23"/>
      <c r="N27" s="24"/>
      <c r="O27" s="24"/>
      <c r="P27" s="24"/>
      <c r="Q27" s="23"/>
    </row>
    <row r="28" spans="1:17" ht="13.5">
      <c r="A28" s="6" t="s">
        <v>79</v>
      </c>
      <c r="B28" s="24">
        <v>300</v>
      </c>
      <c r="C28" s="24">
        <v>150</v>
      </c>
      <c r="D28" s="24">
        <v>150</v>
      </c>
      <c r="E28" s="23"/>
      <c r="F28" s="24"/>
      <c r="G28" s="24"/>
      <c r="H28" s="24"/>
      <c r="I28" s="23">
        <v>5774</v>
      </c>
      <c r="J28" s="24">
        <v>5774</v>
      </c>
      <c r="K28" s="24">
        <v>5774</v>
      </c>
      <c r="L28" s="24"/>
      <c r="M28" s="23">
        <v>2515</v>
      </c>
      <c r="N28" s="24">
        <v>2515</v>
      </c>
      <c r="O28" s="24"/>
      <c r="P28" s="24">
        <v>179</v>
      </c>
      <c r="Q28" s="23">
        <v>275</v>
      </c>
    </row>
    <row r="29" spans="1:17" ht="13.5">
      <c r="A29" s="6" t="s">
        <v>15</v>
      </c>
      <c r="B29" s="24">
        <v>3259</v>
      </c>
      <c r="C29" s="24"/>
      <c r="D29" s="24"/>
      <c r="E29" s="23">
        <v>385</v>
      </c>
      <c r="F29" s="24">
        <v>385</v>
      </c>
      <c r="G29" s="24"/>
      <c r="H29" s="24"/>
      <c r="I29" s="23">
        <v>958</v>
      </c>
      <c r="J29" s="24">
        <v>945</v>
      </c>
      <c r="K29" s="24">
        <v>945</v>
      </c>
      <c r="L29" s="24"/>
      <c r="M29" s="23"/>
      <c r="N29" s="24"/>
      <c r="O29" s="24"/>
      <c r="P29" s="24"/>
      <c r="Q29" s="23">
        <v>390</v>
      </c>
    </row>
    <row r="30" spans="1:17" ht="13.5">
      <c r="A30" s="6" t="s">
        <v>80</v>
      </c>
      <c r="B30" s="24"/>
      <c r="C30" s="24"/>
      <c r="D30" s="24"/>
      <c r="E30" s="23"/>
      <c r="F30" s="24"/>
      <c r="G30" s="24"/>
      <c r="H30" s="24"/>
      <c r="I30" s="23">
        <v>1102</v>
      </c>
      <c r="J30" s="24">
        <v>1102</v>
      </c>
      <c r="K30" s="24">
        <v>1102</v>
      </c>
      <c r="L30" s="24">
        <v>150</v>
      </c>
      <c r="M30" s="23">
        <v>1000</v>
      </c>
      <c r="N30" s="24">
        <v>1000</v>
      </c>
      <c r="O30" s="24">
        <v>1000</v>
      </c>
      <c r="P30" s="24">
        <v>1000</v>
      </c>
      <c r="Q30" s="23"/>
    </row>
    <row r="31" spans="1:17" ht="13.5">
      <c r="A31" s="6" t="s">
        <v>81</v>
      </c>
      <c r="B31" s="24">
        <v>3259</v>
      </c>
      <c r="C31" s="24"/>
      <c r="D31" s="24"/>
      <c r="E31" s="23">
        <v>385</v>
      </c>
      <c r="F31" s="24">
        <v>385</v>
      </c>
      <c r="G31" s="24"/>
      <c r="H31" s="24"/>
      <c r="I31" s="23">
        <v>10960</v>
      </c>
      <c r="J31" s="24">
        <v>8947</v>
      </c>
      <c r="K31" s="24">
        <v>7488</v>
      </c>
      <c r="L31" s="24">
        <v>150</v>
      </c>
      <c r="M31" s="23">
        <v>3000</v>
      </c>
      <c r="N31" s="24">
        <v>1000</v>
      </c>
      <c r="O31" s="24">
        <v>1000</v>
      </c>
      <c r="P31" s="24">
        <v>1000</v>
      </c>
      <c r="Q31" s="23">
        <v>390</v>
      </c>
    </row>
    <row r="32" spans="1:17" ht="13.5">
      <c r="A32" s="7" t="s">
        <v>212</v>
      </c>
      <c r="B32" s="24">
        <v>176236</v>
      </c>
      <c r="C32" s="24">
        <v>203860</v>
      </c>
      <c r="D32" s="24">
        <v>109917</v>
      </c>
      <c r="E32" s="23">
        <v>200531</v>
      </c>
      <c r="F32" s="24">
        <v>231764</v>
      </c>
      <c r="G32" s="24">
        <v>189533</v>
      </c>
      <c r="H32" s="24">
        <v>119703</v>
      </c>
      <c r="I32" s="23">
        <v>122808</v>
      </c>
      <c r="J32" s="24">
        <v>145750</v>
      </c>
      <c r="K32" s="24">
        <v>147532</v>
      </c>
      <c r="L32" s="24">
        <v>109087</v>
      </c>
      <c r="M32" s="23">
        <v>69123</v>
      </c>
      <c r="N32" s="24">
        <v>50702</v>
      </c>
      <c r="O32" s="24">
        <v>27061</v>
      </c>
      <c r="P32" s="24">
        <v>21186</v>
      </c>
      <c r="Q32" s="23">
        <v>49416</v>
      </c>
    </row>
    <row r="33" spans="1:17" ht="13.5">
      <c r="A33" s="7" t="s">
        <v>19</v>
      </c>
      <c r="B33" s="24">
        <v>72316</v>
      </c>
      <c r="C33" s="24">
        <v>86156</v>
      </c>
      <c r="D33" s="24">
        <v>37851</v>
      </c>
      <c r="E33" s="23">
        <v>49291</v>
      </c>
      <c r="F33" s="24">
        <v>50179</v>
      </c>
      <c r="G33" s="24">
        <v>60807</v>
      </c>
      <c r="H33" s="24">
        <v>26045</v>
      </c>
      <c r="I33" s="23">
        <v>60570</v>
      </c>
      <c r="J33" s="24">
        <v>54568</v>
      </c>
      <c r="K33" s="24">
        <v>52865</v>
      </c>
      <c r="L33" s="24">
        <v>23347</v>
      </c>
      <c r="M33" s="23">
        <v>45121</v>
      </c>
      <c r="N33" s="24">
        <v>27443</v>
      </c>
      <c r="O33" s="24">
        <v>22836</v>
      </c>
      <c r="P33" s="24">
        <v>10691</v>
      </c>
      <c r="Q33" s="23">
        <v>31796</v>
      </c>
    </row>
    <row r="34" spans="1:17" ht="13.5">
      <c r="A34" s="7" t="s">
        <v>20</v>
      </c>
      <c r="B34" s="24"/>
      <c r="C34" s="24"/>
      <c r="D34" s="24"/>
      <c r="E34" s="23"/>
      <c r="F34" s="24"/>
      <c r="G34" s="24"/>
      <c r="H34" s="24"/>
      <c r="I34" s="23"/>
      <c r="J34" s="24"/>
      <c r="K34" s="24"/>
      <c r="L34" s="24"/>
      <c r="M34" s="23">
        <v>3086</v>
      </c>
      <c r="N34" s="24">
        <v>3067</v>
      </c>
      <c r="O34" s="24"/>
      <c r="P34" s="24"/>
      <c r="Q34" s="23"/>
    </row>
    <row r="35" spans="1:17" ht="13.5">
      <c r="A35" s="7" t="s">
        <v>21</v>
      </c>
      <c r="B35" s="24">
        <v>2477</v>
      </c>
      <c r="C35" s="24">
        <v>-1658</v>
      </c>
      <c r="D35" s="24">
        <v>4223</v>
      </c>
      <c r="E35" s="23">
        <v>23008</v>
      </c>
      <c r="F35" s="24">
        <v>29128</v>
      </c>
      <c r="G35" s="24">
        <v>2640</v>
      </c>
      <c r="H35" s="24">
        <v>7205</v>
      </c>
      <c r="I35" s="23">
        <v>-8404</v>
      </c>
      <c r="J35" s="24">
        <v>-882</v>
      </c>
      <c r="K35" s="24">
        <v>-4297</v>
      </c>
      <c r="L35" s="24">
        <v>2958</v>
      </c>
      <c r="M35" s="23">
        <v>-747</v>
      </c>
      <c r="N35" s="24">
        <v>4451</v>
      </c>
      <c r="O35" s="24">
        <v>1131</v>
      </c>
      <c r="P35" s="24">
        <v>4772</v>
      </c>
      <c r="Q35" s="23">
        <v>-2614</v>
      </c>
    </row>
    <row r="36" spans="1:17" ht="13.5">
      <c r="A36" s="7" t="s">
        <v>22</v>
      </c>
      <c r="B36" s="24">
        <v>74794</v>
      </c>
      <c r="C36" s="24">
        <v>84498</v>
      </c>
      <c r="D36" s="24">
        <v>42074</v>
      </c>
      <c r="E36" s="23">
        <v>72300</v>
      </c>
      <c r="F36" s="24">
        <v>79308</v>
      </c>
      <c r="G36" s="24">
        <v>63448</v>
      </c>
      <c r="H36" s="24">
        <v>33250</v>
      </c>
      <c r="I36" s="23">
        <v>52166</v>
      </c>
      <c r="J36" s="24">
        <v>53686</v>
      </c>
      <c r="K36" s="24">
        <v>48567</v>
      </c>
      <c r="L36" s="24">
        <v>26305</v>
      </c>
      <c r="M36" s="23">
        <v>47460</v>
      </c>
      <c r="N36" s="24">
        <v>34962</v>
      </c>
      <c r="O36" s="24">
        <v>23968</v>
      </c>
      <c r="P36" s="24">
        <v>15464</v>
      </c>
      <c r="Q36" s="23">
        <v>29181</v>
      </c>
    </row>
    <row r="37" spans="1:17" ht="13.5">
      <c r="A37" s="7" t="s">
        <v>82</v>
      </c>
      <c r="B37" s="24">
        <v>101442</v>
      </c>
      <c r="C37" s="24">
        <v>119361</v>
      </c>
      <c r="D37" s="24">
        <v>67843</v>
      </c>
      <c r="E37" s="23">
        <v>128231</v>
      </c>
      <c r="F37" s="24">
        <v>152456</v>
      </c>
      <c r="G37" s="24">
        <v>126085</v>
      </c>
      <c r="H37" s="24">
        <v>86452</v>
      </c>
      <c r="I37" s="23">
        <v>70641</v>
      </c>
      <c r="J37" s="24">
        <v>92063</v>
      </c>
      <c r="K37" s="24">
        <v>98964</v>
      </c>
      <c r="L37" s="24">
        <v>82781</v>
      </c>
      <c r="M37" s="23">
        <v>21663</v>
      </c>
      <c r="N37" s="24">
        <v>15739</v>
      </c>
      <c r="O37" s="24">
        <v>3092</v>
      </c>
      <c r="P37" s="24">
        <v>5722</v>
      </c>
      <c r="Q37" s="23"/>
    </row>
    <row r="38" spans="1:17" ht="14.25" thickBot="1">
      <c r="A38" s="7" t="s">
        <v>83</v>
      </c>
      <c r="B38" s="24">
        <v>101442</v>
      </c>
      <c r="C38" s="24">
        <v>119361</v>
      </c>
      <c r="D38" s="24">
        <v>67843</v>
      </c>
      <c r="E38" s="23">
        <v>128231</v>
      </c>
      <c r="F38" s="24">
        <v>152456</v>
      </c>
      <c r="G38" s="24">
        <v>126085</v>
      </c>
      <c r="H38" s="24">
        <v>86452</v>
      </c>
      <c r="I38" s="23">
        <v>70641</v>
      </c>
      <c r="J38" s="24">
        <v>92063</v>
      </c>
      <c r="K38" s="24">
        <v>98964</v>
      </c>
      <c r="L38" s="24">
        <v>82781</v>
      </c>
      <c r="M38" s="23">
        <v>21663</v>
      </c>
      <c r="N38" s="24">
        <v>15739</v>
      </c>
      <c r="O38" s="24">
        <v>3092</v>
      </c>
      <c r="P38" s="24">
        <v>5722</v>
      </c>
      <c r="Q38" s="23">
        <v>20234</v>
      </c>
    </row>
    <row r="39" spans="1:17" ht="14.25" thickTop="1">
      <c r="A39" s="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1" ht="13.5">
      <c r="A41" s="20" t="s">
        <v>203</v>
      </c>
    </row>
    <row r="42" ht="13.5">
      <c r="A42" s="20" t="s">
        <v>204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Q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85</v>
      </c>
      <c r="B4" s="15" t="str">
        <f>HYPERLINK("http://www.kabupro.jp/mark/20140814/S1002OQA.htm","四半期報告書")</f>
        <v>四半期報告書</v>
      </c>
      <c r="C4" s="15" t="str">
        <f>HYPERLINK("http://www.kabupro.jp/mark/20140515/S1001R93.htm","四半期報告書")</f>
        <v>四半期報告書</v>
      </c>
      <c r="D4" s="15" t="str">
        <f>HYPERLINK("http://www.kabupro.jp/mark/20140214/S100147F.htm","四半期報告書")</f>
        <v>四半期報告書</v>
      </c>
      <c r="E4" s="15" t="str">
        <f>HYPERLINK("http://www.kabupro.jp/mark/20131224/S1000SUZ.htm","有価証券報告書")</f>
        <v>有価証券報告書</v>
      </c>
      <c r="F4" s="15" t="str">
        <f>HYPERLINK("http://www.kabupro.jp/mark/20140814/S1002OQA.htm","四半期報告書")</f>
        <v>四半期報告書</v>
      </c>
      <c r="G4" s="15" t="str">
        <f>HYPERLINK("http://www.kabupro.jp/mark/20140515/S1001R93.htm","四半期報告書")</f>
        <v>四半期報告書</v>
      </c>
      <c r="H4" s="15" t="str">
        <f>HYPERLINK("http://www.kabupro.jp/mark/20140214/S100147F.htm","四半期報告書")</f>
        <v>四半期報告書</v>
      </c>
      <c r="I4" s="15" t="str">
        <f>HYPERLINK("http://www.kabupro.jp/mark/20131224/S1000SUZ.htm","有価証券報告書")</f>
        <v>有価証券報告書</v>
      </c>
      <c r="J4" s="15" t="str">
        <f>HYPERLINK("http://www.kabupro.jp/mark/20130814/S000EASZ.htm","四半期報告書")</f>
        <v>四半期報告書</v>
      </c>
      <c r="K4" s="15" t="str">
        <f>HYPERLINK("http://www.kabupro.jp/mark/20130515/S000DDJM.htm","四半期報告書")</f>
        <v>四半期報告書</v>
      </c>
      <c r="L4" s="15" t="str">
        <f>HYPERLINK("http://www.kabupro.jp/mark/20130214/S000CVU5.htm","四半期報告書")</f>
        <v>四半期報告書</v>
      </c>
      <c r="M4" s="15" t="str">
        <f>HYPERLINK("http://www.kabupro.jp/mark/20121225/S000CJQW.htm","有価証券報告書")</f>
        <v>有価証券報告書</v>
      </c>
      <c r="N4" s="15" t="str">
        <f>HYPERLINK("http://www.kabupro.jp/mark/20120813/S000BQHT.htm","四半期報告書")</f>
        <v>四半期報告書</v>
      </c>
      <c r="O4" s="15" t="str">
        <f>HYPERLINK("http://www.kabupro.jp/mark/20120515/S000AUK0.htm","四半期報告書")</f>
        <v>四半期報告書</v>
      </c>
      <c r="P4" s="15" t="str">
        <f>HYPERLINK("http://www.kabupro.jp/mark/20120214/S000A9B4.htm","四半期報告書")</f>
        <v>四半期報告書</v>
      </c>
      <c r="Q4" s="15" t="str">
        <f>HYPERLINK("http://www.kabupro.jp/mark/20111219/S0009Y4F.htm","有価証券報告書")</f>
        <v>有価証券報告書</v>
      </c>
    </row>
    <row r="5" spans="1:17" ht="14.25" thickBot="1">
      <c r="A5" s="11" t="s">
        <v>86</v>
      </c>
      <c r="B5" s="1" t="s">
        <v>25</v>
      </c>
      <c r="C5" s="1" t="s">
        <v>27</v>
      </c>
      <c r="D5" s="1" t="s">
        <v>29</v>
      </c>
      <c r="E5" s="1" t="s">
        <v>92</v>
      </c>
      <c r="F5" s="1" t="s">
        <v>25</v>
      </c>
      <c r="G5" s="1" t="s">
        <v>27</v>
      </c>
      <c r="H5" s="1" t="s">
        <v>29</v>
      </c>
      <c r="I5" s="1" t="s">
        <v>92</v>
      </c>
      <c r="J5" s="1" t="s">
        <v>31</v>
      </c>
      <c r="K5" s="1" t="s">
        <v>33</v>
      </c>
      <c r="L5" s="1" t="s">
        <v>35</v>
      </c>
      <c r="M5" s="1" t="s">
        <v>96</v>
      </c>
      <c r="N5" s="1" t="s">
        <v>37</v>
      </c>
      <c r="O5" s="1" t="s">
        <v>39</v>
      </c>
      <c r="P5" s="1" t="s">
        <v>41</v>
      </c>
      <c r="Q5" s="1" t="s">
        <v>98</v>
      </c>
    </row>
    <row r="6" spans="1:17" ht="15" thickBot="1" thickTop="1">
      <c r="A6" s="10" t="s">
        <v>87</v>
      </c>
      <c r="B6" s="18" t="s">
        <v>71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88</v>
      </c>
      <c r="B7" s="14" t="s">
        <v>206</v>
      </c>
      <c r="C7" s="14" t="s">
        <v>206</v>
      </c>
      <c r="D7" s="14" t="s">
        <v>206</v>
      </c>
      <c r="E7" s="16" t="s">
        <v>93</v>
      </c>
      <c r="F7" s="14" t="s">
        <v>206</v>
      </c>
      <c r="G7" s="14" t="s">
        <v>206</v>
      </c>
      <c r="H7" s="14" t="s">
        <v>206</v>
      </c>
      <c r="I7" s="16" t="s">
        <v>93</v>
      </c>
      <c r="J7" s="14" t="s">
        <v>206</v>
      </c>
      <c r="K7" s="14" t="s">
        <v>206</v>
      </c>
      <c r="L7" s="14" t="s">
        <v>206</v>
      </c>
      <c r="M7" s="16" t="s">
        <v>93</v>
      </c>
      <c r="N7" s="14" t="s">
        <v>206</v>
      </c>
      <c r="O7" s="14" t="s">
        <v>206</v>
      </c>
      <c r="P7" s="14" t="s">
        <v>206</v>
      </c>
      <c r="Q7" s="16" t="s">
        <v>93</v>
      </c>
    </row>
    <row r="8" spans="1:17" ht="13.5">
      <c r="A8" s="13" t="s">
        <v>89</v>
      </c>
      <c r="B8" s="1" t="s">
        <v>60</v>
      </c>
      <c r="C8" s="1" t="s">
        <v>60</v>
      </c>
      <c r="D8" s="1" t="s">
        <v>60</v>
      </c>
      <c r="E8" s="17" t="s">
        <v>257</v>
      </c>
      <c r="F8" s="1" t="s">
        <v>257</v>
      </c>
      <c r="G8" s="1" t="s">
        <v>257</v>
      </c>
      <c r="H8" s="1" t="s">
        <v>257</v>
      </c>
      <c r="I8" s="17" t="s">
        <v>258</v>
      </c>
      <c r="J8" s="1" t="s">
        <v>258</v>
      </c>
      <c r="K8" s="1" t="s">
        <v>258</v>
      </c>
      <c r="L8" s="1" t="s">
        <v>258</v>
      </c>
      <c r="M8" s="17" t="s">
        <v>259</v>
      </c>
      <c r="N8" s="1" t="s">
        <v>259</v>
      </c>
      <c r="O8" s="1" t="s">
        <v>259</v>
      </c>
      <c r="P8" s="1" t="s">
        <v>259</v>
      </c>
      <c r="Q8" s="17" t="s">
        <v>207</v>
      </c>
    </row>
    <row r="9" spans="1:17" ht="13.5">
      <c r="A9" s="13" t="s">
        <v>90</v>
      </c>
      <c r="B9" s="1" t="s">
        <v>26</v>
      </c>
      <c r="C9" s="1" t="s">
        <v>28</v>
      </c>
      <c r="D9" s="1" t="s">
        <v>30</v>
      </c>
      <c r="E9" s="17" t="s">
        <v>94</v>
      </c>
      <c r="F9" s="1" t="s">
        <v>32</v>
      </c>
      <c r="G9" s="1" t="s">
        <v>34</v>
      </c>
      <c r="H9" s="1" t="s">
        <v>36</v>
      </c>
      <c r="I9" s="17" t="s">
        <v>95</v>
      </c>
      <c r="J9" s="1" t="s">
        <v>38</v>
      </c>
      <c r="K9" s="1" t="s">
        <v>40</v>
      </c>
      <c r="L9" s="1" t="s">
        <v>42</v>
      </c>
      <c r="M9" s="17" t="s">
        <v>97</v>
      </c>
      <c r="N9" s="1" t="s">
        <v>43</v>
      </c>
      <c r="O9" s="1" t="s">
        <v>44</v>
      </c>
      <c r="P9" s="1" t="s">
        <v>45</v>
      </c>
      <c r="Q9" s="17" t="s">
        <v>99</v>
      </c>
    </row>
    <row r="10" spans="1:17" ht="14.25" thickBot="1">
      <c r="A10" s="13" t="s">
        <v>91</v>
      </c>
      <c r="B10" s="1" t="s">
        <v>118</v>
      </c>
      <c r="C10" s="1" t="s">
        <v>118</v>
      </c>
      <c r="D10" s="1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  <c r="J10" s="1" t="s">
        <v>118</v>
      </c>
      <c r="K10" s="1" t="s">
        <v>118</v>
      </c>
      <c r="L10" s="1" t="s">
        <v>118</v>
      </c>
      <c r="M10" s="17" t="s">
        <v>118</v>
      </c>
      <c r="N10" s="1" t="s">
        <v>118</v>
      </c>
      <c r="O10" s="1" t="s">
        <v>118</v>
      </c>
      <c r="P10" s="1" t="s">
        <v>118</v>
      </c>
      <c r="Q10" s="17" t="s">
        <v>118</v>
      </c>
    </row>
    <row r="11" spans="1:17" ht="14.25" thickTop="1">
      <c r="A11" s="28" t="s">
        <v>212</v>
      </c>
      <c r="B11" s="22">
        <v>176236</v>
      </c>
      <c r="C11" s="22">
        <v>203860</v>
      </c>
      <c r="D11" s="22">
        <v>109917</v>
      </c>
      <c r="E11" s="21">
        <v>200531</v>
      </c>
      <c r="F11" s="22">
        <v>231764</v>
      </c>
      <c r="G11" s="22">
        <v>189533</v>
      </c>
      <c r="H11" s="22">
        <v>119703</v>
      </c>
      <c r="I11" s="21">
        <v>122808</v>
      </c>
      <c r="J11" s="22">
        <v>145750</v>
      </c>
      <c r="K11" s="22">
        <v>147532</v>
      </c>
      <c r="L11" s="22">
        <v>109087</v>
      </c>
      <c r="M11" s="21">
        <v>69123</v>
      </c>
      <c r="N11" s="22">
        <v>50702</v>
      </c>
      <c r="O11" s="22">
        <v>27061</v>
      </c>
      <c r="P11" s="22">
        <v>21186</v>
      </c>
      <c r="Q11" s="21">
        <v>49416</v>
      </c>
    </row>
    <row r="12" spans="1:17" ht="13.5">
      <c r="A12" s="6" t="s">
        <v>213</v>
      </c>
      <c r="B12" s="24">
        <v>67732</v>
      </c>
      <c r="C12" s="24">
        <v>43900</v>
      </c>
      <c r="D12" s="24">
        <v>21766</v>
      </c>
      <c r="E12" s="23">
        <v>93251</v>
      </c>
      <c r="F12" s="24">
        <v>68126</v>
      </c>
      <c r="G12" s="24">
        <v>44372</v>
      </c>
      <c r="H12" s="24">
        <v>21824</v>
      </c>
      <c r="I12" s="23">
        <v>91177</v>
      </c>
      <c r="J12" s="24">
        <v>65597</v>
      </c>
      <c r="K12" s="24">
        <v>42962</v>
      </c>
      <c r="L12" s="24">
        <v>21442</v>
      </c>
      <c r="M12" s="23">
        <v>72223</v>
      </c>
      <c r="N12" s="24">
        <v>50575</v>
      </c>
      <c r="O12" s="24">
        <v>29508</v>
      </c>
      <c r="P12" s="24">
        <v>13066</v>
      </c>
      <c r="Q12" s="23">
        <v>50968</v>
      </c>
    </row>
    <row r="13" spans="1:17" ht="13.5">
      <c r="A13" s="6" t="s">
        <v>283</v>
      </c>
      <c r="B13" s="24">
        <v>6159</v>
      </c>
      <c r="C13" s="24">
        <v>4106</v>
      </c>
      <c r="D13" s="24">
        <v>2053</v>
      </c>
      <c r="E13" s="23">
        <v>8212</v>
      </c>
      <c r="F13" s="24">
        <v>6159</v>
      </c>
      <c r="G13" s="24">
        <v>4106</v>
      </c>
      <c r="H13" s="24">
        <v>2053</v>
      </c>
      <c r="I13" s="23">
        <v>8072</v>
      </c>
      <c r="J13" s="24">
        <v>6019</v>
      </c>
      <c r="K13" s="24">
        <v>4001</v>
      </c>
      <c r="L13" s="24">
        <v>2000</v>
      </c>
      <c r="M13" s="23">
        <v>6992</v>
      </c>
      <c r="N13" s="24">
        <v>4996</v>
      </c>
      <c r="O13" s="24">
        <v>3000</v>
      </c>
      <c r="P13" s="24">
        <v>1500</v>
      </c>
      <c r="Q13" s="23">
        <v>3500</v>
      </c>
    </row>
    <row r="14" spans="1:17" ht="13.5">
      <c r="A14" s="6" t="s">
        <v>215</v>
      </c>
      <c r="B14" s="24">
        <v>2837</v>
      </c>
      <c r="C14" s="24">
        <v>1418</v>
      </c>
      <c r="D14" s="24"/>
      <c r="E14" s="23">
        <v>801</v>
      </c>
      <c r="F14" s="24">
        <v>801</v>
      </c>
      <c r="G14" s="24">
        <v>801</v>
      </c>
      <c r="H14" s="24">
        <v>713</v>
      </c>
      <c r="I14" s="23">
        <v>2854</v>
      </c>
      <c r="J14" s="24">
        <v>2140</v>
      </c>
      <c r="K14" s="24">
        <v>1427</v>
      </c>
      <c r="L14" s="24">
        <v>713</v>
      </c>
      <c r="M14" s="23">
        <v>1902</v>
      </c>
      <c r="N14" s="24">
        <v>1189</v>
      </c>
      <c r="O14" s="24">
        <v>475</v>
      </c>
      <c r="P14" s="24"/>
      <c r="Q14" s="23"/>
    </row>
    <row r="15" spans="1:17" ht="13.5">
      <c r="A15" s="6" t="s">
        <v>216</v>
      </c>
      <c r="B15" s="24">
        <v>-10575</v>
      </c>
      <c r="C15" s="24">
        <v>614</v>
      </c>
      <c r="D15" s="24">
        <v>-10457</v>
      </c>
      <c r="E15" s="23">
        <v>512</v>
      </c>
      <c r="F15" s="24">
        <v>-10138</v>
      </c>
      <c r="G15" s="24">
        <v>219</v>
      </c>
      <c r="H15" s="24">
        <v>-10222</v>
      </c>
      <c r="I15" s="23">
        <v>1934</v>
      </c>
      <c r="J15" s="24">
        <v>-8323</v>
      </c>
      <c r="K15" s="24">
        <v>523</v>
      </c>
      <c r="L15" s="24">
        <v>-8754</v>
      </c>
      <c r="M15" s="23">
        <v>1066</v>
      </c>
      <c r="N15" s="24">
        <v>-7860</v>
      </c>
      <c r="O15" s="24">
        <v>-185</v>
      </c>
      <c r="P15" s="24">
        <v>-8091</v>
      </c>
      <c r="Q15" s="23">
        <v>755</v>
      </c>
    </row>
    <row r="16" spans="1:17" ht="13.5">
      <c r="A16" s="6" t="s">
        <v>218</v>
      </c>
      <c r="B16" s="24">
        <v>171</v>
      </c>
      <c r="C16" s="24">
        <v>431</v>
      </c>
      <c r="D16" s="24">
        <v>301</v>
      </c>
      <c r="E16" s="23">
        <v>96</v>
      </c>
      <c r="F16" s="24">
        <v>-4</v>
      </c>
      <c r="G16" s="24">
        <v>95</v>
      </c>
      <c r="H16" s="24">
        <v>107</v>
      </c>
      <c r="I16" s="23">
        <v>-681</v>
      </c>
      <c r="J16" s="24">
        <v>-355</v>
      </c>
      <c r="K16" s="24">
        <v>-174</v>
      </c>
      <c r="L16" s="24">
        <v>7</v>
      </c>
      <c r="M16" s="23">
        <v>14</v>
      </c>
      <c r="N16" s="24">
        <v>47</v>
      </c>
      <c r="O16" s="24">
        <v>100</v>
      </c>
      <c r="P16" s="24">
        <v>-241</v>
      </c>
      <c r="Q16" s="23">
        <v>-440</v>
      </c>
    </row>
    <row r="17" spans="1:17" ht="13.5">
      <c r="A17" s="6" t="s">
        <v>219</v>
      </c>
      <c r="B17" s="24">
        <v>-8696</v>
      </c>
      <c r="C17" s="24">
        <v>-4431</v>
      </c>
      <c r="D17" s="24">
        <v>-4005</v>
      </c>
      <c r="E17" s="23">
        <v>-3391</v>
      </c>
      <c r="F17" s="24">
        <v>-1748</v>
      </c>
      <c r="G17" s="24">
        <v>-1546</v>
      </c>
      <c r="H17" s="24">
        <v>-1185</v>
      </c>
      <c r="I17" s="23">
        <v>11681</v>
      </c>
      <c r="J17" s="24">
        <v>10072</v>
      </c>
      <c r="K17" s="24">
        <v>6212</v>
      </c>
      <c r="L17" s="24">
        <v>2405</v>
      </c>
      <c r="M17" s="23">
        <v>2656</v>
      </c>
      <c r="N17" s="24">
        <v>2511</v>
      </c>
      <c r="O17" s="24">
        <v>2304</v>
      </c>
      <c r="P17" s="24">
        <v>-359</v>
      </c>
      <c r="Q17" s="23">
        <v>2440</v>
      </c>
    </row>
    <row r="18" spans="1:17" ht="13.5">
      <c r="A18" s="6" t="s">
        <v>220</v>
      </c>
      <c r="B18" s="24">
        <v>-140</v>
      </c>
      <c r="C18" s="24">
        <v>-137</v>
      </c>
      <c r="D18" s="24">
        <v>-6</v>
      </c>
      <c r="E18" s="23">
        <v>-190</v>
      </c>
      <c r="F18" s="24">
        <v>-120</v>
      </c>
      <c r="G18" s="24">
        <v>-113</v>
      </c>
      <c r="H18" s="24">
        <v>-7</v>
      </c>
      <c r="I18" s="23">
        <v>-510</v>
      </c>
      <c r="J18" s="24">
        <v>-399</v>
      </c>
      <c r="K18" s="24">
        <v>-393</v>
      </c>
      <c r="L18" s="24">
        <v>-239</v>
      </c>
      <c r="M18" s="23">
        <v>-1335</v>
      </c>
      <c r="N18" s="24">
        <v>-1007</v>
      </c>
      <c r="O18" s="24">
        <v>-765</v>
      </c>
      <c r="P18" s="24">
        <v>-253</v>
      </c>
      <c r="Q18" s="23">
        <v>-953</v>
      </c>
    </row>
    <row r="19" spans="1:17" ht="13.5">
      <c r="A19" s="6" t="s">
        <v>221</v>
      </c>
      <c r="B19" s="24">
        <v>8447</v>
      </c>
      <c r="C19" s="24">
        <v>5775</v>
      </c>
      <c r="D19" s="24">
        <v>3035</v>
      </c>
      <c r="E19" s="23">
        <v>14536</v>
      </c>
      <c r="F19" s="24">
        <v>11049</v>
      </c>
      <c r="G19" s="24">
        <v>7519</v>
      </c>
      <c r="H19" s="24">
        <v>3916</v>
      </c>
      <c r="I19" s="23">
        <v>17361</v>
      </c>
      <c r="J19" s="24">
        <v>13636</v>
      </c>
      <c r="K19" s="24">
        <v>9555</v>
      </c>
      <c r="L19" s="24">
        <v>4900</v>
      </c>
      <c r="M19" s="23">
        <v>16302</v>
      </c>
      <c r="N19" s="24">
        <v>11598</v>
      </c>
      <c r="O19" s="24">
        <v>6870</v>
      </c>
      <c r="P19" s="24">
        <v>3302</v>
      </c>
      <c r="Q19" s="23">
        <v>12369</v>
      </c>
    </row>
    <row r="20" spans="1:17" ht="13.5">
      <c r="A20" s="6" t="s">
        <v>163</v>
      </c>
      <c r="B20" s="24">
        <v>309</v>
      </c>
      <c r="C20" s="24">
        <v>309</v>
      </c>
      <c r="D20" s="24">
        <v>308</v>
      </c>
      <c r="E20" s="23">
        <v>7894</v>
      </c>
      <c r="F20" s="24">
        <v>957</v>
      </c>
      <c r="G20" s="24"/>
      <c r="H20" s="24"/>
      <c r="I20" s="23"/>
      <c r="J20" s="24"/>
      <c r="K20" s="24"/>
      <c r="L20" s="24"/>
      <c r="M20" s="23"/>
      <c r="N20" s="24"/>
      <c r="O20" s="24"/>
      <c r="P20" s="24"/>
      <c r="Q20" s="23"/>
    </row>
    <row r="21" spans="1:17" ht="13.5">
      <c r="A21" s="6" t="s">
        <v>61</v>
      </c>
      <c r="B21" s="24">
        <v>3259</v>
      </c>
      <c r="C21" s="24"/>
      <c r="D21" s="24"/>
      <c r="E21" s="23">
        <v>385</v>
      </c>
      <c r="F21" s="24">
        <v>385</v>
      </c>
      <c r="G21" s="24"/>
      <c r="H21" s="24"/>
      <c r="I21" s="23">
        <v>958</v>
      </c>
      <c r="J21" s="24">
        <v>945</v>
      </c>
      <c r="K21" s="24">
        <v>945</v>
      </c>
      <c r="L21" s="24"/>
      <c r="M21" s="23"/>
      <c r="N21" s="24"/>
      <c r="O21" s="24"/>
      <c r="P21" s="24"/>
      <c r="Q21" s="23">
        <v>390</v>
      </c>
    </row>
    <row r="22" spans="1:17" ht="13.5">
      <c r="A22" s="6" t="s">
        <v>62</v>
      </c>
      <c r="B22" s="24">
        <v>-300</v>
      </c>
      <c r="C22" s="24">
        <v>-150</v>
      </c>
      <c r="D22" s="24">
        <v>-150</v>
      </c>
      <c r="E22" s="23"/>
      <c r="F22" s="24"/>
      <c r="G22" s="24"/>
      <c r="H22" s="24"/>
      <c r="I22" s="23"/>
      <c r="J22" s="24"/>
      <c r="K22" s="24"/>
      <c r="L22" s="24"/>
      <c r="M22" s="23"/>
      <c r="N22" s="24"/>
      <c r="O22" s="24"/>
      <c r="P22" s="24"/>
      <c r="Q22" s="23"/>
    </row>
    <row r="23" spans="1:17" ht="13.5">
      <c r="A23" s="6" t="s">
        <v>63</v>
      </c>
      <c r="B23" s="24">
        <v>-25410</v>
      </c>
      <c r="C23" s="24">
        <v>-124005</v>
      </c>
      <c r="D23" s="24">
        <v>-301732</v>
      </c>
      <c r="E23" s="23">
        <v>-25579</v>
      </c>
      <c r="F23" s="24">
        <v>-23325</v>
      </c>
      <c r="G23" s="24">
        <v>-91966</v>
      </c>
      <c r="H23" s="24">
        <v>-267829</v>
      </c>
      <c r="I23" s="23">
        <v>1152</v>
      </c>
      <c r="J23" s="24">
        <v>-7656</v>
      </c>
      <c r="K23" s="24">
        <v>-70247</v>
      </c>
      <c r="L23" s="24">
        <v>-248900</v>
      </c>
      <c r="M23" s="23">
        <v>-34708</v>
      </c>
      <c r="N23" s="24">
        <v>-20863</v>
      </c>
      <c r="O23" s="24">
        <v>-46907</v>
      </c>
      <c r="P23" s="24">
        <v>-49006</v>
      </c>
      <c r="Q23" s="23">
        <v>-14135</v>
      </c>
    </row>
    <row r="24" spans="1:17" ht="13.5">
      <c r="A24" s="6" t="s">
        <v>225</v>
      </c>
      <c r="B24" s="24">
        <v>235139</v>
      </c>
      <c r="C24" s="24">
        <v>250829</v>
      </c>
      <c r="D24" s="24">
        <v>189407</v>
      </c>
      <c r="E24" s="23">
        <v>-84042</v>
      </c>
      <c r="F24" s="24">
        <v>152868</v>
      </c>
      <c r="G24" s="24">
        <v>197230</v>
      </c>
      <c r="H24" s="24">
        <v>159938</v>
      </c>
      <c r="I24" s="23">
        <v>-234291</v>
      </c>
      <c r="J24" s="24">
        <v>-41155</v>
      </c>
      <c r="K24" s="24">
        <v>23143</v>
      </c>
      <c r="L24" s="24">
        <v>-20495</v>
      </c>
      <c r="M24" s="23">
        <v>-122740</v>
      </c>
      <c r="N24" s="24">
        <v>-25513</v>
      </c>
      <c r="O24" s="24">
        <v>4468</v>
      </c>
      <c r="P24" s="24">
        <v>-4764</v>
      </c>
      <c r="Q24" s="23">
        <v>-39124</v>
      </c>
    </row>
    <row r="25" spans="1:17" ht="13.5">
      <c r="A25" s="6" t="s">
        <v>226</v>
      </c>
      <c r="B25" s="24">
        <v>-131389</v>
      </c>
      <c r="C25" s="24">
        <v>-79652</v>
      </c>
      <c r="D25" s="24">
        <v>-59146</v>
      </c>
      <c r="E25" s="23">
        <v>53011</v>
      </c>
      <c r="F25" s="24">
        <v>-80669</v>
      </c>
      <c r="G25" s="24">
        <v>-65800</v>
      </c>
      <c r="H25" s="24">
        <v>-24060</v>
      </c>
      <c r="I25" s="23">
        <v>92717</v>
      </c>
      <c r="J25" s="24">
        <v>4161</v>
      </c>
      <c r="K25" s="24">
        <v>22655</v>
      </c>
      <c r="L25" s="24">
        <v>99314</v>
      </c>
      <c r="M25" s="23">
        <v>52655</v>
      </c>
      <c r="N25" s="24">
        <v>34571</v>
      </c>
      <c r="O25" s="24">
        <v>53478</v>
      </c>
      <c r="P25" s="24">
        <v>59168</v>
      </c>
      <c r="Q25" s="23">
        <v>-12250</v>
      </c>
    </row>
    <row r="26" spans="1:17" ht="13.5">
      <c r="A26" s="6" t="s">
        <v>229</v>
      </c>
      <c r="B26" s="24"/>
      <c r="C26" s="24"/>
      <c r="D26" s="24"/>
      <c r="E26" s="23">
        <v>7389</v>
      </c>
      <c r="F26" s="24"/>
      <c r="G26" s="24"/>
      <c r="H26" s="24"/>
      <c r="I26" s="23">
        <v>13597</v>
      </c>
      <c r="J26" s="24"/>
      <c r="K26" s="24"/>
      <c r="L26" s="24"/>
      <c r="M26" s="23">
        <v>8108</v>
      </c>
      <c r="N26" s="24"/>
      <c r="O26" s="24"/>
      <c r="P26" s="24"/>
      <c r="Q26" s="23">
        <v>9360</v>
      </c>
    </row>
    <row r="27" spans="1:17" ht="13.5">
      <c r="A27" s="6" t="s">
        <v>130</v>
      </c>
      <c r="B27" s="24">
        <v>21649</v>
      </c>
      <c r="C27" s="24">
        <v>18420</v>
      </c>
      <c r="D27" s="24">
        <v>31919</v>
      </c>
      <c r="E27" s="23">
        <v>-8731</v>
      </c>
      <c r="F27" s="24">
        <v>-856</v>
      </c>
      <c r="G27" s="24">
        <v>28188</v>
      </c>
      <c r="H27" s="24">
        <v>32039</v>
      </c>
      <c r="I27" s="23">
        <v>11231</v>
      </c>
      <c r="J27" s="24">
        <v>25209</v>
      </c>
      <c r="K27" s="24">
        <v>27151</v>
      </c>
      <c r="L27" s="24">
        <v>21572</v>
      </c>
      <c r="M27" s="23">
        <v>-9080</v>
      </c>
      <c r="N27" s="24">
        <v>-13981</v>
      </c>
      <c r="O27" s="24">
        <v>-3672</v>
      </c>
      <c r="P27" s="24">
        <v>5283</v>
      </c>
      <c r="Q27" s="23">
        <v>-388</v>
      </c>
    </row>
    <row r="28" spans="1:17" ht="13.5">
      <c r="A28" s="6" t="s">
        <v>232</v>
      </c>
      <c r="B28" s="24">
        <v>345430</v>
      </c>
      <c r="C28" s="24">
        <v>315683</v>
      </c>
      <c r="D28" s="24">
        <v>-16790</v>
      </c>
      <c r="E28" s="23">
        <v>274651</v>
      </c>
      <c r="F28" s="24">
        <v>355248</v>
      </c>
      <c r="G28" s="24">
        <v>298612</v>
      </c>
      <c r="H28" s="24">
        <v>36992</v>
      </c>
      <c r="I28" s="23">
        <v>136448</v>
      </c>
      <c r="J28" s="24">
        <v>216718</v>
      </c>
      <c r="K28" s="24">
        <v>199347</v>
      </c>
      <c r="L28" s="24">
        <v>-16944</v>
      </c>
      <c r="M28" s="23">
        <v>64327</v>
      </c>
      <c r="N28" s="24">
        <v>84450</v>
      </c>
      <c r="O28" s="24">
        <v>63136</v>
      </c>
      <c r="P28" s="24">
        <v>40791</v>
      </c>
      <c r="Q28" s="23">
        <v>76755</v>
      </c>
    </row>
    <row r="29" spans="1:17" ht="13.5">
      <c r="A29" s="6" t="s">
        <v>233</v>
      </c>
      <c r="B29" s="24">
        <v>125</v>
      </c>
      <c r="C29" s="24">
        <v>122</v>
      </c>
      <c r="D29" s="24">
        <v>6</v>
      </c>
      <c r="E29" s="23">
        <v>173</v>
      </c>
      <c r="F29" s="24">
        <v>106</v>
      </c>
      <c r="G29" s="24">
        <v>99</v>
      </c>
      <c r="H29" s="24">
        <v>7</v>
      </c>
      <c r="I29" s="23">
        <v>680</v>
      </c>
      <c r="J29" s="24">
        <v>570</v>
      </c>
      <c r="K29" s="24">
        <v>564</v>
      </c>
      <c r="L29" s="24">
        <v>7</v>
      </c>
      <c r="M29" s="23">
        <v>1138</v>
      </c>
      <c r="N29" s="24">
        <v>579</v>
      </c>
      <c r="O29" s="24">
        <v>572</v>
      </c>
      <c r="P29" s="24">
        <v>11</v>
      </c>
      <c r="Q29" s="23">
        <v>936</v>
      </c>
    </row>
    <row r="30" spans="1:17" ht="13.5">
      <c r="A30" s="6" t="s">
        <v>234</v>
      </c>
      <c r="B30" s="24">
        <v>-8263</v>
      </c>
      <c r="C30" s="24">
        <v>-5731</v>
      </c>
      <c r="D30" s="24">
        <v>-2796</v>
      </c>
      <c r="E30" s="23">
        <v>-14722</v>
      </c>
      <c r="F30" s="24">
        <v>-9807</v>
      </c>
      <c r="G30" s="24">
        <v>-7467</v>
      </c>
      <c r="H30" s="24">
        <v>-2697</v>
      </c>
      <c r="I30" s="23">
        <v>-18233</v>
      </c>
      <c r="J30" s="24">
        <v>-13544</v>
      </c>
      <c r="K30" s="24">
        <v>-9961</v>
      </c>
      <c r="L30" s="24">
        <v>-4664</v>
      </c>
      <c r="M30" s="23">
        <v>-16431</v>
      </c>
      <c r="N30" s="24">
        <v>-11614</v>
      </c>
      <c r="O30" s="24">
        <v>-7296</v>
      </c>
      <c r="P30" s="24">
        <v>-3182</v>
      </c>
      <c r="Q30" s="23">
        <v>-12251</v>
      </c>
    </row>
    <row r="31" spans="1:17" ht="13.5">
      <c r="A31" s="6" t="s">
        <v>64</v>
      </c>
      <c r="B31" s="24">
        <v>-43307</v>
      </c>
      <c r="C31" s="24">
        <v>-19337</v>
      </c>
      <c r="D31" s="24">
        <v>-19314</v>
      </c>
      <c r="E31" s="23">
        <v>-68197</v>
      </c>
      <c r="F31" s="24">
        <v>-68183</v>
      </c>
      <c r="G31" s="24">
        <v>-38237</v>
      </c>
      <c r="H31" s="24">
        <v>-38219</v>
      </c>
      <c r="I31" s="23">
        <v>-51597</v>
      </c>
      <c r="J31" s="24">
        <v>-51575</v>
      </c>
      <c r="K31" s="24">
        <v>-29355</v>
      </c>
      <c r="L31" s="24">
        <v>-29243</v>
      </c>
      <c r="M31" s="23">
        <v>-37915</v>
      </c>
      <c r="N31" s="24">
        <v>-37508</v>
      </c>
      <c r="O31" s="24">
        <v>-18680</v>
      </c>
      <c r="P31" s="24">
        <v>-18568</v>
      </c>
      <c r="Q31" s="23">
        <v>-25543</v>
      </c>
    </row>
    <row r="32" spans="1:17" ht="14.25" thickBot="1">
      <c r="A32" s="5" t="s">
        <v>236</v>
      </c>
      <c r="B32" s="26">
        <v>293985</v>
      </c>
      <c r="C32" s="26">
        <v>290735</v>
      </c>
      <c r="D32" s="26">
        <v>-38894</v>
      </c>
      <c r="E32" s="25">
        <v>191905</v>
      </c>
      <c r="F32" s="26">
        <v>277363</v>
      </c>
      <c r="G32" s="26">
        <v>253007</v>
      </c>
      <c r="H32" s="26">
        <v>-3917</v>
      </c>
      <c r="I32" s="25">
        <v>73072</v>
      </c>
      <c r="J32" s="26">
        <v>157942</v>
      </c>
      <c r="K32" s="26">
        <v>160595</v>
      </c>
      <c r="L32" s="26">
        <v>-50845</v>
      </c>
      <c r="M32" s="25">
        <v>11120</v>
      </c>
      <c r="N32" s="26">
        <v>35907</v>
      </c>
      <c r="O32" s="26">
        <v>37732</v>
      </c>
      <c r="P32" s="26">
        <v>19052</v>
      </c>
      <c r="Q32" s="25">
        <v>39896</v>
      </c>
    </row>
    <row r="33" spans="1:17" ht="14.25" thickTop="1">
      <c r="A33" s="6" t="s">
        <v>237</v>
      </c>
      <c r="B33" s="24"/>
      <c r="C33" s="24"/>
      <c r="D33" s="24"/>
      <c r="E33" s="23">
        <v>-5000</v>
      </c>
      <c r="F33" s="24">
        <v>-5000</v>
      </c>
      <c r="G33" s="24">
        <v>-5000</v>
      </c>
      <c r="H33" s="24">
        <v>-5000</v>
      </c>
      <c r="I33" s="23"/>
      <c r="J33" s="24"/>
      <c r="K33" s="24"/>
      <c r="L33" s="24"/>
      <c r="M33" s="23"/>
      <c r="N33" s="24"/>
      <c r="O33" s="24"/>
      <c r="P33" s="24"/>
      <c r="Q33" s="23">
        <v>-80100</v>
      </c>
    </row>
    <row r="34" spans="1:17" ht="13.5">
      <c r="A34" s="6" t="s">
        <v>239</v>
      </c>
      <c r="B34" s="24"/>
      <c r="C34" s="24"/>
      <c r="D34" s="24"/>
      <c r="E34" s="23"/>
      <c r="F34" s="24"/>
      <c r="G34" s="24"/>
      <c r="H34" s="24"/>
      <c r="I34" s="23"/>
      <c r="J34" s="24"/>
      <c r="K34" s="24"/>
      <c r="L34" s="24"/>
      <c r="M34" s="23">
        <v>-50000</v>
      </c>
      <c r="N34" s="24">
        <v>-50000</v>
      </c>
      <c r="O34" s="24">
        <v>-50000</v>
      </c>
      <c r="P34" s="24"/>
      <c r="Q34" s="23">
        <v>-50000</v>
      </c>
    </row>
    <row r="35" spans="1:17" ht="13.5">
      <c r="A35" s="6" t="s">
        <v>65</v>
      </c>
      <c r="B35" s="24">
        <v>-323120</v>
      </c>
      <c r="C35" s="24">
        <v>-54571</v>
      </c>
      <c r="D35" s="24">
        <v>-11920</v>
      </c>
      <c r="E35" s="23">
        <v>-79348</v>
      </c>
      <c r="F35" s="24">
        <v>-76826</v>
      </c>
      <c r="G35" s="24">
        <v>-49453</v>
      </c>
      <c r="H35" s="24">
        <v>-31485</v>
      </c>
      <c r="I35" s="23">
        <v>-86855</v>
      </c>
      <c r="J35" s="24">
        <v>-36528</v>
      </c>
      <c r="K35" s="24">
        <v>-33902</v>
      </c>
      <c r="L35" s="24">
        <v>-3400</v>
      </c>
      <c r="M35" s="23">
        <v>-120685</v>
      </c>
      <c r="N35" s="24">
        <v>-116946</v>
      </c>
      <c r="O35" s="24">
        <v>-107168</v>
      </c>
      <c r="P35" s="24">
        <v>-98541</v>
      </c>
      <c r="Q35" s="23">
        <v>-49431</v>
      </c>
    </row>
    <row r="36" spans="1:17" ht="13.5">
      <c r="A36" s="6" t="s">
        <v>66</v>
      </c>
      <c r="B36" s="24">
        <v>-39543</v>
      </c>
      <c r="C36" s="24">
        <v>-19178</v>
      </c>
      <c r="D36" s="24">
        <v>-9196</v>
      </c>
      <c r="E36" s="23">
        <v>-43812</v>
      </c>
      <c r="F36" s="24">
        <v>-29900</v>
      </c>
      <c r="G36" s="24">
        <v>-29170</v>
      </c>
      <c r="H36" s="24">
        <v>-14690</v>
      </c>
      <c r="I36" s="23">
        <v>-36382</v>
      </c>
      <c r="J36" s="24">
        <v>-19728</v>
      </c>
      <c r="K36" s="24">
        <v>-7780</v>
      </c>
      <c r="L36" s="24">
        <v>-300</v>
      </c>
      <c r="M36" s="23">
        <v>-21152</v>
      </c>
      <c r="N36" s="24">
        <v>-16292</v>
      </c>
      <c r="O36" s="24">
        <v>-11381</v>
      </c>
      <c r="P36" s="24">
        <v>-7192</v>
      </c>
      <c r="Q36" s="23">
        <v>-14119</v>
      </c>
    </row>
    <row r="37" spans="1:17" ht="13.5">
      <c r="A37" s="6" t="s">
        <v>240</v>
      </c>
      <c r="B37" s="24"/>
      <c r="C37" s="24"/>
      <c r="D37" s="24"/>
      <c r="E37" s="23"/>
      <c r="F37" s="24"/>
      <c r="G37" s="24"/>
      <c r="H37" s="24"/>
      <c r="I37" s="23"/>
      <c r="J37" s="24"/>
      <c r="K37" s="24"/>
      <c r="L37" s="24"/>
      <c r="M37" s="23"/>
      <c r="N37" s="24">
        <v>-2000</v>
      </c>
      <c r="O37" s="24">
        <v>-2000</v>
      </c>
      <c r="P37" s="24">
        <v>-2000</v>
      </c>
      <c r="Q37" s="23">
        <v>-2000</v>
      </c>
    </row>
    <row r="38" spans="1:17" ht="13.5">
      <c r="A38" s="6" t="s">
        <v>67</v>
      </c>
      <c r="B38" s="24">
        <v>-4766</v>
      </c>
      <c r="C38" s="24"/>
      <c r="D38" s="24"/>
      <c r="E38" s="23">
        <v>-4813</v>
      </c>
      <c r="F38" s="24">
        <v>-4766</v>
      </c>
      <c r="G38" s="24"/>
      <c r="H38" s="24"/>
      <c r="I38" s="23">
        <v>-4813</v>
      </c>
      <c r="J38" s="24">
        <v>-4766</v>
      </c>
      <c r="K38" s="24"/>
      <c r="L38" s="24"/>
      <c r="M38" s="23">
        <v>-4813</v>
      </c>
      <c r="N38" s="24">
        <v>-4766</v>
      </c>
      <c r="O38" s="24"/>
      <c r="P38" s="24"/>
      <c r="Q38" s="23">
        <v>-4813</v>
      </c>
    </row>
    <row r="39" spans="1:17" ht="13.5">
      <c r="A39" s="6" t="s">
        <v>130</v>
      </c>
      <c r="B39" s="24">
        <v>-3891</v>
      </c>
      <c r="C39" s="24">
        <v>-7196</v>
      </c>
      <c r="D39" s="24">
        <v>-1488</v>
      </c>
      <c r="E39" s="23">
        <v>-794</v>
      </c>
      <c r="F39" s="24">
        <v>-669</v>
      </c>
      <c r="G39" s="24">
        <v>-4480</v>
      </c>
      <c r="H39" s="24">
        <v>286</v>
      </c>
      <c r="I39" s="23">
        <v>-106</v>
      </c>
      <c r="J39" s="24">
        <v>114</v>
      </c>
      <c r="K39" s="24">
        <v>-4766</v>
      </c>
      <c r="L39" s="24"/>
      <c r="M39" s="23">
        <v>352</v>
      </c>
      <c r="N39" s="24">
        <v>352</v>
      </c>
      <c r="O39" s="24">
        <v>-4413</v>
      </c>
      <c r="P39" s="24">
        <v>2</v>
      </c>
      <c r="Q39" s="23">
        <v>-786</v>
      </c>
    </row>
    <row r="40" spans="1:17" ht="14.25" thickBot="1">
      <c r="A40" s="5" t="s">
        <v>244</v>
      </c>
      <c r="B40" s="26">
        <v>-371321</v>
      </c>
      <c r="C40" s="26">
        <v>-80946</v>
      </c>
      <c r="D40" s="26">
        <v>-22604</v>
      </c>
      <c r="E40" s="25">
        <v>-133768</v>
      </c>
      <c r="F40" s="26">
        <v>-117161</v>
      </c>
      <c r="G40" s="26">
        <v>-88103</v>
      </c>
      <c r="H40" s="26">
        <v>-50889</v>
      </c>
      <c r="I40" s="25">
        <v>-35357</v>
      </c>
      <c r="J40" s="26">
        <v>36090</v>
      </c>
      <c r="K40" s="26">
        <v>3551</v>
      </c>
      <c r="L40" s="26">
        <v>-3700</v>
      </c>
      <c r="M40" s="25">
        <v>-128298</v>
      </c>
      <c r="N40" s="26">
        <v>-119302</v>
      </c>
      <c r="O40" s="26">
        <v>-124963</v>
      </c>
      <c r="P40" s="26">
        <v>-107730</v>
      </c>
      <c r="Q40" s="25">
        <v>-70049</v>
      </c>
    </row>
    <row r="41" spans="1:17" ht="14.25" thickTop="1">
      <c r="A41" s="6" t="s">
        <v>68</v>
      </c>
      <c r="B41" s="24">
        <v>-98900</v>
      </c>
      <c r="C41" s="24">
        <v>-98900</v>
      </c>
      <c r="D41" s="24">
        <v>83200</v>
      </c>
      <c r="E41" s="23">
        <v>102700</v>
      </c>
      <c r="F41" s="24">
        <v>-96200</v>
      </c>
      <c r="G41" s="24">
        <v>-46200</v>
      </c>
      <c r="H41" s="24">
        <v>74700</v>
      </c>
      <c r="I41" s="23">
        <v>38370</v>
      </c>
      <c r="J41" s="24"/>
      <c r="K41" s="24"/>
      <c r="L41" s="24"/>
      <c r="M41" s="23"/>
      <c r="N41" s="24"/>
      <c r="O41" s="24"/>
      <c r="P41" s="24"/>
      <c r="Q41" s="23"/>
    </row>
    <row r="42" spans="1:17" ht="13.5">
      <c r="A42" s="6" t="s">
        <v>245</v>
      </c>
      <c r="B42" s="24">
        <v>100000</v>
      </c>
      <c r="C42" s="24"/>
      <c r="D42" s="24"/>
      <c r="E42" s="23">
        <v>200000</v>
      </c>
      <c r="F42" s="24"/>
      <c r="G42" s="24"/>
      <c r="H42" s="24"/>
      <c r="I42" s="23">
        <v>107000</v>
      </c>
      <c r="J42" s="24">
        <v>67000</v>
      </c>
      <c r="K42" s="24"/>
      <c r="L42" s="24"/>
      <c r="M42" s="23">
        <v>100000</v>
      </c>
      <c r="N42" s="24">
        <v>100000</v>
      </c>
      <c r="O42" s="24">
        <v>100000</v>
      </c>
      <c r="P42" s="24">
        <v>40000</v>
      </c>
      <c r="Q42" s="23"/>
    </row>
    <row r="43" spans="1:17" ht="13.5">
      <c r="A43" s="6" t="s">
        <v>246</v>
      </c>
      <c r="B43" s="24">
        <v>-50679</v>
      </c>
      <c r="C43" s="24">
        <v>-33786</v>
      </c>
      <c r="D43" s="24">
        <v>-16893</v>
      </c>
      <c r="E43" s="23">
        <v>-47580</v>
      </c>
      <c r="F43" s="24">
        <v>-35685</v>
      </c>
      <c r="G43" s="24">
        <v>-23790</v>
      </c>
      <c r="H43" s="24">
        <v>-11895</v>
      </c>
      <c r="I43" s="23">
        <v>-80057</v>
      </c>
      <c r="J43" s="24">
        <v>-68834</v>
      </c>
      <c r="K43" s="24">
        <v>-20790</v>
      </c>
      <c r="L43" s="24">
        <v>-10395</v>
      </c>
      <c r="M43" s="23">
        <v>-35403</v>
      </c>
      <c r="N43" s="24">
        <v>-25008</v>
      </c>
      <c r="O43" s="24">
        <v>-14613</v>
      </c>
      <c r="P43" s="24">
        <v>-6916</v>
      </c>
      <c r="Q43" s="23">
        <v>-26772</v>
      </c>
    </row>
    <row r="44" spans="1:17" ht="13.5">
      <c r="A44" s="6" t="s">
        <v>249</v>
      </c>
      <c r="B44" s="24">
        <v>-15493</v>
      </c>
      <c r="C44" s="24">
        <v>-10229</v>
      </c>
      <c r="D44" s="24"/>
      <c r="E44" s="23">
        <v>-20634</v>
      </c>
      <c r="F44" s="24">
        <v>-15410</v>
      </c>
      <c r="G44" s="24">
        <v>-10224</v>
      </c>
      <c r="H44" s="24"/>
      <c r="I44" s="23">
        <v>-19316</v>
      </c>
      <c r="J44" s="24">
        <v>-14292</v>
      </c>
      <c r="K44" s="24">
        <v>-9338</v>
      </c>
      <c r="L44" s="24"/>
      <c r="M44" s="23">
        <v>-10953</v>
      </c>
      <c r="N44" s="24">
        <v>-7195</v>
      </c>
      <c r="O44" s="24"/>
      <c r="P44" s="24"/>
      <c r="Q44" s="23">
        <v>-4544</v>
      </c>
    </row>
    <row r="45" spans="1:17" ht="13.5">
      <c r="A45" s="6" t="s">
        <v>69</v>
      </c>
      <c r="B45" s="24">
        <v>476</v>
      </c>
      <c r="C45" s="24">
        <v>476</v>
      </c>
      <c r="D45" s="24"/>
      <c r="E45" s="23"/>
      <c r="F45" s="24">
        <v>11087</v>
      </c>
      <c r="G45" s="24">
        <v>10734</v>
      </c>
      <c r="H45" s="24"/>
      <c r="I45" s="23"/>
      <c r="J45" s="24"/>
      <c r="K45" s="24"/>
      <c r="L45" s="24"/>
      <c r="M45" s="23"/>
      <c r="N45" s="24"/>
      <c r="O45" s="24"/>
      <c r="P45" s="24"/>
      <c r="Q45" s="23"/>
    </row>
    <row r="46" spans="1:17" ht="13.5">
      <c r="A46" s="6" t="s">
        <v>252</v>
      </c>
      <c r="B46" s="24">
        <v>-26663</v>
      </c>
      <c r="C46" s="24">
        <v>-26591</v>
      </c>
      <c r="D46" s="24">
        <v>-17103</v>
      </c>
      <c r="E46" s="23">
        <v>-7237</v>
      </c>
      <c r="F46" s="24">
        <v>-7231</v>
      </c>
      <c r="G46" s="24">
        <v>-6257</v>
      </c>
      <c r="H46" s="24">
        <v>-3799</v>
      </c>
      <c r="I46" s="23">
        <v>-7212</v>
      </c>
      <c r="J46" s="24">
        <v>-7204</v>
      </c>
      <c r="K46" s="24">
        <v>-7181</v>
      </c>
      <c r="L46" s="24">
        <v>-5908</v>
      </c>
      <c r="M46" s="23">
        <v>-6776</v>
      </c>
      <c r="N46" s="24">
        <v>-6770</v>
      </c>
      <c r="O46" s="24">
        <v>-6755</v>
      </c>
      <c r="P46" s="24">
        <v>-5499</v>
      </c>
      <c r="Q46" s="23">
        <v>-30</v>
      </c>
    </row>
    <row r="47" spans="1:17" ht="13.5">
      <c r="A47" s="6" t="s">
        <v>70</v>
      </c>
      <c r="B47" s="24">
        <v>-6300</v>
      </c>
      <c r="C47" s="24"/>
      <c r="D47" s="24">
        <v>-4607</v>
      </c>
      <c r="E47" s="23">
        <v>-6300</v>
      </c>
      <c r="F47" s="24">
        <v>-6300</v>
      </c>
      <c r="G47" s="24"/>
      <c r="H47" s="24">
        <v>-5077</v>
      </c>
      <c r="I47" s="23">
        <v>-6300</v>
      </c>
      <c r="J47" s="24">
        <v>-6300</v>
      </c>
      <c r="K47" s="24"/>
      <c r="L47" s="24">
        <v>-4594</v>
      </c>
      <c r="M47" s="23">
        <v>-6300</v>
      </c>
      <c r="N47" s="24">
        <v>-6300</v>
      </c>
      <c r="O47" s="24">
        <v>-3564</v>
      </c>
      <c r="P47" s="24">
        <v>-1595</v>
      </c>
      <c r="Q47" s="23">
        <v>-6300</v>
      </c>
    </row>
    <row r="48" spans="1:17" ht="14.25" thickBot="1">
      <c r="A48" s="5" t="s">
        <v>253</v>
      </c>
      <c r="B48" s="26">
        <v>-97559</v>
      </c>
      <c r="C48" s="26">
        <v>-169029</v>
      </c>
      <c r="D48" s="26">
        <v>44596</v>
      </c>
      <c r="E48" s="25">
        <v>627978</v>
      </c>
      <c r="F48" s="26">
        <v>-149739</v>
      </c>
      <c r="G48" s="26">
        <v>-75738</v>
      </c>
      <c r="H48" s="26">
        <v>53928</v>
      </c>
      <c r="I48" s="25">
        <v>-23925</v>
      </c>
      <c r="J48" s="26">
        <v>-143870</v>
      </c>
      <c r="K48" s="26">
        <v>-120140</v>
      </c>
      <c r="L48" s="26">
        <v>103811</v>
      </c>
      <c r="M48" s="25">
        <v>148397</v>
      </c>
      <c r="N48" s="26">
        <v>104726</v>
      </c>
      <c r="O48" s="26">
        <v>125066</v>
      </c>
      <c r="P48" s="26">
        <v>75988</v>
      </c>
      <c r="Q48" s="25">
        <v>60453</v>
      </c>
    </row>
    <row r="49" spans="1:17" ht="14.25" thickTop="1">
      <c r="A49" s="7" t="s">
        <v>254</v>
      </c>
      <c r="B49" s="24">
        <v>-174895</v>
      </c>
      <c r="C49" s="24">
        <v>40759</v>
      </c>
      <c r="D49" s="24">
        <v>-16902</v>
      </c>
      <c r="E49" s="23">
        <v>686115</v>
      </c>
      <c r="F49" s="24">
        <v>10462</v>
      </c>
      <c r="G49" s="24">
        <v>89165</v>
      </c>
      <c r="H49" s="24">
        <v>-878</v>
      </c>
      <c r="I49" s="23">
        <v>13788</v>
      </c>
      <c r="J49" s="24">
        <v>50162</v>
      </c>
      <c r="K49" s="24">
        <v>44006</v>
      </c>
      <c r="L49" s="24">
        <v>49266</v>
      </c>
      <c r="M49" s="23">
        <v>31219</v>
      </c>
      <c r="N49" s="24">
        <v>21331</v>
      </c>
      <c r="O49" s="24">
        <v>37835</v>
      </c>
      <c r="P49" s="24">
        <v>-12689</v>
      </c>
      <c r="Q49" s="23">
        <v>30299</v>
      </c>
    </row>
    <row r="50" spans="1:17" ht="13.5">
      <c r="A50" s="7" t="s">
        <v>255</v>
      </c>
      <c r="B50" s="24">
        <v>981540</v>
      </c>
      <c r="C50" s="24">
        <v>981540</v>
      </c>
      <c r="D50" s="24">
        <v>981540</v>
      </c>
      <c r="E50" s="23">
        <v>295425</v>
      </c>
      <c r="F50" s="24">
        <v>295425</v>
      </c>
      <c r="G50" s="24">
        <v>295425</v>
      </c>
      <c r="H50" s="24">
        <v>295425</v>
      </c>
      <c r="I50" s="23">
        <v>281636</v>
      </c>
      <c r="J50" s="24">
        <v>281636</v>
      </c>
      <c r="K50" s="24">
        <v>281636</v>
      </c>
      <c r="L50" s="24">
        <v>281636</v>
      </c>
      <c r="M50" s="23">
        <v>250417</v>
      </c>
      <c r="N50" s="24">
        <v>250417</v>
      </c>
      <c r="O50" s="24">
        <v>250417</v>
      </c>
      <c r="P50" s="24">
        <v>250417</v>
      </c>
      <c r="Q50" s="23">
        <v>220118</v>
      </c>
    </row>
    <row r="51" spans="1:17" ht="14.25" thickBot="1">
      <c r="A51" s="7" t="s">
        <v>255</v>
      </c>
      <c r="B51" s="24">
        <v>806644</v>
      </c>
      <c r="C51" s="24">
        <v>1022300</v>
      </c>
      <c r="D51" s="24">
        <v>964638</v>
      </c>
      <c r="E51" s="23">
        <v>981540</v>
      </c>
      <c r="F51" s="24">
        <v>305887</v>
      </c>
      <c r="G51" s="24">
        <v>384590</v>
      </c>
      <c r="H51" s="24">
        <v>294546</v>
      </c>
      <c r="I51" s="23">
        <v>295425</v>
      </c>
      <c r="J51" s="24">
        <v>331799</v>
      </c>
      <c r="K51" s="24">
        <v>325642</v>
      </c>
      <c r="L51" s="24">
        <v>330902</v>
      </c>
      <c r="M51" s="23">
        <v>281636</v>
      </c>
      <c r="N51" s="24">
        <v>271749</v>
      </c>
      <c r="O51" s="24">
        <v>288253</v>
      </c>
      <c r="P51" s="24">
        <v>237727</v>
      </c>
      <c r="Q51" s="23">
        <v>250417</v>
      </c>
    </row>
    <row r="52" spans="1:17" ht="14.25" thickTop="1">
      <c r="A52" s="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4" ht="13.5">
      <c r="A54" s="20" t="s">
        <v>203</v>
      </c>
    </row>
    <row r="55" ht="13.5">
      <c r="A55" s="20" t="s">
        <v>204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Q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85</v>
      </c>
      <c r="B4" s="15" t="str">
        <f>HYPERLINK("http://www.kabupro.jp/mark/20140814/S1002OQA.htm","四半期報告書")</f>
        <v>四半期報告書</v>
      </c>
      <c r="C4" s="15" t="str">
        <f>HYPERLINK("http://www.kabupro.jp/mark/20140515/S1001R93.htm","四半期報告書")</f>
        <v>四半期報告書</v>
      </c>
      <c r="D4" s="15" t="str">
        <f>HYPERLINK("http://www.kabupro.jp/mark/20140214/S100147F.htm","四半期報告書")</f>
        <v>四半期報告書</v>
      </c>
      <c r="E4" s="15" t="str">
        <f>HYPERLINK("http://www.kabupro.jp/mark/20140814/S1002OQA.htm","四半期報告書")</f>
        <v>四半期報告書</v>
      </c>
      <c r="F4" s="15" t="str">
        <f>HYPERLINK("http://www.kabupro.jp/mark/20130814/S000EASZ.htm","四半期報告書")</f>
        <v>四半期報告書</v>
      </c>
      <c r="G4" s="15" t="str">
        <f>HYPERLINK("http://www.kabupro.jp/mark/20130515/S000DDJM.htm","四半期報告書")</f>
        <v>四半期報告書</v>
      </c>
      <c r="H4" s="15" t="str">
        <f>HYPERLINK("http://www.kabupro.jp/mark/20130214/S000CVU5.htm","四半期報告書")</f>
        <v>四半期報告書</v>
      </c>
      <c r="I4" s="15" t="str">
        <f>HYPERLINK("http://www.kabupro.jp/mark/20131224/S1000SUZ.htm","有価証券報告書")</f>
        <v>有価証券報告書</v>
      </c>
      <c r="J4" s="15" t="str">
        <f>HYPERLINK("http://www.kabupro.jp/mark/20120813/S000BQHT.htm","四半期報告書")</f>
        <v>四半期報告書</v>
      </c>
      <c r="K4" s="15" t="str">
        <f>HYPERLINK("http://www.kabupro.jp/mark/20120515/S000AUK0.htm","四半期報告書")</f>
        <v>四半期報告書</v>
      </c>
      <c r="L4" s="15" t="str">
        <f>HYPERLINK("http://www.kabupro.jp/mark/20120214/S000A9B4.htm","四半期報告書")</f>
        <v>四半期報告書</v>
      </c>
      <c r="M4" s="15" t="str">
        <f>HYPERLINK("http://www.kabupro.jp/mark/20121225/S000CJQW.htm","有価証券報告書")</f>
        <v>有価証券報告書</v>
      </c>
      <c r="N4" s="15" t="str">
        <f>HYPERLINK("http://www.kabupro.jp/mark/20110815/S00093MO.htm","四半期報告書")</f>
        <v>四半期報告書</v>
      </c>
      <c r="O4" s="15" t="str">
        <f>HYPERLINK("http://www.kabupro.jp/mark/20110513/S00089UL.htm","四半期報告書")</f>
        <v>四半期報告書</v>
      </c>
      <c r="P4" s="15" t="str">
        <f>HYPERLINK("http://www.kabupro.jp/mark/20110214/S0007SZN.htm","四半期報告書")</f>
        <v>四半期報告書</v>
      </c>
      <c r="Q4" s="15" t="str">
        <f>HYPERLINK("http://www.kabupro.jp/mark/20111219/S0009Y4F.htm","有価証券報告書")</f>
        <v>有価証券報告書</v>
      </c>
    </row>
    <row r="5" spans="1:17" ht="14.25" thickBot="1">
      <c r="A5" s="11" t="s">
        <v>86</v>
      </c>
      <c r="B5" s="1" t="s">
        <v>25</v>
      </c>
      <c r="C5" s="1" t="s">
        <v>27</v>
      </c>
      <c r="D5" s="1" t="s">
        <v>29</v>
      </c>
      <c r="E5" s="1" t="s">
        <v>25</v>
      </c>
      <c r="F5" s="1" t="s">
        <v>31</v>
      </c>
      <c r="G5" s="1" t="s">
        <v>33</v>
      </c>
      <c r="H5" s="1" t="s">
        <v>35</v>
      </c>
      <c r="I5" s="1" t="s">
        <v>92</v>
      </c>
      <c r="J5" s="1" t="s">
        <v>37</v>
      </c>
      <c r="K5" s="1" t="s">
        <v>39</v>
      </c>
      <c r="L5" s="1" t="s">
        <v>41</v>
      </c>
      <c r="M5" s="1" t="s">
        <v>96</v>
      </c>
      <c r="N5" s="1" t="s">
        <v>205</v>
      </c>
      <c r="O5" s="1" t="s">
        <v>208</v>
      </c>
      <c r="P5" s="1" t="s">
        <v>209</v>
      </c>
      <c r="Q5" s="1" t="s">
        <v>98</v>
      </c>
    </row>
    <row r="6" spans="1:17" ht="15" thickBot="1" thickTop="1">
      <c r="A6" s="10" t="s">
        <v>87</v>
      </c>
      <c r="B6" s="18" t="s">
        <v>59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88</v>
      </c>
      <c r="B7" s="14" t="s">
        <v>101</v>
      </c>
      <c r="C7" s="14" t="s">
        <v>101</v>
      </c>
      <c r="D7" s="14" t="s">
        <v>101</v>
      </c>
      <c r="E7" s="16" t="s">
        <v>93</v>
      </c>
      <c r="F7" s="14" t="s">
        <v>101</v>
      </c>
      <c r="G7" s="14" t="s">
        <v>101</v>
      </c>
      <c r="H7" s="14" t="s">
        <v>101</v>
      </c>
      <c r="I7" s="16" t="s">
        <v>93</v>
      </c>
      <c r="J7" s="14" t="s">
        <v>101</v>
      </c>
      <c r="K7" s="14" t="s">
        <v>101</v>
      </c>
      <c r="L7" s="14" t="s">
        <v>101</v>
      </c>
      <c r="M7" s="16" t="s">
        <v>93</v>
      </c>
      <c r="N7" s="14" t="s">
        <v>101</v>
      </c>
      <c r="O7" s="14" t="s">
        <v>101</v>
      </c>
      <c r="P7" s="14" t="s">
        <v>101</v>
      </c>
      <c r="Q7" s="16" t="s">
        <v>93</v>
      </c>
    </row>
    <row r="8" spans="1:17" ht="13.5">
      <c r="A8" s="13" t="s">
        <v>89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</row>
    <row r="9" spans="1:17" ht="13.5">
      <c r="A9" s="13" t="s">
        <v>90</v>
      </c>
      <c r="B9" s="1" t="s">
        <v>26</v>
      </c>
      <c r="C9" s="1" t="s">
        <v>28</v>
      </c>
      <c r="D9" s="1" t="s">
        <v>30</v>
      </c>
      <c r="E9" s="17" t="s">
        <v>94</v>
      </c>
      <c r="F9" s="1" t="s">
        <v>32</v>
      </c>
      <c r="G9" s="1" t="s">
        <v>34</v>
      </c>
      <c r="H9" s="1" t="s">
        <v>36</v>
      </c>
      <c r="I9" s="17" t="s">
        <v>95</v>
      </c>
      <c r="J9" s="1" t="s">
        <v>38</v>
      </c>
      <c r="K9" s="1" t="s">
        <v>40</v>
      </c>
      <c r="L9" s="1" t="s">
        <v>42</v>
      </c>
      <c r="M9" s="17" t="s">
        <v>97</v>
      </c>
      <c r="N9" s="1" t="s">
        <v>43</v>
      </c>
      <c r="O9" s="1" t="s">
        <v>44</v>
      </c>
      <c r="P9" s="1" t="s">
        <v>45</v>
      </c>
      <c r="Q9" s="17" t="s">
        <v>99</v>
      </c>
    </row>
    <row r="10" spans="1:17" ht="14.25" thickBot="1">
      <c r="A10" s="13" t="s">
        <v>91</v>
      </c>
      <c r="B10" s="1" t="s">
        <v>118</v>
      </c>
      <c r="C10" s="1" t="s">
        <v>118</v>
      </c>
      <c r="D10" s="1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  <c r="J10" s="1" t="s">
        <v>118</v>
      </c>
      <c r="K10" s="1" t="s">
        <v>118</v>
      </c>
      <c r="L10" s="1" t="s">
        <v>118</v>
      </c>
      <c r="M10" s="17" t="s">
        <v>118</v>
      </c>
      <c r="N10" s="1" t="s">
        <v>118</v>
      </c>
      <c r="O10" s="1" t="s">
        <v>118</v>
      </c>
      <c r="P10" s="1" t="s">
        <v>118</v>
      </c>
      <c r="Q10" s="17" t="s">
        <v>118</v>
      </c>
    </row>
    <row r="11" spans="1:17" ht="14.25" thickTop="1">
      <c r="A11" s="9" t="s">
        <v>117</v>
      </c>
      <c r="B11" s="22">
        <v>941647</v>
      </c>
      <c r="C11" s="22">
        <v>1157303</v>
      </c>
      <c r="D11" s="22">
        <v>1099641</v>
      </c>
      <c r="E11" s="21">
        <v>1116543</v>
      </c>
      <c r="F11" s="22">
        <v>440887</v>
      </c>
      <c r="G11" s="22">
        <v>519590</v>
      </c>
      <c r="H11" s="22">
        <v>429546</v>
      </c>
      <c r="I11" s="21">
        <v>425425</v>
      </c>
      <c r="J11" s="22">
        <v>461799</v>
      </c>
      <c r="K11" s="22">
        <v>502642</v>
      </c>
      <c r="L11" s="22">
        <v>507902</v>
      </c>
      <c r="M11" s="21">
        <v>458636</v>
      </c>
      <c r="N11" s="22">
        <v>448749</v>
      </c>
      <c r="O11" s="22">
        <v>465253</v>
      </c>
      <c r="P11" s="22">
        <v>414727</v>
      </c>
      <c r="Q11" s="21">
        <v>427417</v>
      </c>
    </row>
    <row r="12" spans="1:17" ht="13.5">
      <c r="A12" s="2" t="s">
        <v>46</v>
      </c>
      <c r="B12" s="24">
        <v>103769</v>
      </c>
      <c r="C12" s="24">
        <v>133296</v>
      </c>
      <c r="D12" s="24">
        <v>346178</v>
      </c>
      <c r="E12" s="23">
        <v>94867</v>
      </c>
      <c r="F12" s="24">
        <v>98530</v>
      </c>
      <c r="G12" s="24">
        <v>116328</v>
      </c>
      <c r="H12" s="24">
        <v>311543</v>
      </c>
      <c r="I12" s="23">
        <v>82416</v>
      </c>
      <c r="J12" s="24">
        <v>87832</v>
      </c>
      <c r="K12" s="24">
        <v>113889</v>
      </c>
      <c r="L12" s="24">
        <v>311858</v>
      </c>
      <c r="M12" s="23">
        <v>90074</v>
      </c>
      <c r="N12" s="24">
        <v>86592</v>
      </c>
      <c r="O12" s="24">
        <v>91434</v>
      </c>
      <c r="P12" s="24">
        <v>91594</v>
      </c>
      <c r="Q12" s="23">
        <v>73850</v>
      </c>
    </row>
    <row r="13" spans="1:17" ht="13.5">
      <c r="A13" s="2" t="s">
        <v>123</v>
      </c>
      <c r="B13" s="24"/>
      <c r="C13" s="24"/>
      <c r="D13" s="24"/>
      <c r="E13" s="23"/>
      <c r="F13" s="24"/>
      <c r="G13" s="24"/>
      <c r="H13" s="24"/>
      <c r="I13" s="23"/>
      <c r="J13" s="24"/>
      <c r="K13" s="24"/>
      <c r="L13" s="24">
        <v>50000</v>
      </c>
      <c r="M13" s="23">
        <v>50000</v>
      </c>
      <c r="N13" s="24">
        <v>50000</v>
      </c>
      <c r="O13" s="24">
        <v>50000</v>
      </c>
      <c r="P13" s="24">
        <v>50000</v>
      </c>
      <c r="Q13" s="23">
        <v>50000</v>
      </c>
    </row>
    <row r="14" spans="1:17" ht="13.5">
      <c r="A14" s="2" t="s">
        <v>47</v>
      </c>
      <c r="B14" s="24">
        <v>473230</v>
      </c>
      <c r="C14" s="24">
        <v>457540</v>
      </c>
      <c r="D14" s="24">
        <v>518963</v>
      </c>
      <c r="E14" s="23">
        <v>708370</v>
      </c>
      <c r="F14" s="24">
        <v>471460</v>
      </c>
      <c r="G14" s="24">
        <v>427097</v>
      </c>
      <c r="H14" s="24">
        <v>464389</v>
      </c>
      <c r="I14" s="23">
        <v>624328</v>
      </c>
      <c r="J14" s="24">
        <v>431192</v>
      </c>
      <c r="K14" s="24">
        <v>366892</v>
      </c>
      <c r="L14" s="24">
        <v>410532</v>
      </c>
      <c r="M14" s="23">
        <v>390036</v>
      </c>
      <c r="N14" s="24">
        <v>292809</v>
      </c>
      <c r="O14" s="24">
        <v>249822</v>
      </c>
      <c r="P14" s="24">
        <v>259055</v>
      </c>
      <c r="Q14" s="23">
        <v>254290</v>
      </c>
    </row>
    <row r="15" spans="1:17" ht="13.5">
      <c r="A15" s="2" t="s">
        <v>128</v>
      </c>
      <c r="B15" s="24">
        <v>170522</v>
      </c>
      <c r="C15" s="24">
        <v>252369</v>
      </c>
      <c r="D15" s="24">
        <v>204082</v>
      </c>
      <c r="E15" s="23">
        <v>161184</v>
      </c>
      <c r="F15" s="24">
        <v>172496</v>
      </c>
      <c r="G15" s="24">
        <v>207541</v>
      </c>
      <c r="H15" s="24">
        <v>171728</v>
      </c>
      <c r="I15" s="23">
        <v>135745</v>
      </c>
      <c r="J15" s="24">
        <v>138596</v>
      </c>
      <c r="K15" s="24">
        <v>197884</v>
      </c>
      <c r="L15" s="24">
        <v>155842</v>
      </c>
      <c r="M15" s="23">
        <v>130064</v>
      </c>
      <c r="N15" s="24">
        <v>126321</v>
      </c>
      <c r="O15" s="24">
        <v>144268</v>
      </c>
      <c r="P15" s="24">
        <v>132647</v>
      </c>
      <c r="Q15" s="23">
        <v>102344</v>
      </c>
    </row>
    <row r="16" spans="1:17" ht="13.5">
      <c r="A16" s="2" t="s">
        <v>130</v>
      </c>
      <c r="B16" s="24">
        <v>18664</v>
      </c>
      <c r="C16" s="24">
        <v>25303</v>
      </c>
      <c r="D16" s="24">
        <v>19827</v>
      </c>
      <c r="E16" s="23">
        <v>22101</v>
      </c>
      <c r="F16" s="24">
        <v>16825</v>
      </c>
      <c r="G16" s="24">
        <v>27045</v>
      </c>
      <c r="H16" s="24">
        <v>23176</v>
      </c>
      <c r="I16" s="23">
        <v>11968</v>
      </c>
      <c r="J16" s="24">
        <v>23865</v>
      </c>
      <c r="K16" s="24">
        <v>25603</v>
      </c>
      <c r="L16" s="24">
        <v>32028</v>
      </c>
      <c r="M16" s="23">
        <v>18268</v>
      </c>
      <c r="N16" s="24">
        <v>25531</v>
      </c>
      <c r="O16" s="24">
        <v>28045</v>
      </c>
      <c r="P16" s="24">
        <v>20110</v>
      </c>
      <c r="Q16" s="23">
        <v>4067</v>
      </c>
    </row>
    <row r="17" spans="1:17" ht="13.5">
      <c r="A17" s="2" t="s">
        <v>131</v>
      </c>
      <c r="B17" s="24">
        <v>-970</v>
      </c>
      <c r="C17" s="24">
        <v>-1230</v>
      </c>
      <c r="D17" s="24">
        <v>-1100</v>
      </c>
      <c r="E17" s="23">
        <v>-799</v>
      </c>
      <c r="F17" s="24">
        <v>-699</v>
      </c>
      <c r="G17" s="24">
        <v>-798</v>
      </c>
      <c r="H17" s="24">
        <v>-810</v>
      </c>
      <c r="I17" s="23">
        <v>-703</v>
      </c>
      <c r="J17" s="24">
        <v>-1029</v>
      </c>
      <c r="K17" s="24">
        <v>-1210</v>
      </c>
      <c r="L17" s="24">
        <v>-1391</v>
      </c>
      <c r="M17" s="23">
        <v>-1384</v>
      </c>
      <c r="N17" s="24">
        <v>-1417</v>
      </c>
      <c r="O17" s="24">
        <v>-1470</v>
      </c>
      <c r="P17" s="24">
        <v>-1129</v>
      </c>
      <c r="Q17" s="23">
        <v>-1370</v>
      </c>
    </row>
    <row r="18" spans="1:17" ht="13.5">
      <c r="A18" s="2" t="s">
        <v>132</v>
      </c>
      <c r="B18" s="24">
        <v>1706864</v>
      </c>
      <c r="C18" s="24">
        <v>2024583</v>
      </c>
      <c r="D18" s="24">
        <v>2187593</v>
      </c>
      <c r="E18" s="23">
        <v>2102268</v>
      </c>
      <c r="F18" s="24">
        <v>1199500</v>
      </c>
      <c r="G18" s="24">
        <v>1296804</v>
      </c>
      <c r="H18" s="24">
        <v>1399576</v>
      </c>
      <c r="I18" s="23">
        <v>1302322</v>
      </c>
      <c r="J18" s="24">
        <v>1142256</v>
      </c>
      <c r="K18" s="24">
        <v>1205704</v>
      </c>
      <c r="L18" s="24">
        <v>1466772</v>
      </c>
      <c r="M18" s="23">
        <v>1152922</v>
      </c>
      <c r="N18" s="24">
        <v>1028586</v>
      </c>
      <c r="O18" s="24">
        <v>1027353</v>
      </c>
      <c r="P18" s="24">
        <v>967006</v>
      </c>
      <c r="Q18" s="23">
        <v>925663</v>
      </c>
    </row>
    <row r="19" spans="1:17" ht="13.5">
      <c r="A19" s="3" t="s">
        <v>48</v>
      </c>
      <c r="B19" s="24">
        <v>674692</v>
      </c>
      <c r="C19" s="24">
        <v>470243</v>
      </c>
      <c r="D19" s="24">
        <v>476377</v>
      </c>
      <c r="E19" s="23">
        <v>482309</v>
      </c>
      <c r="F19" s="24">
        <v>487529</v>
      </c>
      <c r="G19" s="24">
        <v>494794</v>
      </c>
      <c r="H19" s="24">
        <v>499122</v>
      </c>
      <c r="I19" s="23">
        <v>494109</v>
      </c>
      <c r="J19" s="24">
        <v>501313</v>
      </c>
      <c r="K19" s="24">
        <v>505872</v>
      </c>
      <c r="L19" s="24">
        <v>516454</v>
      </c>
      <c r="M19" s="23">
        <v>523690</v>
      </c>
      <c r="N19" s="24">
        <v>531219</v>
      </c>
      <c r="O19" s="24">
        <v>509941</v>
      </c>
      <c r="P19" s="24">
        <v>517319</v>
      </c>
      <c r="Q19" s="23">
        <v>425921</v>
      </c>
    </row>
    <row r="20" spans="1:17" ht="13.5">
      <c r="A20" s="3" t="s">
        <v>49</v>
      </c>
      <c r="B20" s="24">
        <v>105897</v>
      </c>
      <c r="C20" s="24">
        <v>111318</v>
      </c>
      <c r="D20" s="24">
        <v>115449</v>
      </c>
      <c r="E20" s="23">
        <v>115961</v>
      </c>
      <c r="F20" s="24">
        <v>114737</v>
      </c>
      <c r="G20" s="24">
        <v>63235</v>
      </c>
      <c r="H20" s="24">
        <v>66493</v>
      </c>
      <c r="I20" s="23">
        <v>69588</v>
      </c>
      <c r="J20" s="24"/>
      <c r="K20" s="24"/>
      <c r="L20" s="24"/>
      <c r="M20" s="23">
        <v>40498</v>
      </c>
      <c r="N20" s="24"/>
      <c r="O20" s="24"/>
      <c r="P20" s="24"/>
      <c r="Q20" s="23">
        <v>3303</v>
      </c>
    </row>
    <row r="21" spans="1:17" ht="13.5">
      <c r="A21" s="3" t="s">
        <v>144</v>
      </c>
      <c r="B21" s="24">
        <v>383673</v>
      </c>
      <c r="C21" s="24">
        <v>276575</v>
      </c>
      <c r="D21" s="24">
        <v>276575</v>
      </c>
      <c r="E21" s="23">
        <v>276575</v>
      </c>
      <c r="F21" s="24">
        <v>276575</v>
      </c>
      <c r="G21" s="24">
        <v>276575</v>
      </c>
      <c r="H21" s="24">
        <v>276575</v>
      </c>
      <c r="I21" s="23">
        <v>276788</v>
      </c>
      <c r="J21" s="24">
        <v>276788</v>
      </c>
      <c r="K21" s="24">
        <v>276788</v>
      </c>
      <c r="L21" s="24">
        <v>248005</v>
      </c>
      <c r="M21" s="23">
        <v>248005</v>
      </c>
      <c r="N21" s="24">
        <v>248005</v>
      </c>
      <c r="O21" s="24">
        <v>248005</v>
      </c>
      <c r="P21" s="24">
        <v>247944</v>
      </c>
      <c r="Q21" s="23">
        <v>247776</v>
      </c>
    </row>
    <row r="22" spans="1:17" ht="13.5">
      <c r="A22" s="3" t="s">
        <v>145</v>
      </c>
      <c r="B22" s="24">
        <v>55021</v>
      </c>
      <c r="C22" s="24">
        <v>59934</v>
      </c>
      <c r="D22" s="24">
        <v>59983</v>
      </c>
      <c r="E22" s="23">
        <v>64708</v>
      </c>
      <c r="F22" s="24">
        <v>69434</v>
      </c>
      <c r="G22" s="24">
        <v>74160</v>
      </c>
      <c r="H22" s="24">
        <v>78886</v>
      </c>
      <c r="I22" s="23">
        <v>82429</v>
      </c>
      <c r="J22" s="24">
        <v>86306</v>
      </c>
      <c r="K22" s="24">
        <v>90950</v>
      </c>
      <c r="L22" s="24">
        <v>88019</v>
      </c>
      <c r="M22" s="23">
        <v>90371</v>
      </c>
      <c r="N22" s="24">
        <v>77442</v>
      </c>
      <c r="O22" s="24"/>
      <c r="P22" s="24"/>
      <c r="Q22" s="23">
        <v>39443</v>
      </c>
    </row>
    <row r="23" spans="1:17" ht="13.5">
      <c r="A23" s="3" t="s">
        <v>50</v>
      </c>
      <c r="B23" s="24">
        <v>12409</v>
      </c>
      <c r="C23" s="24">
        <v>51563</v>
      </c>
      <c r="D23" s="24">
        <v>11045</v>
      </c>
      <c r="E23" s="23">
        <v>11784</v>
      </c>
      <c r="F23" s="24">
        <v>11925</v>
      </c>
      <c r="G23" s="24">
        <v>42382</v>
      </c>
      <c r="H23" s="24">
        <v>40878</v>
      </c>
      <c r="I23" s="23">
        <v>10231</v>
      </c>
      <c r="J23" s="24">
        <v>82968</v>
      </c>
      <c r="K23" s="24">
        <v>38970</v>
      </c>
      <c r="L23" s="24">
        <v>42715</v>
      </c>
      <c r="M23" s="23">
        <v>2514</v>
      </c>
      <c r="N23" s="24">
        <v>43057</v>
      </c>
      <c r="O23" s="24">
        <v>83662</v>
      </c>
      <c r="P23" s="24">
        <v>68164</v>
      </c>
      <c r="Q23" s="23">
        <v>4412</v>
      </c>
    </row>
    <row r="24" spans="1:17" ht="13.5">
      <c r="A24" s="3" t="s">
        <v>148</v>
      </c>
      <c r="B24" s="24">
        <v>1231694</v>
      </c>
      <c r="C24" s="24">
        <v>969635</v>
      </c>
      <c r="D24" s="24">
        <v>939431</v>
      </c>
      <c r="E24" s="23">
        <v>951339</v>
      </c>
      <c r="F24" s="24">
        <v>960202</v>
      </c>
      <c r="G24" s="24">
        <v>951149</v>
      </c>
      <c r="H24" s="24">
        <v>961955</v>
      </c>
      <c r="I24" s="23">
        <v>933148</v>
      </c>
      <c r="J24" s="24">
        <v>947376</v>
      </c>
      <c r="K24" s="24">
        <v>912582</v>
      </c>
      <c r="L24" s="24">
        <v>895194</v>
      </c>
      <c r="M24" s="23">
        <v>905079</v>
      </c>
      <c r="N24" s="24">
        <v>899724</v>
      </c>
      <c r="O24" s="24">
        <v>841608</v>
      </c>
      <c r="P24" s="24">
        <v>833427</v>
      </c>
      <c r="Q24" s="23">
        <v>720857</v>
      </c>
    </row>
    <row r="25" spans="1:17" ht="13.5">
      <c r="A25" s="3" t="s">
        <v>149</v>
      </c>
      <c r="B25" s="24">
        <v>41320</v>
      </c>
      <c r="C25" s="24">
        <v>43373</v>
      </c>
      <c r="D25" s="24">
        <v>45426</v>
      </c>
      <c r="E25" s="23">
        <v>47479</v>
      </c>
      <c r="F25" s="24">
        <v>49533</v>
      </c>
      <c r="G25" s="24">
        <v>51586</v>
      </c>
      <c r="H25" s="24">
        <v>53639</v>
      </c>
      <c r="I25" s="23">
        <v>55692</v>
      </c>
      <c r="J25" s="24">
        <v>57746</v>
      </c>
      <c r="K25" s="24">
        <v>55564</v>
      </c>
      <c r="L25" s="24">
        <v>57565</v>
      </c>
      <c r="M25" s="23">
        <v>59565</v>
      </c>
      <c r="N25" s="24">
        <v>61212</v>
      </c>
      <c r="O25" s="24">
        <v>23500</v>
      </c>
      <c r="P25" s="24">
        <v>25000</v>
      </c>
      <c r="Q25" s="23">
        <v>26500</v>
      </c>
    </row>
    <row r="26" spans="1:17" ht="13.5">
      <c r="A26" s="3" t="s">
        <v>130</v>
      </c>
      <c r="B26" s="24">
        <v>109761</v>
      </c>
      <c r="C26" s="24">
        <v>95815</v>
      </c>
      <c r="D26" s="24">
        <v>89232</v>
      </c>
      <c r="E26" s="23">
        <v>84925</v>
      </c>
      <c r="F26" s="24">
        <v>77802</v>
      </c>
      <c r="G26" s="24">
        <v>83850</v>
      </c>
      <c r="H26" s="24">
        <v>78677</v>
      </c>
      <c r="I26" s="23">
        <v>66717</v>
      </c>
      <c r="J26" s="24">
        <v>53684</v>
      </c>
      <c r="K26" s="24">
        <v>53174</v>
      </c>
      <c r="L26" s="24">
        <v>54683</v>
      </c>
      <c r="M26" s="23">
        <v>58302</v>
      </c>
      <c r="N26" s="24">
        <v>62172</v>
      </c>
      <c r="O26" s="24">
        <v>58385</v>
      </c>
      <c r="P26" s="24">
        <v>59730</v>
      </c>
      <c r="Q26" s="23">
        <v>63605</v>
      </c>
    </row>
    <row r="27" spans="1:17" ht="13.5">
      <c r="A27" s="3" t="s">
        <v>153</v>
      </c>
      <c r="B27" s="24">
        <v>151081</v>
      </c>
      <c r="C27" s="24">
        <v>139188</v>
      </c>
      <c r="D27" s="24">
        <v>134659</v>
      </c>
      <c r="E27" s="23">
        <v>132405</v>
      </c>
      <c r="F27" s="24">
        <v>127335</v>
      </c>
      <c r="G27" s="24">
        <v>135436</v>
      </c>
      <c r="H27" s="24">
        <v>132317</v>
      </c>
      <c r="I27" s="23">
        <v>122410</v>
      </c>
      <c r="J27" s="24">
        <v>111430</v>
      </c>
      <c r="K27" s="24">
        <v>108739</v>
      </c>
      <c r="L27" s="24">
        <v>112248</v>
      </c>
      <c r="M27" s="23">
        <v>117868</v>
      </c>
      <c r="N27" s="24">
        <v>123385</v>
      </c>
      <c r="O27" s="24">
        <v>81885</v>
      </c>
      <c r="P27" s="24">
        <v>84730</v>
      </c>
      <c r="Q27" s="23">
        <v>90105</v>
      </c>
    </row>
    <row r="28" spans="1:17" ht="13.5">
      <c r="A28" s="2" t="s">
        <v>161</v>
      </c>
      <c r="B28" s="24">
        <v>40038</v>
      </c>
      <c r="C28" s="24">
        <v>39534</v>
      </c>
      <c r="D28" s="24">
        <v>34004</v>
      </c>
      <c r="E28" s="23">
        <v>32830</v>
      </c>
      <c r="F28" s="24">
        <v>32826</v>
      </c>
      <c r="G28" s="24">
        <v>33622</v>
      </c>
      <c r="H28" s="24">
        <v>29037</v>
      </c>
      <c r="I28" s="23">
        <v>28905</v>
      </c>
      <c r="J28" s="24">
        <v>29962</v>
      </c>
      <c r="K28" s="24">
        <v>28872</v>
      </c>
      <c r="L28" s="24">
        <v>24266</v>
      </c>
      <c r="M28" s="23">
        <v>24442</v>
      </c>
      <c r="N28" s="24">
        <v>26571</v>
      </c>
      <c r="O28" s="24">
        <v>26853</v>
      </c>
      <c r="P28" s="24">
        <v>23008</v>
      </c>
      <c r="Q28" s="23">
        <v>21339</v>
      </c>
    </row>
    <row r="29" spans="1:17" ht="13.5">
      <c r="A29" s="2" t="s">
        <v>162</v>
      </c>
      <c r="B29" s="24">
        <v>1422814</v>
      </c>
      <c r="C29" s="24">
        <v>1148359</v>
      </c>
      <c r="D29" s="24">
        <v>1108095</v>
      </c>
      <c r="E29" s="23">
        <v>1116574</v>
      </c>
      <c r="F29" s="24">
        <v>1120364</v>
      </c>
      <c r="G29" s="24">
        <v>1120208</v>
      </c>
      <c r="H29" s="24">
        <v>1123310</v>
      </c>
      <c r="I29" s="23">
        <v>1084463</v>
      </c>
      <c r="J29" s="24">
        <v>1088769</v>
      </c>
      <c r="K29" s="24">
        <v>1050194</v>
      </c>
      <c r="L29" s="24">
        <v>1031708</v>
      </c>
      <c r="M29" s="23">
        <v>1047390</v>
      </c>
      <c r="N29" s="24">
        <v>1049681</v>
      </c>
      <c r="O29" s="24">
        <v>950347</v>
      </c>
      <c r="P29" s="24">
        <v>941167</v>
      </c>
      <c r="Q29" s="23">
        <v>832302</v>
      </c>
    </row>
    <row r="30" spans="1:17" ht="14.25" thickBot="1">
      <c r="A30" s="5" t="s">
        <v>51</v>
      </c>
      <c r="B30" s="26">
        <v>3129679</v>
      </c>
      <c r="C30" s="26">
        <v>3172942</v>
      </c>
      <c r="D30" s="26">
        <v>3295688</v>
      </c>
      <c r="E30" s="25">
        <v>3218843</v>
      </c>
      <c r="F30" s="26">
        <v>2319865</v>
      </c>
      <c r="G30" s="26">
        <v>2417013</v>
      </c>
      <c r="H30" s="26">
        <v>2522886</v>
      </c>
      <c r="I30" s="25">
        <v>2386786</v>
      </c>
      <c r="J30" s="26">
        <v>2231025</v>
      </c>
      <c r="K30" s="26">
        <v>2255898</v>
      </c>
      <c r="L30" s="26">
        <v>2498481</v>
      </c>
      <c r="M30" s="25">
        <v>2200313</v>
      </c>
      <c r="N30" s="26">
        <v>2078267</v>
      </c>
      <c r="O30" s="26">
        <v>1977701</v>
      </c>
      <c r="P30" s="26">
        <v>1908173</v>
      </c>
      <c r="Q30" s="25">
        <v>1757965</v>
      </c>
    </row>
    <row r="31" spans="1:17" ht="14.25" thickTop="1">
      <c r="A31" s="2" t="s">
        <v>52</v>
      </c>
      <c r="B31" s="24">
        <v>174834</v>
      </c>
      <c r="C31" s="24">
        <v>226571</v>
      </c>
      <c r="D31" s="24">
        <v>247077</v>
      </c>
      <c r="E31" s="23">
        <v>306224</v>
      </c>
      <c r="F31" s="24">
        <v>172543</v>
      </c>
      <c r="G31" s="24">
        <v>187412</v>
      </c>
      <c r="H31" s="24">
        <v>229152</v>
      </c>
      <c r="I31" s="23">
        <v>253212</v>
      </c>
      <c r="J31" s="24">
        <v>164656</v>
      </c>
      <c r="K31" s="24">
        <v>183150</v>
      </c>
      <c r="L31" s="24">
        <v>259810</v>
      </c>
      <c r="M31" s="23">
        <v>160495</v>
      </c>
      <c r="N31" s="24">
        <v>142410</v>
      </c>
      <c r="O31" s="24">
        <v>157866</v>
      </c>
      <c r="P31" s="24">
        <v>163556</v>
      </c>
      <c r="Q31" s="23">
        <v>104387</v>
      </c>
    </row>
    <row r="32" spans="1:17" ht="13.5">
      <c r="A32" s="2" t="s">
        <v>53</v>
      </c>
      <c r="B32" s="24">
        <v>150000</v>
      </c>
      <c r="C32" s="24">
        <v>150000</v>
      </c>
      <c r="D32" s="24">
        <v>332100</v>
      </c>
      <c r="E32" s="23">
        <v>248900</v>
      </c>
      <c r="F32" s="24">
        <v>50000</v>
      </c>
      <c r="G32" s="24">
        <v>100000</v>
      </c>
      <c r="H32" s="24">
        <v>220900</v>
      </c>
      <c r="I32" s="23">
        <v>146200</v>
      </c>
      <c r="J32" s="24">
        <v>50000</v>
      </c>
      <c r="K32" s="24">
        <v>80000</v>
      </c>
      <c r="L32" s="24">
        <v>232540</v>
      </c>
      <c r="M32" s="23">
        <v>107830</v>
      </c>
      <c r="N32" s="24">
        <v>50000</v>
      </c>
      <c r="O32" s="24">
        <v>50000</v>
      </c>
      <c r="P32" s="24">
        <v>50000</v>
      </c>
      <c r="Q32" s="23"/>
    </row>
    <row r="33" spans="1:17" ht="13.5">
      <c r="A33" s="2" t="s">
        <v>168</v>
      </c>
      <c r="B33" s="24"/>
      <c r="C33" s="24"/>
      <c r="D33" s="24"/>
      <c r="E33" s="23"/>
      <c r="F33" s="24">
        <v>300000</v>
      </c>
      <c r="G33" s="24">
        <v>300000</v>
      </c>
      <c r="H33" s="24">
        <v>300000</v>
      </c>
      <c r="I33" s="23">
        <v>300000</v>
      </c>
      <c r="J33" s="24"/>
      <c r="K33" s="24">
        <v>100000</v>
      </c>
      <c r="L33" s="24">
        <v>100000</v>
      </c>
      <c r="M33" s="23">
        <v>100000</v>
      </c>
      <c r="N33" s="24">
        <v>100000</v>
      </c>
      <c r="O33" s="24"/>
      <c r="P33" s="24"/>
      <c r="Q33" s="23"/>
    </row>
    <row r="34" spans="1:17" ht="13.5">
      <c r="A34" s="2" t="s">
        <v>169</v>
      </c>
      <c r="B34" s="24">
        <v>73486</v>
      </c>
      <c r="C34" s="24">
        <v>67504</v>
      </c>
      <c r="D34" s="24">
        <v>67572</v>
      </c>
      <c r="E34" s="23">
        <v>67572</v>
      </c>
      <c r="F34" s="24">
        <v>47580</v>
      </c>
      <c r="G34" s="24">
        <v>47580</v>
      </c>
      <c r="H34" s="24">
        <v>47580</v>
      </c>
      <c r="I34" s="23">
        <v>47580</v>
      </c>
      <c r="J34" s="24">
        <v>43548</v>
      </c>
      <c r="K34" s="24">
        <v>40911</v>
      </c>
      <c r="L34" s="24">
        <v>41580</v>
      </c>
      <c r="M34" s="23">
        <v>41580</v>
      </c>
      <c r="N34" s="24">
        <v>41580</v>
      </c>
      <c r="O34" s="24">
        <v>33468</v>
      </c>
      <c r="P34" s="24">
        <v>29448</v>
      </c>
      <c r="Q34" s="23">
        <v>26772</v>
      </c>
    </row>
    <row r="35" spans="1:17" ht="13.5">
      <c r="A35" s="2" t="s">
        <v>170</v>
      </c>
      <c r="B35" s="24"/>
      <c r="C35" s="24"/>
      <c r="D35" s="24"/>
      <c r="E35" s="23"/>
      <c r="F35" s="24"/>
      <c r="G35" s="24"/>
      <c r="H35" s="24"/>
      <c r="I35" s="23">
        <v>20472</v>
      </c>
      <c r="J35" s="24"/>
      <c r="K35" s="24"/>
      <c r="L35" s="24"/>
      <c r="M35" s="23">
        <v>18361</v>
      </c>
      <c r="N35" s="24"/>
      <c r="O35" s="24"/>
      <c r="P35" s="24"/>
      <c r="Q35" s="23">
        <v>6446</v>
      </c>
    </row>
    <row r="36" spans="1:17" ht="13.5">
      <c r="A36" s="2" t="s">
        <v>173</v>
      </c>
      <c r="B36" s="24">
        <v>50615</v>
      </c>
      <c r="C36" s="24">
        <v>89431</v>
      </c>
      <c r="D36" s="24">
        <v>39543</v>
      </c>
      <c r="E36" s="23">
        <v>22018</v>
      </c>
      <c r="F36" s="24">
        <v>21016</v>
      </c>
      <c r="G36" s="24">
        <v>62499</v>
      </c>
      <c r="H36" s="24">
        <v>26883</v>
      </c>
      <c r="I36" s="23">
        <v>39682</v>
      </c>
      <c r="J36" s="24">
        <v>33154</v>
      </c>
      <c r="K36" s="24">
        <v>54336</v>
      </c>
      <c r="L36" s="24">
        <v>24132</v>
      </c>
      <c r="M36" s="23">
        <v>30546</v>
      </c>
      <c r="N36" s="24">
        <v>12615</v>
      </c>
      <c r="O36" s="24">
        <v>24237</v>
      </c>
      <c r="P36" s="24">
        <v>11601</v>
      </c>
      <c r="Q36" s="23">
        <v>20021</v>
      </c>
    </row>
    <row r="37" spans="1:17" ht="13.5">
      <c r="A37" s="2" t="s">
        <v>178</v>
      </c>
      <c r="B37" s="24">
        <v>17875</v>
      </c>
      <c r="C37" s="24">
        <v>22140</v>
      </c>
      <c r="D37" s="24">
        <v>22565</v>
      </c>
      <c r="E37" s="23">
        <v>26571</v>
      </c>
      <c r="F37" s="24">
        <v>28214</v>
      </c>
      <c r="G37" s="24">
        <v>28416</v>
      </c>
      <c r="H37" s="24">
        <v>28777</v>
      </c>
      <c r="I37" s="23">
        <v>29963</v>
      </c>
      <c r="J37" s="24">
        <v>28354</v>
      </c>
      <c r="K37" s="24">
        <v>24494</v>
      </c>
      <c r="L37" s="24">
        <v>20687</v>
      </c>
      <c r="M37" s="23">
        <v>18281</v>
      </c>
      <c r="N37" s="24">
        <v>18136</v>
      </c>
      <c r="O37" s="24">
        <v>17929</v>
      </c>
      <c r="P37" s="24">
        <v>15265</v>
      </c>
      <c r="Q37" s="23">
        <v>15625</v>
      </c>
    </row>
    <row r="38" spans="1:17" ht="13.5">
      <c r="A38" s="2" t="s">
        <v>177</v>
      </c>
      <c r="B38" s="24">
        <v>3732</v>
      </c>
      <c r="C38" s="24">
        <v>14922</v>
      </c>
      <c r="D38" s="24">
        <v>3851</v>
      </c>
      <c r="E38" s="23">
        <v>14308</v>
      </c>
      <c r="F38" s="24">
        <v>3657</v>
      </c>
      <c r="G38" s="24">
        <v>14015</v>
      </c>
      <c r="H38" s="24">
        <v>3573</v>
      </c>
      <c r="I38" s="23">
        <v>13796</v>
      </c>
      <c r="J38" s="24">
        <v>3539</v>
      </c>
      <c r="K38" s="24">
        <v>12385</v>
      </c>
      <c r="L38" s="24">
        <v>3108</v>
      </c>
      <c r="M38" s="23">
        <v>11862</v>
      </c>
      <c r="N38" s="24">
        <v>2935</v>
      </c>
      <c r="O38" s="24">
        <v>10610</v>
      </c>
      <c r="P38" s="24">
        <v>2704</v>
      </c>
      <c r="Q38" s="23">
        <v>10795</v>
      </c>
    </row>
    <row r="39" spans="1:17" ht="13.5">
      <c r="A39" s="2" t="s">
        <v>284</v>
      </c>
      <c r="B39" s="24">
        <v>159166</v>
      </c>
      <c r="C39" s="24">
        <v>156851</v>
      </c>
      <c r="D39" s="24">
        <v>170803</v>
      </c>
      <c r="E39" s="23">
        <v>140375</v>
      </c>
      <c r="F39" s="24">
        <v>144497</v>
      </c>
      <c r="G39" s="24">
        <v>144551</v>
      </c>
      <c r="H39" s="24">
        <v>166873</v>
      </c>
      <c r="I39" s="23">
        <v>102501</v>
      </c>
      <c r="J39" s="24">
        <v>173967</v>
      </c>
      <c r="K39" s="24">
        <v>125139</v>
      </c>
      <c r="L39" s="24">
        <v>134836</v>
      </c>
      <c r="M39" s="23">
        <v>92046</v>
      </c>
      <c r="N39" s="24">
        <v>97347</v>
      </c>
      <c r="O39" s="24">
        <v>84826</v>
      </c>
      <c r="P39" s="24">
        <v>112105</v>
      </c>
      <c r="Q39" s="23">
        <v>77630</v>
      </c>
    </row>
    <row r="40" spans="1:17" ht="13.5">
      <c r="A40" s="2" t="s">
        <v>180</v>
      </c>
      <c r="B40" s="24">
        <v>629712</v>
      </c>
      <c r="C40" s="24">
        <v>727422</v>
      </c>
      <c r="D40" s="24">
        <v>883513</v>
      </c>
      <c r="E40" s="23">
        <v>825969</v>
      </c>
      <c r="F40" s="24">
        <v>767508</v>
      </c>
      <c r="G40" s="24">
        <v>884474</v>
      </c>
      <c r="H40" s="24">
        <v>1023740</v>
      </c>
      <c r="I40" s="23">
        <v>953409</v>
      </c>
      <c r="J40" s="24">
        <v>497219</v>
      </c>
      <c r="K40" s="24">
        <v>620418</v>
      </c>
      <c r="L40" s="24">
        <v>816694</v>
      </c>
      <c r="M40" s="23">
        <v>581004</v>
      </c>
      <c r="N40" s="24">
        <v>465025</v>
      </c>
      <c r="O40" s="24">
        <v>378939</v>
      </c>
      <c r="P40" s="24">
        <v>384681</v>
      </c>
      <c r="Q40" s="23">
        <v>261679</v>
      </c>
    </row>
    <row r="41" spans="1:17" ht="13.5">
      <c r="A41" s="2" t="s">
        <v>181</v>
      </c>
      <c r="B41" s="24">
        <v>200000</v>
      </c>
      <c r="C41" s="24">
        <v>200000</v>
      </c>
      <c r="D41" s="24">
        <v>200000</v>
      </c>
      <c r="E41" s="23">
        <v>200000</v>
      </c>
      <c r="F41" s="24">
        <v>200000</v>
      </c>
      <c r="G41" s="24">
        <v>200000</v>
      </c>
      <c r="H41" s="24">
        <v>200000</v>
      </c>
      <c r="I41" s="23">
        <v>200000</v>
      </c>
      <c r="J41" s="24">
        <v>500000</v>
      </c>
      <c r="K41" s="24">
        <v>400000</v>
      </c>
      <c r="L41" s="24">
        <v>400000</v>
      </c>
      <c r="M41" s="23">
        <v>400000</v>
      </c>
      <c r="N41" s="24">
        <v>400000</v>
      </c>
      <c r="O41" s="24">
        <v>500000</v>
      </c>
      <c r="P41" s="24">
        <v>500000</v>
      </c>
      <c r="Q41" s="23">
        <v>500000</v>
      </c>
    </row>
    <row r="42" spans="1:17" ht="13.5">
      <c r="A42" s="2" t="s">
        <v>54</v>
      </c>
      <c r="B42" s="24"/>
      <c r="C42" s="24"/>
      <c r="D42" s="24"/>
      <c r="E42" s="23"/>
      <c r="F42" s="24"/>
      <c r="G42" s="24"/>
      <c r="H42" s="24"/>
      <c r="I42" s="23"/>
      <c r="J42" s="24"/>
      <c r="K42" s="24"/>
      <c r="L42" s="24">
        <v>55000</v>
      </c>
      <c r="M42" s="23">
        <v>55000</v>
      </c>
      <c r="N42" s="24">
        <v>55000</v>
      </c>
      <c r="O42" s="24"/>
      <c r="P42" s="24"/>
      <c r="Q42" s="23"/>
    </row>
    <row r="43" spans="1:17" ht="13.5">
      <c r="A43" s="2" t="s">
        <v>182</v>
      </c>
      <c r="B43" s="24">
        <v>560215</v>
      </c>
      <c r="C43" s="24">
        <v>483090</v>
      </c>
      <c r="D43" s="24">
        <v>499915</v>
      </c>
      <c r="E43" s="23">
        <v>516808</v>
      </c>
      <c r="F43" s="24">
        <v>348695</v>
      </c>
      <c r="G43" s="24">
        <v>360590</v>
      </c>
      <c r="H43" s="24">
        <v>372485</v>
      </c>
      <c r="I43" s="23">
        <v>384380</v>
      </c>
      <c r="J43" s="24">
        <v>359635</v>
      </c>
      <c r="K43" s="24">
        <v>343315</v>
      </c>
      <c r="L43" s="24">
        <v>353042</v>
      </c>
      <c r="M43" s="23">
        <v>363437</v>
      </c>
      <c r="N43" s="24">
        <v>373832</v>
      </c>
      <c r="O43" s="24">
        <v>318094</v>
      </c>
      <c r="P43" s="24">
        <v>269811</v>
      </c>
      <c r="Q43" s="23">
        <v>239403</v>
      </c>
    </row>
    <row r="44" spans="1:17" ht="13.5">
      <c r="A44" s="2" t="s">
        <v>179</v>
      </c>
      <c r="B44" s="24">
        <v>53488</v>
      </c>
      <c r="C44" s="24">
        <v>59514</v>
      </c>
      <c r="D44" s="24">
        <v>62282</v>
      </c>
      <c r="E44" s="23">
        <v>67439</v>
      </c>
      <c r="F44" s="24">
        <v>72869</v>
      </c>
      <c r="G44" s="24">
        <v>68837</v>
      </c>
      <c r="H44" s="24">
        <v>74005</v>
      </c>
      <c r="I44" s="23">
        <v>6300</v>
      </c>
      <c r="J44" s="24">
        <v>80685</v>
      </c>
      <c r="K44" s="24">
        <v>92492</v>
      </c>
      <c r="L44" s="24">
        <v>90969</v>
      </c>
      <c r="M44" s="23">
        <v>12600</v>
      </c>
      <c r="N44" s="24">
        <v>84481</v>
      </c>
      <c r="O44" s="24">
        <v>82069</v>
      </c>
      <c r="P44" s="24">
        <v>52928</v>
      </c>
      <c r="Q44" s="23">
        <v>18900</v>
      </c>
    </row>
    <row r="45" spans="1:17" ht="13.5">
      <c r="A45" s="2" t="s">
        <v>185</v>
      </c>
      <c r="B45" s="24">
        <v>813703</v>
      </c>
      <c r="C45" s="24">
        <v>742604</v>
      </c>
      <c r="D45" s="24">
        <v>762197</v>
      </c>
      <c r="E45" s="23">
        <v>784247</v>
      </c>
      <c r="F45" s="24">
        <v>621564</v>
      </c>
      <c r="G45" s="24">
        <v>629427</v>
      </c>
      <c r="H45" s="24">
        <v>646490</v>
      </c>
      <c r="I45" s="23">
        <v>660600</v>
      </c>
      <c r="J45" s="24">
        <v>940320</v>
      </c>
      <c r="K45" s="24">
        <v>835808</v>
      </c>
      <c r="L45" s="24">
        <v>899011</v>
      </c>
      <c r="M45" s="23">
        <v>912742</v>
      </c>
      <c r="N45" s="24">
        <v>913313</v>
      </c>
      <c r="O45" s="24">
        <v>900163</v>
      </c>
      <c r="P45" s="24">
        <v>822739</v>
      </c>
      <c r="Q45" s="23">
        <v>793970</v>
      </c>
    </row>
    <row r="46" spans="1:17" ht="14.25" thickBot="1">
      <c r="A46" s="5" t="s">
        <v>55</v>
      </c>
      <c r="B46" s="26">
        <v>1443415</v>
      </c>
      <c r="C46" s="26">
        <v>1470026</v>
      </c>
      <c r="D46" s="26">
        <v>1645710</v>
      </c>
      <c r="E46" s="25">
        <v>1610217</v>
      </c>
      <c r="F46" s="26">
        <v>1389073</v>
      </c>
      <c r="G46" s="26">
        <v>1513902</v>
      </c>
      <c r="H46" s="26">
        <v>1670230</v>
      </c>
      <c r="I46" s="25">
        <v>1614010</v>
      </c>
      <c r="J46" s="26">
        <v>1437540</v>
      </c>
      <c r="K46" s="26">
        <v>1456226</v>
      </c>
      <c r="L46" s="26">
        <v>1715706</v>
      </c>
      <c r="M46" s="25">
        <v>1493747</v>
      </c>
      <c r="N46" s="26">
        <v>1378339</v>
      </c>
      <c r="O46" s="26">
        <v>1279102</v>
      </c>
      <c r="P46" s="26">
        <v>1207421</v>
      </c>
      <c r="Q46" s="25">
        <v>1055649</v>
      </c>
    </row>
    <row r="47" spans="1:17" ht="14.25" thickTop="1">
      <c r="A47" s="2" t="s">
        <v>188</v>
      </c>
      <c r="B47" s="24">
        <v>640597</v>
      </c>
      <c r="C47" s="24">
        <v>640597</v>
      </c>
      <c r="D47" s="24">
        <v>640597</v>
      </c>
      <c r="E47" s="23">
        <v>639979</v>
      </c>
      <c r="F47" s="24">
        <v>288724</v>
      </c>
      <c r="G47" s="24">
        <v>287693</v>
      </c>
      <c r="H47" s="24">
        <v>281875</v>
      </c>
      <c r="I47" s="23">
        <v>281875</v>
      </c>
      <c r="J47" s="24">
        <v>281875</v>
      </c>
      <c r="K47" s="24">
        <v>281875</v>
      </c>
      <c r="L47" s="24">
        <v>281875</v>
      </c>
      <c r="M47" s="23">
        <v>281875</v>
      </c>
      <c r="N47" s="24">
        <v>281875</v>
      </c>
      <c r="O47" s="24">
        <v>281875</v>
      </c>
      <c r="P47" s="24">
        <v>281875</v>
      </c>
      <c r="Q47" s="23">
        <v>281875</v>
      </c>
    </row>
    <row r="48" spans="1:17" ht="13.5">
      <c r="A48" s="2" t="s">
        <v>56</v>
      </c>
      <c r="B48" s="24">
        <v>599956</v>
      </c>
      <c r="C48" s="24">
        <v>599956</v>
      </c>
      <c r="D48" s="24">
        <v>599956</v>
      </c>
      <c r="E48" s="23">
        <v>599338</v>
      </c>
      <c r="F48" s="24">
        <v>248083</v>
      </c>
      <c r="G48" s="24">
        <v>247052</v>
      </c>
      <c r="H48" s="24">
        <v>241234</v>
      </c>
      <c r="I48" s="23">
        <v>241234</v>
      </c>
      <c r="J48" s="24">
        <v>241234</v>
      </c>
      <c r="K48" s="24">
        <v>241234</v>
      </c>
      <c r="L48" s="24">
        <v>241234</v>
      </c>
      <c r="M48" s="23">
        <v>241234</v>
      </c>
      <c r="N48" s="24">
        <v>241234</v>
      </c>
      <c r="O48" s="24">
        <v>241234</v>
      </c>
      <c r="P48" s="24">
        <v>241234</v>
      </c>
      <c r="Q48" s="23">
        <v>241234</v>
      </c>
    </row>
    <row r="49" spans="1:17" ht="13.5">
      <c r="A49" s="2" t="s">
        <v>193</v>
      </c>
      <c r="B49" s="24">
        <v>447025</v>
      </c>
      <c r="C49" s="24">
        <v>464945</v>
      </c>
      <c r="D49" s="24">
        <v>413427</v>
      </c>
      <c r="E49" s="23">
        <v>372711</v>
      </c>
      <c r="F49" s="24">
        <v>396935</v>
      </c>
      <c r="G49" s="24">
        <v>370564</v>
      </c>
      <c r="H49" s="24">
        <v>330932</v>
      </c>
      <c r="I49" s="23">
        <v>251765</v>
      </c>
      <c r="J49" s="24">
        <v>273187</v>
      </c>
      <c r="K49" s="24">
        <v>280088</v>
      </c>
      <c r="L49" s="24">
        <v>263906</v>
      </c>
      <c r="M49" s="23">
        <v>188410</v>
      </c>
      <c r="N49" s="24">
        <v>182486</v>
      </c>
      <c r="O49" s="24">
        <v>181869</v>
      </c>
      <c r="P49" s="24">
        <v>184499</v>
      </c>
      <c r="Q49" s="23">
        <v>186062</v>
      </c>
    </row>
    <row r="50" spans="1:17" ht="13.5">
      <c r="A50" s="2" t="s">
        <v>194</v>
      </c>
      <c r="B50" s="24">
        <v>-6857</v>
      </c>
      <c r="C50" s="24">
        <v>-6857</v>
      </c>
      <c r="D50" s="24">
        <v>-6857</v>
      </c>
      <c r="E50" s="23">
        <v>-6857</v>
      </c>
      <c r="F50" s="24">
        <v>-6857</v>
      </c>
      <c r="G50" s="24">
        <v>-6857</v>
      </c>
      <c r="H50" s="24">
        <v>-6857</v>
      </c>
      <c r="I50" s="23">
        <v>-6857</v>
      </c>
      <c r="J50" s="24">
        <v>-6857</v>
      </c>
      <c r="K50" s="24">
        <v>-6857</v>
      </c>
      <c r="L50" s="24">
        <v>-6857</v>
      </c>
      <c r="M50" s="23">
        <v>-6857</v>
      </c>
      <c r="N50" s="24">
        <v>-6857</v>
      </c>
      <c r="O50" s="24">
        <v>-6857</v>
      </c>
      <c r="P50" s="24">
        <v>-6857</v>
      </c>
      <c r="Q50" s="23">
        <v>-6857</v>
      </c>
    </row>
    <row r="51" spans="1:17" ht="13.5">
      <c r="A51" s="2" t="s">
        <v>57</v>
      </c>
      <c r="B51" s="24">
        <v>1680722</v>
      </c>
      <c r="C51" s="24">
        <v>1698642</v>
      </c>
      <c r="D51" s="24">
        <v>1647123</v>
      </c>
      <c r="E51" s="23">
        <v>1605171</v>
      </c>
      <c r="F51" s="24">
        <v>926885</v>
      </c>
      <c r="G51" s="24">
        <v>898453</v>
      </c>
      <c r="H51" s="24">
        <v>847185</v>
      </c>
      <c r="I51" s="23">
        <v>768018</v>
      </c>
      <c r="J51" s="24">
        <v>789441</v>
      </c>
      <c r="K51" s="24">
        <v>796341</v>
      </c>
      <c r="L51" s="24">
        <v>780159</v>
      </c>
      <c r="M51" s="23">
        <v>704663</v>
      </c>
      <c r="N51" s="24">
        <v>698739</v>
      </c>
      <c r="O51" s="24">
        <v>698122</v>
      </c>
      <c r="P51" s="24">
        <v>700752</v>
      </c>
      <c r="Q51" s="23">
        <v>702315</v>
      </c>
    </row>
    <row r="52" spans="1:17" ht="13.5">
      <c r="A52" s="6" t="s">
        <v>58</v>
      </c>
      <c r="B52" s="24">
        <v>5541</v>
      </c>
      <c r="C52" s="24">
        <v>4273</v>
      </c>
      <c r="D52" s="24">
        <v>2854</v>
      </c>
      <c r="E52" s="23">
        <v>3455</v>
      </c>
      <c r="F52" s="24">
        <v>3905</v>
      </c>
      <c r="G52" s="24">
        <v>4657</v>
      </c>
      <c r="H52" s="24">
        <v>5470</v>
      </c>
      <c r="I52" s="23">
        <v>4757</v>
      </c>
      <c r="J52" s="24">
        <v>4043</v>
      </c>
      <c r="K52" s="24">
        <v>3330</v>
      </c>
      <c r="L52" s="24">
        <v>2616</v>
      </c>
      <c r="M52" s="23">
        <v>1902</v>
      </c>
      <c r="N52" s="24">
        <v>1189</v>
      </c>
      <c r="O52" s="24">
        <v>475</v>
      </c>
      <c r="P52" s="24"/>
      <c r="Q52" s="23"/>
    </row>
    <row r="53" spans="1:17" ht="13.5">
      <c r="A53" s="6" t="s">
        <v>197</v>
      </c>
      <c r="B53" s="24">
        <v>1686264</v>
      </c>
      <c r="C53" s="24">
        <v>1702915</v>
      </c>
      <c r="D53" s="24">
        <v>1649978</v>
      </c>
      <c r="E53" s="23">
        <v>1608626</v>
      </c>
      <c r="F53" s="24">
        <v>930791</v>
      </c>
      <c r="G53" s="24">
        <v>903110</v>
      </c>
      <c r="H53" s="24">
        <v>852656</v>
      </c>
      <c r="I53" s="23">
        <v>772775</v>
      </c>
      <c r="J53" s="24">
        <v>793484</v>
      </c>
      <c r="K53" s="24">
        <v>799672</v>
      </c>
      <c r="L53" s="24">
        <v>782775</v>
      </c>
      <c r="M53" s="23">
        <v>706566</v>
      </c>
      <c r="N53" s="24">
        <v>699928</v>
      </c>
      <c r="O53" s="24">
        <v>698598</v>
      </c>
      <c r="P53" s="24">
        <v>700752</v>
      </c>
      <c r="Q53" s="23">
        <v>702315</v>
      </c>
    </row>
    <row r="54" spans="1:17" ht="14.25" thickBot="1">
      <c r="A54" s="7" t="s">
        <v>198</v>
      </c>
      <c r="B54" s="24">
        <v>3129679</v>
      </c>
      <c r="C54" s="24">
        <v>3172942</v>
      </c>
      <c r="D54" s="24">
        <v>3295688</v>
      </c>
      <c r="E54" s="23">
        <v>3218843</v>
      </c>
      <c r="F54" s="24">
        <v>2319865</v>
      </c>
      <c r="G54" s="24">
        <v>2417013</v>
      </c>
      <c r="H54" s="24">
        <v>2522886</v>
      </c>
      <c r="I54" s="23">
        <v>2386786</v>
      </c>
      <c r="J54" s="24">
        <v>2231025</v>
      </c>
      <c r="K54" s="24">
        <v>2255898</v>
      </c>
      <c r="L54" s="24">
        <v>2498481</v>
      </c>
      <c r="M54" s="23">
        <v>2200313</v>
      </c>
      <c r="N54" s="24">
        <v>2078267</v>
      </c>
      <c r="O54" s="24">
        <v>1977701</v>
      </c>
      <c r="P54" s="24">
        <v>1908173</v>
      </c>
      <c r="Q54" s="23">
        <v>1757965</v>
      </c>
    </row>
    <row r="55" spans="1:17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7" ht="13.5">
      <c r="A57" s="20" t="s">
        <v>203</v>
      </c>
    </row>
    <row r="58" ht="13.5">
      <c r="A58" s="20" t="s">
        <v>204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M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85</v>
      </c>
      <c r="B4" s="15" t="str">
        <f>HYPERLINK("http://www.kabupro.jp/mark/20131224/S1000SUZ.htm","有価証券報告書")</f>
        <v>有価証券報告書</v>
      </c>
      <c r="C4" s="15" t="str">
        <f>HYPERLINK("http://www.kabupro.jp/mark/20131224/S1000SUZ.htm","有価証券報告書")</f>
        <v>有価証券報告書</v>
      </c>
      <c r="D4" s="15" t="str">
        <f>HYPERLINK("http://www.kabupro.jp/mark/20121225/S000CJQW.htm","有価証券報告書")</f>
        <v>有価証券報告書</v>
      </c>
      <c r="E4" s="15" t="str">
        <f>HYPERLINK("http://www.kabupro.jp/mark/20111219/S0009Y4F.htm","有価証券報告書")</f>
        <v>有価証券報告書</v>
      </c>
      <c r="F4" s="15" t="str">
        <f>HYPERLINK("http://www.kabupro.jp/mark/20110815/S00093MO.htm","四半期報告書")</f>
        <v>四半期報告書</v>
      </c>
      <c r="G4" s="15" t="str">
        <f>HYPERLINK("http://www.kabupro.jp/mark/20110513/S00089UL.htm","四半期報告書")</f>
        <v>四半期報告書</v>
      </c>
      <c r="H4" s="15" t="str">
        <f>HYPERLINK("http://www.kabupro.jp/mark/20110214/S0007SZN.htm","四半期報告書")</f>
        <v>四半期報告書</v>
      </c>
      <c r="I4" s="15" t="str">
        <f>HYPERLINK("http://www.kabupro.jp/mark/20101220/S0007FC0.htm","有価証券報告書")</f>
        <v>有価証券報告書</v>
      </c>
      <c r="J4" s="15" t="str">
        <f>HYPERLINK("http://www.kabupro.jp/mark/20100816/S0006MSR.htm","四半期報告書")</f>
        <v>四半期報告書</v>
      </c>
      <c r="K4" s="15" t="str">
        <f>HYPERLINK("http://www.kabupro.jp/mark/20100514/S0005OG6.htm","四半期報告書")</f>
        <v>四半期報告書</v>
      </c>
      <c r="L4" s="15" t="str">
        <f>HYPERLINK("http://www.kabupro.jp/mark/20100212/S00055ZK.htm","四半期報告書")</f>
        <v>四半期報告書</v>
      </c>
      <c r="M4" s="15" t="str">
        <f>HYPERLINK("http://www.kabupro.jp/mark/20091221/S0004TAV.htm","有価証券報告書")</f>
        <v>有価証券報告書</v>
      </c>
    </row>
    <row r="5" spans="1:13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205</v>
      </c>
      <c r="G5" s="1" t="s">
        <v>208</v>
      </c>
      <c r="H5" s="1" t="s">
        <v>209</v>
      </c>
      <c r="I5" s="1" t="s">
        <v>107</v>
      </c>
      <c r="J5" s="1" t="s">
        <v>100</v>
      </c>
      <c r="K5" s="1" t="s">
        <v>103</v>
      </c>
      <c r="L5" s="1" t="s">
        <v>105</v>
      </c>
      <c r="M5" s="1" t="s">
        <v>115</v>
      </c>
    </row>
    <row r="6" spans="1:13" ht="15" thickBot="1" thickTop="1">
      <c r="A6" s="10" t="s">
        <v>87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4" t="s">
        <v>206</v>
      </c>
      <c r="G7" s="14" t="s">
        <v>206</v>
      </c>
      <c r="H7" s="14" t="s">
        <v>206</v>
      </c>
      <c r="I7" s="16" t="s">
        <v>93</v>
      </c>
      <c r="J7" s="14" t="s">
        <v>206</v>
      </c>
      <c r="K7" s="14" t="s">
        <v>206</v>
      </c>
      <c r="L7" s="14" t="s">
        <v>206</v>
      </c>
      <c r="M7" s="16" t="s">
        <v>93</v>
      </c>
    </row>
    <row r="8" spans="1:13" ht="13.5">
      <c r="A8" s="13" t="s">
        <v>89</v>
      </c>
      <c r="B8" s="17" t="s">
        <v>257</v>
      </c>
      <c r="C8" s="17" t="s">
        <v>258</v>
      </c>
      <c r="D8" s="17" t="s">
        <v>259</v>
      </c>
      <c r="E8" s="17" t="s">
        <v>207</v>
      </c>
      <c r="F8" s="1" t="s">
        <v>207</v>
      </c>
      <c r="G8" s="1" t="s">
        <v>207</v>
      </c>
      <c r="H8" s="1" t="s">
        <v>207</v>
      </c>
      <c r="I8" s="17" t="s">
        <v>210</v>
      </c>
      <c r="J8" s="1" t="s">
        <v>210</v>
      </c>
      <c r="K8" s="1" t="s">
        <v>210</v>
      </c>
      <c r="L8" s="1" t="s">
        <v>210</v>
      </c>
      <c r="M8" s="17" t="s">
        <v>211</v>
      </c>
    </row>
    <row r="9" spans="1:13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" t="s">
        <v>102</v>
      </c>
      <c r="G9" s="1" t="s">
        <v>104</v>
      </c>
      <c r="H9" s="1" t="s">
        <v>106</v>
      </c>
      <c r="I9" s="17" t="s">
        <v>108</v>
      </c>
      <c r="J9" s="1" t="s">
        <v>110</v>
      </c>
      <c r="K9" s="1" t="s">
        <v>112</v>
      </c>
      <c r="L9" s="1" t="s">
        <v>114</v>
      </c>
      <c r="M9" s="17" t="s">
        <v>116</v>
      </c>
    </row>
    <row r="10" spans="1:13" ht="14.25" thickBot="1">
      <c r="A10" s="13" t="s">
        <v>91</v>
      </c>
      <c r="B10" s="17" t="s">
        <v>118</v>
      </c>
      <c r="C10" s="17" t="s">
        <v>118</v>
      </c>
      <c r="D10" s="17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  <c r="J10" s="1" t="s">
        <v>118</v>
      </c>
      <c r="K10" s="1" t="s">
        <v>118</v>
      </c>
      <c r="L10" s="1" t="s">
        <v>118</v>
      </c>
      <c r="M10" s="17" t="s">
        <v>118</v>
      </c>
    </row>
    <row r="11" spans="1:13" ht="14.25" thickTop="1">
      <c r="A11" s="28" t="s">
        <v>260</v>
      </c>
      <c r="B11" s="21">
        <v>3067696</v>
      </c>
      <c r="C11" s="21">
        <v>2853658</v>
      </c>
      <c r="D11" s="21">
        <v>2480217</v>
      </c>
      <c r="E11" s="21">
        <v>2217577</v>
      </c>
      <c r="F11" s="22"/>
      <c r="G11" s="22"/>
      <c r="H11" s="22"/>
      <c r="I11" s="21">
        <v>2159937</v>
      </c>
      <c r="J11" s="22"/>
      <c r="K11" s="22"/>
      <c r="L11" s="22"/>
      <c r="M11" s="21">
        <v>1917056</v>
      </c>
    </row>
    <row r="12" spans="1:13" ht="13.5">
      <c r="A12" s="6" t="s">
        <v>261</v>
      </c>
      <c r="B12" s="23">
        <v>4200</v>
      </c>
      <c r="C12" s="23">
        <v>9798</v>
      </c>
      <c r="D12" s="23">
        <v>11043</v>
      </c>
      <c r="E12" s="23">
        <v>11603</v>
      </c>
      <c r="F12" s="24"/>
      <c r="G12" s="24"/>
      <c r="H12" s="24"/>
      <c r="I12" s="23">
        <v>12194</v>
      </c>
      <c r="J12" s="24"/>
      <c r="K12" s="24"/>
      <c r="L12" s="24"/>
      <c r="M12" s="23">
        <v>16965</v>
      </c>
    </row>
    <row r="13" spans="1:13" ht="13.5">
      <c r="A13" s="6" t="s">
        <v>262</v>
      </c>
      <c r="B13" s="23">
        <v>3071896</v>
      </c>
      <c r="C13" s="23">
        <v>2863456</v>
      </c>
      <c r="D13" s="23">
        <v>2491260</v>
      </c>
      <c r="E13" s="23">
        <v>2229180</v>
      </c>
      <c r="F13" s="24">
        <v>1727527</v>
      </c>
      <c r="G13" s="24">
        <v>1166919</v>
      </c>
      <c r="H13" s="24">
        <v>604130</v>
      </c>
      <c r="I13" s="23">
        <v>2172131</v>
      </c>
      <c r="J13" s="24">
        <v>1652537</v>
      </c>
      <c r="K13" s="24">
        <v>1104034</v>
      </c>
      <c r="L13" s="24">
        <v>573708</v>
      </c>
      <c r="M13" s="23">
        <v>1934022</v>
      </c>
    </row>
    <row r="14" spans="1:13" ht="13.5">
      <c r="A14" s="6" t="s">
        <v>263</v>
      </c>
      <c r="B14" s="23">
        <v>304629</v>
      </c>
      <c r="C14" s="23">
        <v>264015</v>
      </c>
      <c r="D14" s="23">
        <v>252020</v>
      </c>
      <c r="E14" s="23">
        <v>209775</v>
      </c>
      <c r="F14" s="24"/>
      <c r="G14" s="24"/>
      <c r="H14" s="24"/>
      <c r="I14" s="23">
        <v>162844</v>
      </c>
      <c r="J14" s="24"/>
      <c r="K14" s="24"/>
      <c r="L14" s="24"/>
      <c r="M14" s="23">
        <v>155182</v>
      </c>
    </row>
    <row r="15" spans="1:13" ht="13.5">
      <c r="A15" s="6" t="s">
        <v>264</v>
      </c>
      <c r="B15" s="23">
        <v>2015520</v>
      </c>
      <c r="C15" s="23">
        <v>1897090</v>
      </c>
      <c r="D15" s="23">
        <v>1667932</v>
      </c>
      <c r="E15" s="23">
        <v>1515863</v>
      </c>
      <c r="F15" s="24"/>
      <c r="G15" s="24"/>
      <c r="H15" s="24"/>
      <c r="I15" s="23">
        <v>1469926</v>
      </c>
      <c r="J15" s="24"/>
      <c r="K15" s="24"/>
      <c r="L15" s="24"/>
      <c r="M15" s="23">
        <v>1268626</v>
      </c>
    </row>
    <row r="16" spans="1:13" ht="13.5">
      <c r="A16" s="6" t="s">
        <v>265</v>
      </c>
      <c r="B16" s="23">
        <v>2320149</v>
      </c>
      <c r="C16" s="23">
        <v>2161105</v>
      </c>
      <c r="D16" s="23">
        <v>1919952</v>
      </c>
      <c r="E16" s="23">
        <v>1725638</v>
      </c>
      <c r="F16" s="24"/>
      <c r="G16" s="24"/>
      <c r="H16" s="24"/>
      <c r="I16" s="23">
        <v>1632771</v>
      </c>
      <c r="J16" s="24"/>
      <c r="K16" s="24"/>
      <c r="L16" s="24"/>
      <c r="M16" s="23">
        <v>1423809</v>
      </c>
    </row>
    <row r="17" spans="1:13" ht="13.5">
      <c r="A17" s="6" t="s">
        <v>266</v>
      </c>
      <c r="B17" s="23">
        <v>7650</v>
      </c>
      <c r="C17" s="23">
        <v>11200</v>
      </c>
      <c r="D17" s="23">
        <v>11542</v>
      </c>
      <c r="E17" s="23">
        <v>6305</v>
      </c>
      <c r="F17" s="24"/>
      <c r="G17" s="24"/>
      <c r="H17" s="24"/>
      <c r="I17" s="23">
        <v>6156</v>
      </c>
      <c r="J17" s="24"/>
      <c r="K17" s="24"/>
      <c r="L17" s="24"/>
      <c r="M17" s="23">
        <v>9012</v>
      </c>
    </row>
    <row r="18" spans="1:13" ht="13.5">
      <c r="A18" s="6" t="s">
        <v>267</v>
      </c>
      <c r="B18" s="23">
        <v>329342</v>
      </c>
      <c r="C18" s="23">
        <v>304629</v>
      </c>
      <c r="D18" s="23">
        <v>264015</v>
      </c>
      <c r="E18" s="23">
        <v>252020</v>
      </c>
      <c r="F18" s="24"/>
      <c r="G18" s="24"/>
      <c r="H18" s="24"/>
      <c r="I18" s="23">
        <v>209775</v>
      </c>
      <c r="J18" s="24"/>
      <c r="K18" s="24"/>
      <c r="L18" s="24"/>
      <c r="M18" s="23">
        <v>162844</v>
      </c>
    </row>
    <row r="19" spans="1:13" ht="13.5">
      <c r="A19" s="6" t="s">
        <v>268</v>
      </c>
      <c r="B19" s="23">
        <v>1983157</v>
      </c>
      <c r="C19" s="23">
        <v>1845275</v>
      </c>
      <c r="D19" s="23">
        <v>1644394</v>
      </c>
      <c r="E19" s="23">
        <v>1467313</v>
      </c>
      <c r="F19" s="24"/>
      <c r="G19" s="24"/>
      <c r="H19" s="24"/>
      <c r="I19" s="23">
        <v>1416839</v>
      </c>
      <c r="J19" s="24"/>
      <c r="K19" s="24"/>
      <c r="L19" s="24"/>
      <c r="M19" s="23">
        <v>1251952</v>
      </c>
    </row>
    <row r="20" spans="1:13" ht="13.5">
      <c r="A20" s="7" t="s">
        <v>269</v>
      </c>
      <c r="B20" s="23">
        <v>1088738</v>
      </c>
      <c r="C20" s="23">
        <v>1018180</v>
      </c>
      <c r="D20" s="23">
        <v>846866</v>
      </c>
      <c r="E20" s="23">
        <v>761867</v>
      </c>
      <c r="F20" s="24">
        <v>592196</v>
      </c>
      <c r="G20" s="24">
        <v>404015</v>
      </c>
      <c r="H20" s="24">
        <v>209245</v>
      </c>
      <c r="I20" s="23">
        <v>755292</v>
      </c>
      <c r="J20" s="24">
        <v>575877</v>
      </c>
      <c r="K20" s="24">
        <v>382437</v>
      </c>
      <c r="L20" s="24">
        <v>204173</v>
      </c>
      <c r="M20" s="23">
        <v>682070</v>
      </c>
    </row>
    <row r="21" spans="1:13" ht="13.5">
      <c r="A21" s="6" t="s">
        <v>270</v>
      </c>
      <c r="B21" s="23">
        <v>117486</v>
      </c>
      <c r="C21" s="23">
        <v>135113</v>
      </c>
      <c r="D21" s="23">
        <v>87774</v>
      </c>
      <c r="E21" s="23">
        <v>90871</v>
      </c>
      <c r="F21" s="24"/>
      <c r="G21" s="24"/>
      <c r="H21" s="24"/>
      <c r="I21" s="23">
        <v>111796</v>
      </c>
      <c r="J21" s="24"/>
      <c r="K21" s="24"/>
      <c r="L21" s="24"/>
      <c r="M21" s="23">
        <v>78357</v>
      </c>
    </row>
    <row r="22" spans="1:13" ht="13.5">
      <c r="A22" s="6" t="s">
        <v>271</v>
      </c>
      <c r="B22" s="23">
        <v>193039</v>
      </c>
      <c r="C22" s="23">
        <v>173736</v>
      </c>
      <c r="D22" s="23">
        <v>141767</v>
      </c>
      <c r="E22" s="23">
        <v>119653</v>
      </c>
      <c r="F22" s="24"/>
      <c r="G22" s="24"/>
      <c r="H22" s="24"/>
      <c r="I22" s="23">
        <v>121827</v>
      </c>
      <c r="J22" s="24"/>
      <c r="K22" s="24"/>
      <c r="L22" s="24"/>
      <c r="M22" s="23">
        <v>104336</v>
      </c>
    </row>
    <row r="23" spans="1:13" ht="13.5">
      <c r="A23" s="6" t="s">
        <v>272</v>
      </c>
      <c r="B23" s="23">
        <v>209</v>
      </c>
      <c r="C23" s="23">
        <v>-172</v>
      </c>
      <c r="D23" s="23">
        <v>437</v>
      </c>
      <c r="E23" s="23"/>
      <c r="F23" s="24"/>
      <c r="G23" s="24"/>
      <c r="H23" s="24"/>
      <c r="I23" s="23">
        <v>543</v>
      </c>
      <c r="J23" s="24"/>
      <c r="K23" s="24"/>
      <c r="L23" s="24"/>
      <c r="M23" s="23">
        <v>960</v>
      </c>
    </row>
    <row r="24" spans="1:13" ht="13.5">
      <c r="A24" s="6" t="s">
        <v>273</v>
      </c>
      <c r="B24" s="23"/>
      <c r="C24" s="23"/>
      <c r="D24" s="23"/>
      <c r="E24" s="23"/>
      <c r="F24" s="24"/>
      <c r="G24" s="24"/>
      <c r="H24" s="24"/>
      <c r="I24" s="23"/>
      <c r="J24" s="24"/>
      <c r="K24" s="24"/>
      <c r="L24" s="24"/>
      <c r="M24" s="23">
        <v>930</v>
      </c>
    </row>
    <row r="25" spans="1:13" ht="13.5">
      <c r="A25" s="6" t="s">
        <v>274</v>
      </c>
      <c r="B25" s="23"/>
      <c r="C25" s="23"/>
      <c r="D25" s="23"/>
      <c r="E25" s="23">
        <v>38042</v>
      </c>
      <c r="F25" s="24"/>
      <c r="G25" s="24"/>
      <c r="H25" s="24"/>
      <c r="I25" s="23">
        <v>37897</v>
      </c>
      <c r="J25" s="24"/>
      <c r="K25" s="24"/>
      <c r="L25" s="24"/>
      <c r="M25" s="23">
        <v>36522</v>
      </c>
    </row>
    <row r="26" spans="1:13" ht="13.5">
      <c r="A26" s="6" t="s">
        <v>275</v>
      </c>
      <c r="B26" s="23">
        <v>203103</v>
      </c>
      <c r="C26" s="23">
        <v>186800</v>
      </c>
      <c r="D26" s="23">
        <v>173149</v>
      </c>
      <c r="E26" s="23">
        <v>165401</v>
      </c>
      <c r="F26" s="24"/>
      <c r="G26" s="24"/>
      <c r="H26" s="24"/>
      <c r="I26" s="23">
        <v>158303</v>
      </c>
      <c r="J26" s="24"/>
      <c r="K26" s="24"/>
      <c r="L26" s="24"/>
      <c r="M26" s="23">
        <v>144123</v>
      </c>
    </row>
    <row r="27" spans="1:13" ht="13.5">
      <c r="A27" s="6" t="s">
        <v>276</v>
      </c>
      <c r="B27" s="23"/>
      <c r="C27" s="23"/>
      <c r="D27" s="23"/>
      <c r="E27" s="23">
        <v>20676</v>
      </c>
      <c r="F27" s="24"/>
      <c r="G27" s="24"/>
      <c r="H27" s="24"/>
      <c r="I27" s="23">
        <v>20665</v>
      </c>
      <c r="J27" s="24"/>
      <c r="K27" s="24"/>
      <c r="L27" s="24"/>
      <c r="M27" s="23">
        <v>21448</v>
      </c>
    </row>
    <row r="28" spans="1:13" ht="13.5">
      <c r="A28" s="6" t="s">
        <v>277</v>
      </c>
      <c r="B28" s="23">
        <v>12920</v>
      </c>
      <c r="C28" s="23">
        <v>12520</v>
      </c>
      <c r="D28" s="23">
        <v>10880</v>
      </c>
      <c r="E28" s="23">
        <v>9880</v>
      </c>
      <c r="F28" s="24"/>
      <c r="G28" s="24"/>
      <c r="H28" s="24"/>
      <c r="I28" s="23">
        <v>10040</v>
      </c>
      <c r="J28" s="24"/>
      <c r="K28" s="24"/>
      <c r="L28" s="24"/>
      <c r="M28" s="23">
        <v>10160</v>
      </c>
    </row>
    <row r="29" spans="1:13" ht="13.5">
      <c r="A29" s="6" t="s">
        <v>278</v>
      </c>
      <c r="B29" s="23"/>
      <c r="C29" s="23"/>
      <c r="D29" s="23"/>
      <c r="E29" s="23">
        <v>27369</v>
      </c>
      <c r="F29" s="24"/>
      <c r="G29" s="24"/>
      <c r="H29" s="24"/>
      <c r="I29" s="23">
        <v>22244</v>
      </c>
      <c r="J29" s="24"/>
      <c r="K29" s="24"/>
      <c r="L29" s="24"/>
      <c r="M29" s="23">
        <v>20828</v>
      </c>
    </row>
    <row r="30" spans="1:13" ht="13.5">
      <c r="A30" s="6" t="s">
        <v>279</v>
      </c>
      <c r="B30" s="23"/>
      <c r="C30" s="23"/>
      <c r="D30" s="23"/>
      <c r="E30" s="23">
        <v>19169</v>
      </c>
      <c r="F30" s="24"/>
      <c r="G30" s="24"/>
      <c r="H30" s="24"/>
      <c r="I30" s="23">
        <v>19508</v>
      </c>
      <c r="J30" s="24"/>
      <c r="K30" s="24"/>
      <c r="L30" s="24"/>
      <c r="M30" s="23">
        <v>18727</v>
      </c>
    </row>
    <row r="31" spans="1:13" ht="13.5">
      <c r="A31" s="6" t="s">
        <v>280</v>
      </c>
      <c r="B31" s="23">
        <v>57036</v>
      </c>
      <c r="C31" s="23">
        <v>51283</v>
      </c>
      <c r="D31" s="23">
        <v>44091</v>
      </c>
      <c r="E31" s="23">
        <v>36558</v>
      </c>
      <c r="F31" s="24"/>
      <c r="G31" s="24"/>
      <c r="H31" s="24"/>
      <c r="I31" s="23">
        <v>34020</v>
      </c>
      <c r="J31" s="24"/>
      <c r="K31" s="24"/>
      <c r="L31" s="24"/>
      <c r="M31" s="23">
        <v>26203</v>
      </c>
    </row>
    <row r="32" spans="1:13" ht="13.5">
      <c r="A32" s="6" t="s">
        <v>281</v>
      </c>
      <c r="B32" s="23">
        <v>50840</v>
      </c>
      <c r="C32" s="23">
        <v>54679</v>
      </c>
      <c r="D32" s="23">
        <v>52618</v>
      </c>
      <c r="E32" s="23">
        <v>50743</v>
      </c>
      <c r="F32" s="24"/>
      <c r="G32" s="24"/>
      <c r="H32" s="24"/>
      <c r="I32" s="23">
        <v>46933</v>
      </c>
      <c r="J32" s="24"/>
      <c r="K32" s="24"/>
      <c r="L32" s="24"/>
      <c r="M32" s="23">
        <v>34607</v>
      </c>
    </row>
    <row r="33" spans="1:13" ht="13.5">
      <c r="A33" s="6" t="s">
        <v>282</v>
      </c>
      <c r="B33" s="23">
        <v>13040</v>
      </c>
      <c r="C33" s="23">
        <v>18425</v>
      </c>
      <c r="D33" s="23">
        <v>10076</v>
      </c>
      <c r="E33" s="23">
        <v>8969</v>
      </c>
      <c r="F33" s="24"/>
      <c r="G33" s="24"/>
      <c r="H33" s="24"/>
      <c r="I33" s="23">
        <v>10177</v>
      </c>
      <c r="J33" s="24"/>
      <c r="K33" s="24"/>
      <c r="L33" s="24"/>
      <c r="M33" s="23">
        <v>3046</v>
      </c>
    </row>
    <row r="34" spans="1:13" ht="13.5">
      <c r="A34" s="6" t="s">
        <v>284</v>
      </c>
      <c r="B34" s="23">
        <v>300975</v>
      </c>
      <c r="C34" s="23">
        <v>285058</v>
      </c>
      <c r="D34" s="23">
        <v>239374</v>
      </c>
      <c r="E34" s="23">
        <v>116843</v>
      </c>
      <c r="F34" s="24"/>
      <c r="G34" s="24"/>
      <c r="H34" s="24"/>
      <c r="I34" s="23">
        <v>109984</v>
      </c>
      <c r="J34" s="24"/>
      <c r="K34" s="24"/>
      <c r="L34" s="24"/>
      <c r="M34" s="23">
        <v>93837</v>
      </c>
    </row>
    <row r="35" spans="1:13" ht="13.5">
      <c r="A35" s="6" t="s">
        <v>285</v>
      </c>
      <c r="B35" s="23">
        <v>948653</v>
      </c>
      <c r="C35" s="23">
        <v>917445</v>
      </c>
      <c r="D35" s="23">
        <v>760169</v>
      </c>
      <c r="E35" s="23">
        <v>713330</v>
      </c>
      <c r="F35" s="24">
        <v>527369</v>
      </c>
      <c r="G35" s="24">
        <v>352484</v>
      </c>
      <c r="H35" s="24">
        <v>176141</v>
      </c>
      <c r="I35" s="23">
        <v>712712</v>
      </c>
      <c r="J35" s="24">
        <v>537841</v>
      </c>
      <c r="K35" s="24">
        <v>360181</v>
      </c>
      <c r="L35" s="24">
        <v>171376</v>
      </c>
      <c r="M35" s="23">
        <v>605476</v>
      </c>
    </row>
    <row r="36" spans="1:13" ht="14.25" thickBot="1">
      <c r="A36" s="29" t="s">
        <v>286</v>
      </c>
      <c r="B36" s="25">
        <v>140085</v>
      </c>
      <c r="C36" s="25">
        <v>100735</v>
      </c>
      <c r="D36" s="25">
        <v>86696</v>
      </c>
      <c r="E36" s="25">
        <v>48536</v>
      </c>
      <c r="F36" s="26">
        <v>64826</v>
      </c>
      <c r="G36" s="26">
        <v>51530</v>
      </c>
      <c r="H36" s="26">
        <v>33103</v>
      </c>
      <c r="I36" s="25">
        <v>42579</v>
      </c>
      <c r="J36" s="26">
        <v>38036</v>
      </c>
      <c r="K36" s="26">
        <v>22255</v>
      </c>
      <c r="L36" s="26">
        <v>32796</v>
      </c>
      <c r="M36" s="25">
        <v>76594</v>
      </c>
    </row>
    <row r="37" spans="1:13" ht="14.25" thickTop="1">
      <c r="A37" s="6" t="s">
        <v>0</v>
      </c>
      <c r="B37" s="23">
        <v>1409</v>
      </c>
      <c r="C37" s="23">
        <v>814</v>
      </c>
      <c r="D37" s="23">
        <v>253</v>
      </c>
      <c r="E37" s="23">
        <v>473</v>
      </c>
      <c r="F37" s="24">
        <v>595</v>
      </c>
      <c r="G37" s="24"/>
      <c r="H37" s="24"/>
      <c r="I37" s="23">
        <v>714</v>
      </c>
      <c r="J37" s="24">
        <v>600</v>
      </c>
      <c r="K37" s="24"/>
      <c r="L37" s="24"/>
      <c r="M37" s="23"/>
    </row>
    <row r="38" spans="1:13" ht="13.5">
      <c r="A38" s="6" t="s">
        <v>1</v>
      </c>
      <c r="B38" s="23"/>
      <c r="C38" s="23"/>
      <c r="D38" s="23"/>
      <c r="E38" s="23"/>
      <c r="F38" s="24"/>
      <c r="G38" s="24">
        <v>337</v>
      </c>
      <c r="H38" s="24">
        <v>213</v>
      </c>
      <c r="I38" s="23"/>
      <c r="J38" s="24"/>
      <c r="K38" s="24">
        <v>455</v>
      </c>
      <c r="L38" s="24">
        <v>73</v>
      </c>
      <c r="M38" s="23">
        <v>889</v>
      </c>
    </row>
    <row r="39" spans="1:13" ht="13.5">
      <c r="A39" s="6" t="s">
        <v>2</v>
      </c>
      <c r="B39" s="23"/>
      <c r="C39" s="23"/>
      <c r="D39" s="23"/>
      <c r="E39" s="23"/>
      <c r="F39" s="24"/>
      <c r="G39" s="24"/>
      <c r="H39" s="24"/>
      <c r="I39" s="23"/>
      <c r="J39" s="24"/>
      <c r="K39" s="24"/>
      <c r="L39" s="24"/>
      <c r="M39" s="23">
        <v>0</v>
      </c>
    </row>
    <row r="40" spans="1:13" ht="13.5">
      <c r="A40" s="6" t="s">
        <v>3</v>
      </c>
      <c r="B40" s="23"/>
      <c r="C40" s="23">
        <v>280</v>
      </c>
      <c r="D40" s="23">
        <v>1121</v>
      </c>
      <c r="E40" s="23">
        <v>477</v>
      </c>
      <c r="F40" s="24"/>
      <c r="G40" s="24"/>
      <c r="H40" s="24"/>
      <c r="I40" s="23"/>
      <c r="J40" s="24"/>
      <c r="K40" s="24"/>
      <c r="L40" s="24"/>
      <c r="M40" s="23"/>
    </row>
    <row r="41" spans="1:13" ht="13.5">
      <c r="A41" s="6" t="s">
        <v>4</v>
      </c>
      <c r="B41" s="23">
        <v>1950</v>
      </c>
      <c r="C41" s="23"/>
      <c r="D41" s="23"/>
      <c r="E41" s="23"/>
      <c r="F41" s="24"/>
      <c r="G41" s="24"/>
      <c r="H41" s="24"/>
      <c r="I41" s="23"/>
      <c r="J41" s="24"/>
      <c r="K41" s="24"/>
      <c r="L41" s="24"/>
      <c r="M41" s="23">
        <v>2822</v>
      </c>
    </row>
    <row r="42" spans="1:13" ht="13.5">
      <c r="A42" s="6" t="s">
        <v>5</v>
      </c>
      <c r="B42" s="23">
        <v>54829</v>
      </c>
      <c r="C42" s="23">
        <v>33491</v>
      </c>
      <c r="D42" s="23">
        <v>29196</v>
      </c>
      <c r="E42" s="23">
        <v>28857</v>
      </c>
      <c r="F42" s="24"/>
      <c r="G42" s="24"/>
      <c r="H42" s="24"/>
      <c r="I42" s="23">
        <v>21420</v>
      </c>
      <c r="J42" s="24"/>
      <c r="K42" s="24"/>
      <c r="L42" s="24"/>
      <c r="M42" s="23">
        <v>16783</v>
      </c>
    </row>
    <row r="43" spans="1:13" ht="13.5">
      <c r="A43" s="6" t="s">
        <v>6</v>
      </c>
      <c r="B43" s="23">
        <v>4554</v>
      </c>
      <c r="C43" s="23">
        <v>3022</v>
      </c>
      <c r="D43" s="23">
        <v>1119</v>
      </c>
      <c r="E43" s="23">
        <v>5536</v>
      </c>
      <c r="F43" s="24"/>
      <c r="G43" s="24"/>
      <c r="H43" s="24"/>
      <c r="I43" s="23">
        <v>1958</v>
      </c>
      <c r="J43" s="24"/>
      <c r="K43" s="24"/>
      <c r="L43" s="24"/>
      <c r="M43" s="23">
        <v>1747</v>
      </c>
    </row>
    <row r="44" spans="1:13" ht="13.5">
      <c r="A44" s="6" t="s">
        <v>7</v>
      </c>
      <c r="B44" s="23">
        <v>62743</v>
      </c>
      <c r="C44" s="23">
        <v>37608</v>
      </c>
      <c r="D44" s="23">
        <v>31691</v>
      </c>
      <c r="E44" s="23">
        <v>35344</v>
      </c>
      <c r="F44" s="24">
        <v>31352</v>
      </c>
      <c r="G44" s="24">
        <v>20831</v>
      </c>
      <c r="H44" s="24">
        <v>3565</v>
      </c>
      <c r="I44" s="23">
        <v>24092</v>
      </c>
      <c r="J44" s="24">
        <v>20368</v>
      </c>
      <c r="K44" s="24">
        <v>14834</v>
      </c>
      <c r="L44" s="24">
        <v>1526</v>
      </c>
      <c r="M44" s="23">
        <v>22243</v>
      </c>
    </row>
    <row r="45" spans="1:13" ht="13.5">
      <c r="A45" s="6" t="s">
        <v>221</v>
      </c>
      <c r="B45" s="23">
        <v>4445</v>
      </c>
      <c r="C45" s="23">
        <v>5067</v>
      </c>
      <c r="D45" s="23">
        <v>5701</v>
      </c>
      <c r="E45" s="23">
        <v>6038</v>
      </c>
      <c r="F45" s="24">
        <v>9136</v>
      </c>
      <c r="G45" s="24">
        <v>6031</v>
      </c>
      <c r="H45" s="24">
        <v>3035</v>
      </c>
      <c r="I45" s="23">
        <v>5893</v>
      </c>
      <c r="J45" s="24">
        <v>9060</v>
      </c>
      <c r="K45" s="24">
        <v>5988</v>
      </c>
      <c r="L45" s="24">
        <v>3038</v>
      </c>
      <c r="M45" s="23">
        <v>6132</v>
      </c>
    </row>
    <row r="46" spans="1:13" ht="13.5">
      <c r="A46" s="6" t="s">
        <v>222</v>
      </c>
      <c r="B46" s="23">
        <v>5351</v>
      </c>
      <c r="C46" s="23">
        <v>6500</v>
      </c>
      <c r="D46" s="23">
        <v>6899</v>
      </c>
      <c r="E46" s="23">
        <v>6331</v>
      </c>
      <c r="F46" s="24"/>
      <c r="G46" s="24"/>
      <c r="H46" s="24"/>
      <c r="I46" s="23">
        <v>6224</v>
      </c>
      <c r="J46" s="24"/>
      <c r="K46" s="24"/>
      <c r="L46" s="24"/>
      <c r="M46" s="23">
        <v>2218</v>
      </c>
    </row>
    <row r="47" spans="1:13" ht="13.5">
      <c r="A47" s="6" t="s">
        <v>164</v>
      </c>
      <c r="B47" s="23"/>
      <c r="C47" s="23">
        <v>1409</v>
      </c>
      <c r="D47" s="23"/>
      <c r="E47" s="23">
        <v>1809</v>
      </c>
      <c r="F47" s="24"/>
      <c r="G47" s="24"/>
      <c r="H47" s="24"/>
      <c r="I47" s="23"/>
      <c r="J47" s="24"/>
      <c r="K47" s="24"/>
      <c r="L47" s="24"/>
      <c r="M47" s="23">
        <v>4328</v>
      </c>
    </row>
    <row r="48" spans="1:13" ht="13.5">
      <c r="A48" s="6" t="s">
        <v>163</v>
      </c>
      <c r="B48" s="23">
        <v>7894</v>
      </c>
      <c r="C48" s="23"/>
      <c r="D48" s="23"/>
      <c r="E48" s="23"/>
      <c r="F48" s="24"/>
      <c r="G48" s="24"/>
      <c r="H48" s="24"/>
      <c r="I48" s="23"/>
      <c r="J48" s="24"/>
      <c r="K48" s="24"/>
      <c r="L48" s="24"/>
      <c r="M48" s="23"/>
    </row>
    <row r="49" spans="1:13" ht="13.5">
      <c r="A49" s="6" t="s">
        <v>8</v>
      </c>
      <c r="B49" s="23">
        <v>8576</v>
      </c>
      <c r="C49" s="23"/>
      <c r="D49" s="23"/>
      <c r="E49" s="23"/>
      <c r="F49" s="24"/>
      <c r="G49" s="24"/>
      <c r="H49" s="24"/>
      <c r="I49" s="23"/>
      <c r="J49" s="24"/>
      <c r="K49" s="24"/>
      <c r="L49" s="24"/>
      <c r="M49" s="23"/>
    </row>
    <row r="50" spans="1:13" ht="13.5">
      <c r="A50" s="6" t="s">
        <v>9</v>
      </c>
      <c r="B50" s="23">
        <v>4086</v>
      </c>
      <c r="C50" s="23">
        <v>2964</v>
      </c>
      <c r="D50" s="23">
        <v>1434</v>
      </c>
      <c r="E50" s="23">
        <v>1238</v>
      </c>
      <c r="F50" s="24"/>
      <c r="G50" s="24"/>
      <c r="H50" s="24"/>
      <c r="I50" s="23">
        <v>1505</v>
      </c>
      <c r="J50" s="24"/>
      <c r="K50" s="24"/>
      <c r="L50" s="24"/>
      <c r="M50" s="23">
        <v>722</v>
      </c>
    </row>
    <row r="51" spans="1:13" ht="13.5">
      <c r="A51" s="6" t="s">
        <v>10</v>
      </c>
      <c r="B51" s="23">
        <v>30354</v>
      </c>
      <c r="C51" s="23">
        <v>15941</v>
      </c>
      <c r="D51" s="23">
        <v>14035</v>
      </c>
      <c r="E51" s="23">
        <v>15417</v>
      </c>
      <c r="F51" s="24">
        <v>10034</v>
      </c>
      <c r="G51" s="24">
        <v>6630</v>
      </c>
      <c r="H51" s="24">
        <v>3338</v>
      </c>
      <c r="I51" s="23">
        <v>13623</v>
      </c>
      <c r="J51" s="24">
        <v>10235</v>
      </c>
      <c r="K51" s="24">
        <v>6807</v>
      </c>
      <c r="L51" s="24">
        <v>3435</v>
      </c>
      <c r="M51" s="23">
        <v>13401</v>
      </c>
    </row>
    <row r="52" spans="1:13" ht="14.25" thickBot="1">
      <c r="A52" s="29" t="s">
        <v>11</v>
      </c>
      <c r="B52" s="25">
        <v>172475</v>
      </c>
      <c r="C52" s="25">
        <v>122402</v>
      </c>
      <c r="D52" s="25">
        <v>104352</v>
      </c>
      <c r="E52" s="25">
        <v>68463</v>
      </c>
      <c r="F52" s="26">
        <v>86145</v>
      </c>
      <c r="G52" s="26">
        <v>65731</v>
      </c>
      <c r="H52" s="26">
        <v>33330</v>
      </c>
      <c r="I52" s="25">
        <v>53048</v>
      </c>
      <c r="J52" s="26">
        <v>48169</v>
      </c>
      <c r="K52" s="26">
        <v>30282</v>
      </c>
      <c r="L52" s="26">
        <v>30887</v>
      </c>
      <c r="M52" s="25">
        <v>85435</v>
      </c>
    </row>
    <row r="53" spans="1:13" ht="14.25" thickTop="1">
      <c r="A53" s="6" t="s">
        <v>12</v>
      </c>
      <c r="B53" s="23"/>
      <c r="C53" s="23"/>
      <c r="D53" s="23">
        <v>2515</v>
      </c>
      <c r="E53" s="23">
        <v>275</v>
      </c>
      <c r="F53" s="24">
        <v>216</v>
      </c>
      <c r="G53" s="24"/>
      <c r="H53" s="24"/>
      <c r="I53" s="23"/>
      <c r="J53" s="24"/>
      <c r="K53" s="24"/>
      <c r="L53" s="24"/>
      <c r="M53" s="23"/>
    </row>
    <row r="54" spans="1:13" ht="13.5">
      <c r="A54" s="6" t="s">
        <v>13</v>
      </c>
      <c r="B54" s="23"/>
      <c r="C54" s="23">
        <v>2000</v>
      </c>
      <c r="D54" s="23"/>
      <c r="E54" s="23"/>
      <c r="F54" s="24"/>
      <c r="G54" s="24"/>
      <c r="H54" s="24"/>
      <c r="I54" s="23"/>
      <c r="J54" s="24"/>
      <c r="K54" s="24"/>
      <c r="L54" s="24"/>
      <c r="M54" s="23"/>
    </row>
    <row r="55" spans="1:13" ht="13.5">
      <c r="A55" s="6" t="s">
        <v>14</v>
      </c>
      <c r="B55" s="23"/>
      <c r="C55" s="23"/>
      <c r="D55" s="23">
        <v>2000</v>
      </c>
      <c r="E55" s="23"/>
      <c r="F55" s="24"/>
      <c r="G55" s="24"/>
      <c r="H55" s="24"/>
      <c r="I55" s="23"/>
      <c r="J55" s="24"/>
      <c r="K55" s="24"/>
      <c r="L55" s="24"/>
      <c r="M55" s="23"/>
    </row>
    <row r="56" spans="1:13" ht="13.5">
      <c r="A56" s="6" t="s">
        <v>15</v>
      </c>
      <c r="B56" s="23"/>
      <c r="C56" s="23">
        <v>958</v>
      </c>
      <c r="D56" s="23"/>
      <c r="E56" s="23">
        <v>390</v>
      </c>
      <c r="F56" s="24">
        <v>390</v>
      </c>
      <c r="G56" s="24">
        <v>390</v>
      </c>
      <c r="H56" s="24"/>
      <c r="I56" s="23"/>
      <c r="J56" s="24"/>
      <c r="K56" s="24"/>
      <c r="L56" s="24"/>
      <c r="M56" s="23">
        <v>2172</v>
      </c>
    </row>
    <row r="57" spans="1:13" ht="13.5">
      <c r="A57" s="6" t="s">
        <v>16</v>
      </c>
      <c r="B57" s="23"/>
      <c r="C57" s="23">
        <v>1102</v>
      </c>
      <c r="D57" s="23">
        <v>1000</v>
      </c>
      <c r="E57" s="23"/>
      <c r="F57" s="24"/>
      <c r="G57" s="24"/>
      <c r="H57" s="24"/>
      <c r="I57" s="23"/>
      <c r="J57" s="24"/>
      <c r="K57" s="24"/>
      <c r="L57" s="24"/>
      <c r="M57" s="23"/>
    </row>
    <row r="58" spans="1:13" ht="13.5">
      <c r="A58" s="6" t="s">
        <v>17</v>
      </c>
      <c r="B58" s="23"/>
      <c r="C58" s="23">
        <v>1459</v>
      </c>
      <c r="D58" s="23"/>
      <c r="E58" s="23"/>
      <c r="F58" s="24"/>
      <c r="G58" s="24"/>
      <c r="H58" s="24"/>
      <c r="I58" s="23"/>
      <c r="J58" s="24"/>
      <c r="K58" s="24"/>
      <c r="L58" s="24"/>
      <c r="M58" s="23"/>
    </row>
    <row r="59" spans="1:13" ht="13.5">
      <c r="A59" s="6" t="s">
        <v>18</v>
      </c>
      <c r="B59" s="23"/>
      <c r="C59" s="23">
        <v>5519</v>
      </c>
      <c r="D59" s="23">
        <v>3000</v>
      </c>
      <c r="E59" s="23">
        <v>390</v>
      </c>
      <c r="F59" s="24">
        <v>390</v>
      </c>
      <c r="G59" s="24">
        <v>390</v>
      </c>
      <c r="H59" s="24"/>
      <c r="I59" s="23"/>
      <c r="J59" s="24"/>
      <c r="K59" s="24"/>
      <c r="L59" s="24"/>
      <c r="M59" s="23">
        <v>2172</v>
      </c>
    </row>
    <row r="60" spans="1:13" ht="13.5">
      <c r="A60" s="7" t="s">
        <v>212</v>
      </c>
      <c r="B60" s="23">
        <v>172475</v>
      </c>
      <c r="C60" s="23">
        <v>116882</v>
      </c>
      <c r="D60" s="23">
        <v>103867</v>
      </c>
      <c r="E60" s="23">
        <v>68349</v>
      </c>
      <c r="F60" s="24">
        <v>85971</v>
      </c>
      <c r="G60" s="24">
        <v>65341</v>
      </c>
      <c r="H60" s="24">
        <v>33330</v>
      </c>
      <c r="I60" s="23">
        <v>53048</v>
      </c>
      <c r="J60" s="24">
        <v>48169</v>
      </c>
      <c r="K60" s="24">
        <v>30282</v>
      </c>
      <c r="L60" s="24">
        <v>30887</v>
      </c>
      <c r="M60" s="23">
        <v>83262</v>
      </c>
    </row>
    <row r="61" spans="1:13" ht="13.5">
      <c r="A61" s="7" t="s">
        <v>19</v>
      </c>
      <c r="B61" s="23">
        <v>44854</v>
      </c>
      <c r="C61" s="23">
        <v>60023</v>
      </c>
      <c r="D61" s="23">
        <v>44664</v>
      </c>
      <c r="E61" s="23">
        <v>31704</v>
      </c>
      <c r="F61" s="24">
        <v>35140</v>
      </c>
      <c r="G61" s="24">
        <v>30125</v>
      </c>
      <c r="H61" s="24">
        <v>11499</v>
      </c>
      <c r="I61" s="23">
        <v>26227</v>
      </c>
      <c r="J61" s="24">
        <v>18533</v>
      </c>
      <c r="K61" s="24">
        <v>13833</v>
      </c>
      <c r="L61" s="24">
        <v>9342</v>
      </c>
      <c r="M61" s="23">
        <v>26765</v>
      </c>
    </row>
    <row r="62" spans="1:13" ht="13.5">
      <c r="A62" s="7" t="s">
        <v>20</v>
      </c>
      <c r="B62" s="23"/>
      <c r="C62" s="23"/>
      <c r="D62" s="23">
        <v>3086</v>
      </c>
      <c r="E62" s="23"/>
      <c r="F62" s="24"/>
      <c r="G62" s="24"/>
      <c r="H62" s="24"/>
      <c r="I62" s="23"/>
      <c r="J62" s="24"/>
      <c r="K62" s="24"/>
      <c r="L62" s="24"/>
      <c r="M62" s="23"/>
    </row>
    <row r="63" spans="1:13" ht="13.5">
      <c r="A63" s="7" t="s">
        <v>21</v>
      </c>
      <c r="B63" s="23">
        <v>23344</v>
      </c>
      <c r="C63" s="23">
        <v>-8145</v>
      </c>
      <c r="D63" s="23">
        <v>-688</v>
      </c>
      <c r="E63" s="23">
        <v>-2614</v>
      </c>
      <c r="F63" s="24">
        <v>658</v>
      </c>
      <c r="G63" s="24">
        <v>-2983</v>
      </c>
      <c r="H63" s="24">
        <v>2432</v>
      </c>
      <c r="I63" s="23">
        <v>-3730</v>
      </c>
      <c r="J63" s="24">
        <v>1686</v>
      </c>
      <c r="K63" s="24">
        <v>-1037</v>
      </c>
      <c r="L63" s="24">
        <v>3441</v>
      </c>
      <c r="M63" s="23">
        <v>7513</v>
      </c>
    </row>
    <row r="64" spans="1:13" ht="13.5">
      <c r="A64" s="7" t="s">
        <v>22</v>
      </c>
      <c r="B64" s="23">
        <v>68199</v>
      </c>
      <c r="C64" s="23">
        <v>51878</v>
      </c>
      <c r="D64" s="23">
        <v>47061</v>
      </c>
      <c r="E64" s="23">
        <v>29090</v>
      </c>
      <c r="F64" s="24">
        <v>35798</v>
      </c>
      <c r="G64" s="24">
        <v>27142</v>
      </c>
      <c r="H64" s="24">
        <v>13932</v>
      </c>
      <c r="I64" s="23">
        <v>22496</v>
      </c>
      <c r="J64" s="24">
        <v>20219</v>
      </c>
      <c r="K64" s="24">
        <v>12795</v>
      </c>
      <c r="L64" s="24">
        <v>12783</v>
      </c>
      <c r="M64" s="23">
        <v>34278</v>
      </c>
    </row>
    <row r="65" spans="1:13" ht="14.25" thickBot="1">
      <c r="A65" s="7" t="s">
        <v>23</v>
      </c>
      <c r="B65" s="23">
        <v>104276</v>
      </c>
      <c r="C65" s="23">
        <v>65004</v>
      </c>
      <c r="D65" s="23">
        <v>56806</v>
      </c>
      <c r="E65" s="23">
        <v>39258</v>
      </c>
      <c r="F65" s="24">
        <v>50173</v>
      </c>
      <c r="G65" s="24">
        <v>38198</v>
      </c>
      <c r="H65" s="24">
        <v>19398</v>
      </c>
      <c r="I65" s="23">
        <v>30551</v>
      </c>
      <c r="J65" s="24">
        <v>27949</v>
      </c>
      <c r="K65" s="24">
        <v>17486</v>
      </c>
      <c r="L65" s="24">
        <v>18103</v>
      </c>
      <c r="M65" s="23">
        <v>48983</v>
      </c>
    </row>
    <row r="66" spans="1:13" ht="14.25" thickTop="1">
      <c r="A66" s="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8" ht="13.5">
      <c r="A68" s="20" t="s">
        <v>203</v>
      </c>
    </row>
    <row r="69" ht="13.5">
      <c r="A69" s="20" t="s">
        <v>204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I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85</v>
      </c>
      <c r="B4" s="15" t="str">
        <f>HYPERLINK("http://www.kabupro.jp/mark/20110815/S00093MO.htm","四半期報告書")</f>
        <v>四半期報告書</v>
      </c>
      <c r="C4" s="15" t="str">
        <f>HYPERLINK("http://www.kabupro.jp/mark/20110513/S00089UL.htm","四半期報告書")</f>
        <v>四半期報告書</v>
      </c>
      <c r="D4" s="15" t="str">
        <f>HYPERLINK("http://www.kabupro.jp/mark/20110214/S0007SZN.htm","四半期報告書")</f>
        <v>四半期報告書</v>
      </c>
      <c r="E4" s="15" t="str">
        <f>HYPERLINK("http://www.kabupro.jp/mark/20101220/S0007FC0.htm","有価証券報告書")</f>
        <v>有価証券報告書</v>
      </c>
      <c r="F4" s="15" t="str">
        <f>HYPERLINK("http://www.kabupro.jp/mark/20100816/S0006MSR.htm","四半期報告書")</f>
        <v>四半期報告書</v>
      </c>
      <c r="G4" s="15" t="str">
        <f>HYPERLINK("http://www.kabupro.jp/mark/20100514/S0005OG6.htm","四半期報告書")</f>
        <v>四半期報告書</v>
      </c>
      <c r="H4" s="15" t="str">
        <f>HYPERLINK("http://www.kabupro.jp/mark/20100212/S00055ZK.htm","四半期報告書")</f>
        <v>四半期報告書</v>
      </c>
      <c r="I4" s="15" t="str">
        <f>HYPERLINK("http://www.kabupro.jp/mark/20091221/S0004TAV.htm","有価証券報告書")</f>
        <v>有価証券報告書</v>
      </c>
    </row>
    <row r="5" spans="1:9" ht="14.25" thickBot="1">
      <c r="A5" s="11" t="s">
        <v>86</v>
      </c>
      <c r="B5" s="1" t="s">
        <v>205</v>
      </c>
      <c r="C5" s="1" t="s">
        <v>208</v>
      </c>
      <c r="D5" s="1" t="s">
        <v>209</v>
      </c>
      <c r="E5" s="1" t="s">
        <v>107</v>
      </c>
      <c r="F5" s="1" t="s">
        <v>100</v>
      </c>
      <c r="G5" s="1" t="s">
        <v>103</v>
      </c>
      <c r="H5" s="1" t="s">
        <v>105</v>
      </c>
      <c r="I5" s="1" t="s">
        <v>115</v>
      </c>
    </row>
    <row r="6" spans="1:9" ht="15" thickBot="1" thickTop="1">
      <c r="A6" s="10" t="s">
        <v>87</v>
      </c>
      <c r="B6" s="18" t="s">
        <v>256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88</v>
      </c>
      <c r="B7" s="14" t="s">
        <v>206</v>
      </c>
      <c r="C7" s="14" t="s">
        <v>206</v>
      </c>
      <c r="D7" s="14" t="s">
        <v>206</v>
      </c>
      <c r="E7" s="16" t="s">
        <v>93</v>
      </c>
      <c r="F7" s="14" t="s">
        <v>206</v>
      </c>
      <c r="G7" s="14" t="s">
        <v>206</v>
      </c>
      <c r="H7" s="14" t="s">
        <v>206</v>
      </c>
      <c r="I7" s="16" t="s">
        <v>93</v>
      </c>
    </row>
    <row r="8" spans="1:9" ht="13.5">
      <c r="A8" s="13" t="s">
        <v>89</v>
      </c>
      <c r="B8" s="1" t="s">
        <v>207</v>
      </c>
      <c r="C8" s="1" t="s">
        <v>207</v>
      </c>
      <c r="D8" s="1" t="s">
        <v>207</v>
      </c>
      <c r="E8" s="17" t="s">
        <v>210</v>
      </c>
      <c r="F8" s="1" t="s">
        <v>210</v>
      </c>
      <c r="G8" s="1" t="s">
        <v>210</v>
      </c>
      <c r="H8" s="1" t="s">
        <v>210</v>
      </c>
      <c r="I8" s="17" t="s">
        <v>211</v>
      </c>
    </row>
    <row r="9" spans="1:9" ht="13.5">
      <c r="A9" s="13" t="s">
        <v>90</v>
      </c>
      <c r="B9" s="1" t="s">
        <v>102</v>
      </c>
      <c r="C9" s="1" t="s">
        <v>104</v>
      </c>
      <c r="D9" s="1" t="s">
        <v>106</v>
      </c>
      <c r="E9" s="17" t="s">
        <v>108</v>
      </c>
      <c r="F9" s="1" t="s">
        <v>110</v>
      </c>
      <c r="G9" s="1" t="s">
        <v>112</v>
      </c>
      <c r="H9" s="1" t="s">
        <v>114</v>
      </c>
      <c r="I9" s="17" t="s">
        <v>116</v>
      </c>
    </row>
    <row r="10" spans="1:9" ht="14.25" thickBot="1">
      <c r="A10" s="13" t="s">
        <v>91</v>
      </c>
      <c r="B10" s="1" t="s">
        <v>118</v>
      </c>
      <c r="C10" s="1" t="s">
        <v>118</v>
      </c>
      <c r="D10" s="1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</row>
    <row r="11" spans="1:9" ht="14.25" thickTop="1">
      <c r="A11" s="28" t="s">
        <v>212</v>
      </c>
      <c r="B11" s="22">
        <v>85971</v>
      </c>
      <c r="C11" s="22">
        <v>65341</v>
      </c>
      <c r="D11" s="22">
        <v>33330</v>
      </c>
      <c r="E11" s="21">
        <v>53048</v>
      </c>
      <c r="F11" s="22">
        <v>48169</v>
      </c>
      <c r="G11" s="22">
        <v>30282</v>
      </c>
      <c r="H11" s="22">
        <v>30887</v>
      </c>
      <c r="I11" s="21">
        <v>83262</v>
      </c>
    </row>
    <row r="12" spans="1:9" ht="13.5">
      <c r="A12" s="6" t="s">
        <v>213</v>
      </c>
      <c r="B12" s="24">
        <v>37246</v>
      </c>
      <c r="C12" s="24">
        <v>24008</v>
      </c>
      <c r="D12" s="24">
        <v>11728</v>
      </c>
      <c r="E12" s="23">
        <v>46933</v>
      </c>
      <c r="F12" s="24">
        <v>33783</v>
      </c>
      <c r="G12" s="24">
        <v>20753</v>
      </c>
      <c r="H12" s="24">
        <v>8895</v>
      </c>
      <c r="I12" s="23">
        <v>34607</v>
      </c>
    </row>
    <row r="13" spans="1:9" ht="13.5">
      <c r="A13" s="6" t="s">
        <v>214</v>
      </c>
      <c r="B13" s="24">
        <v>2000</v>
      </c>
      <c r="C13" s="24">
        <v>500</v>
      </c>
      <c r="D13" s="24"/>
      <c r="E13" s="23"/>
      <c r="F13" s="24"/>
      <c r="G13" s="24"/>
      <c r="H13" s="24"/>
      <c r="I13" s="23"/>
    </row>
    <row r="14" spans="1:9" ht="13.5">
      <c r="A14" s="6" t="s">
        <v>217</v>
      </c>
      <c r="B14" s="24">
        <v>-7400</v>
      </c>
      <c r="C14" s="24">
        <v>160</v>
      </c>
      <c r="D14" s="24">
        <v>-7590</v>
      </c>
      <c r="E14" s="23">
        <v>-120</v>
      </c>
      <c r="F14" s="24">
        <v>-7660</v>
      </c>
      <c r="G14" s="24">
        <v>-720</v>
      </c>
      <c r="H14" s="24">
        <v>-7500</v>
      </c>
      <c r="I14" s="23">
        <v>560</v>
      </c>
    </row>
    <row r="15" spans="1:9" ht="13.5">
      <c r="A15" s="6" t="s">
        <v>218</v>
      </c>
      <c r="B15" s="24">
        <v>-310</v>
      </c>
      <c r="C15" s="24">
        <v>230</v>
      </c>
      <c r="D15" s="24">
        <v>90</v>
      </c>
      <c r="E15" s="23">
        <v>-540</v>
      </c>
      <c r="F15" s="24">
        <v>-70</v>
      </c>
      <c r="G15" s="24">
        <v>350</v>
      </c>
      <c r="H15" s="24">
        <v>20</v>
      </c>
      <c r="I15" s="23">
        <v>960</v>
      </c>
    </row>
    <row r="16" spans="1:9" ht="13.5">
      <c r="A16" s="6" t="s">
        <v>219</v>
      </c>
      <c r="B16" s="24">
        <v>4399</v>
      </c>
      <c r="C16" s="24">
        <v>4424</v>
      </c>
      <c r="D16" s="24">
        <v>3345</v>
      </c>
      <c r="E16" s="23">
        <v>7957</v>
      </c>
      <c r="F16" s="24">
        <v>4115</v>
      </c>
      <c r="G16" s="24">
        <v>1513</v>
      </c>
      <c r="H16" s="24">
        <v>511</v>
      </c>
      <c r="I16" s="23">
        <v>1942</v>
      </c>
    </row>
    <row r="17" spans="1:9" ht="13.5">
      <c r="A17" s="6" t="s">
        <v>220</v>
      </c>
      <c r="B17" s="24">
        <v>-595</v>
      </c>
      <c r="C17" s="24">
        <v>-337</v>
      </c>
      <c r="D17" s="24">
        <v>-213</v>
      </c>
      <c r="E17" s="23">
        <v>-714</v>
      </c>
      <c r="F17" s="24">
        <v>-600</v>
      </c>
      <c r="G17" s="24">
        <v>-455</v>
      </c>
      <c r="H17" s="24">
        <v>-73</v>
      </c>
      <c r="I17" s="23">
        <v>-890</v>
      </c>
    </row>
    <row r="18" spans="1:9" ht="13.5">
      <c r="A18" s="6" t="s">
        <v>221</v>
      </c>
      <c r="B18" s="24">
        <v>9136</v>
      </c>
      <c r="C18" s="24">
        <v>6031</v>
      </c>
      <c r="D18" s="24">
        <v>3035</v>
      </c>
      <c r="E18" s="23">
        <v>5893</v>
      </c>
      <c r="F18" s="24">
        <v>9060</v>
      </c>
      <c r="G18" s="24">
        <v>5988</v>
      </c>
      <c r="H18" s="24">
        <v>3038</v>
      </c>
      <c r="I18" s="23">
        <v>6132</v>
      </c>
    </row>
    <row r="19" spans="1:9" ht="13.5">
      <c r="A19" s="6" t="s">
        <v>222</v>
      </c>
      <c r="B19" s="24"/>
      <c r="C19" s="24"/>
      <c r="D19" s="24"/>
      <c r="E19" s="23">
        <v>6224</v>
      </c>
      <c r="F19" s="24"/>
      <c r="G19" s="24"/>
      <c r="H19" s="24"/>
      <c r="I19" s="23">
        <v>2218</v>
      </c>
    </row>
    <row r="20" spans="1:9" ht="13.5">
      <c r="A20" s="6" t="s">
        <v>223</v>
      </c>
      <c r="B20" s="24">
        <v>-13858</v>
      </c>
      <c r="C20" s="24">
        <v>-37812</v>
      </c>
      <c r="D20" s="24">
        <v>-27569</v>
      </c>
      <c r="E20" s="23">
        <v>-12600</v>
      </c>
      <c r="F20" s="24">
        <v>-13451</v>
      </c>
      <c r="G20" s="24">
        <v>-51520</v>
      </c>
      <c r="H20" s="24">
        <v>-32754</v>
      </c>
      <c r="I20" s="23">
        <v>-20712</v>
      </c>
    </row>
    <row r="21" spans="1:9" ht="13.5">
      <c r="A21" s="6" t="s">
        <v>224</v>
      </c>
      <c r="B21" s="24"/>
      <c r="C21" s="24"/>
      <c r="D21" s="24"/>
      <c r="E21" s="23">
        <v>2336</v>
      </c>
      <c r="F21" s="24"/>
      <c r="G21" s="24"/>
      <c r="H21" s="24"/>
      <c r="I21" s="23">
        <v>242</v>
      </c>
    </row>
    <row r="22" spans="1:9" ht="13.5">
      <c r="A22" s="6" t="s">
        <v>225</v>
      </c>
      <c r="B22" s="24">
        <v>-39422</v>
      </c>
      <c r="C22" s="24">
        <v>-16291</v>
      </c>
      <c r="D22" s="24">
        <v>-14300</v>
      </c>
      <c r="E22" s="23">
        <v>-52321</v>
      </c>
      <c r="F22" s="24">
        <v>-45683</v>
      </c>
      <c r="G22" s="24">
        <v>-26746</v>
      </c>
      <c r="H22" s="24">
        <v>-26403</v>
      </c>
      <c r="I22" s="23">
        <v>-7662</v>
      </c>
    </row>
    <row r="23" spans="1:9" ht="13.5">
      <c r="A23" s="6" t="s">
        <v>227</v>
      </c>
      <c r="B23" s="24">
        <v>-1865</v>
      </c>
      <c r="C23" s="24">
        <v>34879</v>
      </c>
      <c r="D23" s="24">
        <v>39439</v>
      </c>
      <c r="E23" s="23">
        <v>9175</v>
      </c>
      <c r="F23" s="24">
        <v>13141</v>
      </c>
      <c r="G23" s="24">
        <v>27490</v>
      </c>
      <c r="H23" s="24">
        <v>43460</v>
      </c>
      <c r="I23" s="23">
        <v>23084</v>
      </c>
    </row>
    <row r="24" spans="1:9" ht="13.5">
      <c r="A24" s="6" t="s">
        <v>228</v>
      </c>
      <c r="B24" s="24"/>
      <c r="C24" s="24"/>
      <c r="D24" s="24"/>
      <c r="E24" s="23">
        <v>-13216</v>
      </c>
      <c r="F24" s="24"/>
      <c r="G24" s="24"/>
      <c r="H24" s="24"/>
      <c r="I24" s="23">
        <v>14186</v>
      </c>
    </row>
    <row r="25" spans="1:9" ht="13.5">
      <c r="A25" s="6" t="s">
        <v>229</v>
      </c>
      <c r="B25" s="24"/>
      <c r="C25" s="24"/>
      <c r="D25" s="24"/>
      <c r="E25" s="23">
        <v>-7051</v>
      </c>
      <c r="F25" s="24"/>
      <c r="G25" s="24"/>
      <c r="H25" s="24"/>
      <c r="I25" s="23">
        <v>-851</v>
      </c>
    </row>
    <row r="26" spans="1:9" ht="13.5">
      <c r="A26" s="6" t="s">
        <v>230</v>
      </c>
      <c r="B26" s="24"/>
      <c r="C26" s="24"/>
      <c r="D26" s="24"/>
      <c r="E26" s="23">
        <v>-1375</v>
      </c>
      <c r="F26" s="24"/>
      <c r="G26" s="24"/>
      <c r="H26" s="24"/>
      <c r="I26" s="23">
        <v>-320</v>
      </c>
    </row>
    <row r="27" spans="1:9" ht="13.5">
      <c r="A27" s="6" t="s">
        <v>231</v>
      </c>
      <c r="B27" s="24">
        <v>11204</v>
      </c>
      <c r="C27" s="24">
        <v>3342</v>
      </c>
      <c r="D27" s="24">
        <v>9889</v>
      </c>
      <c r="E27" s="23">
        <v>3016</v>
      </c>
      <c r="F27" s="24">
        <v>-16597</v>
      </c>
      <c r="G27" s="24">
        <v>-25964</v>
      </c>
      <c r="H27" s="24">
        <v>-3022</v>
      </c>
      <c r="I27" s="23">
        <v>-1600</v>
      </c>
    </row>
    <row r="28" spans="1:9" ht="13.5">
      <c r="A28" s="6" t="s">
        <v>232</v>
      </c>
      <c r="B28" s="24">
        <v>86507</v>
      </c>
      <c r="C28" s="24">
        <v>84866</v>
      </c>
      <c r="D28" s="24">
        <v>51186</v>
      </c>
      <c r="E28" s="23">
        <v>46644</v>
      </c>
      <c r="F28" s="24">
        <v>24205</v>
      </c>
      <c r="G28" s="24">
        <v>-19028</v>
      </c>
      <c r="H28" s="24">
        <v>17058</v>
      </c>
      <c r="I28" s="23">
        <v>148687</v>
      </c>
    </row>
    <row r="29" spans="1:9" ht="13.5">
      <c r="A29" s="6" t="s">
        <v>233</v>
      </c>
      <c r="B29" s="24">
        <v>341</v>
      </c>
      <c r="C29" s="24">
        <v>317</v>
      </c>
      <c r="D29" s="24">
        <v>213</v>
      </c>
      <c r="E29" s="23">
        <v>699</v>
      </c>
      <c r="F29" s="24">
        <v>586</v>
      </c>
      <c r="G29" s="24">
        <v>441</v>
      </c>
      <c r="H29" s="24">
        <v>73</v>
      </c>
      <c r="I29" s="23">
        <v>871</v>
      </c>
    </row>
    <row r="30" spans="1:9" ht="13.5">
      <c r="A30" s="6" t="s">
        <v>234</v>
      </c>
      <c r="B30" s="24">
        <v>-8631</v>
      </c>
      <c r="C30" s="24">
        <v>-6020</v>
      </c>
      <c r="D30" s="24">
        <v>-2486</v>
      </c>
      <c r="E30" s="23">
        <v>-12152</v>
      </c>
      <c r="F30" s="24">
        <v>-8576</v>
      </c>
      <c r="G30" s="24">
        <v>-5986</v>
      </c>
      <c r="H30" s="24">
        <v>-2508</v>
      </c>
      <c r="I30" s="23">
        <v>-8348</v>
      </c>
    </row>
    <row r="31" spans="1:9" ht="13.5">
      <c r="A31" s="6" t="s">
        <v>235</v>
      </c>
      <c r="B31" s="24">
        <v>-25425</v>
      </c>
      <c r="C31" s="24">
        <v>-12377</v>
      </c>
      <c r="D31" s="24">
        <v>-12356</v>
      </c>
      <c r="E31" s="23">
        <v>-24889</v>
      </c>
      <c r="F31" s="24">
        <v>-24867</v>
      </c>
      <c r="G31" s="24">
        <v>-11064</v>
      </c>
      <c r="H31" s="24">
        <v>-10990</v>
      </c>
      <c r="I31" s="23">
        <v>-36448</v>
      </c>
    </row>
    <row r="32" spans="1:9" ht="14.25" thickBot="1">
      <c r="A32" s="5" t="s">
        <v>236</v>
      </c>
      <c r="B32" s="26">
        <v>52792</v>
      </c>
      <c r="C32" s="26">
        <v>66786</v>
      </c>
      <c r="D32" s="26">
        <v>36556</v>
      </c>
      <c r="E32" s="25">
        <v>10302</v>
      </c>
      <c r="F32" s="26">
        <v>-8651</v>
      </c>
      <c r="G32" s="26">
        <v>-35637</v>
      </c>
      <c r="H32" s="26">
        <v>3633</v>
      </c>
      <c r="I32" s="25">
        <v>104762</v>
      </c>
    </row>
    <row r="33" spans="1:9" ht="14.25" thickTop="1">
      <c r="A33" s="6" t="s">
        <v>237</v>
      </c>
      <c r="B33" s="24">
        <v>-80100</v>
      </c>
      <c r="C33" s="24">
        <v>-80100</v>
      </c>
      <c r="D33" s="24">
        <v>-100</v>
      </c>
      <c r="E33" s="23">
        <v>-228200</v>
      </c>
      <c r="F33" s="24">
        <v>-227900</v>
      </c>
      <c r="G33" s="24">
        <v>-97600</v>
      </c>
      <c r="H33" s="24">
        <v>-97300</v>
      </c>
      <c r="I33" s="23">
        <v>-50113</v>
      </c>
    </row>
    <row r="34" spans="1:9" ht="13.5">
      <c r="A34" s="6" t="s">
        <v>238</v>
      </c>
      <c r="B34" s="24">
        <v>131200</v>
      </c>
      <c r="C34" s="24">
        <v>131200</v>
      </c>
      <c r="D34" s="24">
        <v>1200</v>
      </c>
      <c r="E34" s="23">
        <v>98313</v>
      </c>
      <c r="F34" s="24">
        <v>98313</v>
      </c>
      <c r="G34" s="24">
        <v>48313</v>
      </c>
      <c r="H34" s="24">
        <v>48313</v>
      </c>
      <c r="I34" s="23"/>
    </row>
    <row r="35" spans="1:9" ht="13.5">
      <c r="A35" s="6" t="s">
        <v>239</v>
      </c>
      <c r="B35" s="24">
        <v>-50000</v>
      </c>
      <c r="C35" s="24">
        <v>-50000</v>
      </c>
      <c r="D35" s="24"/>
      <c r="E35" s="23"/>
      <c r="F35" s="24"/>
      <c r="G35" s="24"/>
      <c r="H35" s="24"/>
      <c r="I35" s="23"/>
    </row>
    <row r="36" spans="1:9" ht="13.5">
      <c r="A36" s="6" t="s">
        <v>240</v>
      </c>
      <c r="B36" s="24">
        <v>-2000</v>
      </c>
      <c r="C36" s="24"/>
      <c r="D36" s="24"/>
      <c r="E36" s="23"/>
      <c r="F36" s="24"/>
      <c r="G36" s="24"/>
      <c r="H36" s="24"/>
      <c r="I36" s="23"/>
    </row>
    <row r="37" spans="1:9" ht="13.5">
      <c r="A37" s="6" t="s">
        <v>241</v>
      </c>
      <c r="B37" s="24">
        <v>-50000</v>
      </c>
      <c r="C37" s="24"/>
      <c r="D37" s="24"/>
      <c r="E37" s="23"/>
      <c r="F37" s="24"/>
      <c r="G37" s="24"/>
      <c r="H37" s="24"/>
      <c r="I37" s="23"/>
    </row>
    <row r="38" spans="1:9" ht="13.5">
      <c r="A38" s="6" t="s">
        <v>242</v>
      </c>
      <c r="B38" s="24">
        <v>-4121</v>
      </c>
      <c r="C38" s="24">
        <v>-4121</v>
      </c>
      <c r="D38" s="24">
        <v>-4121</v>
      </c>
      <c r="E38" s="23">
        <v>-81042</v>
      </c>
      <c r="F38" s="24">
        <v>-80299</v>
      </c>
      <c r="G38" s="24">
        <v>-80299</v>
      </c>
      <c r="H38" s="24">
        <v>-282</v>
      </c>
      <c r="I38" s="23">
        <v>-104369</v>
      </c>
    </row>
    <row r="39" spans="1:9" ht="13.5">
      <c r="A39" s="6" t="s">
        <v>243</v>
      </c>
      <c r="B39" s="24">
        <v>-9890</v>
      </c>
      <c r="C39" s="24">
        <v>-5112</v>
      </c>
      <c r="D39" s="24">
        <v>-5112</v>
      </c>
      <c r="E39" s="23">
        <v>-18917</v>
      </c>
      <c r="F39" s="24">
        <v>-18117</v>
      </c>
      <c r="G39" s="24">
        <v>-1667</v>
      </c>
      <c r="H39" s="24">
        <v>-1667</v>
      </c>
      <c r="I39" s="23">
        <v>-58628</v>
      </c>
    </row>
    <row r="40" spans="1:9" ht="13.5">
      <c r="A40" s="6" t="s">
        <v>130</v>
      </c>
      <c r="B40" s="24">
        <v>-4756</v>
      </c>
      <c r="C40" s="24">
        <v>-4756</v>
      </c>
      <c r="D40" s="24"/>
      <c r="E40" s="23">
        <v>-7</v>
      </c>
      <c r="F40" s="24">
        <v>-4774</v>
      </c>
      <c r="G40" s="24">
        <v>-4774</v>
      </c>
      <c r="H40" s="24">
        <v>-88</v>
      </c>
      <c r="I40" s="23"/>
    </row>
    <row r="41" spans="1:9" ht="14.25" thickBot="1">
      <c r="A41" s="5" t="s">
        <v>244</v>
      </c>
      <c r="B41" s="26">
        <v>-69668</v>
      </c>
      <c r="C41" s="26">
        <v>-12890</v>
      </c>
      <c r="D41" s="26">
        <v>-8134</v>
      </c>
      <c r="E41" s="25">
        <v>-234667</v>
      </c>
      <c r="F41" s="26">
        <v>-232777</v>
      </c>
      <c r="G41" s="26">
        <v>-136027</v>
      </c>
      <c r="H41" s="26">
        <v>-51024</v>
      </c>
      <c r="I41" s="25">
        <v>-211958</v>
      </c>
    </row>
    <row r="42" spans="1:9" ht="14.25" thickTop="1">
      <c r="A42" s="6" t="s">
        <v>247</v>
      </c>
      <c r="B42" s="24">
        <v>-20079</v>
      </c>
      <c r="C42" s="24">
        <v>-13386</v>
      </c>
      <c r="D42" s="24">
        <v>-6693</v>
      </c>
      <c r="E42" s="23">
        <v>-26772</v>
      </c>
      <c r="F42" s="24">
        <v>-20079</v>
      </c>
      <c r="G42" s="24">
        <v>-13386</v>
      </c>
      <c r="H42" s="24">
        <v>-6693</v>
      </c>
      <c r="I42" s="23">
        <v>-26772</v>
      </c>
    </row>
    <row r="43" spans="1:9" ht="13.5">
      <c r="A43" s="6" t="s">
        <v>248</v>
      </c>
      <c r="B43" s="24"/>
      <c r="C43" s="24"/>
      <c r="D43" s="24"/>
      <c r="E43" s="23">
        <v>-10000</v>
      </c>
      <c r="F43" s="24">
        <v>-10000</v>
      </c>
      <c r="G43" s="24">
        <v>-5000</v>
      </c>
      <c r="H43" s="24">
        <v>-5000</v>
      </c>
      <c r="I43" s="23">
        <v>-10000</v>
      </c>
    </row>
    <row r="44" spans="1:9" ht="13.5">
      <c r="A44" s="6" t="s">
        <v>249</v>
      </c>
      <c r="B44" s="24"/>
      <c r="C44" s="24"/>
      <c r="D44" s="24"/>
      <c r="E44" s="23">
        <v>-1049</v>
      </c>
      <c r="F44" s="24"/>
      <c r="G44" s="24"/>
      <c r="H44" s="24"/>
      <c r="I44" s="23"/>
    </row>
    <row r="45" spans="1:9" ht="13.5">
      <c r="A45" s="6" t="s">
        <v>250</v>
      </c>
      <c r="B45" s="24">
        <v>-6300</v>
      </c>
      <c r="C45" s="24">
        <v>-6300</v>
      </c>
      <c r="D45" s="24"/>
      <c r="E45" s="23"/>
      <c r="F45" s="24"/>
      <c r="G45" s="24"/>
      <c r="H45" s="24"/>
      <c r="I45" s="23"/>
    </row>
    <row r="46" spans="1:9" ht="13.5">
      <c r="A46" s="6" t="s">
        <v>251</v>
      </c>
      <c r="B46" s="24"/>
      <c r="C46" s="24"/>
      <c r="D46" s="24"/>
      <c r="E46" s="23">
        <v>-7010</v>
      </c>
      <c r="F46" s="24">
        <v>-5861</v>
      </c>
      <c r="G46" s="24">
        <v>-4280</v>
      </c>
      <c r="H46" s="24">
        <v>-1225</v>
      </c>
      <c r="I46" s="23"/>
    </row>
    <row r="47" spans="1:9" ht="13.5">
      <c r="A47" s="6" t="s">
        <v>252</v>
      </c>
      <c r="B47" s="24">
        <v>-9</v>
      </c>
      <c r="C47" s="24">
        <v>-9</v>
      </c>
      <c r="D47" s="24">
        <v>-2</v>
      </c>
      <c r="E47" s="23">
        <v>-14445</v>
      </c>
      <c r="F47" s="24">
        <v>-14419</v>
      </c>
      <c r="G47" s="24">
        <v>-14361</v>
      </c>
      <c r="H47" s="24">
        <v>-9059</v>
      </c>
      <c r="I47" s="23"/>
    </row>
    <row r="48" spans="1:9" ht="13.5">
      <c r="A48" s="6" t="s">
        <v>130</v>
      </c>
      <c r="B48" s="24">
        <v>-2959</v>
      </c>
      <c r="C48" s="24">
        <v>-1384</v>
      </c>
      <c r="D48" s="24">
        <v>-531</v>
      </c>
      <c r="E48" s="23"/>
      <c r="F48" s="24">
        <v>-522</v>
      </c>
      <c r="G48" s="24"/>
      <c r="H48" s="24"/>
      <c r="I48" s="23"/>
    </row>
    <row r="49" spans="1:9" ht="14.25" thickBot="1">
      <c r="A49" s="5" t="s">
        <v>253</v>
      </c>
      <c r="B49" s="26">
        <v>-29348</v>
      </c>
      <c r="C49" s="26">
        <v>-21080</v>
      </c>
      <c r="D49" s="26">
        <v>-7226</v>
      </c>
      <c r="E49" s="25">
        <v>-59277</v>
      </c>
      <c r="F49" s="26">
        <v>-50882</v>
      </c>
      <c r="G49" s="26">
        <v>-37027</v>
      </c>
      <c r="H49" s="26">
        <v>-21978</v>
      </c>
      <c r="I49" s="25">
        <v>258899</v>
      </c>
    </row>
    <row r="50" spans="1:9" ht="14.25" thickTop="1">
      <c r="A50" s="7" t="s">
        <v>254</v>
      </c>
      <c r="B50" s="24">
        <v>-46224</v>
      </c>
      <c r="C50" s="24">
        <v>32815</v>
      </c>
      <c r="D50" s="24">
        <v>21195</v>
      </c>
      <c r="E50" s="23">
        <v>-283642</v>
      </c>
      <c r="F50" s="24">
        <v>-292311</v>
      </c>
      <c r="G50" s="24">
        <v>-208692</v>
      </c>
      <c r="H50" s="24">
        <v>-69369</v>
      </c>
      <c r="I50" s="23">
        <v>151703</v>
      </c>
    </row>
    <row r="51" spans="1:9" ht="13.5">
      <c r="A51" s="7" t="s">
        <v>255</v>
      </c>
      <c r="B51" s="24">
        <v>220118</v>
      </c>
      <c r="C51" s="24">
        <v>220118</v>
      </c>
      <c r="D51" s="24">
        <v>220118</v>
      </c>
      <c r="E51" s="23">
        <v>503760</v>
      </c>
      <c r="F51" s="24">
        <v>503760</v>
      </c>
      <c r="G51" s="24">
        <v>503760</v>
      </c>
      <c r="H51" s="24">
        <v>503760</v>
      </c>
      <c r="I51" s="23">
        <v>352056</v>
      </c>
    </row>
    <row r="52" spans="1:9" ht="14.25" thickBot="1">
      <c r="A52" s="7" t="s">
        <v>255</v>
      </c>
      <c r="B52" s="24">
        <v>173893</v>
      </c>
      <c r="C52" s="24">
        <v>252933</v>
      </c>
      <c r="D52" s="24">
        <v>241313</v>
      </c>
      <c r="E52" s="23">
        <v>220118</v>
      </c>
      <c r="F52" s="24">
        <v>211449</v>
      </c>
      <c r="G52" s="24">
        <v>295068</v>
      </c>
      <c r="H52" s="24">
        <v>434390</v>
      </c>
      <c r="I52" s="23">
        <v>503760</v>
      </c>
    </row>
    <row r="53" spans="1:9" ht="14.25" thickTop="1">
      <c r="A53" s="8"/>
      <c r="B53" s="27"/>
      <c r="C53" s="27"/>
      <c r="D53" s="27"/>
      <c r="E53" s="27"/>
      <c r="F53" s="27"/>
      <c r="G53" s="27"/>
      <c r="H53" s="27"/>
      <c r="I53" s="27"/>
    </row>
    <row r="55" ht="13.5">
      <c r="A55" s="20" t="s">
        <v>203</v>
      </c>
    </row>
    <row r="56" ht="13.5">
      <c r="A56" s="20" t="s">
        <v>204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M9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199</v>
      </c>
      <c r="B2" s="14">
        <v>3359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85</v>
      </c>
      <c r="B4" s="15" t="str">
        <f>HYPERLINK("http://www.kabupro.jp/mark/20131224/S1000SUZ.htm","有価証券報告書")</f>
        <v>有価証券報告書</v>
      </c>
      <c r="C4" s="15" t="str">
        <f>HYPERLINK("http://www.kabupro.jp/mark/20131224/S1000SUZ.htm","有価証券報告書")</f>
        <v>有価証券報告書</v>
      </c>
      <c r="D4" s="15" t="str">
        <f>HYPERLINK("http://www.kabupro.jp/mark/20121225/S000CJQW.htm","有価証券報告書")</f>
        <v>有価証券報告書</v>
      </c>
      <c r="E4" s="15" t="str">
        <f>HYPERLINK("http://www.kabupro.jp/mark/20111219/S0009Y4F.htm","有価証券報告書")</f>
        <v>有価証券報告書</v>
      </c>
      <c r="F4" s="15" t="str">
        <f>HYPERLINK("http://www.kabupro.jp/mark/20100816/S0006MSR.htm","四半期報告書")</f>
        <v>四半期報告書</v>
      </c>
      <c r="G4" s="15" t="str">
        <f>HYPERLINK("http://www.kabupro.jp/mark/20100514/S0005OG6.htm","四半期報告書")</f>
        <v>四半期報告書</v>
      </c>
      <c r="H4" s="15" t="str">
        <f>HYPERLINK("http://www.kabupro.jp/mark/20100212/S00055ZK.htm","四半期報告書")</f>
        <v>四半期報告書</v>
      </c>
      <c r="I4" s="15" t="str">
        <f>HYPERLINK("http://www.kabupro.jp/mark/20101220/S0007FC0.htm","有価証券報告書")</f>
        <v>有価証券報告書</v>
      </c>
      <c r="J4" s="15" t="str">
        <f>HYPERLINK("http://www.kabupro.jp/mark/20090814/S0003X6Q.htm","四半期報告書")</f>
        <v>四半期報告書</v>
      </c>
      <c r="K4" s="15" t="str">
        <f>HYPERLINK("http://www.kabupro.jp/mark/20090515/S00031NF.htm","四半期報告書")</f>
        <v>四半期報告書</v>
      </c>
      <c r="L4" s="15" t="str">
        <f>HYPERLINK("http://www.kabupro.jp/mark/20090213/S0002DWY.htm","四半期報告書")</f>
        <v>四半期報告書</v>
      </c>
      <c r="M4" s="15" t="str">
        <f>HYPERLINK("http://www.kabupro.jp/mark/20091221/S0004TAV.htm","有価証券報告書")</f>
        <v>有価証券報告書</v>
      </c>
    </row>
    <row r="5" spans="1:13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100</v>
      </c>
      <c r="G5" s="1" t="s">
        <v>103</v>
      </c>
      <c r="H5" s="1" t="s">
        <v>105</v>
      </c>
      <c r="I5" s="1" t="s">
        <v>107</v>
      </c>
      <c r="J5" s="1" t="s">
        <v>109</v>
      </c>
      <c r="K5" s="1" t="s">
        <v>111</v>
      </c>
      <c r="L5" s="1" t="s">
        <v>113</v>
      </c>
      <c r="M5" s="1" t="s">
        <v>115</v>
      </c>
    </row>
    <row r="6" spans="1:13" ht="15" thickBot="1" thickTop="1">
      <c r="A6" s="10" t="s">
        <v>87</v>
      </c>
      <c r="B6" s="18" t="s">
        <v>202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4" t="s">
        <v>101</v>
      </c>
      <c r="G7" s="14" t="s">
        <v>101</v>
      </c>
      <c r="H7" s="14" t="s">
        <v>101</v>
      </c>
      <c r="I7" s="16" t="s">
        <v>93</v>
      </c>
      <c r="J7" s="14" t="s">
        <v>101</v>
      </c>
      <c r="K7" s="14" t="s">
        <v>101</v>
      </c>
      <c r="L7" s="14" t="s">
        <v>101</v>
      </c>
      <c r="M7" s="16" t="s">
        <v>93</v>
      </c>
    </row>
    <row r="8" spans="1:13" ht="13.5">
      <c r="A8" s="13" t="s">
        <v>89</v>
      </c>
      <c r="B8" s="17"/>
      <c r="C8" s="17"/>
      <c r="D8" s="17"/>
      <c r="E8" s="17"/>
      <c r="F8" s="1"/>
      <c r="G8" s="1"/>
      <c r="H8" s="1"/>
      <c r="I8" s="17"/>
      <c r="J8" s="1"/>
      <c r="K8" s="1"/>
      <c r="L8" s="1"/>
      <c r="M8" s="17"/>
    </row>
    <row r="9" spans="1:13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" t="s">
        <v>102</v>
      </c>
      <c r="G9" s="1" t="s">
        <v>104</v>
      </c>
      <c r="H9" s="1" t="s">
        <v>106</v>
      </c>
      <c r="I9" s="17" t="s">
        <v>108</v>
      </c>
      <c r="J9" s="1" t="s">
        <v>110</v>
      </c>
      <c r="K9" s="1" t="s">
        <v>112</v>
      </c>
      <c r="L9" s="1" t="s">
        <v>114</v>
      </c>
      <c r="M9" s="17" t="s">
        <v>116</v>
      </c>
    </row>
    <row r="10" spans="1:13" ht="14.25" thickBot="1">
      <c r="A10" s="13" t="s">
        <v>91</v>
      </c>
      <c r="B10" s="17" t="s">
        <v>118</v>
      </c>
      <c r="C10" s="17" t="s">
        <v>118</v>
      </c>
      <c r="D10" s="17" t="s">
        <v>118</v>
      </c>
      <c r="E10" s="17" t="s">
        <v>118</v>
      </c>
      <c r="F10" s="1" t="s">
        <v>118</v>
      </c>
      <c r="G10" s="1" t="s">
        <v>118</v>
      </c>
      <c r="H10" s="1" t="s">
        <v>118</v>
      </c>
      <c r="I10" s="17" t="s">
        <v>118</v>
      </c>
      <c r="J10" s="1" t="s">
        <v>118</v>
      </c>
      <c r="K10" s="1" t="s">
        <v>118</v>
      </c>
      <c r="L10" s="1" t="s">
        <v>118</v>
      </c>
      <c r="M10" s="17" t="s">
        <v>118</v>
      </c>
    </row>
    <row r="11" spans="1:13" ht="14.25" thickTop="1">
      <c r="A11" s="9" t="s">
        <v>117</v>
      </c>
      <c r="B11" s="21">
        <v>1092942</v>
      </c>
      <c r="C11" s="21">
        <v>383425</v>
      </c>
      <c r="D11" s="21">
        <v>414051</v>
      </c>
      <c r="E11" s="21">
        <v>399337</v>
      </c>
      <c r="F11" s="22">
        <v>350893</v>
      </c>
      <c r="G11" s="22">
        <v>429933</v>
      </c>
      <c r="H11" s="22">
        <v>468313</v>
      </c>
      <c r="I11" s="21">
        <v>448218</v>
      </c>
      <c r="J11" s="22">
        <v>439249</v>
      </c>
      <c r="K11" s="22">
        <v>442568</v>
      </c>
      <c r="L11" s="22">
        <v>581590</v>
      </c>
      <c r="M11" s="21">
        <v>601974</v>
      </c>
    </row>
    <row r="12" spans="1:13" ht="13.5">
      <c r="A12" s="2" t="s">
        <v>119</v>
      </c>
      <c r="B12" s="23"/>
      <c r="C12" s="23"/>
      <c r="D12" s="23"/>
      <c r="E12" s="23"/>
      <c r="F12" s="24"/>
      <c r="G12" s="24"/>
      <c r="H12" s="24"/>
      <c r="I12" s="23"/>
      <c r="J12" s="24"/>
      <c r="K12" s="24"/>
      <c r="L12" s="24"/>
      <c r="M12" s="23">
        <v>1016</v>
      </c>
    </row>
    <row r="13" spans="1:13" ht="13.5">
      <c r="A13" s="2" t="s">
        <v>120</v>
      </c>
      <c r="B13" s="23">
        <v>69398</v>
      </c>
      <c r="C13" s="23">
        <v>59905</v>
      </c>
      <c r="D13" s="23">
        <v>78376</v>
      </c>
      <c r="E13" s="23">
        <v>73850</v>
      </c>
      <c r="F13" s="24"/>
      <c r="G13" s="24"/>
      <c r="H13" s="24"/>
      <c r="I13" s="23">
        <v>89198</v>
      </c>
      <c r="J13" s="24"/>
      <c r="K13" s="24"/>
      <c r="L13" s="24"/>
      <c r="M13" s="23">
        <v>80257</v>
      </c>
    </row>
    <row r="14" spans="1:13" ht="13.5">
      <c r="A14" s="2" t="s">
        <v>121</v>
      </c>
      <c r="B14" s="23">
        <v>329342</v>
      </c>
      <c r="C14" s="23">
        <v>304629</v>
      </c>
      <c r="D14" s="23">
        <v>264015</v>
      </c>
      <c r="E14" s="23">
        <v>252020</v>
      </c>
      <c r="F14" s="24">
        <v>251080</v>
      </c>
      <c r="G14" s="24">
        <v>227079</v>
      </c>
      <c r="H14" s="24">
        <v>224545</v>
      </c>
      <c r="I14" s="23">
        <v>209775</v>
      </c>
      <c r="J14" s="24">
        <v>202348</v>
      </c>
      <c r="K14" s="24">
        <v>181131</v>
      </c>
      <c r="L14" s="24">
        <v>189248</v>
      </c>
      <c r="M14" s="23">
        <v>162844</v>
      </c>
    </row>
    <row r="15" spans="1:13" ht="13.5">
      <c r="A15" s="2" t="s">
        <v>122</v>
      </c>
      <c r="B15" s="23">
        <v>22538</v>
      </c>
      <c r="C15" s="23">
        <v>14304</v>
      </c>
      <c r="D15" s="23"/>
      <c r="E15" s="23"/>
      <c r="F15" s="24"/>
      <c r="G15" s="24"/>
      <c r="H15" s="24"/>
      <c r="I15" s="23">
        <v>5390</v>
      </c>
      <c r="J15" s="24"/>
      <c r="K15" s="24"/>
      <c r="L15" s="24"/>
      <c r="M15" s="23"/>
    </row>
    <row r="16" spans="1:13" ht="13.5">
      <c r="A16" s="2" t="s">
        <v>124</v>
      </c>
      <c r="B16" s="23"/>
      <c r="C16" s="23"/>
      <c r="D16" s="23">
        <v>50000</v>
      </c>
      <c r="E16" s="23">
        <v>50000</v>
      </c>
      <c r="F16" s="24">
        <v>50000</v>
      </c>
      <c r="G16" s="24">
        <v>50000</v>
      </c>
      <c r="H16" s="24"/>
      <c r="I16" s="23"/>
      <c r="J16" s="24"/>
      <c r="K16" s="24"/>
      <c r="L16" s="24"/>
      <c r="M16" s="23"/>
    </row>
    <row r="17" spans="1:13" ht="13.5">
      <c r="A17" s="2" t="s">
        <v>125</v>
      </c>
      <c r="B17" s="23">
        <v>1944</v>
      </c>
      <c r="C17" s="23">
        <v>2783</v>
      </c>
      <c r="D17" s="23">
        <v>1873</v>
      </c>
      <c r="E17" s="23">
        <v>2109</v>
      </c>
      <c r="F17" s="24"/>
      <c r="G17" s="24"/>
      <c r="H17" s="24"/>
      <c r="I17" s="23">
        <v>2101</v>
      </c>
      <c r="J17" s="24"/>
      <c r="K17" s="24"/>
      <c r="L17" s="24"/>
      <c r="M17" s="23">
        <v>1786</v>
      </c>
    </row>
    <row r="18" spans="1:13" ht="13.5">
      <c r="A18" s="2" t="s">
        <v>126</v>
      </c>
      <c r="B18" s="23">
        <v>16111</v>
      </c>
      <c r="C18" s="23">
        <v>22822</v>
      </c>
      <c r="D18" s="23">
        <v>17166</v>
      </c>
      <c r="E18" s="23">
        <v>15062</v>
      </c>
      <c r="F18" s="24"/>
      <c r="G18" s="24"/>
      <c r="H18" s="24"/>
      <c r="I18" s="23">
        <v>12288</v>
      </c>
      <c r="J18" s="24"/>
      <c r="K18" s="24"/>
      <c r="L18" s="24"/>
      <c r="M18" s="23">
        <v>8608</v>
      </c>
    </row>
    <row r="19" spans="1:13" ht="13.5">
      <c r="A19" s="2" t="s">
        <v>127</v>
      </c>
      <c r="B19" s="23">
        <v>8000</v>
      </c>
      <c r="C19" s="23">
        <v>36700</v>
      </c>
      <c r="D19" s="23"/>
      <c r="E19" s="23"/>
      <c r="F19" s="24"/>
      <c r="G19" s="24"/>
      <c r="H19" s="24"/>
      <c r="I19" s="23"/>
      <c r="J19" s="24"/>
      <c r="K19" s="24"/>
      <c r="L19" s="24"/>
      <c r="M19" s="23"/>
    </row>
    <row r="20" spans="1:13" ht="13.5">
      <c r="A20" s="2" t="s">
        <v>129</v>
      </c>
      <c r="B20" s="23">
        <v>173320</v>
      </c>
      <c r="C20" s="23">
        <v>135997</v>
      </c>
      <c r="D20" s="23">
        <v>129502</v>
      </c>
      <c r="E20" s="23">
        <v>102344</v>
      </c>
      <c r="F20" s="24">
        <v>101751</v>
      </c>
      <c r="G20" s="24">
        <v>100128</v>
      </c>
      <c r="H20" s="24">
        <v>92377</v>
      </c>
      <c r="I20" s="23">
        <v>73841</v>
      </c>
      <c r="J20" s="24">
        <v>78300</v>
      </c>
      <c r="K20" s="24">
        <v>106421</v>
      </c>
      <c r="L20" s="24">
        <v>93356</v>
      </c>
      <c r="M20" s="23">
        <v>71502</v>
      </c>
    </row>
    <row r="21" spans="1:13" ht="13.5">
      <c r="A21" s="2" t="s">
        <v>130</v>
      </c>
      <c r="B21" s="23">
        <v>11589</v>
      </c>
      <c r="C21" s="23">
        <v>13138</v>
      </c>
      <c r="D21" s="23">
        <v>2766</v>
      </c>
      <c r="E21" s="23">
        <v>677</v>
      </c>
      <c r="F21" s="24">
        <v>19038</v>
      </c>
      <c r="G21" s="24">
        <v>23371</v>
      </c>
      <c r="H21" s="24">
        <v>18550</v>
      </c>
      <c r="I21" s="23">
        <v>153</v>
      </c>
      <c r="J21" s="24">
        <v>17327</v>
      </c>
      <c r="K21" s="24">
        <v>24857</v>
      </c>
      <c r="L21" s="24">
        <v>7845</v>
      </c>
      <c r="M21" s="23">
        <v>125</v>
      </c>
    </row>
    <row r="22" spans="1:13" ht="13.5">
      <c r="A22" s="2" t="s">
        <v>131</v>
      </c>
      <c r="B22" s="23">
        <v>-800</v>
      </c>
      <c r="C22" s="23">
        <v>-710</v>
      </c>
      <c r="D22" s="23">
        <v>-1390</v>
      </c>
      <c r="E22" s="23">
        <v>-1370</v>
      </c>
      <c r="F22" s="24">
        <v>-1500</v>
      </c>
      <c r="G22" s="24">
        <v>-2040</v>
      </c>
      <c r="H22" s="24">
        <v>-1900</v>
      </c>
      <c r="I22" s="23">
        <v>-1810</v>
      </c>
      <c r="J22" s="24">
        <v>-2280</v>
      </c>
      <c r="K22" s="24">
        <v>-2700</v>
      </c>
      <c r="L22" s="24">
        <v>-2370</v>
      </c>
      <c r="M22" s="23">
        <v>-2350</v>
      </c>
    </row>
    <row r="23" spans="1:13" ht="13.5">
      <c r="A23" s="2" t="s">
        <v>132</v>
      </c>
      <c r="B23" s="23">
        <v>1724388</v>
      </c>
      <c r="C23" s="23">
        <v>972996</v>
      </c>
      <c r="D23" s="23">
        <v>956361</v>
      </c>
      <c r="E23" s="23">
        <v>894031</v>
      </c>
      <c r="F23" s="24">
        <v>850351</v>
      </c>
      <c r="G23" s="24">
        <v>936457</v>
      </c>
      <c r="H23" s="24">
        <v>899624</v>
      </c>
      <c r="I23" s="23">
        <v>839158</v>
      </c>
      <c r="J23" s="24">
        <v>823418</v>
      </c>
      <c r="K23" s="24">
        <v>854897</v>
      </c>
      <c r="L23" s="24">
        <v>959911</v>
      </c>
      <c r="M23" s="23">
        <v>925766</v>
      </c>
    </row>
    <row r="24" spans="1:13" ht="13.5">
      <c r="A24" s="3" t="s">
        <v>133</v>
      </c>
      <c r="B24" s="23">
        <v>502180</v>
      </c>
      <c r="C24" s="23">
        <v>499487</v>
      </c>
      <c r="D24" s="23">
        <v>499487</v>
      </c>
      <c r="E24" s="23">
        <v>499487</v>
      </c>
      <c r="F24" s="24">
        <v>499487</v>
      </c>
      <c r="G24" s="24">
        <v>499487</v>
      </c>
      <c r="H24" s="24">
        <v>499972</v>
      </c>
      <c r="I24" s="23">
        <v>499127</v>
      </c>
      <c r="J24" s="24">
        <v>499127</v>
      </c>
      <c r="K24" s="24">
        <v>499127</v>
      </c>
      <c r="L24" s="24">
        <v>338196</v>
      </c>
      <c r="M24" s="23">
        <v>338196</v>
      </c>
    </row>
    <row r="25" spans="1:13" ht="13.5">
      <c r="A25" s="4" t="s">
        <v>134</v>
      </c>
      <c r="B25" s="23">
        <v>-134961</v>
      </c>
      <c r="C25" s="23">
        <v>-119246</v>
      </c>
      <c r="D25" s="23">
        <v>-102147</v>
      </c>
      <c r="E25" s="23">
        <v>-83316</v>
      </c>
      <c r="F25" s="24">
        <v>-78084</v>
      </c>
      <c r="G25" s="24">
        <v>-72853</v>
      </c>
      <c r="H25" s="24">
        <v>-67712</v>
      </c>
      <c r="I25" s="23">
        <v>-62457</v>
      </c>
      <c r="J25" s="24">
        <v>-56650</v>
      </c>
      <c r="K25" s="24">
        <v>-50901</v>
      </c>
      <c r="L25" s="24">
        <v>-45183</v>
      </c>
      <c r="M25" s="23">
        <v>-41886</v>
      </c>
    </row>
    <row r="26" spans="1:13" ht="13.5">
      <c r="A26" s="4" t="s">
        <v>135</v>
      </c>
      <c r="B26" s="23">
        <v>367219</v>
      </c>
      <c r="C26" s="23">
        <v>380241</v>
      </c>
      <c r="D26" s="23">
        <v>397340</v>
      </c>
      <c r="E26" s="23">
        <v>416171</v>
      </c>
      <c r="F26" s="24">
        <v>421402</v>
      </c>
      <c r="G26" s="24">
        <v>426634</v>
      </c>
      <c r="H26" s="24">
        <v>432260</v>
      </c>
      <c r="I26" s="23">
        <v>436669</v>
      </c>
      <c r="J26" s="24">
        <v>442477</v>
      </c>
      <c r="K26" s="24">
        <v>448226</v>
      </c>
      <c r="L26" s="24">
        <v>293012</v>
      </c>
      <c r="M26" s="23">
        <v>296310</v>
      </c>
    </row>
    <row r="27" spans="1:13" ht="13.5">
      <c r="A27" s="3" t="s">
        <v>136</v>
      </c>
      <c r="B27" s="23">
        <v>24199</v>
      </c>
      <c r="C27" s="23">
        <v>24199</v>
      </c>
      <c r="D27" s="23">
        <v>24199</v>
      </c>
      <c r="E27" s="23">
        <v>24199</v>
      </c>
      <c r="F27" s="24"/>
      <c r="G27" s="24"/>
      <c r="H27" s="24"/>
      <c r="I27" s="23">
        <v>24199</v>
      </c>
      <c r="J27" s="24"/>
      <c r="K27" s="24"/>
      <c r="L27" s="24"/>
      <c r="M27" s="23">
        <v>21846</v>
      </c>
    </row>
    <row r="28" spans="1:13" ht="13.5">
      <c r="A28" s="4" t="s">
        <v>134</v>
      </c>
      <c r="B28" s="23">
        <v>-15781</v>
      </c>
      <c r="C28" s="23">
        <v>-14731</v>
      </c>
      <c r="D28" s="23">
        <v>-13467</v>
      </c>
      <c r="E28" s="23">
        <v>-14449</v>
      </c>
      <c r="F28" s="24"/>
      <c r="G28" s="24"/>
      <c r="H28" s="24"/>
      <c r="I28" s="23">
        <v>-12104</v>
      </c>
      <c r="J28" s="24"/>
      <c r="K28" s="24"/>
      <c r="L28" s="24"/>
      <c r="M28" s="23">
        <v>-9326</v>
      </c>
    </row>
    <row r="29" spans="1:13" ht="13.5">
      <c r="A29" s="4" t="s">
        <v>137</v>
      </c>
      <c r="B29" s="23">
        <v>8417</v>
      </c>
      <c r="C29" s="23">
        <v>9467</v>
      </c>
      <c r="D29" s="23">
        <v>10731</v>
      </c>
      <c r="E29" s="23">
        <v>9750</v>
      </c>
      <c r="F29" s="24"/>
      <c r="G29" s="24"/>
      <c r="H29" s="24"/>
      <c r="I29" s="23">
        <v>12095</v>
      </c>
      <c r="J29" s="24"/>
      <c r="K29" s="24"/>
      <c r="L29" s="24"/>
      <c r="M29" s="23">
        <v>12520</v>
      </c>
    </row>
    <row r="30" spans="1:13" ht="13.5">
      <c r="A30" s="3" t="s">
        <v>138</v>
      </c>
      <c r="B30" s="23">
        <v>62233</v>
      </c>
      <c r="C30" s="23">
        <v>5291</v>
      </c>
      <c r="D30" s="23">
        <v>3356</v>
      </c>
      <c r="E30" s="23"/>
      <c r="F30" s="24"/>
      <c r="G30" s="24"/>
      <c r="H30" s="24"/>
      <c r="I30" s="23"/>
      <c r="J30" s="24"/>
      <c r="K30" s="24"/>
      <c r="L30" s="24"/>
      <c r="M30" s="23"/>
    </row>
    <row r="31" spans="1:13" ht="13.5">
      <c r="A31" s="4" t="s">
        <v>134</v>
      </c>
      <c r="B31" s="23">
        <v>-4485</v>
      </c>
      <c r="C31" s="23">
        <v>-1351</v>
      </c>
      <c r="D31" s="23">
        <v>-511</v>
      </c>
      <c r="E31" s="23"/>
      <c r="F31" s="24"/>
      <c r="G31" s="24"/>
      <c r="H31" s="24"/>
      <c r="I31" s="23"/>
      <c r="J31" s="24"/>
      <c r="K31" s="24"/>
      <c r="L31" s="24"/>
      <c r="M31" s="23"/>
    </row>
    <row r="32" spans="1:13" ht="13.5">
      <c r="A32" s="4" t="s">
        <v>139</v>
      </c>
      <c r="B32" s="23">
        <v>57747</v>
      </c>
      <c r="C32" s="23">
        <v>3939</v>
      </c>
      <c r="D32" s="23">
        <v>2844</v>
      </c>
      <c r="E32" s="23"/>
      <c r="F32" s="24"/>
      <c r="G32" s="24"/>
      <c r="H32" s="24"/>
      <c r="I32" s="23"/>
      <c r="J32" s="24"/>
      <c r="K32" s="24"/>
      <c r="L32" s="24"/>
      <c r="M32" s="23"/>
    </row>
    <row r="33" spans="1:13" ht="13.5">
      <c r="A33" s="3" t="s">
        <v>140</v>
      </c>
      <c r="B33" s="23">
        <v>1054</v>
      </c>
      <c r="C33" s="23">
        <v>1054</v>
      </c>
      <c r="D33" s="23">
        <v>1054</v>
      </c>
      <c r="E33" s="23">
        <v>316</v>
      </c>
      <c r="F33" s="24"/>
      <c r="G33" s="24"/>
      <c r="H33" s="24"/>
      <c r="I33" s="23">
        <v>316</v>
      </c>
      <c r="J33" s="24"/>
      <c r="K33" s="24"/>
      <c r="L33" s="24"/>
      <c r="M33" s="23"/>
    </row>
    <row r="34" spans="1:13" ht="13.5">
      <c r="A34" s="4" t="s">
        <v>134</v>
      </c>
      <c r="B34" s="23">
        <v>-1054</v>
      </c>
      <c r="C34" s="23">
        <v>-1054</v>
      </c>
      <c r="D34" s="23">
        <v>-993</v>
      </c>
      <c r="E34" s="23">
        <v>-316</v>
      </c>
      <c r="F34" s="24"/>
      <c r="G34" s="24"/>
      <c r="H34" s="24"/>
      <c r="I34" s="23">
        <v>-211</v>
      </c>
      <c r="J34" s="24"/>
      <c r="K34" s="24"/>
      <c r="L34" s="24"/>
      <c r="M34" s="23"/>
    </row>
    <row r="35" spans="1:13" ht="13.5">
      <c r="A35" s="4" t="s">
        <v>141</v>
      </c>
      <c r="B35" s="23">
        <v>0</v>
      </c>
      <c r="C35" s="23">
        <v>0</v>
      </c>
      <c r="D35" s="23">
        <v>61</v>
      </c>
      <c r="E35" s="23">
        <v>0</v>
      </c>
      <c r="F35" s="24"/>
      <c r="G35" s="24"/>
      <c r="H35" s="24"/>
      <c r="I35" s="23">
        <v>105</v>
      </c>
      <c r="J35" s="24"/>
      <c r="K35" s="24"/>
      <c r="L35" s="24"/>
      <c r="M35" s="23"/>
    </row>
    <row r="36" spans="1:13" ht="13.5">
      <c r="A36" s="3" t="s">
        <v>142</v>
      </c>
      <c r="B36" s="23">
        <v>33780</v>
      </c>
      <c r="C36" s="23">
        <v>30841</v>
      </c>
      <c r="D36" s="23">
        <v>20491</v>
      </c>
      <c r="E36" s="23">
        <v>20491</v>
      </c>
      <c r="F36" s="24"/>
      <c r="G36" s="24"/>
      <c r="H36" s="24"/>
      <c r="I36" s="23">
        <v>20097</v>
      </c>
      <c r="J36" s="24"/>
      <c r="K36" s="24"/>
      <c r="L36" s="24"/>
      <c r="M36" s="23">
        <v>18474</v>
      </c>
    </row>
    <row r="37" spans="1:13" ht="13.5">
      <c r="A37" s="4" t="s">
        <v>134</v>
      </c>
      <c r="B37" s="23">
        <v>-24333</v>
      </c>
      <c r="C37" s="23">
        <v>-20874</v>
      </c>
      <c r="D37" s="23">
        <v>-18450</v>
      </c>
      <c r="E37" s="23">
        <v>-16528</v>
      </c>
      <c r="F37" s="24"/>
      <c r="G37" s="24"/>
      <c r="H37" s="24"/>
      <c r="I37" s="23">
        <v>-12802</v>
      </c>
      <c r="J37" s="24"/>
      <c r="K37" s="24"/>
      <c r="L37" s="24"/>
      <c r="M37" s="23">
        <v>-6538</v>
      </c>
    </row>
    <row r="38" spans="1:13" ht="13.5">
      <c r="A38" s="4" t="s">
        <v>143</v>
      </c>
      <c r="B38" s="23">
        <v>9446</v>
      </c>
      <c r="C38" s="23">
        <v>9966</v>
      </c>
      <c r="D38" s="23">
        <v>2040</v>
      </c>
      <c r="E38" s="23">
        <v>3962</v>
      </c>
      <c r="F38" s="24"/>
      <c r="G38" s="24"/>
      <c r="H38" s="24"/>
      <c r="I38" s="23">
        <v>7295</v>
      </c>
      <c r="J38" s="24"/>
      <c r="K38" s="24"/>
      <c r="L38" s="24"/>
      <c r="M38" s="23">
        <v>11936</v>
      </c>
    </row>
    <row r="39" spans="1:13" ht="13.5">
      <c r="A39" s="3" t="s">
        <v>144</v>
      </c>
      <c r="B39" s="23">
        <v>206444</v>
      </c>
      <c r="C39" s="23">
        <v>206444</v>
      </c>
      <c r="D39" s="23">
        <v>206444</v>
      </c>
      <c r="E39" s="23">
        <v>206444</v>
      </c>
      <c r="F39" s="24">
        <v>206444</v>
      </c>
      <c r="G39" s="24">
        <v>206444</v>
      </c>
      <c r="H39" s="24">
        <v>206444</v>
      </c>
      <c r="I39" s="23">
        <v>206444</v>
      </c>
      <c r="J39" s="24">
        <v>206444</v>
      </c>
      <c r="K39" s="24">
        <v>206444</v>
      </c>
      <c r="L39" s="24">
        <v>206444</v>
      </c>
      <c r="M39" s="23">
        <v>206444</v>
      </c>
    </row>
    <row r="40" spans="1:13" ht="13.5">
      <c r="A40" s="3" t="s">
        <v>145</v>
      </c>
      <c r="B40" s="23">
        <v>45214</v>
      </c>
      <c r="C40" s="23">
        <v>45214</v>
      </c>
      <c r="D40" s="23">
        <v>45214</v>
      </c>
      <c r="E40" s="23">
        <v>45214</v>
      </c>
      <c r="F40" s="24">
        <v>45214</v>
      </c>
      <c r="G40" s="24">
        <v>29214</v>
      </c>
      <c r="H40" s="24">
        <v>15500</v>
      </c>
      <c r="I40" s="23">
        <v>15500</v>
      </c>
      <c r="J40" s="24">
        <v>15500</v>
      </c>
      <c r="K40" s="24"/>
      <c r="L40" s="24"/>
      <c r="M40" s="23"/>
    </row>
    <row r="41" spans="1:13" ht="13.5">
      <c r="A41" s="4" t="s">
        <v>134</v>
      </c>
      <c r="B41" s="23">
        <v>-25147</v>
      </c>
      <c r="C41" s="23">
        <v>-18688</v>
      </c>
      <c r="D41" s="23">
        <v>-12229</v>
      </c>
      <c r="E41" s="23">
        <v>-5770</v>
      </c>
      <c r="F41" s="24">
        <v>-4155</v>
      </c>
      <c r="G41" s="24">
        <v>-2540</v>
      </c>
      <c r="H41" s="24">
        <v>-1660</v>
      </c>
      <c r="I41" s="23">
        <v>-1107</v>
      </c>
      <c r="J41" s="24">
        <v>-553</v>
      </c>
      <c r="K41" s="24"/>
      <c r="L41" s="24"/>
      <c r="M41" s="23"/>
    </row>
    <row r="42" spans="1:13" ht="13.5">
      <c r="A42" s="4" t="s">
        <v>145</v>
      </c>
      <c r="B42" s="23">
        <v>20066</v>
      </c>
      <c r="C42" s="23">
        <v>26525</v>
      </c>
      <c r="D42" s="23">
        <v>32984</v>
      </c>
      <c r="E42" s="23">
        <v>39443</v>
      </c>
      <c r="F42" s="24">
        <v>41058</v>
      </c>
      <c r="G42" s="24">
        <v>26673</v>
      </c>
      <c r="H42" s="24">
        <v>13839</v>
      </c>
      <c r="I42" s="23">
        <v>14392</v>
      </c>
      <c r="J42" s="24">
        <v>14946</v>
      </c>
      <c r="K42" s="24"/>
      <c r="L42" s="24"/>
      <c r="M42" s="23"/>
    </row>
    <row r="43" spans="1:13" ht="13.5">
      <c r="A43" s="3" t="s">
        <v>146</v>
      </c>
      <c r="B43" s="23"/>
      <c r="C43" s="23"/>
      <c r="D43" s="23"/>
      <c r="E43" s="23"/>
      <c r="F43" s="24"/>
      <c r="G43" s="24"/>
      <c r="H43" s="24"/>
      <c r="I43" s="23"/>
      <c r="J43" s="24"/>
      <c r="K43" s="24"/>
      <c r="L43" s="24">
        <v>81281</v>
      </c>
      <c r="M43" s="23">
        <v>81281</v>
      </c>
    </row>
    <row r="44" spans="1:13" ht="13.5">
      <c r="A44" s="3" t="s">
        <v>130</v>
      </c>
      <c r="B44" s="23"/>
      <c r="C44" s="23"/>
      <c r="D44" s="23"/>
      <c r="E44" s="23"/>
      <c r="F44" s="24">
        <v>45008</v>
      </c>
      <c r="G44" s="24">
        <v>45008</v>
      </c>
      <c r="H44" s="24">
        <v>45210</v>
      </c>
      <c r="I44" s="23"/>
      <c r="J44" s="24">
        <v>43871</v>
      </c>
      <c r="K44" s="24">
        <v>43871</v>
      </c>
      <c r="L44" s="24">
        <v>40602</v>
      </c>
      <c r="M44" s="23"/>
    </row>
    <row r="45" spans="1:13" ht="13.5">
      <c r="A45" s="4" t="s">
        <v>134</v>
      </c>
      <c r="B45" s="23"/>
      <c r="C45" s="23"/>
      <c r="D45" s="23"/>
      <c r="E45" s="23"/>
      <c r="F45" s="24">
        <v>-29742</v>
      </c>
      <c r="G45" s="24">
        <v>-28190</v>
      </c>
      <c r="H45" s="24">
        <v>-26839</v>
      </c>
      <c r="I45" s="23"/>
      <c r="J45" s="24">
        <v>-22674</v>
      </c>
      <c r="K45" s="24">
        <v>-20293</v>
      </c>
      <c r="L45" s="24">
        <v>-17939</v>
      </c>
      <c r="M45" s="23"/>
    </row>
    <row r="46" spans="1:13" ht="13.5">
      <c r="A46" s="4" t="s">
        <v>147</v>
      </c>
      <c r="B46" s="23"/>
      <c r="C46" s="23"/>
      <c r="D46" s="23"/>
      <c r="E46" s="23"/>
      <c r="F46" s="24">
        <v>15265</v>
      </c>
      <c r="G46" s="24">
        <v>16818</v>
      </c>
      <c r="H46" s="24">
        <v>18370</v>
      </c>
      <c r="I46" s="23"/>
      <c r="J46" s="24">
        <v>21196</v>
      </c>
      <c r="K46" s="24">
        <v>23577</v>
      </c>
      <c r="L46" s="24">
        <v>22663</v>
      </c>
      <c r="M46" s="23"/>
    </row>
    <row r="47" spans="1:13" ht="13.5">
      <c r="A47" s="3" t="s">
        <v>148</v>
      </c>
      <c r="B47" s="23">
        <v>669342</v>
      </c>
      <c r="C47" s="23">
        <v>636585</v>
      </c>
      <c r="D47" s="23">
        <v>652449</v>
      </c>
      <c r="E47" s="23">
        <v>675773</v>
      </c>
      <c r="F47" s="24">
        <v>684172</v>
      </c>
      <c r="G47" s="24">
        <v>676570</v>
      </c>
      <c r="H47" s="24">
        <v>670914</v>
      </c>
      <c r="I47" s="23">
        <v>677003</v>
      </c>
      <c r="J47" s="24">
        <v>685064</v>
      </c>
      <c r="K47" s="24">
        <v>678248</v>
      </c>
      <c r="L47" s="24">
        <v>603402</v>
      </c>
      <c r="M47" s="23">
        <v>608492</v>
      </c>
    </row>
    <row r="48" spans="1:13" ht="13.5">
      <c r="A48" s="3" t="s">
        <v>149</v>
      </c>
      <c r="B48" s="23">
        <v>8500</v>
      </c>
      <c r="C48" s="23">
        <v>14500</v>
      </c>
      <c r="D48" s="23">
        <v>20500</v>
      </c>
      <c r="E48" s="23">
        <v>26500</v>
      </c>
      <c r="F48" s="24"/>
      <c r="G48" s="24"/>
      <c r="H48" s="24"/>
      <c r="I48" s="23"/>
      <c r="J48" s="24"/>
      <c r="K48" s="24"/>
      <c r="L48" s="24"/>
      <c r="M48" s="23"/>
    </row>
    <row r="49" spans="1:13" ht="13.5">
      <c r="A49" s="3" t="s">
        <v>150</v>
      </c>
      <c r="B49" s="23">
        <v>56742</v>
      </c>
      <c r="C49" s="23">
        <v>57285</v>
      </c>
      <c r="D49" s="23">
        <v>53938</v>
      </c>
      <c r="E49" s="23">
        <v>63361</v>
      </c>
      <c r="F49" s="24"/>
      <c r="G49" s="24"/>
      <c r="H49" s="24"/>
      <c r="I49" s="23">
        <v>61718</v>
      </c>
      <c r="J49" s="24"/>
      <c r="K49" s="24"/>
      <c r="L49" s="24"/>
      <c r="M49" s="23">
        <v>61269</v>
      </c>
    </row>
    <row r="50" spans="1:13" ht="13.5">
      <c r="A50" s="3" t="s">
        <v>151</v>
      </c>
      <c r="B50" s="23">
        <v>23911</v>
      </c>
      <c r="C50" s="23">
        <v>5400</v>
      </c>
      <c r="D50" s="23"/>
      <c r="E50" s="23"/>
      <c r="F50" s="24"/>
      <c r="G50" s="24"/>
      <c r="H50" s="24"/>
      <c r="I50" s="23">
        <v>800</v>
      </c>
      <c r="J50" s="24"/>
      <c r="K50" s="24"/>
      <c r="L50" s="24"/>
      <c r="M50" s="23"/>
    </row>
    <row r="51" spans="1:13" ht="13.5">
      <c r="A51" s="3" t="s">
        <v>152</v>
      </c>
      <c r="B51" s="23">
        <v>244</v>
      </c>
      <c r="C51" s="23">
        <v>244</v>
      </c>
      <c r="D51" s="23">
        <v>244</v>
      </c>
      <c r="E51" s="23">
        <v>244</v>
      </c>
      <c r="F51" s="24"/>
      <c r="G51" s="24"/>
      <c r="H51" s="24"/>
      <c r="I51" s="23">
        <v>244</v>
      </c>
      <c r="J51" s="24"/>
      <c r="K51" s="24"/>
      <c r="L51" s="24"/>
      <c r="M51" s="23">
        <v>244</v>
      </c>
    </row>
    <row r="52" spans="1:13" ht="13.5">
      <c r="A52" s="3" t="s">
        <v>154</v>
      </c>
      <c r="B52" s="23">
        <v>89397</v>
      </c>
      <c r="C52" s="23">
        <v>77429</v>
      </c>
      <c r="D52" s="23">
        <v>74682</v>
      </c>
      <c r="E52" s="23">
        <v>90105</v>
      </c>
      <c r="F52" s="24">
        <v>87683</v>
      </c>
      <c r="G52" s="24">
        <v>89813</v>
      </c>
      <c r="H52" s="24">
        <v>63457</v>
      </c>
      <c r="I52" s="23">
        <v>62762</v>
      </c>
      <c r="J52" s="24">
        <v>66308</v>
      </c>
      <c r="K52" s="24">
        <v>70004</v>
      </c>
      <c r="L52" s="24">
        <v>57990</v>
      </c>
      <c r="M52" s="23">
        <v>61513</v>
      </c>
    </row>
    <row r="53" spans="1:13" ht="13.5">
      <c r="A53" s="3" t="s">
        <v>155</v>
      </c>
      <c r="B53" s="23"/>
      <c r="C53" s="23"/>
      <c r="D53" s="23"/>
      <c r="E53" s="23">
        <v>2000</v>
      </c>
      <c r="F53" s="24"/>
      <c r="G53" s="24"/>
      <c r="H53" s="24"/>
      <c r="I53" s="23"/>
      <c r="J53" s="24"/>
      <c r="K53" s="24"/>
      <c r="L53" s="24"/>
      <c r="M53" s="23"/>
    </row>
    <row r="54" spans="1:13" ht="13.5">
      <c r="A54" s="3" t="s">
        <v>156</v>
      </c>
      <c r="B54" s="23">
        <v>122550</v>
      </c>
      <c r="C54" s="23">
        <v>122550</v>
      </c>
      <c r="D54" s="23">
        <v>120350</v>
      </c>
      <c r="E54" s="23">
        <v>90000</v>
      </c>
      <c r="F54" s="24"/>
      <c r="G54" s="24"/>
      <c r="H54" s="24"/>
      <c r="I54" s="23"/>
      <c r="J54" s="24"/>
      <c r="K54" s="24"/>
      <c r="L54" s="24"/>
      <c r="M54" s="23"/>
    </row>
    <row r="55" spans="1:13" ht="13.5">
      <c r="A55" s="3" t="s">
        <v>157</v>
      </c>
      <c r="B55" s="23">
        <v>46772</v>
      </c>
      <c r="C55" s="23">
        <v>38890</v>
      </c>
      <c r="D55" s="23"/>
      <c r="E55" s="23"/>
      <c r="F55" s="24"/>
      <c r="G55" s="24"/>
      <c r="H55" s="24"/>
      <c r="I55" s="23"/>
      <c r="J55" s="24"/>
      <c r="K55" s="24"/>
      <c r="L55" s="24"/>
      <c r="M55" s="23"/>
    </row>
    <row r="56" spans="1:13" ht="13.5">
      <c r="A56" s="3" t="s">
        <v>158</v>
      </c>
      <c r="B56" s="23">
        <v>983</v>
      </c>
      <c r="C56" s="23">
        <v>1483</v>
      </c>
      <c r="D56" s="23">
        <v>1056</v>
      </c>
      <c r="E56" s="23">
        <v>2124</v>
      </c>
      <c r="F56" s="24"/>
      <c r="G56" s="24"/>
      <c r="H56" s="24"/>
      <c r="I56" s="23">
        <v>2462</v>
      </c>
      <c r="J56" s="24"/>
      <c r="K56" s="24"/>
      <c r="L56" s="24"/>
      <c r="M56" s="23">
        <v>3361</v>
      </c>
    </row>
    <row r="57" spans="1:13" ht="13.5">
      <c r="A57" s="3" t="s">
        <v>159</v>
      </c>
      <c r="B57" s="23"/>
      <c r="C57" s="23">
        <v>1387</v>
      </c>
      <c r="D57" s="23"/>
      <c r="E57" s="23">
        <v>314</v>
      </c>
      <c r="F57" s="24"/>
      <c r="G57" s="24"/>
      <c r="H57" s="24"/>
      <c r="I57" s="23">
        <v>473</v>
      </c>
      <c r="J57" s="24"/>
      <c r="K57" s="24"/>
      <c r="L57" s="24"/>
      <c r="M57" s="23">
        <v>423</v>
      </c>
    </row>
    <row r="58" spans="1:13" ht="13.5">
      <c r="A58" s="3" t="s">
        <v>160</v>
      </c>
      <c r="B58" s="23">
        <v>24763</v>
      </c>
      <c r="C58" s="23">
        <v>19627</v>
      </c>
      <c r="D58" s="23">
        <v>14813</v>
      </c>
      <c r="E58" s="23">
        <v>10000</v>
      </c>
      <c r="F58" s="24"/>
      <c r="G58" s="24"/>
      <c r="H58" s="24"/>
      <c r="I58" s="23">
        <v>5186</v>
      </c>
      <c r="J58" s="24"/>
      <c r="K58" s="24"/>
      <c r="L58" s="24"/>
      <c r="M58" s="23">
        <v>283</v>
      </c>
    </row>
    <row r="59" spans="1:13" ht="13.5">
      <c r="A59" s="3" t="s">
        <v>130</v>
      </c>
      <c r="B59" s="23">
        <v>6144</v>
      </c>
      <c r="C59" s="23">
        <v>6350</v>
      </c>
      <c r="D59" s="23">
        <v>6115</v>
      </c>
      <c r="E59" s="23">
        <v>6104</v>
      </c>
      <c r="F59" s="24"/>
      <c r="G59" s="24"/>
      <c r="H59" s="24"/>
      <c r="I59" s="23">
        <v>6100</v>
      </c>
      <c r="J59" s="24"/>
      <c r="K59" s="24"/>
      <c r="L59" s="24"/>
      <c r="M59" s="23">
        <v>6091</v>
      </c>
    </row>
    <row r="60" spans="1:13" ht="13.5">
      <c r="A60" s="3" t="s">
        <v>161</v>
      </c>
      <c r="B60" s="23">
        <v>201213</v>
      </c>
      <c r="C60" s="23">
        <v>190289</v>
      </c>
      <c r="D60" s="23">
        <v>142336</v>
      </c>
      <c r="E60" s="23">
        <v>110543</v>
      </c>
      <c r="F60" s="24">
        <v>70018</v>
      </c>
      <c r="G60" s="24">
        <v>18302</v>
      </c>
      <c r="H60" s="24">
        <v>13836</v>
      </c>
      <c r="I60" s="23">
        <v>14223</v>
      </c>
      <c r="J60" s="24">
        <v>14547</v>
      </c>
      <c r="K60" s="24">
        <v>14938</v>
      </c>
      <c r="L60" s="24">
        <v>10371</v>
      </c>
      <c r="M60" s="23">
        <v>10160</v>
      </c>
    </row>
    <row r="61" spans="1:13" ht="13.5">
      <c r="A61" s="2" t="s">
        <v>162</v>
      </c>
      <c r="B61" s="23">
        <v>959954</v>
      </c>
      <c r="C61" s="23">
        <v>904304</v>
      </c>
      <c r="D61" s="23">
        <v>869468</v>
      </c>
      <c r="E61" s="23">
        <v>876421</v>
      </c>
      <c r="F61" s="24">
        <v>841874</v>
      </c>
      <c r="G61" s="24">
        <v>784686</v>
      </c>
      <c r="H61" s="24">
        <v>748208</v>
      </c>
      <c r="I61" s="23">
        <v>753990</v>
      </c>
      <c r="J61" s="24">
        <v>765920</v>
      </c>
      <c r="K61" s="24">
        <v>763191</v>
      </c>
      <c r="L61" s="24">
        <v>671765</v>
      </c>
      <c r="M61" s="23">
        <v>680167</v>
      </c>
    </row>
    <row r="62" spans="1:13" ht="14.25" thickBot="1">
      <c r="A62" s="5" t="s">
        <v>165</v>
      </c>
      <c r="B62" s="25">
        <v>2684342</v>
      </c>
      <c r="C62" s="25">
        <v>1877301</v>
      </c>
      <c r="D62" s="25">
        <v>1825830</v>
      </c>
      <c r="E62" s="25">
        <v>1770453</v>
      </c>
      <c r="F62" s="26">
        <v>1692225</v>
      </c>
      <c r="G62" s="26">
        <v>1721143</v>
      </c>
      <c r="H62" s="26">
        <v>1647833</v>
      </c>
      <c r="I62" s="25">
        <v>1593148</v>
      </c>
      <c r="J62" s="26">
        <v>1589338</v>
      </c>
      <c r="K62" s="26">
        <v>1618088</v>
      </c>
      <c r="L62" s="26">
        <v>1631677</v>
      </c>
      <c r="M62" s="25">
        <v>1605933</v>
      </c>
    </row>
    <row r="63" spans="1:13" ht="14.25" thickTop="1">
      <c r="A63" s="2" t="s">
        <v>166</v>
      </c>
      <c r="B63" s="23">
        <v>158687</v>
      </c>
      <c r="C63" s="23">
        <v>130214</v>
      </c>
      <c r="D63" s="23">
        <v>131056</v>
      </c>
      <c r="E63" s="23">
        <v>103284</v>
      </c>
      <c r="F63" s="24">
        <v>114773</v>
      </c>
      <c r="G63" s="24">
        <v>151518</v>
      </c>
      <c r="H63" s="24">
        <v>156078</v>
      </c>
      <c r="I63" s="23">
        <v>116638</v>
      </c>
      <c r="J63" s="24">
        <v>120604</v>
      </c>
      <c r="K63" s="24">
        <v>134954</v>
      </c>
      <c r="L63" s="24">
        <v>150924</v>
      </c>
      <c r="M63" s="23">
        <v>107463</v>
      </c>
    </row>
    <row r="64" spans="1:13" ht="13.5">
      <c r="A64" s="2" t="s">
        <v>167</v>
      </c>
      <c r="B64" s="23">
        <v>100000</v>
      </c>
      <c r="C64" s="23"/>
      <c r="D64" s="23"/>
      <c r="E64" s="23"/>
      <c r="F64" s="24"/>
      <c r="G64" s="24"/>
      <c r="H64" s="24"/>
      <c r="I64" s="23"/>
      <c r="J64" s="24"/>
      <c r="K64" s="24"/>
      <c r="L64" s="24"/>
      <c r="M64" s="23"/>
    </row>
    <row r="65" spans="1:13" ht="13.5">
      <c r="A65" s="2" t="s">
        <v>168</v>
      </c>
      <c r="B65" s="23"/>
      <c r="C65" s="23">
        <v>300000</v>
      </c>
      <c r="D65" s="23">
        <v>100000</v>
      </c>
      <c r="E65" s="23"/>
      <c r="F65" s="24"/>
      <c r="G65" s="24"/>
      <c r="H65" s="24"/>
      <c r="I65" s="23"/>
      <c r="J65" s="24"/>
      <c r="K65" s="24">
        <v>5000</v>
      </c>
      <c r="L65" s="24">
        <v>5000</v>
      </c>
      <c r="M65" s="23">
        <v>10000</v>
      </c>
    </row>
    <row r="66" spans="1:13" ht="13.5">
      <c r="A66" s="2" t="s">
        <v>169</v>
      </c>
      <c r="B66" s="23">
        <v>46764</v>
      </c>
      <c r="C66" s="23">
        <v>26772</v>
      </c>
      <c r="D66" s="23">
        <v>26772</v>
      </c>
      <c r="E66" s="23">
        <v>26772</v>
      </c>
      <c r="F66" s="24">
        <v>26772</v>
      </c>
      <c r="G66" s="24">
        <v>26772</v>
      </c>
      <c r="H66" s="24">
        <v>26772</v>
      </c>
      <c r="I66" s="23">
        <v>26772</v>
      </c>
      <c r="J66" s="24">
        <v>26772</v>
      </c>
      <c r="K66" s="24">
        <v>26772</v>
      </c>
      <c r="L66" s="24">
        <v>26772</v>
      </c>
      <c r="M66" s="23">
        <v>26772</v>
      </c>
    </row>
    <row r="67" spans="1:13" ht="13.5">
      <c r="A67" s="2" t="s">
        <v>170</v>
      </c>
      <c r="B67" s="23">
        <v>6983</v>
      </c>
      <c r="C67" s="23">
        <v>6799</v>
      </c>
      <c r="D67" s="23">
        <v>6620</v>
      </c>
      <c r="E67" s="23">
        <v>6446</v>
      </c>
      <c r="F67" s="24">
        <v>6403</v>
      </c>
      <c r="G67" s="24">
        <v>4119</v>
      </c>
      <c r="H67" s="24">
        <v>2168</v>
      </c>
      <c r="I67" s="23">
        <v>2151</v>
      </c>
      <c r="J67" s="24">
        <v>2133</v>
      </c>
      <c r="K67" s="24"/>
      <c r="L67" s="24"/>
      <c r="M67" s="23"/>
    </row>
    <row r="68" spans="1:13" ht="13.5">
      <c r="A68" s="2" t="s">
        <v>171</v>
      </c>
      <c r="B68" s="23">
        <v>84736</v>
      </c>
      <c r="C68" s="23">
        <v>72243</v>
      </c>
      <c r="D68" s="23">
        <v>58518</v>
      </c>
      <c r="E68" s="23">
        <v>59333</v>
      </c>
      <c r="F68" s="24"/>
      <c r="G68" s="24"/>
      <c r="H68" s="24"/>
      <c r="I68" s="23">
        <v>44642</v>
      </c>
      <c r="J68" s="24"/>
      <c r="K68" s="24"/>
      <c r="L68" s="24"/>
      <c r="M68" s="23">
        <v>50544</v>
      </c>
    </row>
    <row r="69" spans="1:13" ht="13.5">
      <c r="A69" s="2" t="s">
        <v>172</v>
      </c>
      <c r="B69" s="23">
        <v>3018</v>
      </c>
      <c r="C69" s="23">
        <v>3028</v>
      </c>
      <c r="D69" s="23">
        <v>3005</v>
      </c>
      <c r="E69" s="23">
        <v>2958</v>
      </c>
      <c r="F69" s="24"/>
      <c r="G69" s="24"/>
      <c r="H69" s="24"/>
      <c r="I69" s="23">
        <v>2627</v>
      </c>
      <c r="J69" s="24"/>
      <c r="K69" s="24"/>
      <c r="L69" s="24"/>
      <c r="M69" s="23">
        <v>766</v>
      </c>
    </row>
    <row r="70" spans="1:13" ht="13.5">
      <c r="A70" s="2" t="s">
        <v>173</v>
      </c>
      <c r="B70" s="23">
        <v>17582</v>
      </c>
      <c r="C70" s="23">
        <v>39135</v>
      </c>
      <c r="D70" s="23">
        <v>29984</v>
      </c>
      <c r="E70" s="23">
        <v>19930</v>
      </c>
      <c r="F70" s="24">
        <v>23064</v>
      </c>
      <c r="G70" s="24">
        <v>31626</v>
      </c>
      <c r="H70" s="24">
        <v>12360</v>
      </c>
      <c r="I70" s="23">
        <v>14187</v>
      </c>
      <c r="J70" s="24">
        <v>5981</v>
      </c>
      <c r="K70" s="24">
        <v>15117</v>
      </c>
      <c r="L70" s="24">
        <v>10200</v>
      </c>
      <c r="M70" s="23">
        <v>12362</v>
      </c>
    </row>
    <row r="71" spans="1:13" ht="13.5">
      <c r="A71" s="2" t="s">
        <v>174</v>
      </c>
      <c r="B71" s="23">
        <v>10184</v>
      </c>
      <c r="C71" s="23">
        <v>4701</v>
      </c>
      <c r="D71" s="23">
        <v>10769</v>
      </c>
      <c r="E71" s="23">
        <v>9539</v>
      </c>
      <c r="F71" s="24"/>
      <c r="G71" s="24"/>
      <c r="H71" s="24"/>
      <c r="I71" s="23">
        <v>96</v>
      </c>
      <c r="J71" s="24"/>
      <c r="K71" s="24"/>
      <c r="L71" s="24"/>
      <c r="M71" s="23">
        <v>14103</v>
      </c>
    </row>
    <row r="72" spans="1:13" ht="13.5">
      <c r="A72" s="2" t="s">
        <v>176</v>
      </c>
      <c r="B72" s="23">
        <v>1417</v>
      </c>
      <c r="C72" s="23">
        <v>3589</v>
      </c>
      <c r="D72" s="23">
        <v>1002</v>
      </c>
      <c r="E72" s="23">
        <v>1086</v>
      </c>
      <c r="F72" s="24"/>
      <c r="G72" s="24"/>
      <c r="H72" s="24"/>
      <c r="I72" s="23">
        <v>1062</v>
      </c>
      <c r="J72" s="24"/>
      <c r="K72" s="24"/>
      <c r="L72" s="24"/>
      <c r="M72" s="23">
        <v>2437</v>
      </c>
    </row>
    <row r="73" spans="1:13" ht="13.5">
      <c r="A73" s="2" t="s">
        <v>177</v>
      </c>
      <c r="B73" s="23">
        <v>12920</v>
      </c>
      <c r="C73" s="23">
        <v>12520</v>
      </c>
      <c r="D73" s="23">
        <v>10880</v>
      </c>
      <c r="E73" s="23">
        <v>9880</v>
      </c>
      <c r="F73" s="24">
        <v>2640</v>
      </c>
      <c r="G73" s="24">
        <v>10200</v>
      </c>
      <c r="H73" s="24">
        <v>2450</v>
      </c>
      <c r="I73" s="23">
        <v>10040</v>
      </c>
      <c r="J73" s="24">
        <v>2500</v>
      </c>
      <c r="K73" s="24">
        <v>9440</v>
      </c>
      <c r="L73" s="24">
        <v>2660</v>
      </c>
      <c r="M73" s="23">
        <v>10160</v>
      </c>
    </row>
    <row r="74" spans="1:13" ht="13.5">
      <c r="A74" s="2" t="s">
        <v>178</v>
      </c>
      <c r="B74" s="23">
        <v>26571</v>
      </c>
      <c r="C74" s="23">
        <v>29963</v>
      </c>
      <c r="D74" s="23">
        <v>18281</v>
      </c>
      <c r="E74" s="23">
        <v>15625</v>
      </c>
      <c r="F74" s="24">
        <v>17584</v>
      </c>
      <c r="G74" s="24">
        <v>17608</v>
      </c>
      <c r="H74" s="24">
        <v>16529</v>
      </c>
      <c r="I74" s="23">
        <v>13184</v>
      </c>
      <c r="J74" s="24">
        <v>9341</v>
      </c>
      <c r="K74" s="24">
        <v>6739</v>
      </c>
      <c r="L74" s="24">
        <v>5737</v>
      </c>
      <c r="M74" s="23">
        <v>5226</v>
      </c>
    </row>
    <row r="75" spans="1:13" ht="13.5">
      <c r="A75" s="2" t="s">
        <v>179</v>
      </c>
      <c r="B75" s="23">
        <v>640</v>
      </c>
      <c r="C75" s="23">
        <v>592</v>
      </c>
      <c r="D75" s="23">
        <v>797</v>
      </c>
      <c r="E75" s="23">
        <v>287</v>
      </c>
      <c r="F75" s="24">
        <v>66442</v>
      </c>
      <c r="G75" s="24">
        <v>56749</v>
      </c>
      <c r="H75" s="24">
        <v>57889</v>
      </c>
      <c r="I75" s="23">
        <v>317</v>
      </c>
      <c r="J75" s="24">
        <v>54819</v>
      </c>
      <c r="K75" s="24">
        <v>68825</v>
      </c>
      <c r="L75" s="24">
        <v>68847</v>
      </c>
      <c r="M75" s="23"/>
    </row>
    <row r="76" spans="1:13" ht="13.5">
      <c r="A76" s="2" t="s">
        <v>180</v>
      </c>
      <c r="B76" s="23">
        <v>469506</v>
      </c>
      <c r="C76" s="23">
        <v>629559</v>
      </c>
      <c r="D76" s="23">
        <v>397688</v>
      </c>
      <c r="E76" s="23">
        <v>255143</v>
      </c>
      <c r="F76" s="24">
        <v>257680</v>
      </c>
      <c r="G76" s="24">
        <v>298594</v>
      </c>
      <c r="H76" s="24">
        <v>274248</v>
      </c>
      <c r="I76" s="23">
        <v>231719</v>
      </c>
      <c r="J76" s="24">
        <v>222153</v>
      </c>
      <c r="K76" s="24">
        <v>266849</v>
      </c>
      <c r="L76" s="24">
        <v>270141</v>
      </c>
      <c r="M76" s="23">
        <v>239836</v>
      </c>
    </row>
    <row r="77" spans="1:13" ht="13.5">
      <c r="A77" s="2" t="s">
        <v>181</v>
      </c>
      <c r="B77" s="23">
        <v>200000</v>
      </c>
      <c r="C77" s="23">
        <v>200000</v>
      </c>
      <c r="D77" s="23">
        <v>400000</v>
      </c>
      <c r="E77" s="23">
        <v>500000</v>
      </c>
      <c r="F77" s="24">
        <v>400000</v>
      </c>
      <c r="G77" s="24">
        <v>400000</v>
      </c>
      <c r="H77" s="24">
        <v>400000</v>
      </c>
      <c r="I77" s="23">
        <v>400000</v>
      </c>
      <c r="J77" s="24">
        <v>400000</v>
      </c>
      <c r="K77" s="24">
        <v>400000</v>
      </c>
      <c r="L77" s="24">
        <v>400000</v>
      </c>
      <c r="M77" s="23">
        <v>400000</v>
      </c>
    </row>
    <row r="78" spans="1:13" ht="13.5">
      <c r="A78" s="2" t="s">
        <v>182</v>
      </c>
      <c r="B78" s="23">
        <v>339095</v>
      </c>
      <c r="C78" s="23">
        <v>185859</v>
      </c>
      <c r="D78" s="23">
        <v>212631</v>
      </c>
      <c r="E78" s="23">
        <v>239403</v>
      </c>
      <c r="F78" s="24">
        <v>246096</v>
      </c>
      <c r="G78" s="24">
        <v>252789</v>
      </c>
      <c r="H78" s="24">
        <v>259482</v>
      </c>
      <c r="I78" s="23">
        <v>266175</v>
      </c>
      <c r="J78" s="24">
        <v>272868</v>
      </c>
      <c r="K78" s="24">
        <v>279561</v>
      </c>
      <c r="L78" s="24">
        <v>286254</v>
      </c>
      <c r="M78" s="23">
        <v>292947</v>
      </c>
    </row>
    <row r="79" spans="1:13" ht="13.5">
      <c r="A79" s="2" t="s">
        <v>183</v>
      </c>
      <c r="B79" s="23">
        <v>15264</v>
      </c>
      <c r="C79" s="23">
        <v>22248</v>
      </c>
      <c r="D79" s="23">
        <v>29047</v>
      </c>
      <c r="E79" s="23">
        <v>35667</v>
      </c>
      <c r="F79" s="24">
        <v>37295</v>
      </c>
      <c r="G79" s="24">
        <v>24281</v>
      </c>
      <c r="H79" s="24">
        <v>12623</v>
      </c>
      <c r="I79" s="23">
        <v>13172</v>
      </c>
      <c r="J79" s="24">
        <v>13716</v>
      </c>
      <c r="K79" s="24"/>
      <c r="L79" s="24"/>
      <c r="M79" s="23"/>
    </row>
    <row r="80" spans="1:13" ht="13.5">
      <c r="A80" s="2" t="s">
        <v>184</v>
      </c>
      <c r="B80" s="23"/>
      <c r="C80" s="23">
        <v>6300</v>
      </c>
      <c r="D80" s="23">
        <v>12600</v>
      </c>
      <c r="E80" s="23">
        <v>18900</v>
      </c>
      <c r="F80" s="24">
        <v>18900</v>
      </c>
      <c r="G80" s="24">
        <v>25200</v>
      </c>
      <c r="H80" s="24"/>
      <c r="I80" s="23"/>
      <c r="J80" s="24"/>
      <c r="K80" s="24"/>
      <c r="L80" s="24"/>
      <c r="M80" s="23"/>
    </row>
    <row r="81" spans="1:13" ht="13.5">
      <c r="A81" s="2" t="s">
        <v>175</v>
      </c>
      <c r="B81" s="23">
        <v>15245</v>
      </c>
      <c r="C81" s="23"/>
      <c r="D81" s="23">
        <v>1101</v>
      </c>
      <c r="E81" s="23"/>
      <c r="F81" s="24"/>
      <c r="G81" s="24"/>
      <c r="H81" s="24"/>
      <c r="I81" s="23"/>
      <c r="J81" s="24"/>
      <c r="K81" s="24"/>
      <c r="L81" s="24"/>
      <c r="M81" s="23"/>
    </row>
    <row r="82" spans="1:13" ht="13.5">
      <c r="A82" s="2" t="s">
        <v>186</v>
      </c>
      <c r="B82" s="23">
        <v>569605</v>
      </c>
      <c r="C82" s="23">
        <v>414407</v>
      </c>
      <c r="D82" s="23">
        <v>655379</v>
      </c>
      <c r="E82" s="23">
        <v>793970</v>
      </c>
      <c r="F82" s="24">
        <v>702291</v>
      </c>
      <c r="G82" s="24">
        <v>702270</v>
      </c>
      <c r="H82" s="24">
        <v>672105</v>
      </c>
      <c r="I82" s="23">
        <v>679347</v>
      </c>
      <c r="J82" s="24">
        <v>686584</v>
      </c>
      <c r="K82" s="24">
        <v>679561</v>
      </c>
      <c r="L82" s="24">
        <v>686254</v>
      </c>
      <c r="M82" s="23">
        <v>692947</v>
      </c>
    </row>
    <row r="83" spans="1:13" ht="14.25" thickBot="1">
      <c r="A83" s="5" t="s">
        <v>187</v>
      </c>
      <c r="B83" s="25">
        <v>1039112</v>
      </c>
      <c r="C83" s="25">
        <v>1043966</v>
      </c>
      <c r="D83" s="25">
        <v>1053067</v>
      </c>
      <c r="E83" s="25">
        <v>1049113</v>
      </c>
      <c r="F83" s="26">
        <v>959971</v>
      </c>
      <c r="G83" s="26">
        <v>1000864</v>
      </c>
      <c r="H83" s="26">
        <v>946353</v>
      </c>
      <c r="I83" s="25">
        <v>911067</v>
      </c>
      <c r="J83" s="26">
        <v>908738</v>
      </c>
      <c r="K83" s="26">
        <v>946410</v>
      </c>
      <c r="L83" s="26">
        <v>956395</v>
      </c>
      <c r="M83" s="25">
        <v>932783</v>
      </c>
    </row>
    <row r="84" spans="1:13" ht="14.25" thickTop="1">
      <c r="A84" s="2" t="s">
        <v>188</v>
      </c>
      <c r="B84" s="23">
        <v>639979</v>
      </c>
      <c r="C84" s="23">
        <v>281875</v>
      </c>
      <c r="D84" s="23">
        <v>281875</v>
      </c>
      <c r="E84" s="23">
        <v>281875</v>
      </c>
      <c r="F84" s="24">
        <v>281875</v>
      </c>
      <c r="G84" s="24">
        <v>281875</v>
      </c>
      <c r="H84" s="24">
        <v>281875</v>
      </c>
      <c r="I84" s="23">
        <v>281875</v>
      </c>
      <c r="J84" s="24">
        <v>281875</v>
      </c>
      <c r="K84" s="24">
        <v>281875</v>
      </c>
      <c r="L84" s="24">
        <v>281875</v>
      </c>
      <c r="M84" s="23">
        <v>281875</v>
      </c>
    </row>
    <row r="85" spans="1:13" ht="13.5">
      <c r="A85" s="3" t="s">
        <v>189</v>
      </c>
      <c r="B85" s="23">
        <v>599338</v>
      </c>
      <c r="C85" s="23">
        <v>241234</v>
      </c>
      <c r="D85" s="23">
        <v>241234</v>
      </c>
      <c r="E85" s="23">
        <v>241234</v>
      </c>
      <c r="F85" s="24"/>
      <c r="G85" s="24"/>
      <c r="H85" s="24"/>
      <c r="I85" s="23">
        <v>241234</v>
      </c>
      <c r="J85" s="24"/>
      <c r="K85" s="24"/>
      <c r="L85" s="24"/>
      <c r="M85" s="23">
        <v>241234</v>
      </c>
    </row>
    <row r="86" spans="1:13" ht="13.5">
      <c r="A86" s="3" t="s">
        <v>190</v>
      </c>
      <c r="B86" s="23">
        <v>599338</v>
      </c>
      <c r="C86" s="23">
        <v>241234</v>
      </c>
      <c r="D86" s="23">
        <v>241234</v>
      </c>
      <c r="E86" s="23">
        <v>241234</v>
      </c>
      <c r="F86" s="24">
        <v>241234</v>
      </c>
      <c r="G86" s="24">
        <v>241234</v>
      </c>
      <c r="H86" s="24">
        <v>241234</v>
      </c>
      <c r="I86" s="23">
        <v>241234</v>
      </c>
      <c r="J86" s="24">
        <v>241234</v>
      </c>
      <c r="K86" s="24">
        <v>241234</v>
      </c>
      <c r="L86" s="24">
        <v>241234</v>
      </c>
      <c r="M86" s="23">
        <v>241234</v>
      </c>
    </row>
    <row r="87" spans="1:13" ht="13.5">
      <c r="A87" s="4" t="s">
        <v>191</v>
      </c>
      <c r="B87" s="23">
        <v>34793</v>
      </c>
      <c r="C87" s="23"/>
      <c r="D87" s="23"/>
      <c r="E87" s="23"/>
      <c r="F87" s="24"/>
      <c r="G87" s="24"/>
      <c r="H87" s="24"/>
      <c r="I87" s="23"/>
      <c r="J87" s="24"/>
      <c r="K87" s="24"/>
      <c r="L87" s="24"/>
      <c r="M87" s="23"/>
    </row>
    <row r="88" spans="1:13" ht="13.5">
      <c r="A88" s="4" t="s">
        <v>192</v>
      </c>
      <c r="B88" s="23">
        <v>374521</v>
      </c>
      <c r="C88" s="23">
        <v>312325</v>
      </c>
      <c r="D88" s="23">
        <v>254606</v>
      </c>
      <c r="E88" s="23">
        <v>205086</v>
      </c>
      <c r="F88" s="24"/>
      <c r="G88" s="24"/>
      <c r="H88" s="24"/>
      <c r="I88" s="23">
        <v>165827</v>
      </c>
      <c r="J88" s="24"/>
      <c r="K88" s="24"/>
      <c r="L88" s="24"/>
      <c r="M88" s="23">
        <v>150039</v>
      </c>
    </row>
    <row r="89" spans="1:13" ht="13.5">
      <c r="A89" s="3" t="s">
        <v>193</v>
      </c>
      <c r="B89" s="23">
        <v>409315</v>
      </c>
      <c r="C89" s="23">
        <v>312325</v>
      </c>
      <c r="D89" s="23">
        <v>254606</v>
      </c>
      <c r="E89" s="23">
        <v>205086</v>
      </c>
      <c r="F89" s="24">
        <v>216000</v>
      </c>
      <c r="G89" s="24">
        <v>204026</v>
      </c>
      <c r="H89" s="24">
        <v>185226</v>
      </c>
      <c r="I89" s="23">
        <v>165827</v>
      </c>
      <c r="J89" s="24">
        <v>163225</v>
      </c>
      <c r="K89" s="24">
        <v>152762</v>
      </c>
      <c r="L89" s="24">
        <v>153379</v>
      </c>
      <c r="M89" s="23">
        <v>150039</v>
      </c>
    </row>
    <row r="90" spans="1:13" ht="13.5">
      <c r="A90" s="2" t="s">
        <v>194</v>
      </c>
      <c r="B90" s="23">
        <v>-6857</v>
      </c>
      <c r="C90" s="23">
        <v>-6857</v>
      </c>
      <c r="D90" s="23">
        <v>-6857</v>
      </c>
      <c r="E90" s="23">
        <v>-6857</v>
      </c>
      <c r="F90" s="24">
        <v>-6857</v>
      </c>
      <c r="G90" s="24">
        <v>-6857</v>
      </c>
      <c r="H90" s="24">
        <v>-6857</v>
      </c>
      <c r="I90" s="23">
        <v>-6857</v>
      </c>
      <c r="J90" s="24">
        <v>-5735</v>
      </c>
      <c r="K90" s="24">
        <v>-4194</v>
      </c>
      <c r="L90" s="24">
        <v>-1208</v>
      </c>
      <c r="M90" s="23"/>
    </row>
    <row r="91" spans="1:13" ht="13.5">
      <c r="A91" s="2" t="s">
        <v>195</v>
      </c>
      <c r="B91" s="23">
        <v>1641774</v>
      </c>
      <c r="C91" s="23">
        <v>828578</v>
      </c>
      <c r="D91" s="23">
        <v>770859</v>
      </c>
      <c r="E91" s="23">
        <v>721339</v>
      </c>
      <c r="F91" s="24">
        <v>732254</v>
      </c>
      <c r="G91" s="24">
        <v>720279</v>
      </c>
      <c r="H91" s="24">
        <v>701479</v>
      </c>
      <c r="I91" s="23">
        <v>682080</v>
      </c>
      <c r="J91" s="24">
        <v>680600</v>
      </c>
      <c r="K91" s="24">
        <v>671678</v>
      </c>
      <c r="L91" s="24">
        <v>675281</v>
      </c>
      <c r="M91" s="23">
        <v>673149</v>
      </c>
    </row>
    <row r="92" spans="1:13" ht="13.5">
      <c r="A92" s="6" t="s">
        <v>196</v>
      </c>
      <c r="B92" s="23">
        <v>3455</v>
      </c>
      <c r="C92" s="23">
        <v>4757</v>
      </c>
      <c r="D92" s="23">
        <v>1902</v>
      </c>
      <c r="E92" s="23"/>
      <c r="F92" s="24"/>
      <c r="G92" s="24"/>
      <c r="H92" s="24"/>
      <c r="I92" s="23"/>
      <c r="J92" s="24"/>
      <c r="K92" s="24"/>
      <c r="L92" s="24"/>
      <c r="M92" s="23"/>
    </row>
    <row r="93" spans="1:13" ht="13.5">
      <c r="A93" s="6" t="s">
        <v>197</v>
      </c>
      <c r="B93" s="23">
        <v>1645230</v>
      </c>
      <c r="C93" s="23">
        <v>833335</v>
      </c>
      <c r="D93" s="23">
        <v>772762</v>
      </c>
      <c r="E93" s="23">
        <v>721339</v>
      </c>
      <c r="F93" s="24">
        <v>732254</v>
      </c>
      <c r="G93" s="24">
        <v>720279</v>
      </c>
      <c r="H93" s="24">
        <v>701479</v>
      </c>
      <c r="I93" s="23">
        <v>682080</v>
      </c>
      <c r="J93" s="24">
        <v>680600</v>
      </c>
      <c r="K93" s="24">
        <v>671678</v>
      </c>
      <c r="L93" s="24">
        <v>675281</v>
      </c>
      <c r="M93" s="23">
        <v>673149</v>
      </c>
    </row>
    <row r="94" spans="1:13" ht="14.25" thickBot="1">
      <c r="A94" s="7" t="s">
        <v>198</v>
      </c>
      <c r="B94" s="23">
        <v>2684342</v>
      </c>
      <c r="C94" s="23">
        <v>1877301</v>
      </c>
      <c r="D94" s="23">
        <v>1825830</v>
      </c>
      <c r="E94" s="23">
        <v>1770453</v>
      </c>
      <c r="F94" s="24">
        <v>1692225</v>
      </c>
      <c r="G94" s="24">
        <v>1721143</v>
      </c>
      <c r="H94" s="24">
        <v>1647833</v>
      </c>
      <c r="I94" s="23">
        <v>1593148</v>
      </c>
      <c r="J94" s="24">
        <v>1589338</v>
      </c>
      <c r="K94" s="24">
        <v>1618088</v>
      </c>
      <c r="L94" s="24">
        <v>1631677</v>
      </c>
      <c r="M94" s="23">
        <v>1605933</v>
      </c>
    </row>
    <row r="95" spans="1:13" ht="14.25" thickTop="1">
      <c r="A95" s="8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7" ht="13.5">
      <c r="A97" s="20" t="s">
        <v>203</v>
      </c>
    </row>
    <row r="98" ht="13.5">
      <c r="A98" s="20" t="s">
        <v>204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2014-08-14T17:33:51Z</dcterms:created>
  <dcterms:modified xsi:type="dcterms:W3CDTF">2014-08-14T17:34:03Z</dcterms:modified>
  <cp:category/>
  <cp:version/>
  <cp:contentType/>
  <cp:contentStatus/>
</cp:coreProperties>
</file>