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<sst xmlns="http://schemas.openxmlformats.org/spreadsheetml/2006/main" count="603" uniqueCount="192">
  <si>
    <t>リース債務の返済による支出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</si>
  <si>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</si>
  <si>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</si>
  <si>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</si>
  <si>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</si>
  <si>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</si>
  <si>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</si>
  <si>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売上高</t>
  </si>
  <si>
    <t>売上原価</t>
  </si>
  <si>
    <t>売上総利益</t>
  </si>
  <si>
    <t>業務受託手数料</t>
  </si>
  <si>
    <t>固定資産売却益</t>
  </si>
  <si>
    <t>受取補償金</t>
  </si>
  <si>
    <t>不動産取得税等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</si>
  <si>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</si>
  <si>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</si>
  <si>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</si>
  <si>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</si>
  <si>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</si>
  <si>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</si>
  <si>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</si>
  <si>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</si>
  <si>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</si>
  <si>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2013/06/25</t>
  </si>
  <si>
    <t>通期</t>
  </si>
  <si>
    <t>2013/03/31</t>
  </si>
  <si>
    <t>2012/03/31</t>
  </si>
  <si>
    <t>2012/06/28</t>
  </si>
  <si>
    <t>2011/03/31</t>
  </si>
  <si>
    <t>2011/06/28</t>
  </si>
  <si>
    <t>2010/03/31</t>
  </si>
  <si>
    <t>2010/06/28</t>
  </si>
  <si>
    <t>2009/03/31</t>
  </si>
  <si>
    <t>2009/06/26</t>
  </si>
  <si>
    <t>2008/03/31</t>
  </si>
  <si>
    <t>現金及び預金</t>
  </si>
  <si>
    <t>千円</t>
  </si>
  <si>
    <t>有価証券</t>
  </si>
  <si>
    <t>前払費用</t>
  </si>
  <si>
    <t>関係会社短期貸付金</t>
  </si>
  <si>
    <t>繰延税金資産</t>
  </si>
  <si>
    <t>その他</t>
  </si>
  <si>
    <t>流動資産</t>
  </si>
  <si>
    <t>建物及び構築物（純額）</t>
  </si>
  <si>
    <t>機械及び装置（純額）</t>
  </si>
  <si>
    <t>工具、器具及び備品（純額）</t>
  </si>
  <si>
    <t>リース資産</t>
  </si>
  <si>
    <t>建設仮勘定</t>
  </si>
  <si>
    <t>有形固定資産</t>
  </si>
  <si>
    <t>ソフトウエア</t>
  </si>
  <si>
    <t>商標権</t>
  </si>
  <si>
    <t>無形固定資産</t>
  </si>
  <si>
    <t>投資有価証券</t>
  </si>
  <si>
    <t>関係会社株式</t>
  </si>
  <si>
    <t>関係会社長期貸付金</t>
  </si>
  <si>
    <t>出資金</t>
  </si>
  <si>
    <t>投資その他の資産</t>
  </si>
  <si>
    <t>固定資産</t>
  </si>
  <si>
    <t>資産</t>
  </si>
  <si>
    <t>未払金</t>
  </si>
  <si>
    <t>リース債務</t>
  </si>
  <si>
    <t>未払費用</t>
  </si>
  <si>
    <t>未払法人税等</t>
  </si>
  <si>
    <t>預り金</t>
  </si>
  <si>
    <t>賞与引当金</t>
  </si>
  <si>
    <t>流動負債</t>
  </si>
  <si>
    <t>退職給付引当金</t>
  </si>
  <si>
    <t>固定負債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</si>
  <si>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</si>
  <si>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</si>
  <si>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</si>
  <si>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</si>
  <si>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</si>
  <si>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</si>
  <si>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</si>
  <si>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</si>
  <si>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</si>
  <si>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</si>
  <si>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</si>
  <si>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</si>
  <si>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</si>
  <si>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</si>
  <si>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</si>
  <si>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</si>
  <si>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デリカフーズ株式会社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</si>
  <si>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</si>
  <si>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</si>
  <si>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</si>
  <si>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</si>
  <si>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</si>
  <si>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</si>
  <si>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</si>
  <si>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</si>
  <si>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</si>
  <si>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営業収益</t>
  </si>
  <si>
    <t>販売費・一般管理費</t>
  </si>
  <si>
    <t>営業費用</t>
  </si>
  <si>
    <t>営業利益</t>
  </si>
  <si>
    <t>受取利息</t>
  </si>
  <si>
    <t>有価証券利息</t>
  </si>
  <si>
    <t>受取配当金</t>
  </si>
  <si>
    <t>固定資産賃貸料</t>
  </si>
  <si>
    <t>物品売却益</t>
  </si>
  <si>
    <t>営業外収益</t>
  </si>
  <si>
    <t>為替差損</t>
  </si>
  <si>
    <t>営業外費用</t>
  </si>
  <si>
    <t>経常利益</t>
  </si>
  <si>
    <t>投資有価証券売却益</t>
  </si>
  <si>
    <t>特別利益</t>
  </si>
  <si>
    <t>固定資産除却損</t>
  </si>
  <si>
    <t>投資有価証券評価損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</si>
  <si>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</si>
  <si>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</si>
  <si>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</si>
  <si>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</si>
  <si>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</si>
  <si>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</si>
  <si>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</si>
  <si>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2014/02/12</t>
  </si>
  <si>
    <t>四半期</t>
  </si>
  <si>
    <t>2013/12/31</t>
  </si>
  <si>
    <t>2013/11/13</t>
  </si>
  <si>
    <t>2013/09/30</t>
  </si>
  <si>
    <t>2013/08/14</t>
  </si>
  <si>
    <t>2013/06/30</t>
  </si>
  <si>
    <t>2013/02/14</t>
  </si>
  <si>
    <t>2012/12/31</t>
  </si>
  <si>
    <t>2012/11/14</t>
  </si>
  <si>
    <t>2012/09/30</t>
  </si>
  <si>
    <t>2012/08/13</t>
  </si>
  <si>
    <t>2012/06/30</t>
  </si>
  <si>
    <t>2012/02/13</t>
  </si>
  <si>
    <t>2011/12/31</t>
  </si>
  <si>
    <t>2011/11/14</t>
  </si>
  <si>
    <t>2011/09/30</t>
  </si>
  <si>
    <t>2011/08/12</t>
  </si>
  <si>
    <t>2011/06/30</t>
  </si>
  <si>
    <t>2011/02/14</t>
  </si>
  <si>
    <t>2010/12/31</t>
  </si>
  <si>
    <t>2010/11/12</t>
  </si>
  <si>
    <t>2010/09/30</t>
  </si>
  <si>
    <t>2010/08/11</t>
  </si>
  <si>
    <t>2010/06/30</t>
  </si>
  <si>
    <t>2010/02/12</t>
  </si>
  <si>
    <t>2009/12/31</t>
  </si>
  <si>
    <t>2009/11/12</t>
  </si>
  <si>
    <t>2009/09/30</t>
  </si>
  <si>
    <t>2009/08/12</t>
  </si>
  <si>
    <t>2009/06/30</t>
  </si>
  <si>
    <t>2009/02/12</t>
  </si>
  <si>
    <t>2008/12/31</t>
  </si>
  <si>
    <t>2008/11/26</t>
  </si>
  <si>
    <t>2008/09/30</t>
  </si>
  <si>
    <t>2008/11/25</t>
  </si>
  <si>
    <t>2008/06/30</t>
  </si>
  <si>
    <t>売掛金</t>
  </si>
  <si>
    <t>商品及び製品</t>
  </si>
  <si>
    <t>仕掛品</t>
  </si>
  <si>
    <t>原材料及び貯蔵品</t>
  </si>
  <si>
    <t>貸倒引当金</t>
  </si>
  <si>
    <t>土地</t>
  </si>
  <si>
    <t>その他（純額）</t>
  </si>
  <si>
    <t>買掛金</t>
  </si>
  <si>
    <t>短期借入金</t>
  </si>
  <si>
    <t>1年内返済予定の長期借入金</t>
  </si>
  <si>
    <t>長期借入金</t>
  </si>
  <si>
    <t>連結・貸借対照表</t>
  </si>
  <si>
    <t>累積四半期</t>
  </si>
  <si>
    <t>2013/04/01</t>
  </si>
  <si>
    <t>減価償却費</t>
  </si>
  <si>
    <t>株式報酬費用</t>
  </si>
  <si>
    <t>引当金の増減額（△は減少）</t>
  </si>
  <si>
    <t>受取利息及び受取配当金</t>
  </si>
  <si>
    <t>支払利息</t>
  </si>
  <si>
    <t>減損損失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</si>
  <si>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</si>
  <si>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</si>
  <si>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</si>
  <si>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</si>
  <si>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</si>
  <si>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</si>
  <si>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</si>
  <si>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</si>
  <si>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</si>
  <si>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</si>
  <si>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</si>
  <si>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無形固定資産の取得による支出</t>
  </si>
  <si>
    <t>投資有価証券の取得による支出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</si>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</sst>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82</v>
      </c>
      <c r="B2" s="14">
        <v>3392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83</v>
      </c>
      <c r="B3" s="1" t="s">
        <v>84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16</v>
      </c>
      <c r="B4" s="15" t="str">
        <f>HYPERLINK("http://www.kabupro.jp/mark/20140212/S100146O.htm","四半期報告書")</f>
        <v>四半期報告書</v>
      </c>
      <c r="C4" s="15" t="str">
        <f>HYPERLINK("http://www.kabupro.jp/mark/20131113/S1000FDK.htm","四半期報告書")</f>
        <v>四半期報告書</v>
      </c>
      <c r="D4" s="15" t="str">
        <f>HYPERLINK("http://www.kabupro.jp/mark/20130814/S000EA6A.htm","四半期報告書")</f>
        <v>四半期報告書</v>
      </c>
      <c r="E4" s="15" t="str">
        <f>HYPERLINK("http://www.kabupro.jp/mark/20130625/S000DNBS.htm","有価証券報告書")</f>
        <v>有価証券報告書</v>
      </c>
      <c r="F4" s="15" t="str">
        <f>HYPERLINK("http://www.kabupro.jp/mark/20140212/S100146O.htm","四半期報告書")</f>
        <v>四半期報告書</v>
      </c>
      <c r="G4" s="15" t="str">
        <f>HYPERLINK("http://www.kabupro.jp/mark/20131113/S1000FDK.htm","四半期報告書")</f>
        <v>四半期報告書</v>
      </c>
      <c r="H4" s="15" t="str">
        <f>HYPERLINK("http://www.kabupro.jp/mark/20130814/S000EA6A.htm","四半期報告書")</f>
        <v>四半期報告書</v>
      </c>
      <c r="I4" s="15" t="str">
        <f>HYPERLINK("http://www.kabupro.jp/mark/20130625/S000DNBS.htm","有価証券報告書")</f>
        <v>有価証券報告書</v>
      </c>
      <c r="J4" s="15" t="str">
        <f>HYPERLINK("http://www.kabupro.jp/mark/20130214/S000CT7L.htm","四半期報告書")</f>
        <v>四半期報告書</v>
      </c>
      <c r="K4" s="15" t="str">
        <f>HYPERLINK("http://www.kabupro.jp/mark/20121114/S000C86W.htm","四半期報告書")</f>
        <v>四半期報告書</v>
      </c>
      <c r="L4" s="15" t="str">
        <f>HYPERLINK("http://www.kabupro.jp/mark/20120813/S000BQTQ.htm","四半期報告書")</f>
        <v>四半期報告書</v>
      </c>
      <c r="M4" s="15" t="str">
        <f>HYPERLINK("http://www.kabupro.jp/mark/20120628/S000BA6G.htm","有価証券報告書")</f>
        <v>有価証券報告書</v>
      </c>
      <c r="N4" s="15" t="str">
        <f>HYPERLINK("http://www.kabupro.jp/mark/20120213/S000AC0Q.htm","四半期報告書")</f>
        <v>四半期報告書</v>
      </c>
      <c r="O4" s="15" t="str">
        <f>HYPERLINK("http://www.kabupro.jp/mark/20111114/S0009RKR.htm","四半期報告書")</f>
        <v>四半期報告書</v>
      </c>
      <c r="P4" s="15" t="str">
        <f>HYPERLINK("http://www.kabupro.jp/mark/20110812/S000954Y.htm","四半期報告書")</f>
        <v>四半期報告書</v>
      </c>
      <c r="Q4" s="15" t="str">
        <f>HYPERLINK("http://www.kabupro.jp/mark/20110628/S0008MZE.htm","有価証券報告書")</f>
        <v>有価証券報告書</v>
      </c>
      <c r="R4" s="15" t="str">
        <f>HYPERLINK("http://www.kabupro.jp/mark/20110214/S0007RNM.htm","四半期報告書")</f>
        <v>四半期報告書</v>
      </c>
      <c r="S4" s="15" t="str">
        <f>HYPERLINK("http://www.kabupro.jp/mark/20101112/S00075D2.htm","四半期報告書")</f>
        <v>四半期報告書</v>
      </c>
      <c r="T4" s="15" t="str">
        <f>HYPERLINK("http://www.kabupro.jp/mark/20100811/S0006J6N.htm","四半期報告書")</f>
        <v>四半期報告書</v>
      </c>
      <c r="U4" s="15" t="str">
        <f>HYPERLINK("http://www.kabupro.jp/mark/20100628/S00064LB.htm","有価証券報告書")</f>
        <v>有価証券報告書</v>
      </c>
      <c r="V4" s="15" t="str">
        <f>HYPERLINK("http://www.kabupro.jp/mark/20100212/S00056UX.htm","四半期報告書")</f>
        <v>四半期報告書</v>
      </c>
      <c r="W4" s="15" t="str">
        <f>HYPERLINK("http://www.kabupro.jp/mark/20091112/S0004JT3.htm","四半期報告書")</f>
        <v>四半期報告書</v>
      </c>
      <c r="X4" s="15" t="str">
        <f>HYPERLINK("http://www.kabupro.jp/mark/20090812/S0003Y0H.htm","四半期報告書")</f>
        <v>四半期報告書</v>
      </c>
      <c r="Y4" s="15" t="str">
        <f>HYPERLINK("http://www.kabupro.jp/mark/20090626/S0003IBG.htm","有価証券報告書")</f>
        <v>有価証券報告書</v>
      </c>
    </row>
    <row r="5" spans="1:25" ht="14.25" thickBot="1">
      <c r="A5" s="11" t="s">
        <v>17</v>
      </c>
      <c r="B5" s="1" t="s">
        <v>118</v>
      </c>
      <c r="C5" s="1" t="s">
        <v>121</v>
      </c>
      <c r="D5" s="1" t="s">
        <v>123</v>
      </c>
      <c r="E5" s="1" t="s">
        <v>23</v>
      </c>
      <c r="F5" s="1" t="s">
        <v>118</v>
      </c>
      <c r="G5" s="1" t="s">
        <v>121</v>
      </c>
      <c r="H5" s="1" t="s">
        <v>123</v>
      </c>
      <c r="I5" s="1" t="s">
        <v>23</v>
      </c>
      <c r="J5" s="1" t="s">
        <v>125</v>
      </c>
      <c r="K5" s="1" t="s">
        <v>127</v>
      </c>
      <c r="L5" s="1" t="s">
        <v>129</v>
      </c>
      <c r="M5" s="1" t="s">
        <v>27</v>
      </c>
      <c r="N5" s="1" t="s">
        <v>131</v>
      </c>
      <c r="O5" s="1" t="s">
        <v>133</v>
      </c>
      <c r="P5" s="1" t="s">
        <v>135</v>
      </c>
      <c r="Q5" s="1" t="s">
        <v>29</v>
      </c>
      <c r="R5" s="1" t="s">
        <v>137</v>
      </c>
      <c r="S5" s="1" t="s">
        <v>139</v>
      </c>
      <c r="T5" s="1" t="s">
        <v>141</v>
      </c>
      <c r="U5" s="1" t="s">
        <v>31</v>
      </c>
      <c r="V5" s="1" t="s">
        <v>143</v>
      </c>
      <c r="W5" s="1" t="s">
        <v>145</v>
      </c>
      <c r="X5" s="1" t="s">
        <v>147</v>
      </c>
      <c r="Y5" s="1" t="s">
        <v>33</v>
      </c>
    </row>
    <row r="6" spans="1:25" ht="15" thickBot="1" thickTop="1">
      <c r="A6" s="10" t="s">
        <v>18</v>
      </c>
      <c r="B6" s="18" t="s">
        <v>15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19</v>
      </c>
      <c r="B7" s="14" t="s">
        <v>167</v>
      </c>
      <c r="C7" s="14" t="s">
        <v>167</v>
      </c>
      <c r="D7" s="14" t="s">
        <v>167</v>
      </c>
      <c r="E7" s="16" t="s">
        <v>24</v>
      </c>
      <c r="F7" s="14" t="s">
        <v>167</v>
      </c>
      <c r="G7" s="14" t="s">
        <v>167</v>
      </c>
      <c r="H7" s="14" t="s">
        <v>167</v>
      </c>
      <c r="I7" s="16" t="s">
        <v>24</v>
      </c>
      <c r="J7" s="14" t="s">
        <v>167</v>
      </c>
      <c r="K7" s="14" t="s">
        <v>167</v>
      </c>
      <c r="L7" s="14" t="s">
        <v>167</v>
      </c>
      <c r="M7" s="16" t="s">
        <v>24</v>
      </c>
      <c r="N7" s="14" t="s">
        <v>167</v>
      </c>
      <c r="O7" s="14" t="s">
        <v>167</v>
      </c>
      <c r="P7" s="14" t="s">
        <v>167</v>
      </c>
      <c r="Q7" s="16" t="s">
        <v>24</v>
      </c>
      <c r="R7" s="14" t="s">
        <v>167</v>
      </c>
      <c r="S7" s="14" t="s">
        <v>167</v>
      </c>
      <c r="T7" s="14" t="s">
        <v>167</v>
      </c>
      <c r="U7" s="16" t="s">
        <v>24</v>
      </c>
      <c r="V7" s="14" t="s">
        <v>167</v>
      </c>
      <c r="W7" s="14" t="s">
        <v>167</v>
      </c>
      <c r="X7" s="14" t="s">
        <v>167</v>
      </c>
      <c r="Y7" s="16" t="s">
        <v>24</v>
      </c>
    </row>
    <row r="8" spans="1:25" ht="13.5">
      <c r="A8" s="13" t="s">
        <v>20</v>
      </c>
      <c r="B8" s="1" t="s">
        <v>168</v>
      </c>
      <c r="C8" s="1" t="s">
        <v>168</v>
      </c>
      <c r="D8" s="1" t="s">
        <v>168</v>
      </c>
      <c r="E8" s="17" t="s">
        <v>88</v>
      </c>
      <c r="F8" s="1" t="s">
        <v>88</v>
      </c>
      <c r="G8" s="1" t="s">
        <v>88</v>
      </c>
      <c r="H8" s="1" t="s">
        <v>88</v>
      </c>
      <c r="I8" s="17" t="s">
        <v>89</v>
      </c>
      <c r="J8" s="1" t="s">
        <v>89</v>
      </c>
      <c r="K8" s="1" t="s">
        <v>89</v>
      </c>
      <c r="L8" s="1" t="s">
        <v>89</v>
      </c>
      <c r="M8" s="17" t="s">
        <v>90</v>
      </c>
      <c r="N8" s="1" t="s">
        <v>90</v>
      </c>
      <c r="O8" s="1" t="s">
        <v>90</v>
      </c>
      <c r="P8" s="1" t="s">
        <v>90</v>
      </c>
      <c r="Q8" s="17" t="s">
        <v>91</v>
      </c>
      <c r="R8" s="1" t="s">
        <v>91</v>
      </c>
      <c r="S8" s="1" t="s">
        <v>91</v>
      </c>
      <c r="T8" s="1" t="s">
        <v>91</v>
      </c>
      <c r="U8" s="17" t="s">
        <v>92</v>
      </c>
      <c r="V8" s="1" t="s">
        <v>92</v>
      </c>
      <c r="W8" s="1" t="s">
        <v>92</v>
      </c>
      <c r="X8" s="1" t="s">
        <v>92</v>
      </c>
      <c r="Y8" s="17" t="s">
        <v>93</v>
      </c>
    </row>
    <row r="9" spans="1:25" ht="13.5">
      <c r="A9" s="13" t="s">
        <v>21</v>
      </c>
      <c r="B9" s="1" t="s">
        <v>120</v>
      </c>
      <c r="C9" s="1" t="s">
        <v>122</v>
      </c>
      <c r="D9" s="1" t="s">
        <v>124</v>
      </c>
      <c r="E9" s="17" t="s">
        <v>25</v>
      </c>
      <c r="F9" s="1" t="s">
        <v>126</v>
      </c>
      <c r="G9" s="1" t="s">
        <v>128</v>
      </c>
      <c r="H9" s="1" t="s">
        <v>130</v>
      </c>
      <c r="I9" s="17" t="s">
        <v>26</v>
      </c>
      <c r="J9" s="1" t="s">
        <v>132</v>
      </c>
      <c r="K9" s="1" t="s">
        <v>134</v>
      </c>
      <c r="L9" s="1" t="s">
        <v>136</v>
      </c>
      <c r="M9" s="17" t="s">
        <v>28</v>
      </c>
      <c r="N9" s="1" t="s">
        <v>138</v>
      </c>
      <c r="O9" s="1" t="s">
        <v>140</v>
      </c>
      <c r="P9" s="1" t="s">
        <v>142</v>
      </c>
      <c r="Q9" s="17" t="s">
        <v>30</v>
      </c>
      <c r="R9" s="1" t="s">
        <v>144</v>
      </c>
      <c r="S9" s="1" t="s">
        <v>146</v>
      </c>
      <c r="T9" s="1" t="s">
        <v>148</v>
      </c>
      <c r="U9" s="17" t="s">
        <v>32</v>
      </c>
      <c r="V9" s="1" t="s">
        <v>150</v>
      </c>
      <c r="W9" s="1" t="s">
        <v>152</v>
      </c>
      <c r="X9" s="1" t="s">
        <v>154</v>
      </c>
      <c r="Y9" s="17" t="s">
        <v>34</v>
      </c>
    </row>
    <row r="10" spans="1:25" ht="14.25" thickBot="1">
      <c r="A10" s="13" t="s">
        <v>22</v>
      </c>
      <c r="B10" s="1" t="s">
        <v>36</v>
      </c>
      <c r="C10" s="1" t="s">
        <v>36</v>
      </c>
      <c r="D10" s="1" t="s">
        <v>36</v>
      </c>
      <c r="E10" s="17" t="s">
        <v>36</v>
      </c>
      <c r="F10" s="1" t="s">
        <v>36</v>
      </c>
      <c r="G10" s="1" t="s">
        <v>36</v>
      </c>
      <c r="H10" s="1" t="s">
        <v>36</v>
      </c>
      <c r="I10" s="17" t="s">
        <v>36</v>
      </c>
      <c r="J10" s="1" t="s">
        <v>36</v>
      </c>
      <c r="K10" s="1" t="s">
        <v>36</v>
      </c>
      <c r="L10" s="1" t="s">
        <v>36</v>
      </c>
      <c r="M10" s="17" t="s">
        <v>36</v>
      </c>
      <c r="N10" s="1" t="s">
        <v>36</v>
      </c>
      <c r="O10" s="1" t="s">
        <v>36</v>
      </c>
      <c r="P10" s="1" t="s">
        <v>36</v>
      </c>
      <c r="Q10" s="17" t="s">
        <v>36</v>
      </c>
      <c r="R10" s="1" t="s">
        <v>36</v>
      </c>
      <c r="S10" s="1" t="s">
        <v>36</v>
      </c>
      <c r="T10" s="1" t="s">
        <v>36</v>
      </c>
      <c r="U10" s="17" t="s">
        <v>36</v>
      </c>
      <c r="V10" s="1" t="s">
        <v>36</v>
      </c>
      <c r="W10" s="1" t="s">
        <v>36</v>
      </c>
      <c r="X10" s="1" t="s">
        <v>36</v>
      </c>
      <c r="Y10" s="17" t="s">
        <v>36</v>
      </c>
    </row>
    <row r="11" spans="1:25" ht="14.25" thickTop="1">
      <c r="A11" s="26" t="s">
        <v>7</v>
      </c>
      <c r="B11" s="27">
        <v>19856247</v>
      </c>
      <c r="C11" s="27">
        <v>13050248</v>
      </c>
      <c r="D11" s="27">
        <v>6255153</v>
      </c>
      <c r="E11" s="21">
        <v>24224674</v>
      </c>
      <c r="F11" s="27">
        <v>18297642</v>
      </c>
      <c r="G11" s="27">
        <v>12317646</v>
      </c>
      <c r="H11" s="27">
        <v>6088092</v>
      </c>
      <c r="I11" s="21">
        <v>23192595</v>
      </c>
      <c r="J11" s="27">
        <v>17255972</v>
      </c>
      <c r="K11" s="27">
        <v>11151967</v>
      </c>
      <c r="L11" s="27">
        <v>5304043</v>
      </c>
      <c r="M11" s="21">
        <v>20196560</v>
      </c>
      <c r="N11" s="27">
        <v>15125526</v>
      </c>
      <c r="O11" s="27">
        <v>9769936</v>
      </c>
      <c r="P11" s="27">
        <v>4704786</v>
      </c>
      <c r="Q11" s="21">
        <v>18515319</v>
      </c>
      <c r="R11" s="27">
        <v>14027019</v>
      </c>
      <c r="S11" s="27">
        <v>9359970</v>
      </c>
      <c r="T11" s="27">
        <v>4589320</v>
      </c>
      <c r="U11" s="21">
        <v>19503357</v>
      </c>
      <c r="V11" s="27">
        <v>14972396</v>
      </c>
      <c r="W11" s="27">
        <v>10036431</v>
      </c>
      <c r="X11" s="27">
        <v>4924941</v>
      </c>
      <c r="Y11" s="21">
        <v>19425748</v>
      </c>
    </row>
    <row r="12" spans="1:25" ht="13.5">
      <c r="A12" s="7" t="s">
        <v>8</v>
      </c>
      <c r="B12" s="28">
        <v>15111951</v>
      </c>
      <c r="C12" s="28">
        <v>9866200</v>
      </c>
      <c r="D12" s="28">
        <v>4664125</v>
      </c>
      <c r="E12" s="22">
        <v>18195775</v>
      </c>
      <c r="F12" s="28">
        <v>13768607</v>
      </c>
      <c r="G12" s="28">
        <v>9259514</v>
      </c>
      <c r="H12" s="28">
        <v>4605997</v>
      </c>
      <c r="I12" s="22">
        <v>17537621</v>
      </c>
      <c r="J12" s="28">
        <v>13017343</v>
      </c>
      <c r="K12" s="28">
        <v>8448444</v>
      </c>
      <c r="L12" s="28">
        <v>3956587</v>
      </c>
      <c r="M12" s="22">
        <v>15237183</v>
      </c>
      <c r="N12" s="28">
        <v>11424356</v>
      </c>
      <c r="O12" s="28">
        <v>7404943</v>
      </c>
      <c r="P12" s="28">
        <v>3560320</v>
      </c>
      <c r="Q12" s="22">
        <v>13690331</v>
      </c>
      <c r="R12" s="28">
        <v>10341856</v>
      </c>
      <c r="S12" s="28">
        <v>6936113</v>
      </c>
      <c r="T12" s="28">
        <v>3414054</v>
      </c>
      <c r="U12" s="22">
        <v>14414505</v>
      </c>
      <c r="V12" s="28">
        <v>11048926</v>
      </c>
      <c r="W12" s="28">
        <v>7429367</v>
      </c>
      <c r="X12" s="28">
        <v>3684985</v>
      </c>
      <c r="Y12" s="22">
        <v>14481806</v>
      </c>
    </row>
    <row r="13" spans="1:25" ht="13.5">
      <c r="A13" s="7" t="s">
        <v>9</v>
      </c>
      <c r="B13" s="28">
        <v>4744296</v>
      </c>
      <c r="C13" s="28">
        <v>3184048</v>
      </c>
      <c r="D13" s="28">
        <v>1591028</v>
      </c>
      <c r="E13" s="22">
        <v>6028899</v>
      </c>
      <c r="F13" s="28">
        <v>4529035</v>
      </c>
      <c r="G13" s="28">
        <v>3058132</v>
      </c>
      <c r="H13" s="28">
        <v>1482094</v>
      </c>
      <c r="I13" s="22">
        <v>5654974</v>
      </c>
      <c r="J13" s="28">
        <v>4238628</v>
      </c>
      <c r="K13" s="28">
        <v>2703522</v>
      </c>
      <c r="L13" s="28">
        <v>1347456</v>
      </c>
      <c r="M13" s="22">
        <v>4959376</v>
      </c>
      <c r="N13" s="28">
        <v>3701170</v>
      </c>
      <c r="O13" s="28">
        <v>2364993</v>
      </c>
      <c r="P13" s="28">
        <v>1144465</v>
      </c>
      <c r="Q13" s="22">
        <v>4824988</v>
      </c>
      <c r="R13" s="28">
        <v>3685163</v>
      </c>
      <c r="S13" s="28">
        <v>2423856</v>
      </c>
      <c r="T13" s="28">
        <v>1175266</v>
      </c>
      <c r="U13" s="22">
        <v>5088852</v>
      </c>
      <c r="V13" s="28">
        <v>3923469</v>
      </c>
      <c r="W13" s="28">
        <v>2607063</v>
      </c>
      <c r="X13" s="28">
        <v>1239956</v>
      </c>
      <c r="Y13" s="22">
        <v>4943942</v>
      </c>
    </row>
    <row r="14" spans="1:25" ht="13.5">
      <c r="A14" s="7" t="s">
        <v>95</v>
      </c>
      <c r="B14" s="28">
        <v>4375100</v>
      </c>
      <c r="C14" s="28">
        <v>2870362</v>
      </c>
      <c r="D14" s="28">
        <v>1383295</v>
      </c>
      <c r="E14" s="22">
        <v>5352161</v>
      </c>
      <c r="F14" s="28">
        <v>4024723</v>
      </c>
      <c r="G14" s="28">
        <v>2669293</v>
      </c>
      <c r="H14" s="28">
        <v>1311891</v>
      </c>
      <c r="I14" s="22">
        <v>5038825</v>
      </c>
      <c r="J14" s="28">
        <v>3747646</v>
      </c>
      <c r="K14" s="28">
        <v>2468591</v>
      </c>
      <c r="L14" s="28">
        <v>1202051</v>
      </c>
      <c r="M14" s="22">
        <v>4698128</v>
      </c>
      <c r="N14" s="28">
        <v>3503591</v>
      </c>
      <c r="O14" s="28">
        <v>2274831</v>
      </c>
      <c r="P14" s="28">
        <v>1103262</v>
      </c>
      <c r="Q14" s="22">
        <v>4348490</v>
      </c>
      <c r="R14" s="28">
        <v>3261889</v>
      </c>
      <c r="S14" s="28">
        <v>2177724</v>
      </c>
      <c r="T14" s="28">
        <v>1077995</v>
      </c>
      <c r="U14" s="22">
        <v>4456506</v>
      </c>
      <c r="V14" s="28">
        <v>3401872</v>
      </c>
      <c r="W14" s="28">
        <v>2274643</v>
      </c>
      <c r="X14" s="28">
        <v>1130115</v>
      </c>
      <c r="Y14" s="22">
        <v>4289242</v>
      </c>
    </row>
    <row r="15" spans="1:25" ht="14.25" thickBot="1">
      <c r="A15" s="25" t="s">
        <v>97</v>
      </c>
      <c r="B15" s="29">
        <v>369196</v>
      </c>
      <c r="C15" s="29">
        <v>313685</v>
      </c>
      <c r="D15" s="29">
        <v>207732</v>
      </c>
      <c r="E15" s="23">
        <v>676738</v>
      </c>
      <c r="F15" s="29">
        <v>504311</v>
      </c>
      <c r="G15" s="29">
        <v>388838</v>
      </c>
      <c r="H15" s="29">
        <v>170203</v>
      </c>
      <c r="I15" s="23">
        <v>616149</v>
      </c>
      <c r="J15" s="29">
        <v>490982</v>
      </c>
      <c r="K15" s="29">
        <v>234930</v>
      </c>
      <c r="L15" s="29">
        <v>145405</v>
      </c>
      <c r="M15" s="23">
        <v>261248</v>
      </c>
      <c r="N15" s="29">
        <v>197578</v>
      </c>
      <c r="O15" s="29">
        <v>90162</v>
      </c>
      <c r="P15" s="29">
        <v>41203</v>
      </c>
      <c r="Q15" s="23">
        <v>476498</v>
      </c>
      <c r="R15" s="29">
        <v>423273</v>
      </c>
      <c r="S15" s="29">
        <v>246131</v>
      </c>
      <c r="T15" s="29">
        <v>97270</v>
      </c>
      <c r="U15" s="23">
        <v>632345</v>
      </c>
      <c r="V15" s="29">
        <v>521596</v>
      </c>
      <c r="W15" s="29">
        <v>332420</v>
      </c>
      <c r="X15" s="29">
        <v>109840</v>
      </c>
      <c r="Y15" s="23">
        <v>654700</v>
      </c>
    </row>
    <row r="16" spans="1:25" ht="14.25" thickTop="1">
      <c r="A16" s="6" t="s">
        <v>98</v>
      </c>
      <c r="B16" s="28">
        <v>3774</v>
      </c>
      <c r="C16" s="28">
        <v>2437</v>
      </c>
      <c r="D16" s="28">
        <v>1179</v>
      </c>
      <c r="E16" s="22">
        <v>3870</v>
      </c>
      <c r="F16" s="28">
        <v>2725</v>
      </c>
      <c r="G16" s="28">
        <v>1792</v>
      </c>
      <c r="H16" s="28">
        <v>867</v>
      </c>
      <c r="I16" s="22">
        <v>3369</v>
      </c>
      <c r="J16" s="28">
        <v>2370</v>
      </c>
      <c r="K16" s="28">
        <v>1488</v>
      </c>
      <c r="L16" s="28">
        <v>605</v>
      </c>
      <c r="M16" s="22">
        <v>2151</v>
      </c>
      <c r="N16" s="28">
        <v>1251</v>
      </c>
      <c r="O16" s="28">
        <v>866</v>
      </c>
      <c r="P16" s="28">
        <v>315</v>
      </c>
      <c r="Q16" s="22">
        <v>2213</v>
      </c>
      <c r="R16" s="28">
        <v>1664</v>
      </c>
      <c r="S16" s="28">
        <v>1145</v>
      </c>
      <c r="T16" s="28">
        <v>592</v>
      </c>
      <c r="U16" s="22">
        <v>3419</v>
      </c>
      <c r="V16" s="28">
        <v>2348</v>
      </c>
      <c r="W16" s="28">
        <v>1839</v>
      </c>
      <c r="X16" s="28">
        <v>747</v>
      </c>
      <c r="Y16" s="22">
        <v>4247</v>
      </c>
    </row>
    <row r="17" spans="1:25" ht="13.5">
      <c r="A17" s="6" t="s">
        <v>100</v>
      </c>
      <c r="B17" s="28">
        <v>2317</v>
      </c>
      <c r="C17" s="28">
        <v>1269</v>
      </c>
      <c r="D17" s="28">
        <v>779</v>
      </c>
      <c r="E17" s="22">
        <v>2146</v>
      </c>
      <c r="F17" s="28">
        <v>2054</v>
      </c>
      <c r="G17" s="28">
        <v>1101</v>
      </c>
      <c r="H17" s="28">
        <v>767</v>
      </c>
      <c r="I17" s="22">
        <v>2046</v>
      </c>
      <c r="J17" s="28">
        <v>1930</v>
      </c>
      <c r="K17" s="28">
        <v>1119</v>
      </c>
      <c r="L17" s="28">
        <v>672</v>
      </c>
      <c r="M17" s="22">
        <v>2136</v>
      </c>
      <c r="N17" s="28">
        <v>2080</v>
      </c>
      <c r="O17" s="28">
        <v>1166</v>
      </c>
      <c r="P17" s="28">
        <v>872</v>
      </c>
      <c r="Q17" s="22">
        <v>1842</v>
      </c>
      <c r="R17" s="28">
        <v>1792</v>
      </c>
      <c r="S17" s="28">
        <v>845</v>
      </c>
      <c r="T17" s="28">
        <v>649</v>
      </c>
      <c r="U17" s="22">
        <v>1899</v>
      </c>
      <c r="V17" s="28">
        <v>1859</v>
      </c>
      <c r="W17" s="28">
        <v>964</v>
      </c>
      <c r="X17" s="28">
        <v>836</v>
      </c>
      <c r="Y17" s="22">
        <v>1655</v>
      </c>
    </row>
    <row r="18" spans="1:25" ht="13.5">
      <c r="A18" s="6" t="s">
        <v>10</v>
      </c>
      <c r="B18" s="28">
        <v>8105</v>
      </c>
      <c r="C18" s="28">
        <v>5129</v>
      </c>
      <c r="D18" s="28">
        <v>3424</v>
      </c>
      <c r="E18" s="22">
        <v>6809</v>
      </c>
      <c r="F18" s="28">
        <v>2879</v>
      </c>
      <c r="G18" s="28">
        <v>2339</v>
      </c>
      <c r="H18" s="28">
        <v>1979</v>
      </c>
      <c r="I18" s="22">
        <v>4595</v>
      </c>
      <c r="J18" s="28">
        <v>3063</v>
      </c>
      <c r="K18" s="28">
        <v>2486</v>
      </c>
      <c r="L18" s="28">
        <v>91</v>
      </c>
      <c r="M18" s="22">
        <v>4439</v>
      </c>
      <c r="N18" s="28">
        <v>3688</v>
      </c>
      <c r="O18" s="28">
        <v>3087</v>
      </c>
      <c r="P18" s="28">
        <v>1947</v>
      </c>
      <c r="Q18" s="22">
        <v>4550</v>
      </c>
      <c r="R18" s="28">
        <v>4200</v>
      </c>
      <c r="S18" s="28">
        <v>3870</v>
      </c>
      <c r="T18" s="28">
        <v>1870</v>
      </c>
      <c r="U18" s="22"/>
      <c r="V18" s="28"/>
      <c r="W18" s="28"/>
      <c r="X18" s="28"/>
      <c r="Y18" s="22"/>
    </row>
    <row r="19" spans="1:25" ht="13.5">
      <c r="A19" s="6" t="s">
        <v>102</v>
      </c>
      <c r="B19" s="28">
        <v>5534</v>
      </c>
      <c r="C19" s="28">
        <v>3689</v>
      </c>
      <c r="D19" s="28">
        <v>1831</v>
      </c>
      <c r="E19" s="22">
        <v>5466</v>
      </c>
      <c r="F19" s="28">
        <v>4343</v>
      </c>
      <c r="G19" s="28">
        <v>3109</v>
      </c>
      <c r="H19" s="28">
        <v>1617</v>
      </c>
      <c r="I19" s="22">
        <v>4002</v>
      </c>
      <c r="J19" s="28">
        <v>2473</v>
      </c>
      <c r="K19" s="28">
        <v>1335</v>
      </c>
      <c r="L19" s="28">
        <v>468</v>
      </c>
      <c r="M19" s="22">
        <v>1307</v>
      </c>
      <c r="N19" s="28"/>
      <c r="O19" s="28"/>
      <c r="P19" s="28"/>
      <c r="Q19" s="22"/>
      <c r="R19" s="28"/>
      <c r="S19" s="28"/>
      <c r="T19" s="28"/>
      <c r="U19" s="22"/>
      <c r="V19" s="28"/>
      <c r="W19" s="28"/>
      <c r="X19" s="28"/>
      <c r="Y19" s="22"/>
    </row>
    <row r="20" spans="1:25" ht="13.5">
      <c r="A20" s="6" t="s">
        <v>41</v>
      </c>
      <c r="B20" s="28">
        <v>19777</v>
      </c>
      <c r="C20" s="28">
        <v>12227</v>
      </c>
      <c r="D20" s="28">
        <v>6140</v>
      </c>
      <c r="E20" s="22">
        <v>10105</v>
      </c>
      <c r="F20" s="28">
        <v>11130</v>
      </c>
      <c r="G20" s="28">
        <v>6368</v>
      </c>
      <c r="H20" s="28">
        <v>2575</v>
      </c>
      <c r="I20" s="22">
        <v>9476</v>
      </c>
      <c r="J20" s="28">
        <v>9859</v>
      </c>
      <c r="K20" s="28">
        <v>7098</v>
      </c>
      <c r="L20" s="28">
        <v>3406</v>
      </c>
      <c r="M20" s="22">
        <v>8130</v>
      </c>
      <c r="N20" s="28">
        <v>8053</v>
      </c>
      <c r="O20" s="28">
        <v>5138</v>
      </c>
      <c r="P20" s="28">
        <v>3065</v>
      </c>
      <c r="Q20" s="22">
        <v>11076</v>
      </c>
      <c r="R20" s="28">
        <v>5471</v>
      </c>
      <c r="S20" s="28">
        <v>2704</v>
      </c>
      <c r="T20" s="28">
        <v>1939</v>
      </c>
      <c r="U20" s="22">
        <v>8574</v>
      </c>
      <c r="V20" s="28">
        <v>4501</v>
      </c>
      <c r="W20" s="28">
        <v>2751</v>
      </c>
      <c r="X20" s="28">
        <v>1406</v>
      </c>
      <c r="Y20" s="22">
        <v>4104</v>
      </c>
    </row>
    <row r="21" spans="1:25" ht="13.5">
      <c r="A21" s="6" t="s">
        <v>103</v>
      </c>
      <c r="B21" s="28">
        <v>39508</v>
      </c>
      <c r="C21" s="28">
        <v>24753</v>
      </c>
      <c r="D21" s="28">
        <v>13356</v>
      </c>
      <c r="E21" s="22">
        <v>35587</v>
      </c>
      <c r="F21" s="28">
        <v>23134</v>
      </c>
      <c r="G21" s="28">
        <v>14711</v>
      </c>
      <c r="H21" s="28">
        <v>7808</v>
      </c>
      <c r="I21" s="22">
        <v>27664</v>
      </c>
      <c r="J21" s="28">
        <v>19697</v>
      </c>
      <c r="K21" s="28">
        <v>13528</v>
      </c>
      <c r="L21" s="28">
        <v>6835</v>
      </c>
      <c r="M21" s="22">
        <v>20221</v>
      </c>
      <c r="N21" s="28">
        <v>15073</v>
      </c>
      <c r="O21" s="28">
        <v>10259</v>
      </c>
      <c r="P21" s="28">
        <v>6200</v>
      </c>
      <c r="Q21" s="22">
        <v>19682</v>
      </c>
      <c r="R21" s="28">
        <v>14368</v>
      </c>
      <c r="S21" s="28">
        <v>9391</v>
      </c>
      <c r="T21" s="28">
        <v>5468</v>
      </c>
      <c r="U21" s="22">
        <v>16797</v>
      </c>
      <c r="V21" s="28">
        <v>9912</v>
      </c>
      <c r="W21" s="28">
        <v>6369</v>
      </c>
      <c r="X21" s="28">
        <v>3395</v>
      </c>
      <c r="Y21" s="22">
        <v>28704</v>
      </c>
    </row>
    <row r="22" spans="1:25" ht="13.5">
      <c r="A22" s="6" t="s">
        <v>173</v>
      </c>
      <c r="B22" s="28">
        <v>44622</v>
      </c>
      <c r="C22" s="28">
        <v>29670</v>
      </c>
      <c r="D22" s="28">
        <v>14232</v>
      </c>
      <c r="E22" s="22">
        <v>48445</v>
      </c>
      <c r="F22" s="28">
        <v>36656</v>
      </c>
      <c r="G22" s="28">
        <v>24568</v>
      </c>
      <c r="H22" s="28">
        <v>12460</v>
      </c>
      <c r="I22" s="22">
        <v>52147</v>
      </c>
      <c r="J22" s="28">
        <v>39197</v>
      </c>
      <c r="K22" s="28">
        <v>26222</v>
      </c>
      <c r="L22" s="28">
        <v>12847</v>
      </c>
      <c r="M22" s="22">
        <v>51926</v>
      </c>
      <c r="N22" s="28">
        <v>39178</v>
      </c>
      <c r="O22" s="28">
        <v>25732</v>
      </c>
      <c r="P22" s="28">
        <v>12393</v>
      </c>
      <c r="Q22" s="22">
        <v>42777</v>
      </c>
      <c r="R22" s="28">
        <v>32185</v>
      </c>
      <c r="S22" s="28">
        <v>21601</v>
      </c>
      <c r="T22" s="28">
        <v>10655</v>
      </c>
      <c r="U22" s="22">
        <v>38540</v>
      </c>
      <c r="V22" s="28">
        <v>27706</v>
      </c>
      <c r="W22" s="28">
        <v>16557</v>
      </c>
      <c r="X22" s="28">
        <v>7850</v>
      </c>
      <c r="Y22" s="22">
        <v>33401</v>
      </c>
    </row>
    <row r="23" spans="1:25" ht="13.5">
      <c r="A23" s="6" t="s">
        <v>41</v>
      </c>
      <c r="B23" s="28">
        <v>3</v>
      </c>
      <c r="C23" s="28">
        <v>3</v>
      </c>
      <c r="D23" s="28">
        <v>7</v>
      </c>
      <c r="E23" s="22">
        <v>228</v>
      </c>
      <c r="F23" s="28">
        <v>230</v>
      </c>
      <c r="G23" s="28">
        <v>229</v>
      </c>
      <c r="H23" s="28">
        <v>224</v>
      </c>
      <c r="I23" s="22">
        <v>1957</v>
      </c>
      <c r="J23" s="28">
        <v>1302</v>
      </c>
      <c r="K23" s="28">
        <v>1260</v>
      </c>
      <c r="L23" s="28">
        <v>53</v>
      </c>
      <c r="M23" s="22">
        <v>1703</v>
      </c>
      <c r="N23" s="28">
        <v>3172</v>
      </c>
      <c r="O23" s="28"/>
      <c r="P23" s="28"/>
      <c r="Q23" s="22"/>
      <c r="R23" s="28"/>
      <c r="S23" s="28"/>
      <c r="T23" s="28"/>
      <c r="U23" s="22">
        <v>683</v>
      </c>
      <c r="V23" s="28">
        <v>329</v>
      </c>
      <c r="W23" s="28">
        <v>31</v>
      </c>
      <c r="X23" s="28">
        <v>17</v>
      </c>
      <c r="Y23" s="22">
        <v>174</v>
      </c>
    </row>
    <row r="24" spans="1:25" ht="13.5">
      <c r="A24" s="6" t="s">
        <v>105</v>
      </c>
      <c r="B24" s="28">
        <v>44625</v>
      </c>
      <c r="C24" s="28">
        <v>29674</v>
      </c>
      <c r="D24" s="28">
        <v>14240</v>
      </c>
      <c r="E24" s="22">
        <v>48673</v>
      </c>
      <c r="F24" s="28">
        <v>36887</v>
      </c>
      <c r="G24" s="28">
        <v>24798</v>
      </c>
      <c r="H24" s="28">
        <v>12684</v>
      </c>
      <c r="I24" s="22">
        <v>54104</v>
      </c>
      <c r="J24" s="28">
        <v>40499</v>
      </c>
      <c r="K24" s="28">
        <v>27482</v>
      </c>
      <c r="L24" s="28">
        <v>12901</v>
      </c>
      <c r="M24" s="22">
        <v>53630</v>
      </c>
      <c r="N24" s="28">
        <v>42351</v>
      </c>
      <c r="O24" s="28">
        <v>25732</v>
      </c>
      <c r="P24" s="28">
        <v>12393</v>
      </c>
      <c r="Q24" s="22">
        <v>42777</v>
      </c>
      <c r="R24" s="28">
        <v>32185</v>
      </c>
      <c r="S24" s="28">
        <v>21601</v>
      </c>
      <c r="T24" s="28">
        <v>10655</v>
      </c>
      <c r="U24" s="22">
        <v>39223</v>
      </c>
      <c r="V24" s="28">
        <v>28035</v>
      </c>
      <c r="W24" s="28">
        <v>16589</v>
      </c>
      <c r="X24" s="28">
        <v>7868</v>
      </c>
      <c r="Y24" s="22">
        <v>33575</v>
      </c>
    </row>
    <row r="25" spans="1:25" ht="14.25" thickBot="1">
      <c r="A25" s="25" t="s">
        <v>106</v>
      </c>
      <c r="B25" s="29">
        <v>364079</v>
      </c>
      <c r="C25" s="29">
        <v>308763</v>
      </c>
      <c r="D25" s="29">
        <v>206848</v>
      </c>
      <c r="E25" s="23">
        <v>663651</v>
      </c>
      <c r="F25" s="29">
        <v>490559</v>
      </c>
      <c r="G25" s="29">
        <v>378751</v>
      </c>
      <c r="H25" s="29">
        <v>165327</v>
      </c>
      <c r="I25" s="23">
        <v>589708</v>
      </c>
      <c r="J25" s="29">
        <v>470180</v>
      </c>
      <c r="K25" s="29">
        <v>220976</v>
      </c>
      <c r="L25" s="29">
        <v>139339</v>
      </c>
      <c r="M25" s="23">
        <v>227840</v>
      </c>
      <c r="N25" s="29">
        <v>170301</v>
      </c>
      <c r="O25" s="29">
        <v>74689</v>
      </c>
      <c r="P25" s="29">
        <v>35010</v>
      </c>
      <c r="Q25" s="23">
        <v>453403</v>
      </c>
      <c r="R25" s="29">
        <v>405455</v>
      </c>
      <c r="S25" s="29">
        <v>233921</v>
      </c>
      <c r="T25" s="29">
        <v>92083</v>
      </c>
      <c r="U25" s="23">
        <v>609919</v>
      </c>
      <c r="V25" s="29">
        <v>503473</v>
      </c>
      <c r="W25" s="29">
        <v>322200</v>
      </c>
      <c r="X25" s="29">
        <v>105366</v>
      </c>
      <c r="Y25" s="23">
        <v>649829</v>
      </c>
    </row>
    <row r="26" spans="1:25" ht="14.25" thickTop="1">
      <c r="A26" s="6" t="s">
        <v>11</v>
      </c>
      <c r="B26" s="28"/>
      <c r="C26" s="28"/>
      <c r="D26" s="28"/>
      <c r="E26" s="22">
        <v>105</v>
      </c>
      <c r="F26" s="28">
        <v>105</v>
      </c>
      <c r="G26" s="28"/>
      <c r="H26" s="28"/>
      <c r="I26" s="22"/>
      <c r="J26" s="28"/>
      <c r="K26" s="28"/>
      <c r="L26" s="28"/>
      <c r="M26" s="22"/>
      <c r="N26" s="28"/>
      <c r="O26" s="28"/>
      <c r="P26" s="28">
        <v>39</v>
      </c>
      <c r="Q26" s="22"/>
      <c r="R26" s="28"/>
      <c r="S26" s="28"/>
      <c r="T26" s="28"/>
      <c r="U26" s="22"/>
      <c r="V26" s="28"/>
      <c r="W26" s="28"/>
      <c r="X26" s="28"/>
      <c r="Y26" s="22"/>
    </row>
    <row r="27" spans="1:25" ht="13.5">
      <c r="A27" s="6" t="s">
        <v>12</v>
      </c>
      <c r="B27" s="28">
        <v>924</v>
      </c>
      <c r="C27" s="28">
        <v>924</v>
      </c>
      <c r="D27" s="28">
        <v>924</v>
      </c>
      <c r="E27" s="22">
        <v>14031</v>
      </c>
      <c r="F27" s="28">
        <v>14031</v>
      </c>
      <c r="G27" s="28">
        <v>11858</v>
      </c>
      <c r="H27" s="28">
        <v>9697</v>
      </c>
      <c r="I27" s="22"/>
      <c r="J27" s="28"/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/>
      <c r="V27" s="28"/>
      <c r="W27" s="28"/>
      <c r="X27" s="28"/>
      <c r="Y27" s="22"/>
    </row>
    <row r="28" spans="1:25" ht="13.5">
      <c r="A28" s="6" t="s">
        <v>41</v>
      </c>
      <c r="B28" s="28">
        <v>290</v>
      </c>
      <c r="C28" s="28">
        <v>290</v>
      </c>
      <c r="D28" s="28"/>
      <c r="E28" s="22"/>
      <c r="F28" s="28"/>
      <c r="G28" s="28"/>
      <c r="H28" s="28"/>
      <c r="I28" s="22"/>
      <c r="J28" s="28"/>
      <c r="K28" s="28"/>
      <c r="L28" s="28"/>
      <c r="M28" s="22">
        <v>10512</v>
      </c>
      <c r="N28" s="28">
        <v>7899</v>
      </c>
      <c r="O28" s="28">
        <v>4620</v>
      </c>
      <c r="P28" s="28"/>
      <c r="Q28" s="22"/>
      <c r="R28" s="28">
        <v>12</v>
      </c>
      <c r="S28" s="28"/>
      <c r="T28" s="28"/>
      <c r="U28" s="22"/>
      <c r="V28" s="28"/>
      <c r="W28" s="28"/>
      <c r="X28" s="28"/>
      <c r="Y28" s="22"/>
    </row>
    <row r="29" spans="1:25" ht="13.5">
      <c r="A29" s="6" t="s">
        <v>108</v>
      </c>
      <c r="B29" s="28">
        <v>1214</v>
      </c>
      <c r="C29" s="28">
        <v>1214</v>
      </c>
      <c r="D29" s="28">
        <v>924</v>
      </c>
      <c r="E29" s="22">
        <v>30941</v>
      </c>
      <c r="F29" s="28">
        <v>14137</v>
      </c>
      <c r="G29" s="28">
        <v>11858</v>
      </c>
      <c r="H29" s="28">
        <v>9697</v>
      </c>
      <c r="I29" s="22"/>
      <c r="J29" s="28"/>
      <c r="K29" s="28"/>
      <c r="L29" s="28"/>
      <c r="M29" s="22">
        <v>462967</v>
      </c>
      <c r="N29" s="28">
        <v>460354</v>
      </c>
      <c r="O29" s="28">
        <v>457075</v>
      </c>
      <c r="P29" s="28">
        <v>452494</v>
      </c>
      <c r="Q29" s="22"/>
      <c r="R29" s="28">
        <v>12</v>
      </c>
      <c r="S29" s="28"/>
      <c r="T29" s="28"/>
      <c r="U29" s="22">
        <v>18035</v>
      </c>
      <c r="V29" s="28">
        <v>10455</v>
      </c>
      <c r="W29" s="28">
        <v>6505</v>
      </c>
      <c r="X29" s="28">
        <v>1277</v>
      </c>
      <c r="Y29" s="22">
        <v>5259</v>
      </c>
    </row>
    <row r="30" spans="1:25" ht="13.5">
      <c r="A30" s="6" t="s">
        <v>109</v>
      </c>
      <c r="B30" s="28">
        <v>3220</v>
      </c>
      <c r="C30" s="28">
        <v>2041</v>
      </c>
      <c r="D30" s="28"/>
      <c r="E30" s="22">
        <v>1318</v>
      </c>
      <c r="F30" s="28">
        <v>1179</v>
      </c>
      <c r="G30" s="28"/>
      <c r="H30" s="28"/>
      <c r="I30" s="22">
        <v>9707</v>
      </c>
      <c r="J30" s="28">
        <v>13</v>
      </c>
      <c r="K30" s="28"/>
      <c r="L30" s="28"/>
      <c r="M30" s="22">
        <v>13149</v>
      </c>
      <c r="N30" s="28">
        <v>2252</v>
      </c>
      <c r="O30" s="28"/>
      <c r="P30" s="28"/>
      <c r="Q30" s="22">
        <v>13202</v>
      </c>
      <c r="R30" s="28">
        <v>13166</v>
      </c>
      <c r="S30" s="28">
        <v>199</v>
      </c>
      <c r="T30" s="28">
        <v>59</v>
      </c>
      <c r="U30" s="22">
        <v>1422</v>
      </c>
      <c r="V30" s="28">
        <v>1237</v>
      </c>
      <c r="W30" s="28">
        <v>401</v>
      </c>
      <c r="X30" s="28">
        <v>401</v>
      </c>
      <c r="Y30" s="22">
        <v>2227</v>
      </c>
    </row>
    <row r="31" spans="1:25" ht="13.5">
      <c r="A31" s="6" t="s">
        <v>174</v>
      </c>
      <c r="B31" s="28">
        <v>3473</v>
      </c>
      <c r="C31" s="28">
        <v>3473</v>
      </c>
      <c r="D31" s="28">
        <v>3473</v>
      </c>
      <c r="E31" s="22"/>
      <c r="F31" s="28"/>
      <c r="G31" s="28"/>
      <c r="H31" s="28"/>
      <c r="I31" s="22">
        <v>66564</v>
      </c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13</v>
      </c>
      <c r="B32" s="28">
        <v>1083</v>
      </c>
      <c r="C32" s="28">
        <v>893</v>
      </c>
      <c r="D32" s="28"/>
      <c r="E32" s="22">
        <v>11060</v>
      </c>
      <c r="F32" s="28">
        <v>6291</v>
      </c>
      <c r="G32" s="28">
        <v>6291</v>
      </c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>
        <v>10424</v>
      </c>
      <c r="V32" s="28">
        <v>5790</v>
      </c>
      <c r="W32" s="28">
        <v>5790</v>
      </c>
      <c r="X32" s="28"/>
      <c r="Y32" s="22"/>
    </row>
    <row r="33" spans="1:25" ht="13.5">
      <c r="A33" s="6" t="s">
        <v>41</v>
      </c>
      <c r="B33" s="28">
        <v>1654</v>
      </c>
      <c r="C33" s="28">
        <v>1654</v>
      </c>
      <c r="D33" s="28"/>
      <c r="E33" s="22"/>
      <c r="F33" s="28"/>
      <c r="G33" s="28"/>
      <c r="H33" s="28"/>
      <c r="I33" s="22"/>
      <c r="J33" s="28"/>
      <c r="K33" s="28"/>
      <c r="L33" s="28"/>
      <c r="M33" s="22">
        <v>30309</v>
      </c>
      <c r="N33" s="28">
        <v>10388</v>
      </c>
      <c r="O33" s="28">
        <v>10476</v>
      </c>
      <c r="P33" s="28"/>
      <c r="Q33" s="22"/>
      <c r="R33" s="28"/>
      <c r="S33" s="28"/>
      <c r="T33" s="28"/>
      <c r="U33" s="22"/>
      <c r="V33" s="28"/>
      <c r="W33" s="28"/>
      <c r="X33" s="28"/>
      <c r="Y33" s="22"/>
    </row>
    <row r="34" spans="1:25" ht="13.5">
      <c r="A34" s="6" t="s">
        <v>111</v>
      </c>
      <c r="B34" s="28">
        <v>9431</v>
      </c>
      <c r="C34" s="28">
        <v>8063</v>
      </c>
      <c r="D34" s="28">
        <v>3473</v>
      </c>
      <c r="E34" s="22">
        <v>12379</v>
      </c>
      <c r="F34" s="28">
        <v>7470</v>
      </c>
      <c r="G34" s="28">
        <v>6291</v>
      </c>
      <c r="H34" s="28"/>
      <c r="I34" s="22">
        <v>78583</v>
      </c>
      <c r="J34" s="28">
        <v>2206</v>
      </c>
      <c r="K34" s="28">
        <v>2193</v>
      </c>
      <c r="L34" s="28">
        <v>4896</v>
      </c>
      <c r="M34" s="22">
        <v>522721</v>
      </c>
      <c r="N34" s="28">
        <v>488647</v>
      </c>
      <c r="O34" s="28">
        <v>468572</v>
      </c>
      <c r="P34" s="28">
        <v>459966</v>
      </c>
      <c r="Q34" s="22">
        <v>47399</v>
      </c>
      <c r="R34" s="28">
        <v>20132</v>
      </c>
      <c r="S34" s="28">
        <v>2352</v>
      </c>
      <c r="T34" s="28">
        <v>2211</v>
      </c>
      <c r="U34" s="22">
        <v>32627</v>
      </c>
      <c r="V34" s="28">
        <v>17499</v>
      </c>
      <c r="W34" s="28">
        <v>6191</v>
      </c>
      <c r="X34" s="28">
        <v>401</v>
      </c>
      <c r="Y34" s="22">
        <v>5533</v>
      </c>
    </row>
    <row r="35" spans="1:25" ht="13.5">
      <c r="A35" s="7" t="s">
        <v>112</v>
      </c>
      <c r="B35" s="28">
        <v>355862</v>
      </c>
      <c r="C35" s="28">
        <v>301915</v>
      </c>
      <c r="D35" s="28">
        <v>204300</v>
      </c>
      <c r="E35" s="22">
        <v>682214</v>
      </c>
      <c r="F35" s="28">
        <v>497225</v>
      </c>
      <c r="G35" s="28">
        <v>384319</v>
      </c>
      <c r="H35" s="28">
        <v>175024</v>
      </c>
      <c r="I35" s="22">
        <v>511125</v>
      </c>
      <c r="J35" s="28">
        <v>467973</v>
      </c>
      <c r="K35" s="28">
        <v>218783</v>
      </c>
      <c r="L35" s="28">
        <v>134443</v>
      </c>
      <c r="M35" s="22">
        <v>168086</v>
      </c>
      <c r="N35" s="28">
        <v>142009</v>
      </c>
      <c r="O35" s="28">
        <v>63191</v>
      </c>
      <c r="P35" s="28">
        <v>27538</v>
      </c>
      <c r="Q35" s="22">
        <v>406003</v>
      </c>
      <c r="R35" s="28">
        <v>385336</v>
      </c>
      <c r="S35" s="28">
        <v>231569</v>
      </c>
      <c r="T35" s="28">
        <v>89871</v>
      </c>
      <c r="U35" s="22">
        <v>595327</v>
      </c>
      <c r="V35" s="28">
        <v>496429</v>
      </c>
      <c r="W35" s="28">
        <v>322514</v>
      </c>
      <c r="X35" s="28">
        <v>106242</v>
      </c>
      <c r="Y35" s="22">
        <v>649554</v>
      </c>
    </row>
    <row r="36" spans="1:25" ht="13.5">
      <c r="A36" s="7" t="s">
        <v>113</v>
      </c>
      <c r="B36" s="28">
        <v>149022</v>
      </c>
      <c r="C36" s="28">
        <v>123101</v>
      </c>
      <c r="D36" s="28">
        <v>84495</v>
      </c>
      <c r="E36" s="22">
        <v>269821</v>
      </c>
      <c r="F36" s="28">
        <v>200329</v>
      </c>
      <c r="G36" s="28">
        <v>154230</v>
      </c>
      <c r="H36" s="28">
        <v>69835</v>
      </c>
      <c r="I36" s="22">
        <v>260822</v>
      </c>
      <c r="J36" s="28">
        <v>201750</v>
      </c>
      <c r="K36" s="28">
        <v>92289</v>
      </c>
      <c r="L36" s="28">
        <v>56090</v>
      </c>
      <c r="M36" s="22">
        <v>105093</v>
      </c>
      <c r="N36" s="28">
        <v>59114</v>
      </c>
      <c r="O36" s="28">
        <v>25673</v>
      </c>
      <c r="P36" s="28">
        <v>11393</v>
      </c>
      <c r="Q36" s="22">
        <v>177281</v>
      </c>
      <c r="R36" s="28">
        <v>161667</v>
      </c>
      <c r="S36" s="28">
        <v>96740</v>
      </c>
      <c r="T36" s="28">
        <v>37392</v>
      </c>
      <c r="U36" s="22">
        <v>238681</v>
      </c>
      <c r="V36" s="28">
        <v>206923</v>
      </c>
      <c r="W36" s="28">
        <v>134384</v>
      </c>
      <c r="X36" s="28">
        <v>44366</v>
      </c>
      <c r="Y36" s="22">
        <v>248642</v>
      </c>
    </row>
    <row r="37" spans="1:25" ht="13.5">
      <c r="A37" s="7" t="s">
        <v>115</v>
      </c>
      <c r="B37" s="28">
        <v>149022</v>
      </c>
      <c r="C37" s="28">
        <v>123101</v>
      </c>
      <c r="D37" s="28">
        <v>84495</v>
      </c>
      <c r="E37" s="22">
        <v>271007</v>
      </c>
      <c r="F37" s="28">
        <v>200329</v>
      </c>
      <c r="G37" s="28">
        <v>154230</v>
      </c>
      <c r="H37" s="28">
        <v>69835</v>
      </c>
      <c r="I37" s="22">
        <v>275777</v>
      </c>
      <c r="J37" s="28">
        <v>201750</v>
      </c>
      <c r="K37" s="28">
        <v>92289</v>
      </c>
      <c r="L37" s="28">
        <v>56090</v>
      </c>
      <c r="M37" s="22">
        <v>83925</v>
      </c>
      <c r="N37" s="28">
        <v>59114</v>
      </c>
      <c r="O37" s="28">
        <v>25673</v>
      </c>
      <c r="P37" s="28">
        <v>11393</v>
      </c>
      <c r="Q37" s="22">
        <v>165009</v>
      </c>
      <c r="R37" s="28">
        <v>161667</v>
      </c>
      <c r="S37" s="28">
        <v>96740</v>
      </c>
      <c r="T37" s="28">
        <v>37392</v>
      </c>
      <c r="U37" s="22">
        <v>248898</v>
      </c>
      <c r="V37" s="28">
        <v>206923</v>
      </c>
      <c r="W37" s="28">
        <v>134384</v>
      </c>
      <c r="X37" s="28">
        <v>44366</v>
      </c>
      <c r="Y37" s="22">
        <v>268912</v>
      </c>
    </row>
    <row r="38" spans="1:25" ht="13.5">
      <c r="A38" s="7" t="s">
        <v>14</v>
      </c>
      <c r="B38" s="28">
        <v>206840</v>
      </c>
      <c r="C38" s="28">
        <v>178813</v>
      </c>
      <c r="D38" s="28">
        <v>119804</v>
      </c>
      <c r="E38" s="22">
        <v>411206</v>
      </c>
      <c r="F38" s="28">
        <v>296896</v>
      </c>
      <c r="G38" s="28">
        <v>230088</v>
      </c>
      <c r="H38" s="28">
        <v>105189</v>
      </c>
      <c r="I38" s="22">
        <v>235348</v>
      </c>
      <c r="J38" s="28">
        <v>266222</v>
      </c>
      <c r="K38" s="28">
        <v>126494</v>
      </c>
      <c r="L38" s="28">
        <v>78352</v>
      </c>
      <c r="M38" s="22">
        <v>84161</v>
      </c>
      <c r="N38" s="28">
        <v>82895</v>
      </c>
      <c r="O38" s="28">
        <v>37518</v>
      </c>
      <c r="P38" s="28">
        <v>16145</v>
      </c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4.25" thickBot="1">
      <c r="A39" s="7" t="s">
        <v>116</v>
      </c>
      <c r="B39" s="28">
        <v>206840</v>
      </c>
      <c r="C39" s="28">
        <v>178813</v>
      </c>
      <c r="D39" s="28">
        <v>119804</v>
      </c>
      <c r="E39" s="22">
        <v>411206</v>
      </c>
      <c r="F39" s="28">
        <v>296896</v>
      </c>
      <c r="G39" s="28">
        <v>230088</v>
      </c>
      <c r="H39" s="28">
        <v>105189</v>
      </c>
      <c r="I39" s="22">
        <v>235348</v>
      </c>
      <c r="J39" s="28">
        <v>266222</v>
      </c>
      <c r="K39" s="28">
        <v>126494</v>
      </c>
      <c r="L39" s="28">
        <v>78352</v>
      </c>
      <c r="M39" s="22">
        <v>84161</v>
      </c>
      <c r="N39" s="28">
        <v>82895</v>
      </c>
      <c r="O39" s="28">
        <v>37518</v>
      </c>
      <c r="P39" s="28">
        <v>16145</v>
      </c>
      <c r="Q39" s="22">
        <v>240994</v>
      </c>
      <c r="R39" s="28">
        <v>223668</v>
      </c>
      <c r="S39" s="28">
        <v>134828</v>
      </c>
      <c r="T39" s="28">
        <v>52479</v>
      </c>
      <c r="U39" s="22">
        <v>346428</v>
      </c>
      <c r="V39" s="28">
        <v>289505</v>
      </c>
      <c r="W39" s="28">
        <v>188129</v>
      </c>
      <c r="X39" s="28">
        <v>61876</v>
      </c>
      <c r="Y39" s="22">
        <v>380642</v>
      </c>
    </row>
    <row r="40" spans="1:25" ht="14.25" thickTop="1">
      <c r="A40" s="8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2" ht="13.5">
      <c r="A42" s="20" t="s">
        <v>86</v>
      </c>
    </row>
    <row r="43" ht="13.5">
      <c r="A43" s="20" t="s">
        <v>87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4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82</v>
      </c>
      <c r="B2" s="14">
        <v>3392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83</v>
      </c>
      <c r="B3" s="1" t="s">
        <v>84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16</v>
      </c>
      <c r="B4" s="15" t="str">
        <f>HYPERLINK("http://www.kabupro.jp/mark/20131113/S1000FDK.htm","四半期報告書")</f>
        <v>四半期報告書</v>
      </c>
      <c r="C4" s="15" t="str">
        <f>HYPERLINK("http://www.kabupro.jp/mark/20130625/S000DNBS.htm","有価証券報告書")</f>
        <v>有価証券報告書</v>
      </c>
      <c r="D4" s="15" t="str">
        <f>HYPERLINK("http://www.kabupro.jp/mark/20131113/S1000FDK.htm","四半期報告書")</f>
        <v>四半期報告書</v>
      </c>
      <c r="E4" s="15" t="str">
        <f>HYPERLINK("http://www.kabupro.jp/mark/20130625/S000DNBS.htm","有価証券報告書")</f>
        <v>有価証券報告書</v>
      </c>
      <c r="F4" s="15" t="str">
        <f>HYPERLINK("http://www.kabupro.jp/mark/20121114/S000C86W.htm","四半期報告書")</f>
        <v>四半期報告書</v>
      </c>
      <c r="G4" s="15" t="str">
        <f>HYPERLINK("http://www.kabupro.jp/mark/20120628/S000BA6G.htm","有価証券報告書")</f>
        <v>有価証券報告書</v>
      </c>
      <c r="H4" s="15" t="str">
        <f>HYPERLINK("http://www.kabupro.jp/mark/20110214/S0007RNM.htm","四半期報告書")</f>
        <v>四半期報告書</v>
      </c>
      <c r="I4" s="15" t="str">
        <f>HYPERLINK("http://www.kabupro.jp/mark/20111114/S0009RKR.htm","四半期報告書")</f>
        <v>四半期報告書</v>
      </c>
      <c r="J4" s="15" t="str">
        <f>HYPERLINK("http://www.kabupro.jp/mark/20100811/S0006J6N.htm","四半期報告書")</f>
        <v>四半期報告書</v>
      </c>
      <c r="K4" s="15" t="str">
        <f>HYPERLINK("http://www.kabupro.jp/mark/20110628/S0008MZE.htm","有価証券報告書")</f>
        <v>有価証券報告書</v>
      </c>
      <c r="L4" s="15" t="str">
        <f>HYPERLINK("http://www.kabupro.jp/mark/20110214/S0007RNM.htm","四半期報告書")</f>
        <v>四半期報告書</v>
      </c>
      <c r="M4" s="15" t="str">
        <f>HYPERLINK("http://www.kabupro.jp/mark/20101112/S00075D2.htm","四半期報告書")</f>
        <v>四半期報告書</v>
      </c>
      <c r="N4" s="15" t="str">
        <f>HYPERLINK("http://www.kabupro.jp/mark/20100811/S0006J6N.htm","四半期報告書")</f>
        <v>四半期報告書</v>
      </c>
      <c r="O4" s="15" t="str">
        <f>HYPERLINK("http://www.kabupro.jp/mark/20100628/S00064LB.htm","有価証券報告書")</f>
        <v>有価証券報告書</v>
      </c>
      <c r="P4" s="15" t="str">
        <f>HYPERLINK("http://www.kabupro.jp/mark/20100212/S00056UX.htm","四半期報告書")</f>
        <v>四半期報告書</v>
      </c>
      <c r="Q4" s="15" t="str">
        <f>HYPERLINK("http://www.kabupro.jp/mark/20091112/S0004JT3.htm","四半期報告書")</f>
        <v>四半期報告書</v>
      </c>
      <c r="R4" s="15" t="str">
        <f>HYPERLINK("http://www.kabupro.jp/mark/20090812/S0003Y0H.htm","四半期報告書")</f>
        <v>四半期報告書</v>
      </c>
      <c r="S4" s="15" t="str">
        <f>HYPERLINK("http://www.kabupro.jp/mark/20090626/S0003IBG.htm","有価証券報告書")</f>
        <v>有価証券報告書</v>
      </c>
    </row>
    <row r="5" spans="1:19" ht="14.25" thickBot="1">
      <c r="A5" s="11" t="s">
        <v>17</v>
      </c>
      <c r="B5" s="1" t="s">
        <v>121</v>
      </c>
      <c r="C5" s="1" t="s">
        <v>23</v>
      </c>
      <c r="D5" s="1" t="s">
        <v>121</v>
      </c>
      <c r="E5" s="1" t="s">
        <v>23</v>
      </c>
      <c r="F5" s="1" t="s">
        <v>127</v>
      </c>
      <c r="G5" s="1" t="s">
        <v>27</v>
      </c>
      <c r="H5" s="1" t="s">
        <v>137</v>
      </c>
      <c r="I5" s="1" t="s">
        <v>133</v>
      </c>
      <c r="J5" s="1" t="s">
        <v>141</v>
      </c>
      <c r="K5" s="1" t="s">
        <v>29</v>
      </c>
      <c r="L5" s="1" t="s">
        <v>137</v>
      </c>
      <c r="M5" s="1" t="s">
        <v>139</v>
      </c>
      <c r="N5" s="1" t="s">
        <v>141</v>
      </c>
      <c r="O5" s="1" t="s">
        <v>31</v>
      </c>
      <c r="P5" s="1" t="s">
        <v>143</v>
      </c>
      <c r="Q5" s="1" t="s">
        <v>145</v>
      </c>
      <c r="R5" s="1" t="s">
        <v>147</v>
      </c>
      <c r="S5" s="1" t="s">
        <v>33</v>
      </c>
    </row>
    <row r="6" spans="1:19" ht="15" thickBot="1" thickTop="1">
      <c r="A6" s="10" t="s">
        <v>18</v>
      </c>
      <c r="B6" s="18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19</v>
      </c>
      <c r="B7" s="14" t="s">
        <v>167</v>
      </c>
      <c r="C7" s="16" t="s">
        <v>24</v>
      </c>
      <c r="D7" s="14" t="s">
        <v>167</v>
      </c>
      <c r="E7" s="16" t="s">
        <v>24</v>
      </c>
      <c r="F7" s="14" t="s">
        <v>167</v>
      </c>
      <c r="G7" s="16" t="s">
        <v>24</v>
      </c>
      <c r="H7" s="14" t="s">
        <v>167</v>
      </c>
      <c r="I7" s="14" t="s">
        <v>167</v>
      </c>
      <c r="J7" s="14" t="s">
        <v>167</v>
      </c>
      <c r="K7" s="16" t="s">
        <v>24</v>
      </c>
      <c r="L7" s="14" t="s">
        <v>167</v>
      </c>
      <c r="M7" s="14" t="s">
        <v>167</v>
      </c>
      <c r="N7" s="14" t="s">
        <v>167</v>
      </c>
      <c r="O7" s="16" t="s">
        <v>24</v>
      </c>
      <c r="P7" s="14" t="s">
        <v>167</v>
      </c>
      <c r="Q7" s="14" t="s">
        <v>167</v>
      </c>
      <c r="R7" s="14" t="s">
        <v>167</v>
      </c>
      <c r="S7" s="16" t="s">
        <v>24</v>
      </c>
    </row>
    <row r="8" spans="1:19" ht="13.5">
      <c r="A8" s="13" t="s">
        <v>20</v>
      </c>
      <c r="B8" s="1" t="s">
        <v>168</v>
      </c>
      <c r="C8" s="17" t="s">
        <v>88</v>
      </c>
      <c r="D8" s="1" t="s">
        <v>88</v>
      </c>
      <c r="E8" s="17" t="s">
        <v>89</v>
      </c>
      <c r="F8" s="1" t="s">
        <v>89</v>
      </c>
      <c r="G8" s="17" t="s">
        <v>90</v>
      </c>
      <c r="H8" s="1" t="s">
        <v>90</v>
      </c>
      <c r="I8" s="1" t="s">
        <v>90</v>
      </c>
      <c r="J8" s="1" t="s">
        <v>90</v>
      </c>
      <c r="K8" s="17" t="s">
        <v>91</v>
      </c>
      <c r="L8" s="1" t="s">
        <v>91</v>
      </c>
      <c r="M8" s="1" t="s">
        <v>91</v>
      </c>
      <c r="N8" s="1" t="s">
        <v>91</v>
      </c>
      <c r="O8" s="17" t="s">
        <v>92</v>
      </c>
      <c r="P8" s="1" t="s">
        <v>92</v>
      </c>
      <c r="Q8" s="1" t="s">
        <v>92</v>
      </c>
      <c r="R8" s="1" t="s">
        <v>92</v>
      </c>
      <c r="S8" s="17" t="s">
        <v>93</v>
      </c>
    </row>
    <row r="9" spans="1:19" ht="13.5">
      <c r="A9" s="13" t="s">
        <v>21</v>
      </c>
      <c r="B9" s="1" t="s">
        <v>122</v>
      </c>
      <c r="C9" s="17" t="s">
        <v>25</v>
      </c>
      <c r="D9" s="1" t="s">
        <v>128</v>
      </c>
      <c r="E9" s="17" t="s">
        <v>26</v>
      </c>
      <c r="F9" s="1" t="s">
        <v>134</v>
      </c>
      <c r="G9" s="17" t="s">
        <v>28</v>
      </c>
      <c r="H9" s="1" t="s">
        <v>138</v>
      </c>
      <c r="I9" s="1" t="s">
        <v>140</v>
      </c>
      <c r="J9" s="1" t="s">
        <v>142</v>
      </c>
      <c r="K9" s="17" t="s">
        <v>30</v>
      </c>
      <c r="L9" s="1" t="s">
        <v>144</v>
      </c>
      <c r="M9" s="1" t="s">
        <v>146</v>
      </c>
      <c r="N9" s="1" t="s">
        <v>148</v>
      </c>
      <c r="O9" s="17" t="s">
        <v>32</v>
      </c>
      <c r="P9" s="1" t="s">
        <v>150</v>
      </c>
      <c r="Q9" s="1" t="s">
        <v>152</v>
      </c>
      <c r="R9" s="1" t="s">
        <v>154</v>
      </c>
      <c r="S9" s="17" t="s">
        <v>34</v>
      </c>
    </row>
    <row r="10" spans="1:19" ht="14.25" thickBot="1">
      <c r="A10" s="13" t="s">
        <v>22</v>
      </c>
      <c r="B10" s="1" t="s">
        <v>36</v>
      </c>
      <c r="C10" s="17" t="s">
        <v>36</v>
      </c>
      <c r="D10" s="1" t="s">
        <v>36</v>
      </c>
      <c r="E10" s="17" t="s">
        <v>36</v>
      </c>
      <c r="F10" s="1" t="s">
        <v>36</v>
      </c>
      <c r="G10" s="17" t="s">
        <v>36</v>
      </c>
      <c r="H10" s="1" t="s">
        <v>36</v>
      </c>
      <c r="I10" s="1" t="s">
        <v>36</v>
      </c>
      <c r="J10" s="1" t="s">
        <v>36</v>
      </c>
      <c r="K10" s="17" t="s">
        <v>36</v>
      </c>
      <c r="L10" s="1" t="s">
        <v>36</v>
      </c>
      <c r="M10" s="1" t="s">
        <v>36</v>
      </c>
      <c r="N10" s="1" t="s">
        <v>36</v>
      </c>
      <c r="O10" s="17" t="s">
        <v>36</v>
      </c>
      <c r="P10" s="1" t="s">
        <v>36</v>
      </c>
      <c r="Q10" s="1" t="s">
        <v>36</v>
      </c>
      <c r="R10" s="1" t="s">
        <v>36</v>
      </c>
      <c r="S10" s="17" t="s">
        <v>36</v>
      </c>
    </row>
    <row r="11" spans="1:19" ht="14.25" thickTop="1">
      <c r="A11" s="30" t="s">
        <v>112</v>
      </c>
      <c r="B11" s="27">
        <v>301915</v>
      </c>
      <c r="C11" s="21">
        <v>682214</v>
      </c>
      <c r="D11" s="27">
        <v>384319</v>
      </c>
      <c r="E11" s="21">
        <v>511125</v>
      </c>
      <c r="F11" s="27">
        <v>218783</v>
      </c>
      <c r="G11" s="21">
        <v>168086</v>
      </c>
      <c r="H11" s="27">
        <v>142009</v>
      </c>
      <c r="I11" s="27">
        <v>63191</v>
      </c>
      <c r="J11" s="27">
        <v>27538</v>
      </c>
      <c r="K11" s="21">
        <v>406003</v>
      </c>
      <c r="L11" s="27">
        <v>385336</v>
      </c>
      <c r="M11" s="27">
        <v>231569</v>
      </c>
      <c r="N11" s="27">
        <v>89871</v>
      </c>
      <c r="O11" s="21">
        <v>595327</v>
      </c>
      <c r="P11" s="27">
        <v>496429</v>
      </c>
      <c r="Q11" s="27">
        <v>322514</v>
      </c>
      <c r="R11" s="27">
        <v>106242</v>
      </c>
      <c r="S11" s="21">
        <v>649554</v>
      </c>
    </row>
    <row r="12" spans="1:19" ht="13.5">
      <c r="A12" s="6" t="s">
        <v>169</v>
      </c>
      <c r="B12" s="28">
        <v>173260</v>
      </c>
      <c r="C12" s="22">
        <v>282283</v>
      </c>
      <c r="D12" s="28">
        <v>134598</v>
      </c>
      <c r="E12" s="22">
        <v>280774</v>
      </c>
      <c r="F12" s="28">
        <v>133160</v>
      </c>
      <c r="G12" s="22">
        <v>268040</v>
      </c>
      <c r="H12" s="28">
        <v>193019</v>
      </c>
      <c r="I12" s="28">
        <v>121154</v>
      </c>
      <c r="J12" s="28">
        <v>50805</v>
      </c>
      <c r="K12" s="22">
        <v>189953</v>
      </c>
      <c r="L12" s="28">
        <v>140618</v>
      </c>
      <c r="M12" s="28">
        <v>91709</v>
      </c>
      <c r="N12" s="28">
        <v>45113</v>
      </c>
      <c r="O12" s="22">
        <v>202513</v>
      </c>
      <c r="P12" s="28">
        <v>150316</v>
      </c>
      <c r="Q12" s="28">
        <v>101573</v>
      </c>
      <c r="R12" s="28">
        <v>48351</v>
      </c>
      <c r="S12" s="22">
        <v>180795</v>
      </c>
    </row>
    <row r="13" spans="1:19" ht="13.5">
      <c r="A13" s="6" t="s">
        <v>170</v>
      </c>
      <c r="B13" s="28">
        <v>2979</v>
      </c>
      <c r="C13" s="22">
        <v>4278</v>
      </c>
      <c r="D13" s="28">
        <v>1084</v>
      </c>
      <c r="E13" s="22"/>
      <c r="F13" s="28"/>
      <c r="G13" s="22"/>
      <c r="H13" s="28"/>
      <c r="I13" s="28"/>
      <c r="J13" s="28"/>
      <c r="K13" s="22"/>
      <c r="L13" s="28"/>
      <c r="M13" s="28"/>
      <c r="N13" s="28"/>
      <c r="O13" s="22"/>
      <c r="P13" s="28"/>
      <c r="Q13" s="28"/>
      <c r="R13" s="28"/>
      <c r="S13" s="22"/>
    </row>
    <row r="14" spans="1:19" ht="13.5">
      <c r="A14" s="6" t="s">
        <v>171</v>
      </c>
      <c r="B14" s="28">
        <v>3149</v>
      </c>
      <c r="C14" s="22"/>
      <c r="D14" s="28">
        <v>422</v>
      </c>
      <c r="E14" s="22"/>
      <c r="F14" s="28">
        <v>-258</v>
      </c>
      <c r="G14" s="22"/>
      <c r="H14" s="28">
        <v>-57617</v>
      </c>
      <c r="I14" s="28">
        <v>-76820</v>
      </c>
      <c r="J14" s="28">
        <v>-80556</v>
      </c>
      <c r="K14" s="22"/>
      <c r="L14" s="28">
        <v>-33624</v>
      </c>
      <c r="M14" s="28">
        <v>11845</v>
      </c>
      <c r="N14" s="28">
        <v>-33479</v>
      </c>
      <c r="O14" s="22"/>
      <c r="P14" s="28">
        <v>-42563</v>
      </c>
      <c r="Q14" s="28">
        <v>547</v>
      </c>
      <c r="R14" s="28">
        <v>-35579</v>
      </c>
      <c r="S14" s="22"/>
    </row>
    <row r="15" spans="1:19" ht="13.5">
      <c r="A15" s="6" t="s">
        <v>172</v>
      </c>
      <c r="B15" s="28">
        <v>-3707</v>
      </c>
      <c r="C15" s="22">
        <v>-6017</v>
      </c>
      <c r="D15" s="28">
        <v>-2894</v>
      </c>
      <c r="E15" s="22">
        <v>-5416</v>
      </c>
      <c r="F15" s="28">
        <v>-2608</v>
      </c>
      <c r="G15" s="22">
        <v>-4288</v>
      </c>
      <c r="H15" s="28">
        <v>-3331</v>
      </c>
      <c r="I15" s="28">
        <v>-2033</v>
      </c>
      <c r="J15" s="28">
        <v>-1188</v>
      </c>
      <c r="K15" s="22">
        <v>-4055</v>
      </c>
      <c r="L15" s="28">
        <v>-3456</v>
      </c>
      <c r="M15" s="28">
        <v>-1990</v>
      </c>
      <c r="N15" s="28">
        <v>-1241</v>
      </c>
      <c r="O15" s="22">
        <v>-5318</v>
      </c>
      <c r="P15" s="28">
        <v>-4207</v>
      </c>
      <c r="Q15" s="28">
        <v>-2803</v>
      </c>
      <c r="R15" s="28">
        <v>-1583</v>
      </c>
      <c r="S15" s="22">
        <v>-5903</v>
      </c>
    </row>
    <row r="16" spans="1:19" ht="13.5">
      <c r="A16" s="6" t="s">
        <v>173</v>
      </c>
      <c r="B16" s="28">
        <v>29670</v>
      </c>
      <c r="C16" s="22">
        <v>48445</v>
      </c>
      <c r="D16" s="28">
        <v>24568</v>
      </c>
      <c r="E16" s="22">
        <v>52147</v>
      </c>
      <c r="F16" s="28">
        <v>26222</v>
      </c>
      <c r="G16" s="22">
        <v>51926</v>
      </c>
      <c r="H16" s="28">
        <v>39178</v>
      </c>
      <c r="I16" s="28">
        <v>25732</v>
      </c>
      <c r="J16" s="28">
        <v>12393</v>
      </c>
      <c r="K16" s="22">
        <v>42777</v>
      </c>
      <c r="L16" s="28">
        <v>32185</v>
      </c>
      <c r="M16" s="28">
        <v>21601</v>
      </c>
      <c r="N16" s="28">
        <v>10655</v>
      </c>
      <c r="O16" s="22">
        <v>38540</v>
      </c>
      <c r="P16" s="28">
        <v>27706</v>
      </c>
      <c r="Q16" s="28">
        <v>16557</v>
      </c>
      <c r="R16" s="28">
        <v>7850</v>
      </c>
      <c r="S16" s="22">
        <v>33401</v>
      </c>
    </row>
    <row r="17" spans="1:19" ht="13.5">
      <c r="A17" s="6" t="s">
        <v>174</v>
      </c>
      <c r="B17" s="28">
        <v>3473</v>
      </c>
      <c r="C17" s="22"/>
      <c r="D17" s="28"/>
      <c r="E17" s="22">
        <v>66564</v>
      </c>
      <c r="F17" s="28"/>
      <c r="G17" s="22"/>
      <c r="H17" s="28"/>
      <c r="I17" s="28"/>
      <c r="J17" s="28"/>
      <c r="K17" s="22"/>
      <c r="L17" s="28"/>
      <c r="M17" s="28"/>
      <c r="N17" s="28"/>
      <c r="O17" s="22"/>
      <c r="P17" s="28"/>
      <c r="Q17" s="28"/>
      <c r="R17" s="28"/>
      <c r="S17" s="22"/>
    </row>
    <row r="18" spans="1:19" ht="13.5">
      <c r="A18" s="6" t="s">
        <v>175</v>
      </c>
      <c r="B18" s="28">
        <v>136134</v>
      </c>
      <c r="C18" s="22">
        <v>21957</v>
      </c>
      <c r="D18" s="28">
        <v>69122</v>
      </c>
      <c r="E18" s="22">
        <v>-811492</v>
      </c>
      <c r="F18" s="28">
        <v>-291506</v>
      </c>
      <c r="G18" s="22">
        <v>-178613</v>
      </c>
      <c r="H18" s="28">
        <v>-679539</v>
      </c>
      <c r="I18" s="28">
        <v>-134356</v>
      </c>
      <c r="J18" s="28">
        <v>34128</v>
      </c>
      <c r="K18" s="22">
        <v>-9522</v>
      </c>
      <c r="L18" s="28">
        <v>-353971</v>
      </c>
      <c r="M18" s="28">
        <v>-2117</v>
      </c>
      <c r="N18" s="28">
        <v>115355</v>
      </c>
      <c r="O18" s="22">
        <v>262153</v>
      </c>
      <c r="P18" s="28">
        <v>-140210</v>
      </c>
      <c r="Q18" s="28">
        <v>182191</v>
      </c>
      <c r="R18" s="28">
        <v>221723</v>
      </c>
      <c r="S18" s="22">
        <v>129150</v>
      </c>
    </row>
    <row r="19" spans="1:19" ht="13.5">
      <c r="A19" s="6" t="s">
        <v>176</v>
      </c>
      <c r="B19" s="28">
        <v>-8009</v>
      </c>
      <c r="C19" s="22">
        <v>12733</v>
      </c>
      <c r="D19" s="28">
        <v>18330</v>
      </c>
      <c r="E19" s="22">
        <v>-24487</v>
      </c>
      <c r="F19" s="28">
        <v>-17114</v>
      </c>
      <c r="G19" s="22">
        <v>-16009</v>
      </c>
      <c r="H19" s="28">
        <v>-65236</v>
      </c>
      <c r="I19" s="28">
        <v>-18844</v>
      </c>
      <c r="J19" s="28">
        <v>-10036</v>
      </c>
      <c r="K19" s="22">
        <v>-6611</v>
      </c>
      <c r="L19" s="28">
        <v>-47924</v>
      </c>
      <c r="M19" s="28">
        <v>-8473</v>
      </c>
      <c r="N19" s="28">
        <v>2461</v>
      </c>
      <c r="O19" s="22">
        <v>6715</v>
      </c>
      <c r="P19" s="28">
        <v>-39507</v>
      </c>
      <c r="Q19" s="28">
        <v>1867</v>
      </c>
      <c r="R19" s="28">
        <v>3534</v>
      </c>
      <c r="S19" s="22">
        <v>-443</v>
      </c>
    </row>
    <row r="20" spans="1:19" ht="13.5">
      <c r="A20" s="6" t="s">
        <v>177</v>
      </c>
      <c r="B20" s="28">
        <v>-62080</v>
      </c>
      <c r="C20" s="22">
        <v>-122941</v>
      </c>
      <c r="D20" s="28">
        <v>-117868</v>
      </c>
      <c r="E20" s="22">
        <v>440690</v>
      </c>
      <c r="F20" s="28">
        <v>224484</v>
      </c>
      <c r="G20" s="22">
        <v>62347</v>
      </c>
      <c r="H20" s="28">
        <v>534767</v>
      </c>
      <c r="I20" s="28">
        <v>76057</v>
      </c>
      <c r="J20" s="28">
        <v>-24549</v>
      </c>
      <c r="K20" s="22">
        <v>5596</v>
      </c>
      <c r="L20" s="28">
        <v>274387</v>
      </c>
      <c r="M20" s="28">
        <v>-45830</v>
      </c>
      <c r="N20" s="28">
        <v>-117456</v>
      </c>
      <c r="O20" s="22">
        <v>-173803</v>
      </c>
      <c r="P20" s="28">
        <v>167092</v>
      </c>
      <c r="Q20" s="28">
        <v>-149824</v>
      </c>
      <c r="R20" s="28">
        <v>-194364</v>
      </c>
      <c r="S20" s="22">
        <v>-224066</v>
      </c>
    </row>
    <row r="21" spans="1:19" ht="13.5">
      <c r="A21" s="6" t="s">
        <v>41</v>
      </c>
      <c r="B21" s="28">
        <v>-3365</v>
      </c>
      <c r="C21" s="22">
        <v>-22303</v>
      </c>
      <c r="D21" s="28">
        <v>-10441</v>
      </c>
      <c r="E21" s="22">
        <v>46959</v>
      </c>
      <c r="F21" s="28">
        <v>130675</v>
      </c>
      <c r="G21" s="22">
        <v>16187</v>
      </c>
      <c r="H21" s="28">
        <v>150372</v>
      </c>
      <c r="I21" s="28">
        <v>18507</v>
      </c>
      <c r="J21" s="28">
        <v>64245</v>
      </c>
      <c r="K21" s="22">
        <v>-10330</v>
      </c>
      <c r="L21" s="28">
        <v>78317</v>
      </c>
      <c r="M21" s="28">
        <v>-3977</v>
      </c>
      <c r="N21" s="28">
        <v>17500</v>
      </c>
      <c r="O21" s="22">
        <v>-29297</v>
      </c>
      <c r="P21" s="28">
        <v>71542</v>
      </c>
      <c r="Q21" s="28">
        <v>-3738</v>
      </c>
      <c r="R21" s="28">
        <v>-5263</v>
      </c>
      <c r="S21" s="22">
        <v>-34440</v>
      </c>
    </row>
    <row r="22" spans="1:19" ht="13.5">
      <c r="A22" s="6" t="s">
        <v>178</v>
      </c>
      <c r="B22" s="28">
        <v>573421</v>
      </c>
      <c r="C22" s="22">
        <v>852116</v>
      </c>
      <c r="D22" s="28">
        <v>501242</v>
      </c>
      <c r="E22" s="22">
        <v>765524</v>
      </c>
      <c r="F22" s="28">
        <v>424031</v>
      </c>
      <c r="G22" s="22">
        <v>417179</v>
      </c>
      <c r="H22" s="28">
        <v>272847</v>
      </c>
      <c r="I22" s="28">
        <v>78123</v>
      </c>
      <c r="J22" s="28">
        <v>80253</v>
      </c>
      <c r="K22" s="22">
        <v>656555</v>
      </c>
      <c r="L22" s="28">
        <v>490000</v>
      </c>
      <c r="M22" s="28">
        <v>294689</v>
      </c>
      <c r="N22" s="28">
        <v>128991</v>
      </c>
      <c r="O22" s="22">
        <v>907128</v>
      </c>
      <c r="P22" s="28">
        <v>687834</v>
      </c>
      <c r="Q22" s="28">
        <v>469286</v>
      </c>
      <c r="R22" s="28">
        <v>151313</v>
      </c>
      <c r="S22" s="22">
        <v>682764</v>
      </c>
    </row>
    <row r="23" spans="1:19" ht="13.5">
      <c r="A23" s="6" t="s">
        <v>179</v>
      </c>
      <c r="B23" s="28">
        <v>3648</v>
      </c>
      <c r="C23" s="22">
        <v>4712</v>
      </c>
      <c r="D23" s="28">
        <v>2562</v>
      </c>
      <c r="E23" s="22">
        <v>4906</v>
      </c>
      <c r="F23" s="28">
        <v>2359</v>
      </c>
      <c r="G23" s="22">
        <v>3605</v>
      </c>
      <c r="H23" s="28">
        <v>2956</v>
      </c>
      <c r="I23" s="28">
        <v>1765</v>
      </c>
      <c r="J23" s="28">
        <v>1034</v>
      </c>
      <c r="K23" s="22">
        <v>4226</v>
      </c>
      <c r="L23" s="28">
        <v>2992</v>
      </c>
      <c r="M23" s="28">
        <v>1510</v>
      </c>
      <c r="N23" s="28">
        <v>1083</v>
      </c>
      <c r="O23" s="22">
        <v>5499</v>
      </c>
      <c r="P23" s="28">
        <v>4203</v>
      </c>
      <c r="Q23" s="28">
        <v>2362</v>
      </c>
      <c r="R23" s="28">
        <v>1400</v>
      </c>
      <c r="S23" s="22">
        <v>5638</v>
      </c>
    </row>
    <row r="24" spans="1:19" ht="13.5">
      <c r="A24" s="6" t="s">
        <v>180</v>
      </c>
      <c r="B24" s="28">
        <v>-29923</v>
      </c>
      <c r="C24" s="22">
        <v>-48911</v>
      </c>
      <c r="D24" s="28">
        <v>-24761</v>
      </c>
      <c r="E24" s="22">
        <v>-51030</v>
      </c>
      <c r="F24" s="28">
        <v>-26537</v>
      </c>
      <c r="G24" s="22">
        <v>-51885</v>
      </c>
      <c r="H24" s="28">
        <v>-38460</v>
      </c>
      <c r="I24" s="28">
        <v>-26011</v>
      </c>
      <c r="J24" s="28">
        <v>-12697</v>
      </c>
      <c r="K24" s="22">
        <v>-42707</v>
      </c>
      <c r="L24" s="28">
        <v>-31439</v>
      </c>
      <c r="M24" s="28">
        <v>-21726</v>
      </c>
      <c r="N24" s="28">
        <v>-10852</v>
      </c>
      <c r="O24" s="22">
        <v>-38050</v>
      </c>
      <c r="P24" s="28">
        <v>-26227</v>
      </c>
      <c r="Q24" s="28">
        <v>-16332</v>
      </c>
      <c r="R24" s="28">
        <v>-7824</v>
      </c>
      <c r="S24" s="22">
        <v>-34170</v>
      </c>
    </row>
    <row r="25" spans="1:19" ht="13.5">
      <c r="A25" s="6" t="s">
        <v>181</v>
      </c>
      <c r="B25" s="28">
        <v>-147602</v>
      </c>
      <c r="C25" s="22">
        <v>-350759</v>
      </c>
      <c r="D25" s="28">
        <v>-225297</v>
      </c>
      <c r="E25" s="22">
        <v>-56809</v>
      </c>
      <c r="F25" s="28">
        <v>-11706</v>
      </c>
      <c r="G25" s="22">
        <v>-124488</v>
      </c>
      <c r="H25" s="28">
        <v>-124365</v>
      </c>
      <c r="I25" s="28">
        <v>-48786</v>
      </c>
      <c r="J25" s="28">
        <v>-37146</v>
      </c>
      <c r="K25" s="22">
        <v>-251832</v>
      </c>
      <c r="L25" s="28">
        <v>-253823</v>
      </c>
      <c r="M25" s="28">
        <v>-138130</v>
      </c>
      <c r="N25" s="28">
        <v>-106865</v>
      </c>
      <c r="O25" s="22">
        <v>-244360</v>
      </c>
      <c r="P25" s="28">
        <v>-244869</v>
      </c>
      <c r="Q25" s="28">
        <v>-128494</v>
      </c>
      <c r="R25" s="28">
        <v>-113452</v>
      </c>
      <c r="S25" s="22">
        <v>-291437</v>
      </c>
    </row>
    <row r="26" spans="1:19" ht="14.25" thickBot="1">
      <c r="A26" s="4" t="s">
        <v>182</v>
      </c>
      <c r="B26" s="29">
        <v>399544</v>
      </c>
      <c r="C26" s="23">
        <v>457158</v>
      </c>
      <c r="D26" s="29">
        <v>253746</v>
      </c>
      <c r="E26" s="23">
        <v>662590</v>
      </c>
      <c r="F26" s="29">
        <v>388146</v>
      </c>
      <c r="G26" s="23">
        <v>696866</v>
      </c>
      <c r="H26" s="29">
        <v>565433</v>
      </c>
      <c r="I26" s="29">
        <v>457546</v>
      </c>
      <c r="J26" s="29">
        <v>35783</v>
      </c>
      <c r="K26" s="23">
        <v>366242</v>
      </c>
      <c r="L26" s="29">
        <v>207730</v>
      </c>
      <c r="M26" s="29">
        <v>136342</v>
      </c>
      <c r="N26" s="29">
        <v>12357</v>
      </c>
      <c r="O26" s="23">
        <v>630217</v>
      </c>
      <c r="P26" s="29">
        <v>420940</v>
      </c>
      <c r="Q26" s="29">
        <v>326821</v>
      </c>
      <c r="R26" s="29">
        <v>31436</v>
      </c>
      <c r="S26" s="23">
        <v>362795</v>
      </c>
    </row>
    <row r="27" spans="1:19" ht="14.25" thickTop="1">
      <c r="A27" s="6" t="s">
        <v>183</v>
      </c>
      <c r="B27" s="28">
        <v>-73804</v>
      </c>
      <c r="C27" s="22">
        <v>-113220</v>
      </c>
      <c r="D27" s="28">
        <v>-59405</v>
      </c>
      <c r="E27" s="22">
        <v>-89719</v>
      </c>
      <c r="F27" s="28">
        <v>-38112</v>
      </c>
      <c r="G27" s="22">
        <v>-107566</v>
      </c>
      <c r="H27" s="28">
        <v>-59366</v>
      </c>
      <c r="I27" s="28">
        <v>-41137</v>
      </c>
      <c r="J27" s="28">
        <v>-21337</v>
      </c>
      <c r="K27" s="22">
        <v>-120020</v>
      </c>
      <c r="L27" s="28">
        <v>-70220</v>
      </c>
      <c r="M27" s="28">
        <v>-50253</v>
      </c>
      <c r="N27" s="28">
        <v>-30151</v>
      </c>
      <c r="O27" s="22">
        <v>-156749</v>
      </c>
      <c r="P27" s="28">
        <v>-56626</v>
      </c>
      <c r="Q27" s="28">
        <v>-36656</v>
      </c>
      <c r="R27" s="28">
        <v>-18353</v>
      </c>
      <c r="S27" s="22">
        <v>-264399</v>
      </c>
    </row>
    <row r="28" spans="1:19" ht="13.5">
      <c r="A28" s="6" t="s">
        <v>184</v>
      </c>
      <c r="B28" s="28">
        <v>80400</v>
      </c>
      <c r="C28" s="22">
        <v>169200</v>
      </c>
      <c r="D28" s="28">
        <v>150000</v>
      </c>
      <c r="E28" s="22">
        <v>86000</v>
      </c>
      <c r="F28" s="28">
        <v>60000</v>
      </c>
      <c r="G28" s="22">
        <v>160114</v>
      </c>
      <c r="H28" s="28">
        <v>110914</v>
      </c>
      <c r="I28" s="28">
        <v>60914</v>
      </c>
      <c r="J28" s="28">
        <v>60914</v>
      </c>
      <c r="K28" s="22">
        <v>118343</v>
      </c>
      <c r="L28" s="28">
        <v>88343</v>
      </c>
      <c r="M28" s="28">
        <v>60000</v>
      </c>
      <c r="N28" s="28">
        <v>42000</v>
      </c>
      <c r="O28" s="22">
        <v>198000</v>
      </c>
      <c r="P28" s="28">
        <v>98000</v>
      </c>
      <c r="Q28" s="28">
        <v>60000</v>
      </c>
      <c r="R28" s="28">
        <v>42000</v>
      </c>
      <c r="S28" s="22">
        <v>331606</v>
      </c>
    </row>
    <row r="29" spans="1:19" ht="13.5">
      <c r="A29" s="6" t="s">
        <v>185</v>
      </c>
      <c r="B29" s="28">
        <v>-1012369</v>
      </c>
      <c r="C29" s="22">
        <v>-1178248</v>
      </c>
      <c r="D29" s="28">
        <v>-678943</v>
      </c>
      <c r="E29" s="22">
        <v>-303222</v>
      </c>
      <c r="F29" s="28">
        <v>-182417</v>
      </c>
      <c r="G29" s="22">
        <v>-1001423</v>
      </c>
      <c r="H29" s="28">
        <v>-982082</v>
      </c>
      <c r="I29" s="28">
        <v>-938532</v>
      </c>
      <c r="J29" s="28">
        <v>-868970</v>
      </c>
      <c r="K29" s="22">
        <v>-305647</v>
      </c>
      <c r="L29" s="28">
        <v>-124942</v>
      </c>
      <c r="M29" s="28">
        <v>-50797</v>
      </c>
      <c r="N29" s="28">
        <v>-23471</v>
      </c>
      <c r="O29" s="22">
        <v>-1065320</v>
      </c>
      <c r="P29" s="28">
        <v>-1047883</v>
      </c>
      <c r="Q29" s="28">
        <v>-948199</v>
      </c>
      <c r="R29" s="28">
        <v>-26667</v>
      </c>
      <c r="S29" s="22">
        <v>-607409</v>
      </c>
    </row>
    <row r="30" spans="1:19" ht="13.5">
      <c r="A30" s="6" t="s">
        <v>186</v>
      </c>
      <c r="B30" s="28">
        <v>-3375</v>
      </c>
      <c r="C30" s="22">
        <v>-6437</v>
      </c>
      <c r="D30" s="28">
        <v>-3159</v>
      </c>
      <c r="E30" s="22">
        <v>-16891</v>
      </c>
      <c r="F30" s="28">
        <v>-8502</v>
      </c>
      <c r="G30" s="22">
        <v>-17019</v>
      </c>
      <c r="H30" s="28">
        <v>-14551</v>
      </c>
      <c r="I30" s="28">
        <v>-12797</v>
      </c>
      <c r="J30" s="28">
        <v>-2632</v>
      </c>
      <c r="K30" s="22">
        <v>-11838</v>
      </c>
      <c r="L30" s="28">
        <v>-11568</v>
      </c>
      <c r="M30" s="28">
        <v>-2743</v>
      </c>
      <c r="N30" s="28">
        <v>-1980</v>
      </c>
      <c r="O30" s="22">
        <v>-3022</v>
      </c>
      <c r="P30" s="28">
        <v>-2902</v>
      </c>
      <c r="Q30" s="28">
        <v>-1478</v>
      </c>
      <c r="R30" s="28">
        <v>-130</v>
      </c>
      <c r="S30" s="22">
        <v>-16269</v>
      </c>
    </row>
    <row r="31" spans="1:19" ht="13.5">
      <c r="A31" s="6" t="s">
        <v>187</v>
      </c>
      <c r="B31" s="28">
        <v>-3407</v>
      </c>
      <c r="C31" s="22">
        <v>-109632</v>
      </c>
      <c r="D31" s="28">
        <v>-3172</v>
      </c>
      <c r="E31" s="22">
        <v>-96994</v>
      </c>
      <c r="F31" s="28">
        <v>-93730</v>
      </c>
      <c r="G31" s="22">
        <v>-6258</v>
      </c>
      <c r="H31" s="28">
        <v>-4806</v>
      </c>
      <c r="I31" s="28">
        <v>-3150</v>
      </c>
      <c r="J31" s="28">
        <v>-1620</v>
      </c>
      <c r="K31" s="22">
        <v>-18590</v>
      </c>
      <c r="L31" s="28">
        <v>-17206</v>
      </c>
      <c r="M31" s="28">
        <v>-2922</v>
      </c>
      <c r="N31" s="28">
        <v>-1498</v>
      </c>
      <c r="O31" s="22">
        <v>-14525</v>
      </c>
      <c r="P31" s="28">
        <v>-13250</v>
      </c>
      <c r="Q31" s="28">
        <v>-11800</v>
      </c>
      <c r="R31" s="28">
        <v>-10439</v>
      </c>
      <c r="S31" s="22">
        <v>-26225</v>
      </c>
    </row>
    <row r="32" spans="1:19" ht="13.5">
      <c r="A32" s="6" t="s">
        <v>41</v>
      </c>
      <c r="B32" s="28">
        <v>-7239</v>
      </c>
      <c r="C32" s="22">
        <v>-15557</v>
      </c>
      <c r="D32" s="28">
        <v>-11990</v>
      </c>
      <c r="E32" s="22">
        <v>-32398</v>
      </c>
      <c r="F32" s="28">
        <v>-9024</v>
      </c>
      <c r="G32" s="22">
        <v>-13232</v>
      </c>
      <c r="H32" s="28">
        <v>-14632</v>
      </c>
      <c r="I32" s="28">
        <v>-11956</v>
      </c>
      <c r="J32" s="28">
        <v>-3791</v>
      </c>
      <c r="K32" s="22">
        <v>-14563</v>
      </c>
      <c r="L32" s="28">
        <v>-10454</v>
      </c>
      <c r="M32" s="28">
        <v>-7282</v>
      </c>
      <c r="N32" s="28">
        <v>-3679</v>
      </c>
      <c r="O32" s="22">
        <v>-20990</v>
      </c>
      <c r="P32" s="28">
        <v>-18294</v>
      </c>
      <c r="Q32" s="28">
        <v>-16564</v>
      </c>
      <c r="R32" s="28">
        <v>-12256</v>
      </c>
      <c r="S32" s="22">
        <v>6275</v>
      </c>
    </row>
    <row r="33" spans="1:19" ht="14.25" thickBot="1">
      <c r="A33" s="4" t="s">
        <v>188</v>
      </c>
      <c r="B33" s="29">
        <v>-1019796</v>
      </c>
      <c r="C33" s="23">
        <v>-1146093</v>
      </c>
      <c r="D33" s="29">
        <v>-606670</v>
      </c>
      <c r="E33" s="23">
        <v>-453227</v>
      </c>
      <c r="F33" s="29">
        <v>-271786</v>
      </c>
      <c r="G33" s="23">
        <v>-947775</v>
      </c>
      <c r="H33" s="29">
        <v>-922206</v>
      </c>
      <c r="I33" s="29">
        <v>-942621</v>
      </c>
      <c r="J33" s="29">
        <v>-833478</v>
      </c>
      <c r="K33" s="23">
        <v>-352091</v>
      </c>
      <c r="L33" s="29">
        <v>-145282</v>
      </c>
      <c r="M33" s="29">
        <v>-53757</v>
      </c>
      <c r="N33" s="29">
        <v>-22683</v>
      </c>
      <c r="O33" s="23">
        <v>-1030207</v>
      </c>
      <c r="P33" s="29">
        <v>-1028895</v>
      </c>
      <c r="Q33" s="29">
        <v>-951912</v>
      </c>
      <c r="R33" s="29">
        <v>-23144</v>
      </c>
      <c r="S33" s="23">
        <v>-569150</v>
      </c>
    </row>
    <row r="34" spans="1:19" ht="14.25" thickTop="1">
      <c r="A34" s="6" t="s">
        <v>189</v>
      </c>
      <c r="B34" s="28">
        <v>-140000</v>
      </c>
      <c r="C34" s="22">
        <v>400000</v>
      </c>
      <c r="D34" s="28">
        <v>175001</v>
      </c>
      <c r="E34" s="22">
        <v>35000</v>
      </c>
      <c r="F34" s="28">
        <v>-15000</v>
      </c>
      <c r="G34" s="22">
        <v>-18068</v>
      </c>
      <c r="H34" s="28">
        <v>16932</v>
      </c>
      <c r="I34" s="28">
        <v>20268</v>
      </c>
      <c r="J34" s="28">
        <v>100266</v>
      </c>
      <c r="K34" s="22">
        <v>-30400</v>
      </c>
      <c r="L34" s="28">
        <v>69799</v>
      </c>
      <c r="M34" s="28">
        <v>-31680</v>
      </c>
      <c r="N34" s="28">
        <v>15729</v>
      </c>
      <c r="O34" s="22">
        <v>-16532</v>
      </c>
      <c r="P34" s="28">
        <v>83367</v>
      </c>
      <c r="Q34" s="28"/>
      <c r="R34" s="28"/>
      <c r="S34" s="22">
        <v>-180000</v>
      </c>
    </row>
    <row r="35" spans="1:19" ht="13.5">
      <c r="A35" s="6" t="s">
        <v>190</v>
      </c>
      <c r="B35" s="28">
        <v>1900000</v>
      </c>
      <c r="C35" s="22">
        <v>920000</v>
      </c>
      <c r="D35" s="28">
        <v>320000</v>
      </c>
      <c r="E35" s="22">
        <v>400000</v>
      </c>
      <c r="F35" s="28">
        <v>200000</v>
      </c>
      <c r="G35" s="22">
        <v>590000</v>
      </c>
      <c r="H35" s="28">
        <v>480000</v>
      </c>
      <c r="I35" s="28">
        <v>480000</v>
      </c>
      <c r="J35" s="28">
        <v>80000</v>
      </c>
      <c r="K35" s="22">
        <v>983000</v>
      </c>
      <c r="L35" s="28">
        <v>355000</v>
      </c>
      <c r="M35" s="28">
        <v>255000</v>
      </c>
      <c r="N35" s="28">
        <v>105000</v>
      </c>
      <c r="O35" s="22">
        <v>1030000</v>
      </c>
      <c r="P35" s="28">
        <v>880000</v>
      </c>
      <c r="Q35" s="28">
        <v>880000</v>
      </c>
      <c r="R35" s="28"/>
      <c r="S35" s="22">
        <v>430000</v>
      </c>
    </row>
    <row r="36" spans="1:19" ht="13.5">
      <c r="A36" s="6" t="s">
        <v>191</v>
      </c>
      <c r="B36" s="28">
        <v>-305326</v>
      </c>
      <c r="C36" s="22">
        <v>-678204</v>
      </c>
      <c r="D36" s="28">
        <v>-439084</v>
      </c>
      <c r="E36" s="22">
        <v>-372123</v>
      </c>
      <c r="F36" s="28">
        <v>-170439</v>
      </c>
      <c r="G36" s="22">
        <v>-278402</v>
      </c>
      <c r="H36" s="28">
        <v>-198365</v>
      </c>
      <c r="I36" s="28">
        <v>-128828</v>
      </c>
      <c r="J36" s="28">
        <v>-60311</v>
      </c>
      <c r="K36" s="22">
        <v>-369956</v>
      </c>
      <c r="L36" s="28">
        <v>-305136</v>
      </c>
      <c r="M36" s="28">
        <v>-255566</v>
      </c>
      <c r="N36" s="28">
        <v>-53418</v>
      </c>
      <c r="O36" s="22">
        <v>-202745</v>
      </c>
      <c r="P36" s="28">
        <v>-142232</v>
      </c>
      <c r="Q36" s="28">
        <v>-104145</v>
      </c>
      <c r="R36" s="28">
        <v>-55655</v>
      </c>
      <c r="S36" s="22">
        <v>-294269</v>
      </c>
    </row>
    <row r="37" spans="1:19" ht="13.5">
      <c r="A37" s="6" t="s">
        <v>0</v>
      </c>
      <c r="B37" s="28">
        <v>-23244</v>
      </c>
      <c r="C37" s="22">
        <v>-38627</v>
      </c>
      <c r="D37" s="28">
        <v>-19201</v>
      </c>
      <c r="E37" s="22">
        <v>-37658</v>
      </c>
      <c r="F37" s="28">
        <v>-18684</v>
      </c>
      <c r="G37" s="22">
        <v>-36288</v>
      </c>
      <c r="H37" s="28">
        <v>-26727</v>
      </c>
      <c r="I37" s="28">
        <v>-17526</v>
      </c>
      <c r="J37" s="28">
        <v>-7231</v>
      </c>
      <c r="K37" s="22">
        <v>-29531</v>
      </c>
      <c r="L37" s="28">
        <v>-21988</v>
      </c>
      <c r="M37" s="28">
        <v>-14349</v>
      </c>
      <c r="N37" s="28">
        <v>-7286</v>
      </c>
      <c r="O37" s="22">
        <v>-27927</v>
      </c>
      <c r="P37" s="28">
        <v>-20818</v>
      </c>
      <c r="Q37" s="28">
        <v>-13778</v>
      </c>
      <c r="R37" s="28">
        <v>-5925</v>
      </c>
      <c r="S37" s="22"/>
    </row>
    <row r="38" spans="1:19" ht="13.5">
      <c r="A38" s="6" t="s">
        <v>1</v>
      </c>
      <c r="B38" s="28">
        <v>-82665</v>
      </c>
      <c r="C38" s="22">
        <v>-61787</v>
      </c>
      <c r="D38" s="28">
        <v>-61653</v>
      </c>
      <c r="E38" s="22">
        <v>-73321</v>
      </c>
      <c r="F38" s="28">
        <v>-72982</v>
      </c>
      <c r="G38" s="22">
        <v>-73036</v>
      </c>
      <c r="H38" s="28">
        <v>-72913</v>
      </c>
      <c r="I38" s="28">
        <v>-72841</v>
      </c>
      <c r="J38" s="28">
        <v>-62846</v>
      </c>
      <c r="K38" s="22">
        <v>-73363</v>
      </c>
      <c r="L38" s="28">
        <v>-73286</v>
      </c>
      <c r="M38" s="28">
        <v>-73072</v>
      </c>
      <c r="N38" s="28">
        <v>-62125</v>
      </c>
      <c r="O38" s="22">
        <v>-60316</v>
      </c>
      <c r="P38" s="28">
        <v>-60305</v>
      </c>
      <c r="Q38" s="28">
        <v>-60270</v>
      </c>
      <c r="R38" s="28">
        <v>-48720</v>
      </c>
      <c r="S38" s="22">
        <v>-52987</v>
      </c>
    </row>
    <row r="39" spans="1:19" ht="14.25" thickBot="1">
      <c r="A39" s="4" t="s">
        <v>2</v>
      </c>
      <c r="B39" s="29">
        <v>1348764</v>
      </c>
      <c r="C39" s="23">
        <v>559490</v>
      </c>
      <c r="D39" s="29">
        <v>-24938</v>
      </c>
      <c r="E39" s="23">
        <v>-48102</v>
      </c>
      <c r="F39" s="29">
        <v>-77105</v>
      </c>
      <c r="G39" s="23">
        <v>184205</v>
      </c>
      <c r="H39" s="29">
        <v>198926</v>
      </c>
      <c r="I39" s="29">
        <v>281072</v>
      </c>
      <c r="J39" s="29">
        <v>49876</v>
      </c>
      <c r="K39" s="23">
        <v>479748</v>
      </c>
      <c r="L39" s="29">
        <v>24388</v>
      </c>
      <c r="M39" s="29">
        <v>-119667</v>
      </c>
      <c r="N39" s="29">
        <v>-2100</v>
      </c>
      <c r="O39" s="23">
        <v>648414</v>
      </c>
      <c r="P39" s="29">
        <v>701069</v>
      </c>
      <c r="Q39" s="29">
        <v>692776</v>
      </c>
      <c r="R39" s="29">
        <v>-110398</v>
      </c>
      <c r="S39" s="23">
        <v>-117513</v>
      </c>
    </row>
    <row r="40" spans="1:19" ht="14.25" thickTop="1">
      <c r="A40" s="7" t="s">
        <v>3</v>
      </c>
      <c r="B40" s="28">
        <v>648</v>
      </c>
      <c r="C40" s="22">
        <v>1807</v>
      </c>
      <c r="D40" s="28">
        <v>-544</v>
      </c>
      <c r="E40" s="22">
        <v>-41</v>
      </c>
      <c r="F40" s="28">
        <v>-637</v>
      </c>
      <c r="G40" s="22">
        <v>-1200</v>
      </c>
      <c r="H40" s="28">
        <v>-3172</v>
      </c>
      <c r="I40" s="28">
        <v>344</v>
      </c>
      <c r="J40" s="28"/>
      <c r="K40" s="22"/>
      <c r="L40" s="28"/>
      <c r="M40" s="28"/>
      <c r="N40" s="28"/>
      <c r="O40" s="22"/>
      <c r="P40" s="28"/>
      <c r="Q40" s="28"/>
      <c r="R40" s="28"/>
      <c r="S40" s="22"/>
    </row>
    <row r="41" spans="1:19" ht="13.5">
      <c r="A41" s="7" t="s">
        <v>4</v>
      </c>
      <c r="B41" s="28">
        <v>729161</v>
      </c>
      <c r="C41" s="22">
        <v>-127636</v>
      </c>
      <c r="D41" s="28">
        <v>-378407</v>
      </c>
      <c r="E41" s="22">
        <v>161218</v>
      </c>
      <c r="F41" s="28">
        <v>38617</v>
      </c>
      <c r="G41" s="22">
        <v>-67904</v>
      </c>
      <c r="H41" s="28">
        <v>-161019</v>
      </c>
      <c r="I41" s="28">
        <v>-203658</v>
      </c>
      <c r="J41" s="28">
        <v>-747818</v>
      </c>
      <c r="K41" s="22">
        <v>493899</v>
      </c>
      <c r="L41" s="28">
        <v>86836</v>
      </c>
      <c r="M41" s="28">
        <v>-37083</v>
      </c>
      <c r="N41" s="28">
        <v>-12426</v>
      </c>
      <c r="O41" s="22">
        <v>248424</v>
      </c>
      <c r="P41" s="28">
        <v>93115</v>
      </c>
      <c r="Q41" s="28">
        <v>67684</v>
      </c>
      <c r="R41" s="28">
        <v>-102107</v>
      </c>
      <c r="S41" s="22">
        <v>-323868</v>
      </c>
    </row>
    <row r="42" spans="1:19" ht="13.5">
      <c r="A42" s="7" t="s">
        <v>5</v>
      </c>
      <c r="B42" s="28">
        <v>1809861</v>
      </c>
      <c r="C42" s="22">
        <v>1937498</v>
      </c>
      <c r="D42" s="28">
        <v>1937498</v>
      </c>
      <c r="E42" s="22">
        <v>1776279</v>
      </c>
      <c r="F42" s="28">
        <v>1776279</v>
      </c>
      <c r="G42" s="22">
        <v>1844184</v>
      </c>
      <c r="H42" s="28">
        <v>1844184</v>
      </c>
      <c r="I42" s="28">
        <v>1844184</v>
      </c>
      <c r="J42" s="28">
        <v>1844184</v>
      </c>
      <c r="K42" s="22">
        <v>1350284</v>
      </c>
      <c r="L42" s="28">
        <v>1350284</v>
      </c>
      <c r="M42" s="28">
        <v>1350284</v>
      </c>
      <c r="N42" s="28">
        <v>1350284</v>
      </c>
      <c r="O42" s="22">
        <v>1101860</v>
      </c>
      <c r="P42" s="28">
        <v>1101860</v>
      </c>
      <c r="Q42" s="28">
        <v>1101860</v>
      </c>
      <c r="R42" s="28">
        <v>1101860</v>
      </c>
      <c r="S42" s="22">
        <v>1425729</v>
      </c>
    </row>
    <row r="43" spans="1:19" ht="14.25" thickBot="1">
      <c r="A43" s="7" t="s">
        <v>5</v>
      </c>
      <c r="B43" s="28">
        <v>2539022</v>
      </c>
      <c r="C43" s="22">
        <v>1809861</v>
      </c>
      <c r="D43" s="28">
        <v>1559091</v>
      </c>
      <c r="E43" s="22">
        <v>1937498</v>
      </c>
      <c r="F43" s="28">
        <v>1814897</v>
      </c>
      <c r="G43" s="22">
        <v>1776279</v>
      </c>
      <c r="H43" s="28">
        <v>1683164</v>
      </c>
      <c r="I43" s="28">
        <v>1640525</v>
      </c>
      <c r="J43" s="28">
        <v>1096365</v>
      </c>
      <c r="K43" s="22">
        <v>1844184</v>
      </c>
      <c r="L43" s="28">
        <v>1437121</v>
      </c>
      <c r="M43" s="28">
        <v>1313201</v>
      </c>
      <c r="N43" s="28">
        <v>1337857</v>
      </c>
      <c r="O43" s="22">
        <v>1350284</v>
      </c>
      <c r="P43" s="28">
        <v>1194975</v>
      </c>
      <c r="Q43" s="28">
        <v>1169545</v>
      </c>
      <c r="R43" s="28">
        <v>999752</v>
      </c>
      <c r="S43" s="22">
        <v>1101860</v>
      </c>
    </row>
    <row r="44" spans="1:19" ht="14.25" thickTop="1">
      <c r="A44" s="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6" ht="13.5">
      <c r="A46" s="20" t="s">
        <v>86</v>
      </c>
    </row>
    <row r="47" ht="13.5">
      <c r="A47" s="20" t="s">
        <v>87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82</v>
      </c>
      <c r="B2" s="14">
        <v>3392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83</v>
      </c>
      <c r="B3" s="1" t="s">
        <v>84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16</v>
      </c>
      <c r="B4" s="15" t="str">
        <f>HYPERLINK("http://www.kabupro.jp/mark/20140212/S100146O.htm","四半期報告書")</f>
        <v>四半期報告書</v>
      </c>
      <c r="C4" s="15" t="str">
        <f>HYPERLINK("http://www.kabupro.jp/mark/20131113/S1000FDK.htm","四半期報告書")</f>
        <v>四半期報告書</v>
      </c>
      <c r="D4" s="15" t="str">
        <f>HYPERLINK("http://www.kabupro.jp/mark/20130814/S000EA6A.htm","四半期報告書")</f>
        <v>四半期報告書</v>
      </c>
      <c r="E4" s="15" t="str">
        <f>HYPERLINK("http://www.kabupro.jp/mark/20140212/S100146O.htm","四半期報告書")</f>
        <v>四半期報告書</v>
      </c>
      <c r="F4" s="15" t="str">
        <f>HYPERLINK("http://www.kabupro.jp/mark/20130214/S000CT7L.htm","四半期報告書")</f>
        <v>四半期報告書</v>
      </c>
      <c r="G4" s="15" t="str">
        <f>HYPERLINK("http://www.kabupro.jp/mark/20121114/S000C86W.htm","四半期報告書")</f>
        <v>四半期報告書</v>
      </c>
      <c r="H4" s="15" t="str">
        <f>HYPERLINK("http://www.kabupro.jp/mark/20120813/S000BQTQ.htm","四半期報告書")</f>
        <v>四半期報告書</v>
      </c>
      <c r="I4" s="15" t="str">
        <f>HYPERLINK("http://www.kabupro.jp/mark/20130625/S000DNBS.htm","有価証券報告書")</f>
        <v>有価証券報告書</v>
      </c>
      <c r="J4" s="15" t="str">
        <f>HYPERLINK("http://www.kabupro.jp/mark/20120213/S000AC0Q.htm","四半期報告書")</f>
        <v>四半期報告書</v>
      </c>
      <c r="K4" s="15" t="str">
        <f>HYPERLINK("http://www.kabupro.jp/mark/20111114/S0009RKR.htm","四半期報告書")</f>
        <v>四半期報告書</v>
      </c>
      <c r="L4" s="15" t="str">
        <f>HYPERLINK("http://www.kabupro.jp/mark/20110812/S000954Y.htm","四半期報告書")</f>
        <v>四半期報告書</v>
      </c>
      <c r="M4" s="15" t="str">
        <f>HYPERLINK("http://www.kabupro.jp/mark/20120628/S000BA6G.htm","有価証券報告書")</f>
        <v>有価証券報告書</v>
      </c>
      <c r="N4" s="15" t="str">
        <f>HYPERLINK("http://www.kabupro.jp/mark/20110214/S0007RNM.htm","四半期報告書")</f>
        <v>四半期報告書</v>
      </c>
      <c r="O4" s="15" t="str">
        <f>HYPERLINK("http://www.kabupro.jp/mark/20101112/S00075D2.htm","四半期報告書")</f>
        <v>四半期報告書</v>
      </c>
      <c r="P4" s="15" t="str">
        <f>HYPERLINK("http://www.kabupro.jp/mark/20100811/S0006J6N.htm","四半期報告書")</f>
        <v>四半期報告書</v>
      </c>
      <c r="Q4" s="15" t="str">
        <f>HYPERLINK("http://www.kabupro.jp/mark/20110628/S0008MZE.htm","有価証券報告書")</f>
        <v>有価証券報告書</v>
      </c>
      <c r="R4" s="15" t="str">
        <f>HYPERLINK("http://www.kabupro.jp/mark/20100212/S00056UX.htm","四半期報告書")</f>
        <v>四半期報告書</v>
      </c>
      <c r="S4" s="15" t="str">
        <f>HYPERLINK("http://www.kabupro.jp/mark/20091112/S0004JT3.htm","四半期報告書")</f>
        <v>四半期報告書</v>
      </c>
      <c r="T4" s="15" t="str">
        <f>HYPERLINK("http://www.kabupro.jp/mark/20090812/S0003Y0H.htm","四半期報告書")</f>
        <v>四半期報告書</v>
      </c>
      <c r="U4" s="15" t="str">
        <f>HYPERLINK("http://www.kabupro.jp/mark/20100628/S00064LB.htm","有価証券報告書")</f>
        <v>有価証券報告書</v>
      </c>
      <c r="V4" s="15" t="str">
        <f>HYPERLINK("http://www.kabupro.jp/mark/20090212/S0002BE7.htm","四半期報告書")</f>
        <v>四半期報告書</v>
      </c>
      <c r="W4" s="15" t="str">
        <f>HYPERLINK("http://www.kabupro.jp/mark/20081126/S0001YBE.htm","XBRLの修正（内国会社－四半期報告書)")</f>
        <v>XBRLの修正（内国会社－四半期報告書)</v>
      </c>
      <c r="X4" s="15" t="str">
        <f>HYPERLINK("http://www.kabupro.jp/mark/20081125/S0001Y9X.htm","XBRLの修正（内国会社－四半期報告書)")</f>
        <v>XBRLの修正（内国会社－四半期報告書)</v>
      </c>
      <c r="Y4" s="15" t="str">
        <f>HYPERLINK("http://www.kabupro.jp/mark/20090626/S0003IBG.htm","有価証券報告書")</f>
        <v>有価証券報告書</v>
      </c>
    </row>
    <row r="5" spans="1:25" ht="14.25" thickBot="1">
      <c r="A5" s="11" t="s">
        <v>17</v>
      </c>
      <c r="B5" s="1" t="s">
        <v>118</v>
      </c>
      <c r="C5" s="1" t="s">
        <v>121</v>
      </c>
      <c r="D5" s="1" t="s">
        <v>123</v>
      </c>
      <c r="E5" s="1" t="s">
        <v>118</v>
      </c>
      <c r="F5" s="1" t="s">
        <v>125</v>
      </c>
      <c r="G5" s="1" t="s">
        <v>127</v>
      </c>
      <c r="H5" s="1" t="s">
        <v>129</v>
      </c>
      <c r="I5" s="1" t="s">
        <v>23</v>
      </c>
      <c r="J5" s="1" t="s">
        <v>131</v>
      </c>
      <c r="K5" s="1" t="s">
        <v>133</v>
      </c>
      <c r="L5" s="1" t="s">
        <v>135</v>
      </c>
      <c r="M5" s="1" t="s">
        <v>27</v>
      </c>
      <c r="N5" s="1" t="s">
        <v>137</v>
      </c>
      <c r="O5" s="1" t="s">
        <v>139</v>
      </c>
      <c r="P5" s="1" t="s">
        <v>141</v>
      </c>
      <c r="Q5" s="1" t="s">
        <v>29</v>
      </c>
      <c r="R5" s="1" t="s">
        <v>143</v>
      </c>
      <c r="S5" s="1" t="s">
        <v>145</v>
      </c>
      <c r="T5" s="1" t="s">
        <v>147</v>
      </c>
      <c r="U5" s="1" t="s">
        <v>31</v>
      </c>
      <c r="V5" s="1" t="s">
        <v>149</v>
      </c>
      <c r="W5" s="1" t="s">
        <v>151</v>
      </c>
      <c r="X5" s="1" t="s">
        <v>153</v>
      </c>
      <c r="Y5" s="1" t="s">
        <v>33</v>
      </c>
    </row>
    <row r="6" spans="1:25" ht="15" thickBot="1" thickTop="1">
      <c r="A6" s="10" t="s">
        <v>18</v>
      </c>
      <c r="B6" s="18" t="s">
        <v>166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19</v>
      </c>
      <c r="B7" s="14" t="s">
        <v>119</v>
      </c>
      <c r="C7" s="14" t="s">
        <v>119</v>
      </c>
      <c r="D7" s="14" t="s">
        <v>119</v>
      </c>
      <c r="E7" s="16" t="s">
        <v>24</v>
      </c>
      <c r="F7" s="14" t="s">
        <v>119</v>
      </c>
      <c r="G7" s="14" t="s">
        <v>119</v>
      </c>
      <c r="H7" s="14" t="s">
        <v>119</v>
      </c>
      <c r="I7" s="16" t="s">
        <v>24</v>
      </c>
      <c r="J7" s="14" t="s">
        <v>119</v>
      </c>
      <c r="K7" s="14" t="s">
        <v>119</v>
      </c>
      <c r="L7" s="14" t="s">
        <v>119</v>
      </c>
      <c r="M7" s="16" t="s">
        <v>24</v>
      </c>
      <c r="N7" s="14" t="s">
        <v>119</v>
      </c>
      <c r="O7" s="14" t="s">
        <v>119</v>
      </c>
      <c r="P7" s="14" t="s">
        <v>119</v>
      </c>
      <c r="Q7" s="16" t="s">
        <v>24</v>
      </c>
      <c r="R7" s="14" t="s">
        <v>119</v>
      </c>
      <c r="S7" s="14" t="s">
        <v>119</v>
      </c>
      <c r="T7" s="14" t="s">
        <v>119</v>
      </c>
      <c r="U7" s="16" t="s">
        <v>24</v>
      </c>
      <c r="V7" s="14" t="s">
        <v>119</v>
      </c>
      <c r="W7" s="14" t="s">
        <v>119</v>
      </c>
      <c r="X7" s="14" t="s">
        <v>119</v>
      </c>
      <c r="Y7" s="16" t="s">
        <v>24</v>
      </c>
    </row>
    <row r="8" spans="1:25" ht="13.5">
      <c r="A8" s="13" t="s">
        <v>20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21</v>
      </c>
      <c r="B9" s="1" t="s">
        <v>120</v>
      </c>
      <c r="C9" s="1" t="s">
        <v>122</v>
      </c>
      <c r="D9" s="1" t="s">
        <v>124</v>
      </c>
      <c r="E9" s="17" t="s">
        <v>25</v>
      </c>
      <c r="F9" s="1" t="s">
        <v>126</v>
      </c>
      <c r="G9" s="1" t="s">
        <v>128</v>
      </c>
      <c r="H9" s="1" t="s">
        <v>130</v>
      </c>
      <c r="I9" s="17" t="s">
        <v>26</v>
      </c>
      <c r="J9" s="1" t="s">
        <v>132</v>
      </c>
      <c r="K9" s="1" t="s">
        <v>134</v>
      </c>
      <c r="L9" s="1" t="s">
        <v>136</v>
      </c>
      <c r="M9" s="17" t="s">
        <v>28</v>
      </c>
      <c r="N9" s="1" t="s">
        <v>138</v>
      </c>
      <c r="O9" s="1" t="s">
        <v>140</v>
      </c>
      <c r="P9" s="1" t="s">
        <v>142</v>
      </c>
      <c r="Q9" s="17" t="s">
        <v>30</v>
      </c>
      <c r="R9" s="1" t="s">
        <v>144</v>
      </c>
      <c r="S9" s="1" t="s">
        <v>146</v>
      </c>
      <c r="T9" s="1" t="s">
        <v>148</v>
      </c>
      <c r="U9" s="17" t="s">
        <v>32</v>
      </c>
      <c r="V9" s="1" t="s">
        <v>150</v>
      </c>
      <c r="W9" s="1" t="s">
        <v>152</v>
      </c>
      <c r="X9" s="1" t="s">
        <v>154</v>
      </c>
      <c r="Y9" s="17" t="s">
        <v>34</v>
      </c>
    </row>
    <row r="10" spans="1:25" ht="14.25" thickBot="1">
      <c r="A10" s="13" t="s">
        <v>22</v>
      </c>
      <c r="B10" s="1" t="s">
        <v>36</v>
      </c>
      <c r="C10" s="1" t="s">
        <v>36</v>
      </c>
      <c r="D10" s="1" t="s">
        <v>36</v>
      </c>
      <c r="E10" s="17" t="s">
        <v>36</v>
      </c>
      <c r="F10" s="1" t="s">
        <v>36</v>
      </c>
      <c r="G10" s="1" t="s">
        <v>36</v>
      </c>
      <c r="H10" s="1" t="s">
        <v>36</v>
      </c>
      <c r="I10" s="17" t="s">
        <v>36</v>
      </c>
      <c r="J10" s="1" t="s">
        <v>36</v>
      </c>
      <c r="K10" s="1" t="s">
        <v>36</v>
      </c>
      <c r="L10" s="1" t="s">
        <v>36</v>
      </c>
      <c r="M10" s="17" t="s">
        <v>36</v>
      </c>
      <c r="N10" s="1" t="s">
        <v>36</v>
      </c>
      <c r="O10" s="1" t="s">
        <v>36</v>
      </c>
      <c r="P10" s="1" t="s">
        <v>36</v>
      </c>
      <c r="Q10" s="17" t="s">
        <v>36</v>
      </c>
      <c r="R10" s="1" t="s">
        <v>36</v>
      </c>
      <c r="S10" s="1" t="s">
        <v>36</v>
      </c>
      <c r="T10" s="1" t="s">
        <v>36</v>
      </c>
      <c r="U10" s="17" t="s">
        <v>36</v>
      </c>
      <c r="V10" s="1" t="s">
        <v>36</v>
      </c>
      <c r="W10" s="1" t="s">
        <v>36</v>
      </c>
      <c r="X10" s="1" t="s">
        <v>36</v>
      </c>
      <c r="Y10" s="17" t="s">
        <v>36</v>
      </c>
    </row>
    <row r="11" spans="1:25" ht="14.25" thickTop="1">
      <c r="A11" s="9" t="s">
        <v>35</v>
      </c>
      <c r="B11" s="27">
        <v>2762963</v>
      </c>
      <c r="C11" s="27">
        <v>3012505</v>
      </c>
      <c r="D11" s="27">
        <v>3456030</v>
      </c>
      <c r="E11" s="21">
        <v>2292270</v>
      </c>
      <c r="F11" s="27">
        <v>1931763</v>
      </c>
      <c r="G11" s="27">
        <v>2014424</v>
      </c>
      <c r="H11" s="27">
        <v>2328492</v>
      </c>
      <c r="I11" s="21">
        <v>2483735</v>
      </c>
      <c r="J11" s="27">
        <v>2541815</v>
      </c>
      <c r="K11" s="27">
        <v>2337008</v>
      </c>
      <c r="L11" s="27">
        <v>2402159</v>
      </c>
      <c r="M11" s="21">
        <v>2328377</v>
      </c>
      <c r="N11" s="27">
        <v>2236262</v>
      </c>
      <c r="O11" s="27">
        <v>2225395</v>
      </c>
      <c r="P11" s="27">
        <v>1661435</v>
      </c>
      <c r="Q11" s="21">
        <v>2448830</v>
      </c>
      <c r="R11" s="27">
        <v>2021967</v>
      </c>
      <c r="S11" s="27">
        <v>1906423</v>
      </c>
      <c r="T11" s="27">
        <v>1928978</v>
      </c>
      <c r="U11" s="21">
        <v>1953253</v>
      </c>
      <c r="V11" s="27">
        <v>1797820</v>
      </c>
      <c r="W11" s="27">
        <v>1790420</v>
      </c>
      <c r="X11" s="27">
        <v>1620325</v>
      </c>
      <c r="Y11" s="21">
        <v>1646079</v>
      </c>
    </row>
    <row r="12" spans="1:25" ht="13.5">
      <c r="A12" s="2" t="s">
        <v>155</v>
      </c>
      <c r="B12" s="28">
        <v>3295162</v>
      </c>
      <c r="C12" s="28">
        <v>2682658</v>
      </c>
      <c r="D12" s="28">
        <v>2851020</v>
      </c>
      <c r="E12" s="22">
        <v>2820063</v>
      </c>
      <c r="F12" s="28"/>
      <c r="G12" s="28"/>
      <c r="H12" s="28">
        <v>2711937</v>
      </c>
      <c r="I12" s="22">
        <v>2829971</v>
      </c>
      <c r="J12" s="28">
        <v>2819271</v>
      </c>
      <c r="K12" s="28">
        <v>2304605</v>
      </c>
      <c r="L12" s="28">
        <v>2066050</v>
      </c>
      <c r="M12" s="22">
        <v>2012374</v>
      </c>
      <c r="N12" s="28">
        <v>2513567</v>
      </c>
      <c r="O12" s="28">
        <v>1971140</v>
      </c>
      <c r="P12" s="28">
        <v>1810106</v>
      </c>
      <c r="Q12" s="22">
        <v>1846527</v>
      </c>
      <c r="R12" s="28">
        <v>2191641</v>
      </c>
      <c r="S12" s="28">
        <v>1833905</v>
      </c>
      <c r="T12" s="28">
        <v>1719357</v>
      </c>
      <c r="U12" s="22">
        <v>1835559</v>
      </c>
      <c r="V12" s="28">
        <v>2244796</v>
      </c>
      <c r="W12" s="28">
        <v>1919616</v>
      </c>
      <c r="X12" s="28">
        <v>1880083</v>
      </c>
      <c r="Y12" s="22">
        <v>2101807</v>
      </c>
    </row>
    <row r="13" spans="1:25" ht="13.5">
      <c r="A13" s="2" t="s">
        <v>37</v>
      </c>
      <c r="B13" s="28">
        <v>36514</v>
      </c>
      <c r="C13" s="28">
        <v>19760</v>
      </c>
      <c r="D13" s="28">
        <v>18275</v>
      </c>
      <c r="E13" s="22">
        <v>17429</v>
      </c>
      <c r="F13" s="28">
        <v>11038</v>
      </c>
      <c r="G13" s="28">
        <v>9890</v>
      </c>
      <c r="H13" s="28">
        <v>9249</v>
      </c>
      <c r="I13" s="22">
        <v>9580</v>
      </c>
      <c r="J13" s="28">
        <v>8219</v>
      </c>
      <c r="K13" s="28">
        <v>8099</v>
      </c>
      <c r="L13" s="28">
        <v>7657</v>
      </c>
      <c r="M13" s="22"/>
      <c r="N13" s="28"/>
      <c r="O13" s="28"/>
      <c r="P13" s="28"/>
      <c r="Q13" s="22"/>
      <c r="R13" s="28"/>
      <c r="S13" s="28"/>
      <c r="T13" s="28"/>
      <c r="U13" s="22"/>
      <c r="V13" s="28"/>
      <c r="W13" s="28"/>
      <c r="X13" s="28"/>
      <c r="Y13" s="22"/>
    </row>
    <row r="14" spans="1:25" ht="13.5">
      <c r="A14" s="2" t="s">
        <v>156</v>
      </c>
      <c r="B14" s="28">
        <v>134934</v>
      </c>
      <c r="C14" s="28">
        <v>66295</v>
      </c>
      <c r="D14" s="28">
        <v>53678</v>
      </c>
      <c r="E14" s="22">
        <v>63462</v>
      </c>
      <c r="F14" s="28">
        <v>104183</v>
      </c>
      <c r="G14" s="28">
        <v>60429</v>
      </c>
      <c r="H14" s="28">
        <v>65080</v>
      </c>
      <c r="I14" s="22">
        <v>73166</v>
      </c>
      <c r="J14" s="28">
        <v>94305</v>
      </c>
      <c r="K14" s="28">
        <v>70262</v>
      </c>
      <c r="L14" s="28">
        <v>66468</v>
      </c>
      <c r="M14" s="22">
        <v>57412</v>
      </c>
      <c r="N14" s="28">
        <v>92471</v>
      </c>
      <c r="O14" s="28">
        <v>59262</v>
      </c>
      <c r="P14" s="28">
        <v>50906</v>
      </c>
      <c r="Q14" s="22">
        <v>46039</v>
      </c>
      <c r="R14" s="28">
        <v>73813</v>
      </c>
      <c r="S14" s="28">
        <v>40203</v>
      </c>
      <c r="T14" s="28">
        <v>34673</v>
      </c>
      <c r="U14" s="22">
        <v>42571</v>
      </c>
      <c r="V14" s="28">
        <v>75657</v>
      </c>
      <c r="W14" s="28">
        <v>45473</v>
      </c>
      <c r="X14" s="28">
        <v>45530</v>
      </c>
      <c r="Y14" s="22"/>
    </row>
    <row r="15" spans="1:25" ht="13.5">
      <c r="A15" s="2" t="s">
        <v>157</v>
      </c>
      <c r="B15" s="28">
        <v>2687</v>
      </c>
      <c r="C15" s="28">
        <v>2411</v>
      </c>
      <c r="D15" s="28">
        <v>1792</v>
      </c>
      <c r="E15" s="22">
        <v>1194</v>
      </c>
      <c r="F15" s="28">
        <v>1602</v>
      </c>
      <c r="G15" s="28">
        <v>1031</v>
      </c>
      <c r="H15" s="28">
        <v>1689</v>
      </c>
      <c r="I15" s="22">
        <v>1888</v>
      </c>
      <c r="J15" s="28">
        <v>2415</v>
      </c>
      <c r="K15" s="28">
        <v>1907</v>
      </c>
      <c r="L15" s="28">
        <v>1717</v>
      </c>
      <c r="M15" s="22">
        <v>2037</v>
      </c>
      <c r="N15" s="28">
        <v>2751</v>
      </c>
      <c r="O15" s="28">
        <v>1286</v>
      </c>
      <c r="P15" s="28">
        <v>1123</v>
      </c>
      <c r="Q15" s="22">
        <v>1345</v>
      </c>
      <c r="R15" s="28">
        <v>2560</v>
      </c>
      <c r="S15" s="28">
        <v>1693</v>
      </c>
      <c r="T15" s="28">
        <v>1392</v>
      </c>
      <c r="U15" s="22">
        <v>1288</v>
      </c>
      <c r="V15" s="28">
        <v>2885</v>
      </c>
      <c r="W15" s="28">
        <v>1377</v>
      </c>
      <c r="X15" s="28">
        <v>1422</v>
      </c>
      <c r="Y15" s="22"/>
    </row>
    <row r="16" spans="1:25" ht="13.5">
      <c r="A16" s="2" t="s">
        <v>158</v>
      </c>
      <c r="B16" s="28">
        <v>69787</v>
      </c>
      <c r="C16" s="28">
        <v>33679</v>
      </c>
      <c r="D16" s="28">
        <v>29014</v>
      </c>
      <c r="E16" s="22">
        <v>29720</v>
      </c>
      <c r="F16" s="28">
        <v>49163</v>
      </c>
      <c r="G16" s="28">
        <v>27319</v>
      </c>
      <c r="H16" s="28">
        <v>28355</v>
      </c>
      <c r="I16" s="22">
        <v>32055</v>
      </c>
      <c r="J16" s="28">
        <v>37164</v>
      </c>
      <c r="K16" s="28">
        <v>27567</v>
      </c>
      <c r="L16" s="28">
        <v>25332</v>
      </c>
      <c r="M16" s="22">
        <v>23174</v>
      </c>
      <c r="N16" s="28">
        <v>36627</v>
      </c>
      <c r="O16" s="28">
        <v>24909</v>
      </c>
      <c r="P16" s="28">
        <v>24620</v>
      </c>
      <c r="Q16" s="22">
        <v>19229</v>
      </c>
      <c r="R16" s="28">
        <v>31553</v>
      </c>
      <c r="S16" s="28">
        <v>26578</v>
      </c>
      <c r="T16" s="28">
        <v>21473</v>
      </c>
      <c r="U16" s="22">
        <v>16142</v>
      </c>
      <c r="V16" s="28">
        <v>27682</v>
      </c>
      <c r="W16" s="28">
        <v>18000</v>
      </c>
      <c r="X16" s="28">
        <v>16229</v>
      </c>
      <c r="Y16" s="22"/>
    </row>
    <row r="17" spans="1:25" ht="13.5">
      <c r="A17" s="2" t="s">
        <v>41</v>
      </c>
      <c r="B17" s="28">
        <v>188719</v>
      </c>
      <c r="C17" s="28">
        <v>149811</v>
      </c>
      <c r="D17" s="28">
        <v>102238</v>
      </c>
      <c r="E17" s="22">
        <v>133226</v>
      </c>
      <c r="F17" s="28">
        <v>130181</v>
      </c>
      <c r="G17" s="28">
        <v>129832</v>
      </c>
      <c r="H17" s="28">
        <v>86763</v>
      </c>
      <c r="I17" s="22">
        <v>64156</v>
      </c>
      <c r="J17" s="28">
        <v>116517</v>
      </c>
      <c r="K17" s="28">
        <v>98204</v>
      </c>
      <c r="L17" s="28">
        <v>97654</v>
      </c>
      <c r="M17" s="22">
        <v>154520</v>
      </c>
      <c r="N17" s="28">
        <v>203880</v>
      </c>
      <c r="O17" s="28">
        <v>176865</v>
      </c>
      <c r="P17" s="28">
        <v>580752</v>
      </c>
      <c r="Q17" s="22">
        <v>88550</v>
      </c>
      <c r="R17" s="28">
        <v>144100</v>
      </c>
      <c r="S17" s="28">
        <v>107731</v>
      </c>
      <c r="T17" s="28">
        <v>82993</v>
      </c>
      <c r="U17" s="22">
        <v>32907</v>
      </c>
      <c r="V17" s="28">
        <v>106434</v>
      </c>
      <c r="W17" s="28">
        <v>108043</v>
      </c>
      <c r="X17" s="28">
        <v>96564</v>
      </c>
      <c r="Y17" s="22">
        <v>34560</v>
      </c>
    </row>
    <row r="18" spans="1:25" ht="13.5">
      <c r="A18" s="2" t="s">
        <v>159</v>
      </c>
      <c r="B18" s="28">
        <v>-13518</v>
      </c>
      <c r="C18" s="28">
        <v>-14495</v>
      </c>
      <c r="D18" s="28">
        <v>-15255</v>
      </c>
      <c r="E18" s="22">
        <v>-14011</v>
      </c>
      <c r="F18" s="28">
        <v>-16315</v>
      </c>
      <c r="G18" s="28">
        <v>-13519</v>
      </c>
      <c r="H18" s="28">
        <v>-13410</v>
      </c>
      <c r="I18" s="22">
        <v>-13731</v>
      </c>
      <c r="J18" s="28">
        <v>-18010</v>
      </c>
      <c r="K18" s="28">
        <v>-15713</v>
      </c>
      <c r="L18" s="28">
        <v>-15594</v>
      </c>
      <c r="M18" s="22">
        <v>-14986</v>
      </c>
      <c r="N18" s="28">
        <v>-11598</v>
      </c>
      <c r="O18" s="28">
        <v>-9275</v>
      </c>
      <c r="P18" s="28">
        <v>-8544</v>
      </c>
      <c r="Q18" s="22">
        <v>-9550</v>
      </c>
      <c r="R18" s="28">
        <v>-13351</v>
      </c>
      <c r="S18" s="28">
        <v>-9840</v>
      </c>
      <c r="T18" s="28">
        <v>-11297</v>
      </c>
      <c r="U18" s="22">
        <v>-10013</v>
      </c>
      <c r="V18" s="28">
        <v>-23769</v>
      </c>
      <c r="W18" s="28">
        <v>-20434</v>
      </c>
      <c r="X18" s="28">
        <v>-21490</v>
      </c>
      <c r="Y18" s="22">
        <v>-19319</v>
      </c>
    </row>
    <row r="19" spans="1:25" ht="13.5">
      <c r="A19" s="2" t="s">
        <v>42</v>
      </c>
      <c r="B19" s="28">
        <v>6477251</v>
      </c>
      <c r="C19" s="28">
        <v>5952627</v>
      </c>
      <c r="D19" s="28">
        <v>6496794</v>
      </c>
      <c r="E19" s="22">
        <v>5343356</v>
      </c>
      <c r="F19" s="28">
        <v>5044005</v>
      </c>
      <c r="G19" s="28">
        <v>4991247</v>
      </c>
      <c r="H19" s="28">
        <v>5218157</v>
      </c>
      <c r="I19" s="22">
        <v>5534851</v>
      </c>
      <c r="J19" s="28">
        <v>5601698</v>
      </c>
      <c r="K19" s="28">
        <v>4831942</v>
      </c>
      <c r="L19" s="28">
        <v>4651445</v>
      </c>
      <c r="M19" s="22">
        <v>4622804</v>
      </c>
      <c r="N19" s="28">
        <v>5073963</v>
      </c>
      <c r="O19" s="28">
        <v>4449583</v>
      </c>
      <c r="P19" s="28">
        <v>4120399</v>
      </c>
      <c r="Q19" s="22">
        <v>4485258</v>
      </c>
      <c r="R19" s="28">
        <v>4452284</v>
      </c>
      <c r="S19" s="28">
        <v>3906695</v>
      </c>
      <c r="T19" s="28">
        <v>3777572</v>
      </c>
      <c r="U19" s="22">
        <v>3909358</v>
      </c>
      <c r="V19" s="28">
        <v>4231508</v>
      </c>
      <c r="W19" s="28">
        <v>3862497</v>
      </c>
      <c r="X19" s="28">
        <v>3638666</v>
      </c>
      <c r="Y19" s="22">
        <v>3874634</v>
      </c>
    </row>
    <row r="20" spans="1:25" ht="13.5">
      <c r="A20" s="3" t="s">
        <v>43</v>
      </c>
      <c r="B20" s="28">
        <v>2529044</v>
      </c>
      <c r="C20" s="28">
        <v>2560991</v>
      </c>
      <c r="D20" s="28">
        <v>1615768</v>
      </c>
      <c r="E20" s="22">
        <v>1616413</v>
      </c>
      <c r="F20" s="28">
        <v>1625781</v>
      </c>
      <c r="G20" s="28">
        <v>1578704</v>
      </c>
      <c r="H20" s="28">
        <v>1607978</v>
      </c>
      <c r="I20" s="22">
        <v>1610241</v>
      </c>
      <c r="J20" s="28">
        <v>1597721</v>
      </c>
      <c r="K20" s="28">
        <v>1563287</v>
      </c>
      <c r="L20" s="28">
        <v>1584128</v>
      </c>
      <c r="M20" s="22">
        <v>1600979</v>
      </c>
      <c r="N20" s="28">
        <v>1610043</v>
      </c>
      <c r="O20" s="28">
        <v>1639525</v>
      </c>
      <c r="P20" s="28">
        <v>1653763</v>
      </c>
      <c r="Q20" s="22">
        <v>1177128</v>
      </c>
      <c r="R20" s="28">
        <v>1192927</v>
      </c>
      <c r="S20" s="28">
        <v>1212565</v>
      </c>
      <c r="T20" s="28">
        <v>1217902</v>
      </c>
      <c r="U20" s="22">
        <v>1237252</v>
      </c>
      <c r="V20" s="28">
        <v>1258387</v>
      </c>
      <c r="W20" s="28">
        <v>1274251</v>
      </c>
      <c r="X20" s="28">
        <v>1298332</v>
      </c>
      <c r="Y20" s="22">
        <v>1319005</v>
      </c>
    </row>
    <row r="21" spans="1:25" ht="13.5">
      <c r="A21" s="3" t="s">
        <v>160</v>
      </c>
      <c r="B21" s="28">
        <v>3104391</v>
      </c>
      <c r="C21" s="28">
        <v>3079217</v>
      </c>
      <c r="D21" s="28">
        <v>3079217</v>
      </c>
      <c r="E21" s="22">
        <v>3079217</v>
      </c>
      <c r="F21" s="28">
        <v>3076417</v>
      </c>
      <c r="G21" s="28">
        <v>3052827</v>
      </c>
      <c r="H21" s="28">
        <v>2477640</v>
      </c>
      <c r="I21" s="22">
        <v>2477640</v>
      </c>
      <c r="J21" s="28">
        <v>2534861</v>
      </c>
      <c r="K21" s="28">
        <v>2534861</v>
      </c>
      <c r="L21" s="28">
        <v>2534861</v>
      </c>
      <c r="M21" s="22">
        <v>2534861</v>
      </c>
      <c r="N21" s="28">
        <v>2534861</v>
      </c>
      <c r="O21" s="28">
        <v>2534861</v>
      </c>
      <c r="P21" s="28">
        <v>2534861</v>
      </c>
      <c r="Q21" s="22">
        <v>2534861</v>
      </c>
      <c r="R21" s="28">
        <v>2534861</v>
      </c>
      <c r="S21" s="28">
        <v>2534861</v>
      </c>
      <c r="T21" s="28">
        <v>2534861</v>
      </c>
      <c r="U21" s="22">
        <v>2534861</v>
      </c>
      <c r="V21" s="28">
        <v>2497866</v>
      </c>
      <c r="W21" s="28">
        <v>2457900</v>
      </c>
      <c r="X21" s="28">
        <v>1454692</v>
      </c>
      <c r="Y21" s="22">
        <v>1454692</v>
      </c>
    </row>
    <row r="22" spans="1:25" ht="13.5">
      <c r="A22" s="3" t="s">
        <v>161</v>
      </c>
      <c r="B22" s="28">
        <v>843901</v>
      </c>
      <c r="C22" s="28">
        <v>801224</v>
      </c>
      <c r="D22" s="28">
        <v>1145927</v>
      </c>
      <c r="E22" s="22">
        <v>789365</v>
      </c>
      <c r="F22" s="28">
        <v>454560</v>
      </c>
      <c r="G22" s="28">
        <v>481231</v>
      </c>
      <c r="H22" s="28">
        <v>507360</v>
      </c>
      <c r="I22" s="22">
        <v>48675</v>
      </c>
      <c r="J22" s="28">
        <v>516448</v>
      </c>
      <c r="K22" s="28">
        <v>529813</v>
      </c>
      <c r="L22" s="28">
        <v>457112</v>
      </c>
      <c r="M22" s="22">
        <v>52567</v>
      </c>
      <c r="N22" s="28">
        <v>475818</v>
      </c>
      <c r="O22" s="28">
        <v>490972</v>
      </c>
      <c r="P22" s="28">
        <v>442111</v>
      </c>
      <c r="Q22" s="22">
        <v>32169</v>
      </c>
      <c r="R22" s="28">
        <v>390803</v>
      </c>
      <c r="S22" s="28">
        <v>346599</v>
      </c>
      <c r="T22" s="28">
        <v>346940</v>
      </c>
      <c r="U22" s="22">
        <v>42752</v>
      </c>
      <c r="V22" s="28">
        <v>389973</v>
      </c>
      <c r="W22" s="28">
        <v>351102</v>
      </c>
      <c r="X22" s="28">
        <v>442716</v>
      </c>
      <c r="Y22" s="22"/>
    </row>
    <row r="23" spans="1:25" ht="13.5">
      <c r="A23" s="3" t="s">
        <v>48</v>
      </c>
      <c r="B23" s="28">
        <v>6477337</v>
      </c>
      <c r="C23" s="28">
        <v>6441433</v>
      </c>
      <c r="D23" s="28">
        <v>5840913</v>
      </c>
      <c r="E23" s="22">
        <v>5484996</v>
      </c>
      <c r="F23" s="28">
        <v>5156759</v>
      </c>
      <c r="G23" s="28">
        <v>5112763</v>
      </c>
      <c r="H23" s="28">
        <v>4592979</v>
      </c>
      <c r="I23" s="22">
        <v>4603367</v>
      </c>
      <c r="J23" s="28">
        <v>4649030</v>
      </c>
      <c r="K23" s="28">
        <v>4627962</v>
      </c>
      <c r="L23" s="28">
        <v>4576101</v>
      </c>
      <c r="M23" s="22">
        <v>4594696</v>
      </c>
      <c r="N23" s="28">
        <v>4620722</v>
      </c>
      <c r="O23" s="28">
        <v>4665359</v>
      </c>
      <c r="P23" s="28">
        <v>4630736</v>
      </c>
      <c r="Q23" s="22">
        <v>4287222</v>
      </c>
      <c r="R23" s="28">
        <v>4118592</v>
      </c>
      <c r="S23" s="28">
        <v>4094026</v>
      </c>
      <c r="T23" s="28">
        <v>4099704</v>
      </c>
      <c r="U23" s="22">
        <v>4116530</v>
      </c>
      <c r="V23" s="28">
        <v>4146226</v>
      </c>
      <c r="W23" s="28">
        <v>4083254</v>
      </c>
      <c r="X23" s="28">
        <v>3195741</v>
      </c>
      <c r="Y23" s="22">
        <v>3115133</v>
      </c>
    </row>
    <row r="24" spans="1:25" ht="13.5">
      <c r="A24" s="3" t="s">
        <v>41</v>
      </c>
      <c r="B24" s="28">
        <v>34234</v>
      </c>
      <c r="C24" s="28">
        <v>35609</v>
      </c>
      <c r="D24" s="28">
        <v>36197</v>
      </c>
      <c r="E24" s="22">
        <v>38416</v>
      </c>
      <c r="F24" s="28">
        <v>40151</v>
      </c>
      <c r="G24" s="28">
        <v>40846</v>
      </c>
      <c r="H24" s="28">
        <v>42267</v>
      </c>
      <c r="I24" s="22">
        <v>42945</v>
      </c>
      <c r="J24" s="28">
        <v>42999</v>
      </c>
      <c r="K24" s="28">
        <v>43333</v>
      </c>
      <c r="L24" s="28">
        <v>39990</v>
      </c>
      <c r="M24" s="22">
        <v>38070</v>
      </c>
      <c r="N24" s="28">
        <v>39309</v>
      </c>
      <c r="O24" s="28">
        <v>39353</v>
      </c>
      <c r="P24" s="28">
        <v>31347</v>
      </c>
      <c r="Q24" s="22">
        <v>31097</v>
      </c>
      <c r="R24" s="28">
        <v>33889</v>
      </c>
      <c r="S24" s="28">
        <v>32259</v>
      </c>
      <c r="T24" s="28">
        <v>30287</v>
      </c>
      <c r="U24" s="22">
        <v>32206</v>
      </c>
      <c r="V24" s="28">
        <v>33589</v>
      </c>
      <c r="W24" s="28">
        <v>35779</v>
      </c>
      <c r="X24" s="28">
        <v>37234</v>
      </c>
      <c r="Y24" s="22">
        <v>39717</v>
      </c>
    </row>
    <row r="25" spans="1:25" ht="13.5">
      <c r="A25" s="3" t="s">
        <v>51</v>
      </c>
      <c r="B25" s="28">
        <v>34234</v>
      </c>
      <c r="C25" s="28">
        <v>35609</v>
      </c>
      <c r="D25" s="28">
        <v>36197</v>
      </c>
      <c r="E25" s="22">
        <v>38416</v>
      </c>
      <c r="F25" s="28">
        <v>40151</v>
      </c>
      <c r="G25" s="28">
        <v>40846</v>
      </c>
      <c r="H25" s="28">
        <v>42267</v>
      </c>
      <c r="I25" s="22">
        <v>42945</v>
      </c>
      <c r="J25" s="28">
        <v>42999</v>
      </c>
      <c r="K25" s="28">
        <v>43333</v>
      </c>
      <c r="L25" s="28">
        <v>39990</v>
      </c>
      <c r="M25" s="22">
        <v>38070</v>
      </c>
      <c r="N25" s="28">
        <v>39309</v>
      </c>
      <c r="O25" s="28">
        <v>39353</v>
      </c>
      <c r="P25" s="28">
        <v>31347</v>
      </c>
      <c r="Q25" s="22">
        <v>31097</v>
      </c>
      <c r="R25" s="28">
        <v>33889</v>
      </c>
      <c r="S25" s="28">
        <v>32259</v>
      </c>
      <c r="T25" s="28">
        <v>30287</v>
      </c>
      <c r="U25" s="22">
        <v>32206</v>
      </c>
      <c r="V25" s="28">
        <v>33589</v>
      </c>
      <c r="W25" s="28">
        <v>35779</v>
      </c>
      <c r="X25" s="28">
        <v>37234</v>
      </c>
      <c r="Y25" s="22">
        <v>39717</v>
      </c>
    </row>
    <row r="26" spans="1:25" ht="13.5">
      <c r="A26" s="3" t="s">
        <v>41</v>
      </c>
      <c r="B26" s="28">
        <v>547308</v>
      </c>
      <c r="C26" s="28">
        <v>560885</v>
      </c>
      <c r="D26" s="28">
        <v>532238</v>
      </c>
      <c r="E26" s="22">
        <v>524878</v>
      </c>
      <c r="F26" s="28">
        <v>492593</v>
      </c>
      <c r="G26" s="28">
        <v>482711</v>
      </c>
      <c r="H26" s="28">
        <v>474111</v>
      </c>
      <c r="I26" s="22">
        <v>89374</v>
      </c>
      <c r="J26" s="28">
        <v>451773</v>
      </c>
      <c r="K26" s="28">
        <v>448691</v>
      </c>
      <c r="L26" s="28">
        <v>438891</v>
      </c>
      <c r="M26" s="22">
        <v>80097</v>
      </c>
      <c r="N26" s="28">
        <v>343681</v>
      </c>
      <c r="O26" s="28">
        <v>370606</v>
      </c>
      <c r="P26" s="28">
        <v>369694</v>
      </c>
      <c r="Q26" s="22">
        <v>68662</v>
      </c>
      <c r="R26" s="28">
        <v>352382</v>
      </c>
      <c r="S26" s="28">
        <v>343307</v>
      </c>
      <c r="T26" s="28">
        <v>336589</v>
      </c>
      <c r="U26" s="22">
        <v>65173</v>
      </c>
      <c r="V26" s="28">
        <v>335353</v>
      </c>
      <c r="W26" s="28">
        <v>338544</v>
      </c>
      <c r="X26" s="28">
        <v>340196</v>
      </c>
      <c r="Y26" s="22">
        <v>154876</v>
      </c>
    </row>
    <row r="27" spans="1:25" ht="13.5">
      <c r="A27" s="3" t="s">
        <v>159</v>
      </c>
      <c r="B27" s="28">
        <v>-18407</v>
      </c>
      <c r="C27" s="28">
        <v>-13579</v>
      </c>
      <c r="D27" s="28">
        <v>-12564</v>
      </c>
      <c r="E27" s="22">
        <v>-12309</v>
      </c>
      <c r="F27" s="28">
        <v>-14072</v>
      </c>
      <c r="G27" s="28">
        <v>-23367</v>
      </c>
      <c r="H27" s="28">
        <v>-23367</v>
      </c>
      <c r="I27" s="22">
        <v>-24358</v>
      </c>
      <c r="J27" s="28">
        <v>-27952</v>
      </c>
      <c r="K27" s="28">
        <v>-29739</v>
      </c>
      <c r="L27" s="28">
        <v>-26396</v>
      </c>
      <c r="M27" s="22">
        <v>-30463</v>
      </c>
      <c r="N27" s="28">
        <v>-29596</v>
      </c>
      <c r="O27" s="28">
        <v>-27440</v>
      </c>
      <c r="P27" s="28">
        <v>-19990</v>
      </c>
      <c r="Q27" s="22">
        <v>-17697</v>
      </c>
      <c r="R27" s="28">
        <v>-17032</v>
      </c>
      <c r="S27" s="28">
        <v>-22914</v>
      </c>
      <c r="T27" s="28">
        <v>-19989</v>
      </c>
      <c r="U27" s="22">
        <v>-19142</v>
      </c>
      <c r="V27" s="28">
        <v>-12270</v>
      </c>
      <c r="W27" s="28">
        <v>-13384</v>
      </c>
      <c r="X27" s="28">
        <v>-16998</v>
      </c>
      <c r="Y27" s="22">
        <v>-15048</v>
      </c>
    </row>
    <row r="28" spans="1:25" ht="13.5">
      <c r="A28" s="3" t="s">
        <v>56</v>
      </c>
      <c r="B28" s="28">
        <v>528901</v>
      </c>
      <c r="C28" s="28">
        <v>547305</v>
      </c>
      <c r="D28" s="28">
        <v>519674</v>
      </c>
      <c r="E28" s="22">
        <v>512569</v>
      </c>
      <c r="F28" s="28">
        <v>478521</v>
      </c>
      <c r="G28" s="28">
        <v>459343</v>
      </c>
      <c r="H28" s="28">
        <v>450744</v>
      </c>
      <c r="I28" s="22">
        <v>444631</v>
      </c>
      <c r="J28" s="28">
        <v>423820</v>
      </c>
      <c r="K28" s="28">
        <v>418952</v>
      </c>
      <c r="L28" s="28">
        <v>412495</v>
      </c>
      <c r="M28" s="22">
        <v>329219</v>
      </c>
      <c r="N28" s="28">
        <v>314085</v>
      </c>
      <c r="O28" s="28">
        <v>343165</v>
      </c>
      <c r="P28" s="28">
        <v>349704</v>
      </c>
      <c r="Q28" s="22">
        <v>347997</v>
      </c>
      <c r="R28" s="28">
        <v>335349</v>
      </c>
      <c r="S28" s="28">
        <v>320392</v>
      </c>
      <c r="T28" s="28">
        <v>316599</v>
      </c>
      <c r="U28" s="22">
        <v>305995</v>
      </c>
      <c r="V28" s="28">
        <v>323082</v>
      </c>
      <c r="W28" s="28">
        <v>325160</v>
      </c>
      <c r="X28" s="28">
        <v>323198</v>
      </c>
      <c r="Y28" s="22">
        <v>402187</v>
      </c>
    </row>
    <row r="29" spans="1:25" ht="13.5">
      <c r="A29" s="2" t="s">
        <v>57</v>
      </c>
      <c r="B29" s="28">
        <v>7040473</v>
      </c>
      <c r="C29" s="28">
        <v>7024348</v>
      </c>
      <c r="D29" s="28">
        <v>6396785</v>
      </c>
      <c r="E29" s="22">
        <v>6035981</v>
      </c>
      <c r="F29" s="28">
        <v>5675432</v>
      </c>
      <c r="G29" s="28">
        <v>5612953</v>
      </c>
      <c r="H29" s="28">
        <v>5085990</v>
      </c>
      <c r="I29" s="22">
        <v>5090944</v>
      </c>
      <c r="J29" s="28">
        <v>5115850</v>
      </c>
      <c r="K29" s="28">
        <v>5090247</v>
      </c>
      <c r="L29" s="28">
        <v>5028587</v>
      </c>
      <c r="M29" s="22">
        <v>4961986</v>
      </c>
      <c r="N29" s="28">
        <v>4974118</v>
      </c>
      <c r="O29" s="28">
        <v>5047879</v>
      </c>
      <c r="P29" s="28">
        <v>5011787</v>
      </c>
      <c r="Q29" s="22">
        <v>4666317</v>
      </c>
      <c r="R29" s="28">
        <v>4487831</v>
      </c>
      <c r="S29" s="28">
        <v>4446678</v>
      </c>
      <c r="T29" s="28">
        <v>4446590</v>
      </c>
      <c r="U29" s="22">
        <v>4454733</v>
      </c>
      <c r="V29" s="28">
        <v>4502899</v>
      </c>
      <c r="W29" s="28">
        <v>4444194</v>
      </c>
      <c r="X29" s="28">
        <v>3556173</v>
      </c>
      <c r="Y29" s="22">
        <v>3557037</v>
      </c>
    </row>
    <row r="30" spans="1:25" ht="14.25" thickBot="1">
      <c r="A30" s="4" t="s">
        <v>58</v>
      </c>
      <c r="B30" s="29">
        <v>13517724</v>
      </c>
      <c r="C30" s="29">
        <v>12976975</v>
      </c>
      <c r="D30" s="29">
        <v>12893580</v>
      </c>
      <c r="E30" s="23">
        <v>11379338</v>
      </c>
      <c r="F30" s="29">
        <v>10719438</v>
      </c>
      <c r="G30" s="29">
        <v>10604200</v>
      </c>
      <c r="H30" s="29">
        <v>10304148</v>
      </c>
      <c r="I30" s="23">
        <v>10625796</v>
      </c>
      <c r="J30" s="29">
        <v>10717549</v>
      </c>
      <c r="K30" s="29">
        <v>9922189</v>
      </c>
      <c r="L30" s="29">
        <v>9680032</v>
      </c>
      <c r="M30" s="23">
        <v>9584791</v>
      </c>
      <c r="N30" s="29">
        <v>10048081</v>
      </c>
      <c r="O30" s="29">
        <v>9497463</v>
      </c>
      <c r="P30" s="29">
        <v>9132187</v>
      </c>
      <c r="Q30" s="23">
        <v>9151576</v>
      </c>
      <c r="R30" s="29">
        <v>8940116</v>
      </c>
      <c r="S30" s="29">
        <v>8353374</v>
      </c>
      <c r="T30" s="29">
        <v>8224162</v>
      </c>
      <c r="U30" s="23">
        <v>8364091</v>
      </c>
      <c r="V30" s="29">
        <v>8734407</v>
      </c>
      <c r="W30" s="29">
        <v>8306692</v>
      </c>
      <c r="X30" s="29">
        <v>7194840</v>
      </c>
      <c r="Y30" s="23">
        <v>7431672</v>
      </c>
    </row>
    <row r="31" spans="1:25" ht="14.25" thickTop="1">
      <c r="A31" s="2" t="s">
        <v>162</v>
      </c>
      <c r="B31" s="28">
        <v>1881330</v>
      </c>
      <c r="C31" s="28">
        <v>1374646</v>
      </c>
      <c r="D31" s="28">
        <v>1455626</v>
      </c>
      <c r="E31" s="22">
        <v>1436726</v>
      </c>
      <c r="F31" s="28">
        <v>1606122</v>
      </c>
      <c r="G31" s="28">
        <v>1441798</v>
      </c>
      <c r="H31" s="28">
        <v>1427045</v>
      </c>
      <c r="I31" s="22">
        <v>1559667</v>
      </c>
      <c r="J31" s="28">
        <v>1794165</v>
      </c>
      <c r="K31" s="28">
        <v>1343461</v>
      </c>
      <c r="L31" s="28">
        <v>1150694</v>
      </c>
      <c r="M31" s="22">
        <v>1118977</v>
      </c>
      <c r="N31" s="28">
        <v>1591397</v>
      </c>
      <c r="O31" s="28">
        <v>1132686</v>
      </c>
      <c r="P31" s="28">
        <v>1032080</v>
      </c>
      <c r="Q31" s="22">
        <v>1056629</v>
      </c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2" t="s">
        <v>163</v>
      </c>
      <c r="B32" s="28">
        <v>560000</v>
      </c>
      <c r="C32" s="28">
        <v>660000</v>
      </c>
      <c r="D32" s="28">
        <v>510000</v>
      </c>
      <c r="E32" s="22">
        <v>800000</v>
      </c>
      <c r="F32" s="28">
        <v>580000</v>
      </c>
      <c r="G32" s="28">
        <v>575001</v>
      </c>
      <c r="H32" s="28">
        <v>550000</v>
      </c>
      <c r="I32" s="22">
        <v>400000</v>
      </c>
      <c r="J32" s="28">
        <v>460000</v>
      </c>
      <c r="K32" s="28">
        <v>350000</v>
      </c>
      <c r="L32" s="28">
        <v>350000</v>
      </c>
      <c r="M32" s="22">
        <v>365000</v>
      </c>
      <c r="N32" s="28">
        <v>400000</v>
      </c>
      <c r="O32" s="28">
        <v>403336</v>
      </c>
      <c r="P32" s="28">
        <v>483334</v>
      </c>
      <c r="Q32" s="22">
        <v>383068</v>
      </c>
      <c r="R32" s="28">
        <v>483267</v>
      </c>
      <c r="S32" s="28">
        <v>381788</v>
      </c>
      <c r="T32" s="28">
        <v>429197</v>
      </c>
      <c r="U32" s="22">
        <v>413468</v>
      </c>
      <c r="V32" s="28">
        <v>513367</v>
      </c>
      <c r="W32" s="28">
        <v>430000</v>
      </c>
      <c r="X32" s="28">
        <v>430000</v>
      </c>
      <c r="Y32" s="22">
        <v>430000</v>
      </c>
    </row>
    <row r="33" spans="1:25" ht="13.5">
      <c r="A33" s="2" t="s">
        <v>164</v>
      </c>
      <c r="B33" s="28">
        <v>618813</v>
      </c>
      <c r="C33" s="28">
        <v>587972</v>
      </c>
      <c r="D33" s="28">
        <v>604546</v>
      </c>
      <c r="E33" s="22">
        <v>556000</v>
      </c>
      <c r="F33" s="28">
        <v>494820</v>
      </c>
      <c r="G33" s="28">
        <v>474690</v>
      </c>
      <c r="H33" s="28">
        <v>448218</v>
      </c>
      <c r="I33" s="22">
        <v>441738</v>
      </c>
      <c r="J33" s="28">
        <v>410358</v>
      </c>
      <c r="K33" s="28">
        <v>408108</v>
      </c>
      <c r="L33" s="28">
        <v>396108</v>
      </c>
      <c r="M33" s="22">
        <v>355023</v>
      </c>
      <c r="N33" s="28">
        <v>318398</v>
      </c>
      <c r="O33" s="28">
        <v>302773</v>
      </c>
      <c r="P33" s="28">
        <v>249908</v>
      </c>
      <c r="Q33" s="22">
        <v>235412</v>
      </c>
      <c r="R33" s="28">
        <v>221760</v>
      </c>
      <c r="S33" s="28">
        <v>207504</v>
      </c>
      <c r="T33" s="28">
        <v>209652</v>
      </c>
      <c r="U33" s="22">
        <v>197342</v>
      </c>
      <c r="V33" s="28">
        <v>178738</v>
      </c>
      <c r="W33" s="28">
        <v>182078</v>
      </c>
      <c r="X33" s="28">
        <v>187941</v>
      </c>
      <c r="Y33" s="22">
        <v>199419</v>
      </c>
    </row>
    <row r="34" spans="1:25" ht="13.5">
      <c r="A34" s="2" t="s">
        <v>62</v>
      </c>
      <c r="B34" s="28">
        <v>21180</v>
      </c>
      <c r="C34" s="28">
        <v>104303</v>
      </c>
      <c r="D34" s="28">
        <v>65470</v>
      </c>
      <c r="E34" s="22">
        <v>128804</v>
      </c>
      <c r="F34" s="28">
        <v>60533</v>
      </c>
      <c r="G34" s="28">
        <v>138675</v>
      </c>
      <c r="H34" s="28">
        <v>61640</v>
      </c>
      <c r="I34" s="22">
        <v>209742</v>
      </c>
      <c r="J34" s="28">
        <v>150906</v>
      </c>
      <c r="K34" s="28">
        <v>86312</v>
      </c>
      <c r="L34" s="28">
        <v>48415</v>
      </c>
      <c r="M34" s="22">
        <v>62597</v>
      </c>
      <c r="N34" s="28">
        <v>28030</v>
      </c>
      <c r="O34" s="28">
        <v>44341</v>
      </c>
      <c r="P34" s="28">
        <v>18194</v>
      </c>
      <c r="Q34" s="22">
        <v>59453</v>
      </c>
      <c r="R34" s="28">
        <v>67415</v>
      </c>
      <c r="S34" s="28">
        <v>98121</v>
      </c>
      <c r="T34" s="28">
        <v>38038</v>
      </c>
      <c r="U34" s="22">
        <v>109791</v>
      </c>
      <c r="V34" s="28">
        <v>91790</v>
      </c>
      <c r="W34" s="28">
        <v>135626</v>
      </c>
      <c r="X34" s="28">
        <v>45050</v>
      </c>
      <c r="Y34" s="22">
        <v>114136</v>
      </c>
    </row>
    <row r="35" spans="1:25" ht="13.5">
      <c r="A35" s="2" t="s">
        <v>59</v>
      </c>
      <c r="B35" s="28">
        <v>836003</v>
      </c>
      <c r="C35" s="28">
        <v>714781</v>
      </c>
      <c r="D35" s="28">
        <v>777540</v>
      </c>
      <c r="E35" s="22">
        <v>721836</v>
      </c>
      <c r="F35" s="28">
        <v>714338</v>
      </c>
      <c r="G35" s="28">
        <v>713714</v>
      </c>
      <c r="H35" s="28">
        <v>676417</v>
      </c>
      <c r="I35" s="22">
        <v>781218</v>
      </c>
      <c r="J35" s="28">
        <v>746140</v>
      </c>
      <c r="K35" s="28">
        <v>600101</v>
      </c>
      <c r="L35" s="28">
        <v>569605</v>
      </c>
      <c r="M35" s="22">
        <v>562563</v>
      </c>
      <c r="N35" s="28">
        <v>622382</v>
      </c>
      <c r="O35" s="28">
        <v>519013</v>
      </c>
      <c r="P35" s="28">
        <v>574257</v>
      </c>
      <c r="Q35" s="22">
        <v>537252</v>
      </c>
      <c r="R35" s="28">
        <v>558078</v>
      </c>
      <c r="S35" s="28">
        <v>487930</v>
      </c>
      <c r="T35" s="28">
        <v>497448</v>
      </c>
      <c r="U35" s="22">
        <v>487502</v>
      </c>
      <c r="V35" s="28">
        <v>549239</v>
      </c>
      <c r="W35" s="28">
        <v>493963</v>
      </c>
      <c r="X35" s="28">
        <v>493585</v>
      </c>
      <c r="Y35" s="22">
        <v>521421</v>
      </c>
    </row>
    <row r="36" spans="1:25" ht="13.5">
      <c r="A36" s="2" t="s">
        <v>64</v>
      </c>
      <c r="B36" s="28">
        <v>15142</v>
      </c>
      <c r="C36" s="28">
        <v>66419</v>
      </c>
      <c r="D36" s="28">
        <v>17194</v>
      </c>
      <c r="E36" s="22">
        <v>65935</v>
      </c>
      <c r="F36" s="28">
        <v>16863</v>
      </c>
      <c r="G36" s="28">
        <v>69288</v>
      </c>
      <c r="H36" s="28">
        <v>16818</v>
      </c>
      <c r="I36" s="22">
        <v>68839</v>
      </c>
      <c r="J36" s="28">
        <v>16012</v>
      </c>
      <c r="K36" s="28">
        <v>58267</v>
      </c>
      <c r="L36" s="28">
        <v>15631</v>
      </c>
      <c r="M36" s="22">
        <v>57353</v>
      </c>
      <c r="N36" s="28">
        <v>14318</v>
      </c>
      <c r="O36" s="28"/>
      <c r="P36" s="28"/>
      <c r="Q36" s="22">
        <v>53936</v>
      </c>
      <c r="R36" s="28">
        <v>16322</v>
      </c>
      <c r="S36" s="28">
        <v>59611</v>
      </c>
      <c r="T36" s="28">
        <v>16734</v>
      </c>
      <c r="U36" s="22">
        <v>53183</v>
      </c>
      <c r="V36" s="28">
        <v>16713</v>
      </c>
      <c r="W36" s="28">
        <v>62778</v>
      </c>
      <c r="X36" s="28">
        <v>16224</v>
      </c>
      <c r="Y36" s="22">
        <v>54972</v>
      </c>
    </row>
    <row r="37" spans="1:25" ht="13.5">
      <c r="A37" s="2" t="s">
        <v>41</v>
      </c>
      <c r="B37" s="28">
        <v>138080</v>
      </c>
      <c r="C37" s="28">
        <v>108623</v>
      </c>
      <c r="D37" s="28">
        <v>154153</v>
      </c>
      <c r="E37" s="22">
        <v>100855</v>
      </c>
      <c r="F37" s="28">
        <v>127142</v>
      </c>
      <c r="G37" s="28">
        <v>125941</v>
      </c>
      <c r="H37" s="28">
        <v>142276</v>
      </c>
      <c r="I37" s="22">
        <v>44147</v>
      </c>
      <c r="J37" s="28">
        <v>121188</v>
      </c>
      <c r="K37" s="28">
        <v>95375</v>
      </c>
      <c r="L37" s="28">
        <v>107869</v>
      </c>
      <c r="M37" s="22">
        <v>12488</v>
      </c>
      <c r="N37" s="28">
        <v>99782</v>
      </c>
      <c r="O37" s="28">
        <v>79819</v>
      </c>
      <c r="P37" s="28">
        <v>90684</v>
      </c>
      <c r="Q37" s="22">
        <v>11127</v>
      </c>
      <c r="R37" s="28">
        <v>95082</v>
      </c>
      <c r="S37" s="28">
        <v>65075</v>
      </c>
      <c r="T37" s="28">
        <v>83203</v>
      </c>
      <c r="U37" s="22">
        <v>16172</v>
      </c>
      <c r="V37" s="28">
        <v>97780</v>
      </c>
      <c r="W37" s="28">
        <v>74223</v>
      </c>
      <c r="X37" s="28">
        <v>74068</v>
      </c>
      <c r="Y37" s="22">
        <v>20421</v>
      </c>
    </row>
    <row r="38" spans="1:25" ht="13.5">
      <c r="A38" s="2" t="s">
        <v>65</v>
      </c>
      <c r="B38" s="28">
        <v>4070551</v>
      </c>
      <c r="C38" s="28">
        <v>3616745</v>
      </c>
      <c r="D38" s="28">
        <v>3584533</v>
      </c>
      <c r="E38" s="22">
        <v>3810158</v>
      </c>
      <c r="F38" s="28">
        <v>3599820</v>
      </c>
      <c r="G38" s="28">
        <v>3539109</v>
      </c>
      <c r="H38" s="28">
        <v>3322416</v>
      </c>
      <c r="I38" s="22">
        <v>3569095</v>
      </c>
      <c r="J38" s="28">
        <v>3698770</v>
      </c>
      <c r="K38" s="28">
        <v>2941625</v>
      </c>
      <c r="L38" s="28">
        <v>2638325</v>
      </c>
      <c r="M38" s="22">
        <v>2620554</v>
      </c>
      <c r="N38" s="28">
        <v>3074309</v>
      </c>
      <c r="O38" s="28">
        <v>2481970</v>
      </c>
      <c r="P38" s="28">
        <v>2448459</v>
      </c>
      <c r="Q38" s="22">
        <v>2414507</v>
      </c>
      <c r="R38" s="28">
        <v>2767345</v>
      </c>
      <c r="S38" s="28">
        <v>2305233</v>
      </c>
      <c r="T38" s="28">
        <v>2207849</v>
      </c>
      <c r="U38" s="22">
        <v>2372604</v>
      </c>
      <c r="V38" s="28">
        <v>2839558</v>
      </c>
      <c r="W38" s="28">
        <v>2453681</v>
      </c>
      <c r="X38" s="28">
        <v>2277342</v>
      </c>
      <c r="Y38" s="22">
        <v>2586163</v>
      </c>
    </row>
    <row r="39" spans="1:25" ht="13.5">
      <c r="A39" s="2" t="s">
        <v>165</v>
      </c>
      <c r="B39" s="28">
        <v>4450583</v>
      </c>
      <c r="C39" s="28">
        <v>4372990</v>
      </c>
      <c r="D39" s="28">
        <v>4515649</v>
      </c>
      <c r="E39" s="22">
        <v>2810288</v>
      </c>
      <c r="F39" s="28">
        <v>2494098</v>
      </c>
      <c r="G39" s="28">
        <v>2530718</v>
      </c>
      <c r="H39" s="28">
        <v>2566732</v>
      </c>
      <c r="I39" s="22">
        <v>2682754</v>
      </c>
      <c r="J39" s="28">
        <v>2618916</v>
      </c>
      <c r="K39" s="28">
        <v>2718068</v>
      </c>
      <c r="L39" s="28">
        <v>2820470</v>
      </c>
      <c r="M39" s="22">
        <v>2741592</v>
      </c>
      <c r="N39" s="28">
        <v>2748254</v>
      </c>
      <c r="O39" s="28">
        <v>2833416</v>
      </c>
      <c r="P39" s="28">
        <v>2554798</v>
      </c>
      <c r="Q39" s="22">
        <v>2549605</v>
      </c>
      <c r="R39" s="28">
        <v>2000077</v>
      </c>
      <c r="S39" s="28">
        <v>1963903</v>
      </c>
      <c r="T39" s="28">
        <v>2013903</v>
      </c>
      <c r="U39" s="22">
        <v>1974631</v>
      </c>
      <c r="V39" s="28">
        <v>1903748</v>
      </c>
      <c r="W39" s="28">
        <v>1938495</v>
      </c>
      <c r="X39" s="28">
        <v>1101122</v>
      </c>
      <c r="Y39" s="22">
        <v>1145299</v>
      </c>
    </row>
    <row r="40" spans="1:25" ht="13.5">
      <c r="A40" s="2" t="s">
        <v>66</v>
      </c>
      <c r="B40" s="28">
        <v>48370</v>
      </c>
      <c r="C40" s="28">
        <v>47340</v>
      </c>
      <c r="D40" s="28">
        <v>46051</v>
      </c>
      <c r="E40" s="22">
        <v>46428</v>
      </c>
      <c r="F40" s="28">
        <v>45805</v>
      </c>
      <c r="G40" s="28">
        <v>44299</v>
      </c>
      <c r="H40" s="28">
        <v>43611</v>
      </c>
      <c r="I40" s="22">
        <v>43123</v>
      </c>
      <c r="J40" s="28">
        <v>42077</v>
      </c>
      <c r="K40" s="28">
        <v>40792</v>
      </c>
      <c r="L40" s="28">
        <v>43238</v>
      </c>
      <c r="M40" s="22">
        <v>41967</v>
      </c>
      <c r="N40" s="28">
        <v>42099</v>
      </c>
      <c r="O40" s="28">
        <v>41692</v>
      </c>
      <c r="P40" s="28">
        <v>46138</v>
      </c>
      <c r="Q40" s="22">
        <v>46840</v>
      </c>
      <c r="R40" s="28">
        <v>45357</v>
      </c>
      <c r="S40" s="28">
        <v>45167</v>
      </c>
      <c r="T40" s="28">
        <v>44186</v>
      </c>
      <c r="U40" s="22">
        <v>43348</v>
      </c>
      <c r="V40" s="28">
        <v>42262</v>
      </c>
      <c r="W40" s="28">
        <v>41530</v>
      </c>
      <c r="X40" s="28">
        <v>47286</v>
      </c>
      <c r="Y40" s="22">
        <v>48238</v>
      </c>
    </row>
    <row r="41" spans="1:25" ht="13.5">
      <c r="A41" s="2" t="s">
        <v>41</v>
      </c>
      <c r="B41" s="28">
        <v>173781</v>
      </c>
      <c r="C41" s="28">
        <v>189459</v>
      </c>
      <c r="D41" s="28">
        <v>72581</v>
      </c>
      <c r="E41" s="22">
        <v>78083</v>
      </c>
      <c r="F41" s="28">
        <v>85776</v>
      </c>
      <c r="G41" s="28">
        <v>88646</v>
      </c>
      <c r="H41" s="28">
        <v>95539</v>
      </c>
      <c r="I41" s="22">
        <v>6100</v>
      </c>
      <c r="J41" s="28">
        <v>98941</v>
      </c>
      <c r="K41" s="28">
        <v>104108</v>
      </c>
      <c r="L41" s="28">
        <v>104808</v>
      </c>
      <c r="M41" s="22">
        <v>5744</v>
      </c>
      <c r="N41" s="28">
        <v>116041</v>
      </c>
      <c r="O41" s="28">
        <v>124546</v>
      </c>
      <c r="P41" s="28">
        <v>86328</v>
      </c>
      <c r="Q41" s="22">
        <v>4980</v>
      </c>
      <c r="R41" s="28">
        <v>94398</v>
      </c>
      <c r="S41" s="28">
        <v>92046</v>
      </c>
      <c r="T41" s="28">
        <v>91647</v>
      </c>
      <c r="U41" s="22">
        <v>2790</v>
      </c>
      <c r="V41" s="28">
        <v>90942</v>
      </c>
      <c r="W41" s="28">
        <v>96695</v>
      </c>
      <c r="X41" s="28">
        <v>116870</v>
      </c>
      <c r="Y41" s="22">
        <v>700</v>
      </c>
    </row>
    <row r="42" spans="1:25" ht="13.5">
      <c r="A42" s="2" t="s">
        <v>67</v>
      </c>
      <c r="B42" s="28">
        <v>4672734</v>
      </c>
      <c r="C42" s="28">
        <v>4609789</v>
      </c>
      <c r="D42" s="28">
        <v>4634281</v>
      </c>
      <c r="E42" s="22">
        <v>2934800</v>
      </c>
      <c r="F42" s="28">
        <v>2625680</v>
      </c>
      <c r="G42" s="28">
        <v>2663664</v>
      </c>
      <c r="H42" s="28">
        <v>2705882</v>
      </c>
      <c r="I42" s="22">
        <v>2820598</v>
      </c>
      <c r="J42" s="28">
        <v>2759934</v>
      </c>
      <c r="K42" s="28">
        <v>2862968</v>
      </c>
      <c r="L42" s="28">
        <v>2968516</v>
      </c>
      <c r="M42" s="22">
        <v>2897091</v>
      </c>
      <c r="N42" s="28">
        <v>2912127</v>
      </c>
      <c r="O42" s="28">
        <v>3005387</v>
      </c>
      <c r="P42" s="28">
        <v>2692996</v>
      </c>
      <c r="Q42" s="22">
        <v>2685261</v>
      </c>
      <c r="R42" s="28">
        <v>2139832</v>
      </c>
      <c r="S42" s="28">
        <v>2101117</v>
      </c>
      <c r="T42" s="28">
        <v>2149737</v>
      </c>
      <c r="U42" s="22">
        <v>2107450</v>
      </c>
      <c r="V42" s="28">
        <v>2036952</v>
      </c>
      <c r="W42" s="28">
        <v>2076721</v>
      </c>
      <c r="X42" s="28">
        <v>1265278</v>
      </c>
      <c r="Y42" s="22">
        <v>1194237</v>
      </c>
    </row>
    <row r="43" spans="1:25" ht="14.25" thickBot="1">
      <c r="A43" s="4" t="s">
        <v>68</v>
      </c>
      <c r="B43" s="29">
        <v>8743285</v>
      </c>
      <c r="C43" s="29">
        <v>8226535</v>
      </c>
      <c r="D43" s="29">
        <v>8218814</v>
      </c>
      <c r="E43" s="23">
        <v>6744958</v>
      </c>
      <c r="F43" s="29">
        <v>6225500</v>
      </c>
      <c r="G43" s="29">
        <v>6202774</v>
      </c>
      <c r="H43" s="29">
        <v>6028298</v>
      </c>
      <c r="I43" s="23">
        <v>6389694</v>
      </c>
      <c r="J43" s="29">
        <v>6458705</v>
      </c>
      <c r="K43" s="29">
        <v>5804594</v>
      </c>
      <c r="L43" s="29">
        <v>5606842</v>
      </c>
      <c r="M43" s="23">
        <v>5517646</v>
      </c>
      <c r="N43" s="29">
        <v>5986436</v>
      </c>
      <c r="O43" s="29">
        <v>5487357</v>
      </c>
      <c r="P43" s="29">
        <v>5141455</v>
      </c>
      <c r="Q43" s="23">
        <v>5099769</v>
      </c>
      <c r="R43" s="29">
        <v>4907178</v>
      </c>
      <c r="S43" s="29">
        <v>4406350</v>
      </c>
      <c r="T43" s="29">
        <v>4357586</v>
      </c>
      <c r="U43" s="23">
        <v>4480055</v>
      </c>
      <c r="V43" s="29">
        <v>4876511</v>
      </c>
      <c r="W43" s="29">
        <v>4530402</v>
      </c>
      <c r="X43" s="29">
        <v>3542621</v>
      </c>
      <c r="Y43" s="23">
        <v>3780401</v>
      </c>
    </row>
    <row r="44" spans="1:25" ht="14.25" thickTop="1">
      <c r="A44" s="2" t="s">
        <v>69</v>
      </c>
      <c r="B44" s="28">
        <v>759755</v>
      </c>
      <c r="C44" s="28">
        <v>759755</v>
      </c>
      <c r="D44" s="28">
        <v>759755</v>
      </c>
      <c r="E44" s="22">
        <v>759755</v>
      </c>
      <c r="F44" s="28">
        <v>759755</v>
      </c>
      <c r="G44" s="28">
        <v>759755</v>
      </c>
      <c r="H44" s="28">
        <v>759755</v>
      </c>
      <c r="I44" s="22">
        <v>759755</v>
      </c>
      <c r="J44" s="28">
        <v>759755</v>
      </c>
      <c r="K44" s="28">
        <v>759755</v>
      </c>
      <c r="L44" s="28">
        <v>759755</v>
      </c>
      <c r="M44" s="22">
        <v>759755</v>
      </c>
      <c r="N44" s="28">
        <v>759755</v>
      </c>
      <c r="O44" s="28">
        <v>759755</v>
      </c>
      <c r="P44" s="28">
        <v>759755</v>
      </c>
      <c r="Q44" s="22">
        <v>759755</v>
      </c>
      <c r="R44" s="28">
        <v>759755</v>
      </c>
      <c r="S44" s="28">
        <v>759755</v>
      </c>
      <c r="T44" s="28">
        <v>759755</v>
      </c>
      <c r="U44" s="22">
        <v>759755</v>
      </c>
      <c r="V44" s="28">
        <v>759755</v>
      </c>
      <c r="W44" s="28">
        <v>759755</v>
      </c>
      <c r="X44" s="28">
        <v>759755</v>
      </c>
      <c r="Y44" s="22">
        <v>759755</v>
      </c>
    </row>
    <row r="45" spans="1:25" ht="13.5">
      <c r="A45" s="2" t="s">
        <v>72</v>
      </c>
      <c r="B45" s="28">
        <v>1572315</v>
      </c>
      <c r="C45" s="28">
        <v>1572315</v>
      </c>
      <c r="D45" s="28">
        <v>1572315</v>
      </c>
      <c r="E45" s="22">
        <v>1572315</v>
      </c>
      <c r="F45" s="28">
        <v>1582150</v>
      </c>
      <c r="G45" s="28">
        <v>1591242</v>
      </c>
      <c r="H45" s="28">
        <v>1591242</v>
      </c>
      <c r="I45" s="22">
        <v>1591242</v>
      </c>
      <c r="J45" s="28">
        <v>1591242</v>
      </c>
      <c r="K45" s="28">
        <v>1591242</v>
      </c>
      <c r="L45" s="28">
        <v>1591242</v>
      </c>
      <c r="M45" s="22">
        <v>1591242</v>
      </c>
      <c r="N45" s="28">
        <v>1591242</v>
      </c>
      <c r="O45" s="28">
        <v>1591242</v>
      </c>
      <c r="P45" s="28">
        <v>1591242</v>
      </c>
      <c r="Q45" s="22">
        <v>1591242</v>
      </c>
      <c r="R45" s="28">
        <v>1591242</v>
      </c>
      <c r="S45" s="28">
        <v>1591242</v>
      </c>
      <c r="T45" s="28">
        <v>1591242</v>
      </c>
      <c r="U45" s="22">
        <v>1591242</v>
      </c>
      <c r="V45" s="28">
        <v>1591242</v>
      </c>
      <c r="W45" s="28">
        <v>1591242</v>
      </c>
      <c r="X45" s="28">
        <v>1591242</v>
      </c>
      <c r="Y45" s="22">
        <v>1591242</v>
      </c>
    </row>
    <row r="46" spans="1:25" ht="13.5">
      <c r="A46" s="2" t="s">
        <v>74</v>
      </c>
      <c r="B46" s="28">
        <v>2528321</v>
      </c>
      <c r="C46" s="28">
        <v>2500294</v>
      </c>
      <c r="D46" s="28">
        <v>2441285</v>
      </c>
      <c r="E46" s="22">
        <v>2404633</v>
      </c>
      <c r="F46" s="28">
        <v>2290324</v>
      </c>
      <c r="G46" s="28">
        <v>2223516</v>
      </c>
      <c r="H46" s="28">
        <v>2098616</v>
      </c>
      <c r="I46" s="22">
        <v>2055668</v>
      </c>
      <c r="J46" s="28">
        <v>2086543</v>
      </c>
      <c r="K46" s="28">
        <v>1946814</v>
      </c>
      <c r="L46" s="28">
        <v>1898672</v>
      </c>
      <c r="M46" s="22">
        <v>1893545</v>
      </c>
      <c r="N46" s="28">
        <v>1892279</v>
      </c>
      <c r="O46" s="28">
        <v>1846902</v>
      </c>
      <c r="P46" s="28">
        <v>1825529</v>
      </c>
      <c r="Q46" s="22">
        <v>1882609</v>
      </c>
      <c r="R46" s="28">
        <v>1865283</v>
      </c>
      <c r="S46" s="28">
        <v>1776443</v>
      </c>
      <c r="T46" s="28">
        <v>1694094</v>
      </c>
      <c r="U46" s="22">
        <v>1714839</v>
      </c>
      <c r="V46" s="28">
        <v>1659773</v>
      </c>
      <c r="W46" s="28">
        <v>1558397</v>
      </c>
      <c r="X46" s="28">
        <v>1434039</v>
      </c>
      <c r="Y46" s="22">
        <v>1432961</v>
      </c>
    </row>
    <row r="47" spans="1:25" ht="13.5">
      <c r="A47" s="2" t="s">
        <v>75</v>
      </c>
      <c r="B47" s="28">
        <v>-137471</v>
      </c>
      <c r="C47" s="28">
        <v>-137471</v>
      </c>
      <c r="D47" s="28">
        <v>-137471</v>
      </c>
      <c r="E47" s="22">
        <v>-137471</v>
      </c>
      <c r="F47" s="28">
        <v>-156739</v>
      </c>
      <c r="G47" s="28">
        <v>-174508</v>
      </c>
      <c r="H47" s="28">
        <v>-174508</v>
      </c>
      <c r="I47" s="22">
        <v>-174508</v>
      </c>
      <c r="J47" s="28">
        <v>-174508</v>
      </c>
      <c r="K47" s="28">
        <v>-174508</v>
      </c>
      <c r="L47" s="28">
        <v>-174508</v>
      </c>
      <c r="M47" s="22">
        <v>-174508</v>
      </c>
      <c r="N47" s="28">
        <v>-174508</v>
      </c>
      <c r="O47" s="28">
        <v>-174508</v>
      </c>
      <c r="P47" s="28">
        <v>-174508</v>
      </c>
      <c r="Q47" s="22">
        <v>-174508</v>
      </c>
      <c r="R47" s="28">
        <v>-174508</v>
      </c>
      <c r="S47" s="28">
        <v>-174508</v>
      </c>
      <c r="T47" s="28">
        <v>-174508</v>
      </c>
      <c r="U47" s="22">
        <v>-174508</v>
      </c>
      <c r="V47" s="28">
        <v>-141241</v>
      </c>
      <c r="W47" s="28">
        <v>-111331</v>
      </c>
      <c r="X47" s="28">
        <v>-114293</v>
      </c>
      <c r="Y47" s="22">
        <v>-114423</v>
      </c>
    </row>
    <row r="48" spans="1:25" ht="13.5">
      <c r="A48" s="2" t="s">
        <v>76</v>
      </c>
      <c r="B48" s="28">
        <v>4722921</v>
      </c>
      <c r="C48" s="28">
        <v>4694894</v>
      </c>
      <c r="D48" s="28">
        <v>4635885</v>
      </c>
      <c r="E48" s="22">
        <v>4599234</v>
      </c>
      <c r="F48" s="28">
        <v>4475490</v>
      </c>
      <c r="G48" s="28">
        <v>4400006</v>
      </c>
      <c r="H48" s="28">
        <v>4275106</v>
      </c>
      <c r="I48" s="22">
        <v>4232159</v>
      </c>
      <c r="J48" s="28">
        <v>4263033</v>
      </c>
      <c r="K48" s="28">
        <v>4123305</v>
      </c>
      <c r="L48" s="28">
        <v>4075163</v>
      </c>
      <c r="M48" s="22">
        <v>4070035</v>
      </c>
      <c r="N48" s="28">
        <v>4068769</v>
      </c>
      <c r="O48" s="28">
        <v>4023392</v>
      </c>
      <c r="P48" s="28">
        <v>4002019</v>
      </c>
      <c r="Q48" s="22">
        <v>4059099</v>
      </c>
      <c r="R48" s="28">
        <v>4041773</v>
      </c>
      <c r="S48" s="28">
        <v>3952933</v>
      </c>
      <c r="T48" s="28">
        <v>3870584</v>
      </c>
      <c r="U48" s="22">
        <v>3891330</v>
      </c>
      <c r="V48" s="28">
        <v>3869530</v>
      </c>
      <c r="W48" s="28">
        <v>3798065</v>
      </c>
      <c r="X48" s="28">
        <v>3670744</v>
      </c>
      <c r="Y48" s="22">
        <v>3669536</v>
      </c>
    </row>
    <row r="49" spans="1:25" ht="13.5">
      <c r="A49" s="2" t="s">
        <v>77</v>
      </c>
      <c r="B49" s="28">
        <v>42746</v>
      </c>
      <c r="C49" s="28">
        <v>48287</v>
      </c>
      <c r="D49" s="28">
        <v>33093</v>
      </c>
      <c r="E49" s="22">
        <v>30867</v>
      </c>
      <c r="F49" s="28">
        <v>15735</v>
      </c>
      <c r="G49" s="28">
        <v>335</v>
      </c>
      <c r="H49" s="28">
        <v>742</v>
      </c>
      <c r="I49" s="22">
        <v>3943</v>
      </c>
      <c r="J49" s="28">
        <v>-4190</v>
      </c>
      <c r="K49" s="28">
        <v>-5709</v>
      </c>
      <c r="L49" s="28">
        <v>-1972</v>
      </c>
      <c r="M49" s="22">
        <v>-2890</v>
      </c>
      <c r="N49" s="28">
        <v>-7124</v>
      </c>
      <c r="O49" s="28">
        <v>-13286</v>
      </c>
      <c r="P49" s="28">
        <v>-11288</v>
      </c>
      <c r="Q49" s="22">
        <v>-7292</v>
      </c>
      <c r="R49" s="28">
        <v>-8836</v>
      </c>
      <c r="S49" s="28">
        <v>-5910</v>
      </c>
      <c r="T49" s="28">
        <v>-4009</v>
      </c>
      <c r="U49" s="22">
        <v>-7293</v>
      </c>
      <c r="V49" s="28">
        <v>-11634</v>
      </c>
      <c r="W49" s="28">
        <v>-21775</v>
      </c>
      <c r="X49" s="28">
        <v>-18525</v>
      </c>
      <c r="Y49" s="22">
        <v>-18266</v>
      </c>
    </row>
    <row r="50" spans="1:25" ht="13.5">
      <c r="A50" s="2" t="s">
        <v>78</v>
      </c>
      <c r="B50" s="28">
        <v>42746</v>
      </c>
      <c r="C50" s="28">
        <v>48287</v>
      </c>
      <c r="D50" s="28">
        <v>33093</v>
      </c>
      <c r="E50" s="22">
        <v>30867</v>
      </c>
      <c r="F50" s="28">
        <v>15735</v>
      </c>
      <c r="G50" s="28">
        <v>335</v>
      </c>
      <c r="H50" s="28">
        <v>742</v>
      </c>
      <c r="I50" s="22">
        <v>3943</v>
      </c>
      <c r="J50" s="28">
        <v>-4190</v>
      </c>
      <c r="K50" s="28">
        <v>-5709</v>
      </c>
      <c r="L50" s="28">
        <v>-1972</v>
      </c>
      <c r="M50" s="22">
        <v>-2890</v>
      </c>
      <c r="N50" s="28">
        <v>-7124</v>
      </c>
      <c r="O50" s="28">
        <v>-13286</v>
      </c>
      <c r="P50" s="28">
        <v>-11288</v>
      </c>
      <c r="Q50" s="22">
        <v>-7292</v>
      </c>
      <c r="R50" s="28">
        <v>-8836</v>
      </c>
      <c r="S50" s="28">
        <v>-5910</v>
      </c>
      <c r="T50" s="28">
        <v>-4009</v>
      </c>
      <c r="U50" s="22">
        <v>-7293</v>
      </c>
      <c r="V50" s="28">
        <v>-11634</v>
      </c>
      <c r="W50" s="28">
        <v>-21775</v>
      </c>
      <c r="X50" s="28">
        <v>-18525</v>
      </c>
      <c r="Y50" s="22">
        <v>-18266</v>
      </c>
    </row>
    <row r="51" spans="1:25" ht="13.5">
      <c r="A51" s="6" t="s">
        <v>79</v>
      </c>
      <c r="B51" s="28">
        <v>8770</v>
      </c>
      <c r="C51" s="28">
        <v>7258</v>
      </c>
      <c r="D51" s="28">
        <v>5785</v>
      </c>
      <c r="E51" s="22">
        <v>4278</v>
      </c>
      <c r="F51" s="28">
        <v>2711</v>
      </c>
      <c r="G51" s="28">
        <v>1084</v>
      </c>
      <c r="H51" s="28"/>
      <c r="I51" s="22"/>
      <c r="J51" s="28"/>
      <c r="K51" s="28"/>
      <c r="L51" s="28"/>
      <c r="M51" s="22"/>
      <c r="N51" s="28"/>
      <c r="O51" s="28"/>
      <c r="P51" s="28"/>
      <c r="Q51" s="22"/>
      <c r="R51" s="28"/>
      <c r="S51" s="28"/>
      <c r="T51" s="28"/>
      <c r="U51" s="22"/>
      <c r="V51" s="28"/>
      <c r="W51" s="28"/>
      <c r="X51" s="28"/>
      <c r="Y51" s="22"/>
    </row>
    <row r="52" spans="1:25" ht="13.5">
      <c r="A52" s="6" t="s">
        <v>80</v>
      </c>
      <c r="B52" s="28">
        <v>4774438</v>
      </c>
      <c r="C52" s="28">
        <v>4750440</v>
      </c>
      <c r="D52" s="28">
        <v>4674765</v>
      </c>
      <c r="E52" s="22">
        <v>4634379</v>
      </c>
      <c r="F52" s="28">
        <v>4493937</v>
      </c>
      <c r="G52" s="28">
        <v>4401426</v>
      </c>
      <c r="H52" s="28">
        <v>4275849</v>
      </c>
      <c r="I52" s="22">
        <v>4236102</v>
      </c>
      <c r="J52" s="28">
        <v>4258843</v>
      </c>
      <c r="K52" s="28">
        <v>4117595</v>
      </c>
      <c r="L52" s="28">
        <v>4073190</v>
      </c>
      <c r="M52" s="22">
        <v>4067145</v>
      </c>
      <c r="N52" s="28">
        <v>4061644</v>
      </c>
      <c r="O52" s="28">
        <v>4010105</v>
      </c>
      <c r="P52" s="28">
        <v>3990731</v>
      </c>
      <c r="Q52" s="22">
        <v>4051806</v>
      </c>
      <c r="R52" s="28">
        <v>4032937</v>
      </c>
      <c r="S52" s="28">
        <v>3947023</v>
      </c>
      <c r="T52" s="28">
        <v>3866575</v>
      </c>
      <c r="U52" s="22">
        <v>3884036</v>
      </c>
      <c r="V52" s="28">
        <v>3857896</v>
      </c>
      <c r="W52" s="28">
        <v>3776290</v>
      </c>
      <c r="X52" s="28">
        <v>3652219</v>
      </c>
      <c r="Y52" s="22">
        <v>3651270</v>
      </c>
    </row>
    <row r="53" spans="1:25" ht="14.25" thickBot="1">
      <c r="A53" s="7" t="s">
        <v>81</v>
      </c>
      <c r="B53" s="28">
        <v>13517724</v>
      </c>
      <c r="C53" s="28">
        <v>12976975</v>
      </c>
      <c r="D53" s="28">
        <v>12893580</v>
      </c>
      <c r="E53" s="22">
        <v>11379338</v>
      </c>
      <c r="F53" s="28">
        <v>10719438</v>
      </c>
      <c r="G53" s="28">
        <v>10604200</v>
      </c>
      <c r="H53" s="28">
        <v>10304148</v>
      </c>
      <c r="I53" s="22">
        <v>10625796</v>
      </c>
      <c r="J53" s="28">
        <v>10717549</v>
      </c>
      <c r="K53" s="28">
        <v>9922189</v>
      </c>
      <c r="L53" s="28">
        <v>9680032</v>
      </c>
      <c r="M53" s="22">
        <v>9584791</v>
      </c>
      <c r="N53" s="28">
        <v>10048081</v>
      </c>
      <c r="O53" s="28">
        <v>9497463</v>
      </c>
      <c r="P53" s="28">
        <v>9132187</v>
      </c>
      <c r="Q53" s="22">
        <v>9151576</v>
      </c>
      <c r="R53" s="28">
        <v>8940116</v>
      </c>
      <c r="S53" s="28">
        <v>8353374</v>
      </c>
      <c r="T53" s="28">
        <v>8224162</v>
      </c>
      <c r="U53" s="22">
        <v>8364091</v>
      </c>
      <c r="V53" s="28">
        <v>8734407</v>
      </c>
      <c r="W53" s="28">
        <v>8306692</v>
      </c>
      <c r="X53" s="28">
        <v>7194840</v>
      </c>
      <c r="Y53" s="22">
        <v>7431672</v>
      </c>
    </row>
    <row r="54" spans="1:25" ht="14.25" thickTop="1">
      <c r="A54" s="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6" ht="13.5">
      <c r="A56" s="20" t="s">
        <v>86</v>
      </c>
    </row>
    <row r="57" ht="13.5">
      <c r="A57" s="20" t="s">
        <v>87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3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82</v>
      </c>
      <c r="B2" s="14">
        <v>3392</v>
      </c>
      <c r="C2" s="14"/>
      <c r="D2" s="14"/>
      <c r="E2" s="14"/>
      <c r="F2" s="14"/>
      <c r="G2" s="14"/>
    </row>
    <row r="3" spans="1:7" ht="14.25" thickBot="1">
      <c r="A3" s="11" t="s">
        <v>83</v>
      </c>
      <c r="B3" s="1" t="s">
        <v>84</v>
      </c>
      <c r="C3" s="1"/>
      <c r="D3" s="1"/>
      <c r="E3" s="1"/>
      <c r="F3" s="1"/>
      <c r="G3" s="1"/>
    </row>
    <row r="4" spans="1:7" ht="14.25" thickTop="1">
      <c r="A4" s="10" t="s">
        <v>16</v>
      </c>
      <c r="B4" s="15" t="str">
        <f>HYPERLINK("http://www.kabupro.jp/mark/20130625/S000DNBS.htm","有価証券報告書")</f>
        <v>有価証券報告書</v>
      </c>
      <c r="C4" s="15" t="str">
        <f>HYPERLINK("http://www.kabupro.jp/mark/20130625/S000DNBS.htm","有価証券報告書")</f>
        <v>有価証券報告書</v>
      </c>
      <c r="D4" s="15" t="str">
        <f>HYPERLINK("http://www.kabupro.jp/mark/20120628/S000BA6G.htm","有価証券報告書")</f>
        <v>有価証券報告書</v>
      </c>
      <c r="E4" s="15" t="str">
        <f>HYPERLINK("http://www.kabupro.jp/mark/20110628/S0008MZE.htm","有価証券報告書")</f>
        <v>有価証券報告書</v>
      </c>
      <c r="F4" s="15" t="str">
        <f>HYPERLINK("http://www.kabupro.jp/mark/20100628/S00064LB.htm","有価証券報告書")</f>
        <v>有価証券報告書</v>
      </c>
      <c r="G4" s="15" t="str">
        <f>HYPERLINK("http://www.kabupro.jp/mark/20090626/S0003IBG.htm","有価証券報告書")</f>
        <v>有価証券報告書</v>
      </c>
    </row>
    <row r="5" spans="1:7" ht="14.25" thickBot="1">
      <c r="A5" s="11" t="s">
        <v>17</v>
      </c>
      <c r="B5" s="1" t="s">
        <v>23</v>
      </c>
      <c r="C5" s="1" t="s">
        <v>23</v>
      </c>
      <c r="D5" s="1" t="s">
        <v>27</v>
      </c>
      <c r="E5" s="1" t="s">
        <v>29</v>
      </c>
      <c r="F5" s="1" t="s">
        <v>31</v>
      </c>
      <c r="G5" s="1" t="s">
        <v>33</v>
      </c>
    </row>
    <row r="6" spans="1:7" ht="15" thickBot="1" thickTop="1">
      <c r="A6" s="10" t="s">
        <v>18</v>
      </c>
      <c r="B6" s="18" t="s">
        <v>117</v>
      </c>
      <c r="C6" s="19"/>
      <c r="D6" s="19"/>
      <c r="E6" s="19"/>
      <c r="F6" s="19"/>
      <c r="G6" s="19"/>
    </row>
    <row r="7" spans="1:7" ht="14.25" thickTop="1">
      <c r="A7" s="12" t="s">
        <v>19</v>
      </c>
      <c r="B7" s="16" t="s">
        <v>24</v>
      </c>
      <c r="C7" s="16" t="s">
        <v>24</v>
      </c>
      <c r="D7" s="16" t="s">
        <v>24</v>
      </c>
      <c r="E7" s="16" t="s">
        <v>24</v>
      </c>
      <c r="F7" s="16" t="s">
        <v>24</v>
      </c>
      <c r="G7" s="16" t="s">
        <v>24</v>
      </c>
    </row>
    <row r="8" spans="1:7" ht="13.5">
      <c r="A8" s="13" t="s">
        <v>20</v>
      </c>
      <c r="B8" s="17" t="s">
        <v>88</v>
      </c>
      <c r="C8" s="17" t="s">
        <v>89</v>
      </c>
      <c r="D8" s="17" t="s">
        <v>90</v>
      </c>
      <c r="E8" s="17" t="s">
        <v>91</v>
      </c>
      <c r="F8" s="17" t="s">
        <v>92</v>
      </c>
      <c r="G8" s="17" t="s">
        <v>93</v>
      </c>
    </row>
    <row r="9" spans="1:7" ht="13.5">
      <c r="A9" s="13" t="s">
        <v>21</v>
      </c>
      <c r="B9" s="17" t="s">
        <v>25</v>
      </c>
      <c r="C9" s="17" t="s">
        <v>26</v>
      </c>
      <c r="D9" s="17" t="s">
        <v>28</v>
      </c>
      <c r="E9" s="17" t="s">
        <v>30</v>
      </c>
      <c r="F9" s="17" t="s">
        <v>32</v>
      </c>
      <c r="G9" s="17" t="s">
        <v>34</v>
      </c>
    </row>
    <row r="10" spans="1:7" ht="14.25" thickBot="1">
      <c r="A10" s="13" t="s">
        <v>22</v>
      </c>
      <c r="B10" s="17" t="s">
        <v>36</v>
      </c>
      <c r="C10" s="17" t="s">
        <v>36</v>
      </c>
      <c r="D10" s="17" t="s">
        <v>36</v>
      </c>
      <c r="E10" s="17" t="s">
        <v>36</v>
      </c>
      <c r="F10" s="17" t="s">
        <v>36</v>
      </c>
      <c r="G10" s="17" t="s">
        <v>36</v>
      </c>
    </row>
    <row r="11" spans="1:7" ht="14.25" thickTop="1">
      <c r="A11" s="26" t="s">
        <v>94</v>
      </c>
      <c r="B11" s="21">
        <v>471750</v>
      </c>
      <c r="C11" s="21">
        <v>406300</v>
      </c>
      <c r="D11" s="21">
        <v>429400</v>
      </c>
      <c r="E11" s="21">
        <v>440000</v>
      </c>
      <c r="F11" s="21">
        <v>518000</v>
      </c>
      <c r="G11" s="21">
        <v>430127</v>
      </c>
    </row>
    <row r="12" spans="1:7" ht="13.5">
      <c r="A12" s="6" t="s">
        <v>95</v>
      </c>
      <c r="B12" s="22">
        <v>341737</v>
      </c>
      <c r="C12" s="22">
        <v>306157</v>
      </c>
      <c r="D12" s="22">
        <v>295064</v>
      </c>
      <c r="E12" s="22">
        <v>298288</v>
      </c>
      <c r="F12" s="22">
        <v>313982</v>
      </c>
      <c r="G12" s="22">
        <v>321420</v>
      </c>
    </row>
    <row r="13" spans="1:7" ht="13.5">
      <c r="A13" s="6" t="s">
        <v>96</v>
      </c>
      <c r="B13" s="22">
        <v>341737</v>
      </c>
      <c r="C13" s="22">
        <v>306157</v>
      </c>
      <c r="D13" s="22">
        <v>295064</v>
      </c>
      <c r="E13" s="22">
        <v>298288</v>
      </c>
      <c r="F13" s="22">
        <v>313982</v>
      </c>
      <c r="G13" s="22">
        <v>321420</v>
      </c>
    </row>
    <row r="14" spans="1:7" ht="14.25" thickBot="1">
      <c r="A14" s="25" t="s">
        <v>97</v>
      </c>
      <c r="B14" s="23">
        <v>130012</v>
      </c>
      <c r="C14" s="23">
        <v>100142</v>
      </c>
      <c r="D14" s="23">
        <v>134335</v>
      </c>
      <c r="E14" s="23">
        <v>141711</v>
      </c>
      <c r="F14" s="23">
        <v>204018</v>
      </c>
      <c r="G14" s="23">
        <v>108706</v>
      </c>
    </row>
    <row r="15" spans="1:7" ht="14.25" thickTop="1">
      <c r="A15" s="6" t="s">
        <v>98</v>
      </c>
      <c r="B15" s="22">
        <v>3435</v>
      </c>
      <c r="C15" s="22">
        <v>1613</v>
      </c>
      <c r="D15" s="22">
        <v>2189</v>
      </c>
      <c r="E15" s="22">
        <v>3837</v>
      </c>
      <c r="F15" s="22">
        <v>5332</v>
      </c>
      <c r="G15" s="22">
        <v>4828</v>
      </c>
    </row>
    <row r="16" spans="1:7" ht="13.5">
      <c r="A16" s="6" t="s">
        <v>99</v>
      </c>
      <c r="B16" s="22">
        <v>2557</v>
      </c>
      <c r="C16" s="22">
        <v>2193</v>
      </c>
      <c r="D16" s="22"/>
      <c r="E16" s="22"/>
      <c r="F16" s="22"/>
      <c r="G16" s="22"/>
    </row>
    <row r="17" spans="1:7" ht="13.5">
      <c r="A17" s="6" t="s">
        <v>100</v>
      </c>
      <c r="B17" s="22">
        <v>407</v>
      </c>
      <c r="C17" s="22">
        <v>402</v>
      </c>
      <c r="D17" s="22">
        <v>399</v>
      </c>
      <c r="E17" s="22">
        <v>266</v>
      </c>
      <c r="F17" s="22">
        <v>368</v>
      </c>
      <c r="G17" s="22">
        <v>130</v>
      </c>
    </row>
    <row r="18" spans="1:7" ht="13.5">
      <c r="A18" s="6" t="s">
        <v>101</v>
      </c>
      <c r="B18" s="22">
        <v>1797</v>
      </c>
      <c r="C18" s="22">
        <v>1466</v>
      </c>
      <c r="D18" s="22">
        <v>1200</v>
      </c>
      <c r="E18" s="22">
        <v>1200</v>
      </c>
      <c r="F18" s="22">
        <v>1200</v>
      </c>
      <c r="G18" s="22"/>
    </row>
    <row r="19" spans="1:7" ht="13.5">
      <c r="A19" s="6" t="s">
        <v>102</v>
      </c>
      <c r="B19" s="22">
        <v>285</v>
      </c>
      <c r="C19" s="22">
        <v>542</v>
      </c>
      <c r="D19" s="22">
        <v>542</v>
      </c>
      <c r="E19" s="22"/>
      <c r="F19" s="22"/>
      <c r="G19" s="22"/>
    </row>
    <row r="20" spans="1:7" ht="13.5">
      <c r="A20" s="6" t="s">
        <v>41</v>
      </c>
      <c r="B20" s="22">
        <v>554</v>
      </c>
      <c r="C20" s="22">
        <v>485</v>
      </c>
      <c r="D20" s="22">
        <v>279</v>
      </c>
      <c r="E20" s="22">
        <v>1402</v>
      </c>
      <c r="F20" s="22">
        <v>1521</v>
      </c>
      <c r="G20" s="22">
        <v>652</v>
      </c>
    </row>
    <row r="21" spans="1:7" ht="13.5">
      <c r="A21" s="6" t="s">
        <v>103</v>
      </c>
      <c r="B21" s="22">
        <v>9037</v>
      </c>
      <c r="C21" s="22">
        <v>6703</v>
      </c>
      <c r="D21" s="22">
        <v>4611</v>
      </c>
      <c r="E21" s="22">
        <v>7658</v>
      </c>
      <c r="F21" s="22">
        <v>9584</v>
      </c>
      <c r="G21" s="22">
        <v>6849</v>
      </c>
    </row>
    <row r="22" spans="1:7" ht="13.5">
      <c r="A22" s="6" t="s">
        <v>104</v>
      </c>
      <c r="B22" s="22"/>
      <c r="C22" s="22">
        <v>53</v>
      </c>
      <c r="D22" s="22">
        <v>1200</v>
      </c>
      <c r="E22" s="22"/>
      <c r="F22" s="22"/>
      <c r="G22" s="22"/>
    </row>
    <row r="23" spans="1:7" ht="13.5">
      <c r="A23" s="6" t="s">
        <v>105</v>
      </c>
      <c r="B23" s="22"/>
      <c r="C23" s="22">
        <v>53</v>
      </c>
      <c r="D23" s="22">
        <v>1200</v>
      </c>
      <c r="E23" s="22"/>
      <c r="F23" s="22">
        <v>632</v>
      </c>
      <c r="G23" s="22">
        <v>13</v>
      </c>
    </row>
    <row r="24" spans="1:7" ht="14.25" thickBot="1">
      <c r="A24" s="25" t="s">
        <v>106</v>
      </c>
      <c r="B24" s="23">
        <v>139049</v>
      </c>
      <c r="C24" s="23">
        <v>106792</v>
      </c>
      <c r="D24" s="23">
        <v>137747</v>
      </c>
      <c r="E24" s="23">
        <v>149370</v>
      </c>
      <c r="F24" s="23">
        <v>212970</v>
      </c>
      <c r="G24" s="23">
        <v>115543</v>
      </c>
    </row>
    <row r="25" spans="1:7" ht="14.25" thickTop="1">
      <c r="A25" s="6" t="s">
        <v>107</v>
      </c>
      <c r="B25" s="22">
        <v>16803</v>
      </c>
      <c r="C25" s="22"/>
      <c r="D25" s="22"/>
      <c r="E25" s="22"/>
      <c r="F25" s="22"/>
      <c r="G25" s="22"/>
    </row>
    <row r="26" spans="1:7" ht="13.5">
      <c r="A26" s="6" t="s">
        <v>108</v>
      </c>
      <c r="B26" s="22">
        <v>16803</v>
      </c>
      <c r="C26" s="22"/>
      <c r="D26" s="22"/>
      <c r="E26" s="22"/>
      <c r="F26" s="22"/>
      <c r="G26" s="22"/>
    </row>
    <row r="27" spans="1:7" ht="13.5">
      <c r="A27" s="6" t="s">
        <v>109</v>
      </c>
      <c r="B27" s="22">
        <v>4</v>
      </c>
      <c r="C27" s="22"/>
      <c r="D27" s="22">
        <v>425</v>
      </c>
      <c r="E27" s="22"/>
      <c r="F27" s="22"/>
      <c r="G27" s="22"/>
    </row>
    <row r="28" spans="1:7" ht="13.5">
      <c r="A28" s="6" t="s">
        <v>110</v>
      </c>
      <c r="B28" s="22"/>
      <c r="C28" s="22">
        <v>2193</v>
      </c>
      <c r="D28" s="22"/>
      <c r="E28" s="22"/>
      <c r="F28" s="22">
        <v>19217</v>
      </c>
      <c r="G28" s="22"/>
    </row>
    <row r="29" spans="1:7" ht="13.5">
      <c r="A29" s="6" t="s">
        <v>111</v>
      </c>
      <c r="B29" s="22">
        <v>4</v>
      </c>
      <c r="C29" s="22">
        <v>2193</v>
      </c>
      <c r="D29" s="22">
        <v>425</v>
      </c>
      <c r="E29" s="22"/>
      <c r="F29" s="22">
        <v>19217</v>
      </c>
      <c r="G29" s="22">
        <v>2916</v>
      </c>
    </row>
    <row r="30" spans="1:7" ht="13.5">
      <c r="A30" s="7" t="s">
        <v>112</v>
      </c>
      <c r="B30" s="22">
        <v>155848</v>
      </c>
      <c r="C30" s="22">
        <v>104599</v>
      </c>
      <c r="D30" s="22">
        <v>137322</v>
      </c>
      <c r="E30" s="22">
        <v>149370</v>
      </c>
      <c r="F30" s="22">
        <v>193752</v>
      </c>
      <c r="G30" s="22">
        <v>112627</v>
      </c>
    </row>
    <row r="31" spans="1:7" ht="13.5">
      <c r="A31" s="7" t="s">
        <v>113</v>
      </c>
      <c r="B31" s="22">
        <v>30411</v>
      </c>
      <c r="C31" s="22">
        <v>22875</v>
      </c>
      <c r="D31" s="22">
        <v>24726</v>
      </c>
      <c r="E31" s="22">
        <v>31985</v>
      </c>
      <c r="F31" s="22">
        <v>15001</v>
      </c>
      <c r="G31" s="22">
        <v>19582</v>
      </c>
    </row>
    <row r="32" spans="1:7" ht="13.5">
      <c r="A32" s="7" t="s">
        <v>114</v>
      </c>
      <c r="B32" s="22">
        <v>1</v>
      </c>
      <c r="C32" s="22">
        <v>-209</v>
      </c>
      <c r="D32" s="22">
        <v>969</v>
      </c>
      <c r="E32" s="22">
        <v>-2077</v>
      </c>
      <c r="F32" s="22">
        <v>956</v>
      </c>
      <c r="G32" s="22">
        <v>-44</v>
      </c>
    </row>
    <row r="33" spans="1:7" ht="13.5">
      <c r="A33" s="7" t="s">
        <v>115</v>
      </c>
      <c r="B33" s="22">
        <v>30412</v>
      </c>
      <c r="C33" s="22">
        <v>22665</v>
      </c>
      <c r="D33" s="22">
        <v>25696</v>
      </c>
      <c r="E33" s="22">
        <v>29908</v>
      </c>
      <c r="F33" s="22">
        <v>15957</v>
      </c>
      <c r="G33" s="22">
        <v>19538</v>
      </c>
    </row>
    <row r="34" spans="1:7" ht="14.25" thickBot="1">
      <c r="A34" s="7" t="s">
        <v>116</v>
      </c>
      <c r="B34" s="22">
        <v>125435</v>
      </c>
      <c r="C34" s="22">
        <v>81933</v>
      </c>
      <c r="D34" s="22">
        <v>111625</v>
      </c>
      <c r="E34" s="22">
        <v>119461</v>
      </c>
      <c r="F34" s="22">
        <v>177795</v>
      </c>
      <c r="G34" s="22">
        <v>93088</v>
      </c>
    </row>
    <row r="35" spans="1:7" ht="14.25" thickTop="1">
      <c r="A35" s="8"/>
      <c r="B35" s="24"/>
      <c r="C35" s="24"/>
      <c r="D35" s="24"/>
      <c r="E35" s="24"/>
      <c r="F35" s="24"/>
      <c r="G35" s="24"/>
    </row>
    <row r="37" ht="13.5">
      <c r="A37" s="20" t="s">
        <v>86</v>
      </c>
    </row>
    <row r="38" ht="13.5">
      <c r="A38" s="20" t="s">
        <v>87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82</v>
      </c>
      <c r="B2" s="14">
        <v>3392</v>
      </c>
      <c r="C2" s="14"/>
      <c r="D2" s="14"/>
      <c r="E2" s="14"/>
      <c r="F2" s="14"/>
      <c r="G2" s="14"/>
    </row>
    <row r="3" spans="1:7" ht="14.25" thickBot="1">
      <c r="A3" s="11" t="s">
        <v>83</v>
      </c>
      <c r="B3" s="1" t="s">
        <v>84</v>
      </c>
      <c r="C3" s="1"/>
      <c r="D3" s="1"/>
      <c r="E3" s="1"/>
      <c r="F3" s="1"/>
      <c r="G3" s="1"/>
    </row>
    <row r="4" spans="1:7" ht="14.25" thickTop="1">
      <c r="A4" s="10" t="s">
        <v>16</v>
      </c>
      <c r="B4" s="15" t="str">
        <f>HYPERLINK("http://www.kabupro.jp/mark/20130625/S000DNBS.htm","有価証券報告書")</f>
        <v>有価証券報告書</v>
      </c>
      <c r="C4" s="15" t="str">
        <f>HYPERLINK("http://www.kabupro.jp/mark/20130625/S000DNBS.htm","有価証券報告書")</f>
        <v>有価証券報告書</v>
      </c>
      <c r="D4" s="15" t="str">
        <f>HYPERLINK("http://www.kabupro.jp/mark/20120628/S000BA6G.htm","有価証券報告書")</f>
        <v>有価証券報告書</v>
      </c>
      <c r="E4" s="15" t="str">
        <f>HYPERLINK("http://www.kabupro.jp/mark/20110628/S0008MZE.htm","有価証券報告書")</f>
        <v>有価証券報告書</v>
      </c>
      <c r="F4" s="15" t="str">
        <f>HYPERLINK("http://www.kabupro.jp/mark/20100628/S00064LB.htm","有価証券報告書")</f>
        <v>有価証券報告書</v>
      </c>
      <c r="G4" s="15" t="str">
        <f>HYPERLINK("http://www.kabupro.jp/mark/20090626/S0003IBG.htm","有価証券報告書")</f>
        <v>有価証券報告書</v>
      </c>
    </row>
    <row r="5" spans="1:7" ht="14.25" thickBot="1">
      <c r="A5" s="11" t="s">
        <v>17</v>
      </c>
      <c r="B5" s="1" t="s">
        <v>23</v>
      </c>
      <c r="C5" s="1" t="s">
        <v>23</v>
      </c>
      <c r="D5" s="1" t="s">
        <v>27</v>
      </c>
      <c r="E5" s="1" t="s">
        <v>29</v>
      </c>
      <c r="F5" s="1" t="s">
        <v>31</v>
      </c>
      <c r="G5" s="1" t="s">
        <v>33</v>
      </c>
    </row>
    <row r="6" spans="1:7" ht="15" thickBot="1" thickTop="1">
      <c r="A6" s="10" t="s">
        <v>18</v>
      </c>
      <c r="B6" s="18" t="s">
        <v>85</v>
      </c>
      <c r="C6" s="19"/>
      <c r="D6" s="19"/>
      <c r="E6" s="19"/>
      <c r="F6" s="19"/>
      <c r="G6" s="19"/>
    </row>
    <row r="7" spans="1:7" ht="14.25" thickTop="1">
      <c r="A7" s="12" t="s">
        <v>19</v>
      </c>
      <c r="B7" s="16" t="s">
        <v>24</v>
      </c>
      <c r="C7" s="16" t="s">
        <v>24</v>
      </c>
      <c r="D7" s="16" t="s">
        <v>24</v>
      </c>
      <c r="E7" s="16" t="s">
        <v>24</v>
      </c>
      <c r="F7" s="16" t="s">
        <v>24</v>
      </c>
      <c r="G7" s="16" t="s">
        <v>24</v>
      </c>
    </row>
    <row r="8" spans="1:7" ht="13.5">
      <c r="A8" s="13" t="s">
        <v>20</v>
      </c>
      <c r="B8" s="17"/>
      <c r="C8" s="17"/>
      <c r="D8" s="17"/>
      <c r="E8" s="17"/>
      <c r="F8" s="17"/>
      <c r="G8" s="17"/>
    </row>
    <row r="9" spans="1:7" ht="13.5">
      <c r="A9" s="13" t="s">
        <v>21</v>
      </c>
      <c r="B9" s="17" t="s">
        <v>25</v>
      </c>
      <c r="C9" s="17" t="s">
        <v>26</v>
      </c>
      <c r="D9" s="17" t="s">
        <v>28</v>
      </c>
      <c r="E9" s="17" t="s">
        <v>30</v>
      </c>
      <c r="F9" s="17" t="s">
        <v>32</v>
      </c>
      <c r="G9" s="17" t="s">
        <v>34</v>
      </c>
    </row>
    <row r="10" spans="1:7" ht="14.25" thickBot="1">
      <c r="A10" s="13" t="s">
        <v>22</v>
      </c>
      <c r="B10" s="17" t="s">
        <v>36</v>
      </c>
      <c r="C10" s="17" t="s">
        <v>36</v>
      </c>
      <c r="D10" s="17" t="s">
        <v>36</v>
      </c>
      <c r="E10" s="17" t="s">
        <v>36</v>
      </c>
      <c r="F10" s="17" t="s">
        <v>36</v>
      </c>
      <c r="G10" s="17" t="s">
        <v>36</v>
      </c>
    </row>
    <row r="11" spans="1:7" ht="14.25" thickTop="1">
      <c r="A11" s="9" t="s">
        <v>35</v>
      </c>
      <c r="B11" s="21">
        <v>525550</v>
      </c>
      <c r="C11" s="21">
        <v>1014674</v>
      </c>
      <c r="D11" s="21">
        <v>1090074</v>
      </c>
      <c r="E11" s="21">
        <v>1013016</v>
      </c>
      <c r="F11" s="21">
        <v>697480</v>
      </c>
      <c r="G11" s="21">
        <v>583082</v>
      </c>
    </row>
    <row r="12" spans="1:7" ht="13.5">
      <c r="A12" s="2" t="s">
        <v>37</v>
      </c>
      <c r="B12" s="22">
        <v>17429</v>
      </c>
      <c r="C12" s="22">
        <v>9580</v>
      </c>
      <c r="D12" s="22"/>
      <c r="E12" s="22"/>
      <c r="F12" s="22"/>
      <c r="G12" s="22"/>
    </row>
    <row r="13" spans="1:7" ht="13.5">
      <c r="A13" s="2" t="s">
        <v>38</v>
      </c>
      <c r="B13" s="22">
        <v>3473</v>
      </c>
      <c r="C13" s="22">
        <v>3299</v>
      </c>
      <c r="D13" s="22">
        <v>3134</v>
      </c>
      <c r="E13" s="22">
        <v>2526</v>
      </c>
      <c r="F13" s="22">
        <v>1269</v>
      </c>
      <c r="G13" s="22">
        <v>1871</v>
      </c>
    </row>
    <row r="14" spans="1:7" ht="13.5">
      <c r="A14" s="2" t="s">
        <v>39</v>
      </c>
      <c r="B14" s="22">
        <v>117388</v>
      </c>
      <c r="C14" s="22">
        <v>15166</v>
      </c>
      <c r="D14" s="22">
        <v>13333</v>
      </c>
      <c r="E14" s="22">
        <v>30000</v>
      </c>
      <c r="F14" s="22">
        <v>33840</v>
      </c>
      <c r="G14" s="22">
        <v>30000</v>
      </c>
    </row>
    <row r="15" spans="1:7" ht="13.5">
      <c r="A15" s="2" t="s">
        <v>40</v>
      </c>
      <c r="B15" s="22">
        <v>2555</v>
      </c>
      <c r="C15" s="22">
        <v>2645</v>
      </c>
      <c r="D15" s="22">
        <v>2488</v>
      </c>
      <c r="E15" s="22">
        <v>3513</v>
      </c>
      <c r="F15" s="22">
        <v>1587</v>
      </c>
      <c r="G15" s="22">
        <v>2637</v>
      </c>
    </row>
    <row r="16" spans="1:7" ht="13.5">
      <c r="A16" s="2" t="s">
        <v>41</v>
      </c>
      <c r="B16" s="22">
        <v>3357</v>
      </c>
      <c r="C16" s="22">
        <v>2810</v>
      </c>
      <c r="D16" s="22">
        <v>2552</v>
      </c>
      <c r="E16" s="22">
        <v>6898</v>
      </c>
      <c r="F16" s="22">
        <v>8167</v>
      </c>
      <c r="G16" s="22">
        <v>4711</v>
      </c>
    </row>
    <row r="17" spans="1:7" ht="13.5">
      <c r="A17" s="2" t="s">
        <v>42</v>
      </c>
      <c r="B17" s="22">
        <v>669754</v>
      </c>
      <c r="C17" s="22">
        <v>1048177</v>
      </c>
      <c r="D17" s="22">
        <v>1111583</v>
      </c>
      <c r="E17" s="22">
        <v>1055954</v>
      </c>
      <c r="F17" s="22">
        <v>822344</v>
      </c>
      <c r="G17" s="22">
        <v>622303</v>
      </c>
    </row>
    <row r="18" spans="1:7" ht="13.5">
      <c r="A18" s="3" t="s">
        <v>43</v>
      </c>
      <c r="B18" s="22">
        <v>10984</v>
      </c>
      <c r="C18" s="22"/>
      <c r="D18" s="22"/>
      <c r="E18" s="22"/>
      <c r="F18" s="22"/>
      <c r="G18" s="22"/>
    </row>
    <row r="19" spans="1:7" ht="13.5">
      <c r="A19" s="3" t="s">
        <v>44</v>
      </c>
      <c r="B19" s="22">
        <v>2517</v>
      </c>
      <c r="C19" s="22">
        <v>3171</v>
      </c>
      <c r="D19" s="22">
        <v>3994</v>
      </c>
      <c r="E19" s="22">
        <v>5030</v>
      </c>
      <c r="F19" s="22">
        <v>6335</v>
      </c>
      <c r="G19" s="22">
        <v>7979</v>
      </c>
    </row>
    <row r="20" spans="1:7" ht="13.5">
      <c r="A20" s="3" t="s">
        <v>45</v>
      </c>
      <c r="B20" s="22">
        <v>3353</v>
      </c>
      <c r="C20" s="22">
        <v>5797</v>
      </c>
      <c r="D20" s="22">
        <v>6388</v>
      </c>
      <c r="E20" s="22">
        <v>10531</v>
      </c>
      <c r="F20" s="22">
        <v>17706</v>
      </c>
      <c r="G20" s="22">
        <v>31345</v>
      </c>
    </row>
    <row r="21" spans="1:7" ht="13.5">
      <c r="A21" s="3" t="s">
        <v>46</v>
      </c>
      <c r="B21" s="22">
        <v>1254</v>
      </c>
      <c r="C21" s="22">
        <v>219</v>
      </c>
      <c r="D21" s="22">
        <v>512</v>
      </c>
      <c r="E21" s="22">
        <v>805</v>
      </c>
      <c r="F21" s="22">
        <v>1098</v>
      </c>
      <c r="G21" s="22"/>
    </row>
    <row r="22" spans="1:7" ht="13.5">
      <c r="A22" s="3" t="s">
        <v>47</v>
      </c>
      <c r="B22" s="22"/>
      <c r="C22" s="22">
        <v>100</v>
      </c>
      <c r="D22" s="22"/>
      <c r="E22" s="22"/>
      <c r="F22" s="22"/>
      <c r="G22" s="22"/>
    </row>
    <row r="23" spans="1:7" ht="13.5">
      <c r="A23" s="3" t="s">
        <v>48</v>
      </c>
      <c r="B23" s="22">
        <v>18109</v>
      </c>
      <c r="C23" s="22">
        <v>9288</v>
      </c>
      <c r="D23" s="22">
        <v>10894</v>
      </c>
      <c r="E23" s="22">
        <v>16836</v>
      </c>
      <c r="F23" s="22">
        <v>25686</v>
      </c>
      <c r="G23" s="22">
        <v>39962</v>
      </c>
    </row>
    <row r="24" spans="1:7" ht="13.5">
      <c r="A24" s="3" t="s">
        <v>49</v>
      </c>
      <c r="B24" s="22">
        <v>1664</v>
      </c>
      <c r="C24" s="22">
        <v>2240</v>
      </c>
      <c r="D24" s="22">
        <v>600</v>
      </c>
      <c r="E24" s="22">
        <v>833</v>
      </c>
      <c r="F24" s="22">
        <v>1598</v>
      </c>
      <c r="G24" s="22">
        <v>2215</v>
      </c>
    </row>
    <row r="25" spans="1:7" ht="13.5">
      <c r="A25" s="3" t="s">
        <v>50</v>
      </c>
      <c r="B25" s="22">
        <v>99</v>
      </c>
      <c r="C25" s="22">
        <v>145</v>
      </c>
      <c r="D25" s="22">
        <v>191</v>
      </c>
      <c r="E25" s="22">
        <v>237</v>
      </c>
      <c r="F25" s="22">
        <v>283</v>
      </c>
      <c r="G25" s="22">
        <v>330</v>
      </c>
    </row>
    <row r="26" spans="1:7" ht="13.5">
      <c r="A26" s="3" t="s">
        <v>51</v>
      </c>
      <c r="B26" s="22">
        <v>1763</v>
      </c>
      <c r="C26" s="22">
        <v>2386</v>
      </c>
      <c r="D26" s="22">
        <v>791</v>
      </c>
      <c r="E26" s="22">
        <v>1070</v>
      </c>
      <c r="F26" s="22">
        <v>1882</v>
      </c>
      <c r="G26" s="22">
        <v>2545</v>
      </c>
    </row>
    <row r="27" spans="1:7" ht="13.5">
      <c r="A27" s="3" t="s">
        <v>52</v>
      </c>
      <c r="B27" s="22">
        <v>121685</v>
      </c>
      <c r="C27" s="22">
        <v>111436</v>
      </c>
      <c r="D27" s="22">
        <v>20099</v>
      </c>
      <c r="E27" s="22">
        <v>22449</v>
      </c>
      <c r="F27" s="22">
        <v>22386</v>
      </c>
      <c r="G27" s="22">
        <v>30408</v>
      </c>
    </row>
    <row r="28" spans="1:7" ht="13.5">
      <c r="A28" s="3" t="s">
        <v>53</v>
      </c>
      <c r="B28" s="22">
        <v>1234025</v>
      </c>
      <c r="C28" s="22">
        <v>1234025</v>
      </c>
      <c r="D28" s="22">
        <v>1234025</v>
      </c>
      <c r="E28" s="22">
        <v>1234025</v>
      </c>
      <c r="F28" s="22">
        <v>1234025</v>
      </c>
      <c r="G28" s="22">
        <v>1234025</v>
      </c>
    </row>
    <row r="29" spans="1:7" ht="13.5">
      <c r="A29" s="3" t="s">
        <v>54</v>
      </c>
      <c r="B29" s="22">
        <v>599805</v>
      </c>
      <c r="C29" s="22">
        <v>163027</v>
      </c>
      <c r="D29" s="22">
        <v>175555</v>
      </c>
      <c r="E29" s="22">
        <v>180000</v>
      </c>
      <c r="F29" s="22">
        <v>356160</v>
      </c>
      <c r="G29" s="22">
        <v>490000</v>
      </c>
    </row>
    <row r="30" spans="1:7" ht="13.5">
      <c r="A30" s="3" t="s">
        <v>55</v>
      </c>
      <c r="B30" s="22">
        <v>510</v>
      </c>
      <c r="C30" s="22">
        <v>510</v>
      </c>
      <c r="D30" s="22">
        <v>510</v>
      </c>
      <c r="E30" s="22">
        <v>510</v>
      </c>
      <c r="F30" s="22">
        <v>510</v>
      </c>
      <c r="G30" s="22">
        <v>510</v>
      </c>
    </row>
    <row r="31" spans="1:7" ht="13.5">
      <c r="A31" s="3" t="s">
        <v>40</v>
      </c>
      <c r="B31" s="22">
        <v>1088</v>
      </c>
      <c r="C31" s="22">
        <v>771</v>
      </c>
      <c r="D31" s="22">
        <v>1763</v>
      </c>
      <c r="E31" s="22">
        <v>702</v>
      </c>
      <c r="F31" s="22">
        <v>532</v>
      </c>
      <c r="G31" s="22">
        <v>4994</v>
      </c>
    </row>
    <row r="32" spans="1:7" ht="13.5">
      <c r="A32" s="3" t="s">
        <v>41</v>
      </c>
      <c r="B32" s="22">
        <v>1495</v>
      </c>
      <c r="C32" s="22">
        <v>389</v>
      </c>
      <c r="D32" s="22">
        <v>563</v>
      </c>
      <c r="E32" s="22">
        <v>777</v>
      </c>
      <c r="F32" s="22">
        <v>284</v>
      </c>
      <c r="G32" s="22">
        <v>640</v>
      </c>
    </row>
    <row r="33" spans="1:7" ht="13.5">
      <c r="A33" s="3" t="s">
        <v>56</v>
      </c>
      <c r="B33" s="22">
        <v>1958610</v>
      </c>
      <c r="C33" s="22">
        <v>1510160</v>
      </c>
      <c r="D33" s="22">
        <v>1432517</v>
      </c>
      <c r="E33" s="22">
        <v>1438464</v>
      </c>
      <c r="F33" s="22">
        <v>1613897</v>
      </c>
      <c r="G33" s="22">
        <v>1760577</v>
      </c>
    </row>
    <row r="34" spans="1:7" ht="13.5">
      <c r="A34" s="2" t="s">
        <v>57</v>
      </c>
      <c r="B34" s="22">
        <v>1978483</v>
      </c>
      <c r="C34" s="22">
        <v>1521835</v>
      </c>
      <c r="D34" s="22">
        <v>1444203</v>
      </c>
      <c r="E34" s="22">
        <v>1456370</v>
      </c>
      <c r="F34" s="22">
        <v>1641466</v>
      </c>
      <c r="G34" s="22">
        <v>1803085</v>
      </c>
    </row>
    <row r="35" spans="1:7" ht="14.25" thickBot="1">
      <c r="A35" s="4" t="s">
        <v>58</v>
      </c>
      <c r="B35" s="23">
        <v>2648237</v>
      </c>
      <c r="C35" s="23">
        <v>2570012</v>
      </c>
      <c r="D35" s="23">
        <v>2555786</v>
      </c>
      <c r="E35" s="23">
        <v>2512325</v>
      </c>
      <c r="F35" s="23">
        <v>2463811</v>
      </c>
      <c r="G35" s="23">
        <v>2425389</v>
      </c>
    </row>
    <row r="36" spans="1:7" ht="14.25" thickTop="1">
      <c r="A36" s="2" t="s">
        <v>59</v>
      </c>
      <c r="B36" s="22">
        <v>26203</v>
      </c>
      <c r="C36" s="22">
        <v>27046</v>
      </c>
      <c r="D36" s="22">
        <v>24941</v>
      </c>
      <c r="E36" s="22">
        <v>26955</v>
      </c>
      <c r="F36" s="22">
        <v>25828</v>
      </c>
      <c r="G36" s="22">
        <v>42988</v>
      </c>
    </row>
    <row r="37" spans="1:7" ht="13.5">
      <c r="A37" s="2" t="s">
        <v>60</v>
      </c>
      <c r="B37" s="22">
        <v>322</v>
      </c>
      <c r="C37" s="22">
        <v>230</v>
      </c>
      <c r="D37" s="22">
        <v>307</v>
      </c>
      <c r="E37" s="22">
        <v>307</v>
      </c>
      <c r="F37" s="22">
        <v>307</v>
      </c>
      <c r="G37" s="22"/>
    </row>
    <row r="38" spans="1:7" ht="13.5">
      <c r="A38" s="2" t="s">
        <v>61</v>
      </c>
      <c r="B38" s="22">
        <v>530</v>
      </c>
      <c r="C38" s="22">
        <v>658</v>
      </c>
      <c r="D38" s="22">
        <v>483</v>
      </c>
      <c r="E38" s="22">
        <v>442</v>
      </c>
      <c r="F38" s="22">
        <v>340</v>
      </c>
      <c r="G38" s="22">
        <v>370</v>
      </c>
    </row>
    <row r="39" spans="1:7" ht="13.5">
      <c r="A39" s="2" t="s">
        <v>62</v>
      </c>
      <c r="B39" s="22">
        <v>8425</v>
      </c>
      <c r="C39" s="22">
        <v>8374</v>
      </c>
      <c r="D39" s="22">
        <v>7871</v>
      </c>
      <c r="E39" s="22">
        <v>276</v>
      </c>
      <c r="F39" s="22"/>
      <c r="G39" s="22">
        <v>5241</v>
      </c>
    </row>
    <row r="40" spans="1:7" ht="13.5">
      <c r="A40" s="2" t="s">
        <v>63</v>
      </c>
      <c r="B40" s="22">
        <v>2218</v>
      </c>
      <c r="C40" s="22">
        <v>2492</v>
      </c>
      <c r="D40" s="22">
        <v>1775</v>
      </c>
      <c r="E40" s="22">
        <v>2157</v>
      </c>
      <c r="F40" s="22">
        <v>2372</v>
      </c>
      <c r="G40" s="22">
        <v>2192</v>
      </c>
    </row>
    <row r="41" spans="1:7" ht="13.5">
      <c r="A41" s="2" t="s">
        <v>64</v>
      </c>
      <c r="B41" s="22">
        <v>2376</v>
      </c>
      <c r="C41" s="22">
        <v>3120</v>
      </c>
      <c r="D41" s="22">
        <v>2720</v>
      </c>
      <c r="E41" s="22">
        <v>2600</v>
      </c>
      <c r="F41" s="22">
        <v>1650</v>
      </c>
      <c r="G41" s="22">
        <v>2160</v>
      </c>
    </row>
    <row r="42" spans="1:7" ht="13.5">
      <c r="A42" s="2" t="s">
        <v>65</v>
      </c>
      <c r="B42" s="22">
        <v>40076</v>
      </c>
      <c r="C42" s="22">
        <v>41922</v>
      </c>
      <c r="D42" s="22">
        <v>38099</v>
      </c>
      <c r="E42" s="22">
        <v>32738</v>
      </c>
      <c r="F42" s="22">
        <v>30498</v>
      </c>
      <c r="G42" s="22">
        <v>52952</v>
      </c>
    </row>
    <row r="43" spans="1:7" ht="13.5">
      <c r="A43" s="2" t="s">
        <v>60</v>
      </c>
      <c r="B43" s="22">
        <v>994</v>
      </c>
      <c r="C43" s="22"/>
      <c r="D43" s="22">
        <v>230</v>
      </c>
      <c r="E43" s="22">
        <v>538</v>
      </c>
      <c r="F43" s="22">
        <v>845</v>
      </c>
      <c r="G43" s="22"/>
    </row>
    <row r="44" spans="1:7" ht="13.5">
      <c r="A44" s="2" t="s">
        <v>66</v>
      </c>
      <c r="B44" s="22">
        <v>1025</v>
      </c>
      <c r="C44" s="22">
        <v>7117</v>
      </c>
      <c r="D44" s="22">
        <v>6724</v>
      </c>
      <c r="E44" s="22">
        <v>5250</v>
      </c>
      <c r="F44" s="22">
        <v>4879</v>
      </c>
      <c r="G44" s="22">
        <v>4648</v>
      </c>
    </row>
    <row r="45" spans="1:7" ht="13.5">
      <c r="A45" s="2" t="s">
        <v>67</v>
      </c>
      <c r="B45" s="22">
        <v>2020</v>
      </c>
      <c r="C45" s="22">
        <v>7117</v>
      </c>
      <c r="D45" s="22">
        <v>6954</v>
      </c>
      <c r="E45" s="22">
        <v>5788</v>
      </c>
      <c r="F45" s="22">
        <v>5724</v>
      </c>
      <c r="G45" s="22">
        <v>4648</v>
      </c>
    </row>
    <row r="46" spans="1:7" ht="14.25" thickBot="1">
      <c r="A46" s="4" t="s">
        <v>68</v>
      </c>
      <c r="B46" s="23">
        <v>42096</v>
      </c>
      <c r="C46" s="23">
        <v>49039</v>
      </c>
      <c r="D46" s="23">
        <v>45054</v>
      </c>
      <c r="E46" s="23">
        <v>38527</v>
      </c>
      <c r="F46" s="23">
        <v>36223</v>
      </c>
      <c r="G46" s="23">
        <v>57600</v>
      </c>
    </row>
    <row r="47" spans="1:7" ht="14.25" thickTop="1">
      <c r="A47" s="2" t="s">
        <v>69</v>
      </c>
      <c r="B47" s="22">
        <v>759755</v>
      </c>
      <c r="C47" s="22">
        <v>759755</v>
      </c>
      <c r="D47" s="22">
        <v>759755</v>
      </c>
      <c r="E47" s="22">
        <v>759755</v>
      </c>
      <c r="F47" s="22">
        <v>759755</v>
      </c>
      <c r="G47" s="22">
        <v>759755</v>
      </c>
    </row>
    <row r="48" spans="1:7" ht="13.5">
      <c r="A48" s="3" t="s">
        <v>70</v>
      </c>
      <c r="B48" s="22">
        <v>1091242</v>
      </c>
      <c r="C48" s="22">
        <v>1091242</v>
      </c>
      <c r="D48" s="22">
        <v>1091242</v>
      </c>
      <c r="E48" s="22">
        <v>1591242</v>
      </c>
      <c r="F48" s="22">
        <v>1591242</v>
      </c>
      <c r="G48" s="22">
        <v>1591242</v>
      </c>
    </row>
    <row r="49" spans="1:7" ht="13.5">
      <c r="A49" s="3" t="s">
        <v>71</v>
      </c>
      <c r="B49" s="22">
        <v>481073</v>
      </c>
      <c r="C49" s="22">
        <v>500000</v>
      </c>
      <c r="D49" s="22">
        <v>500000</v>
      </c>
      <c r="E49" s="22"/>
      <c r="F49" s="22"/>
      <c r="G49" s="22"/>
    </row>
    <row r="50" spans="1:7" ht="13.5">
      <c r="A50" s="3" t="s">
        <v>72</v>
      </c>
      <c r="B50" s="22">
        <v>1572315</v>
      </c>
      <c r="C50" s="22">
        <v>1591242</v>
      </c>
      <c r="D50" s="22">
        <v>1591242</v>
      </c>
      <c r="E50" s="22">
        <v>1591242</v>
      </c>
      <c r="F50" s="22">
        <v>1591242</v>
      </c>
      <c r="G50" s="22">
        <v>1591242</v>
      </c>
    </row>
    <row r="51" spans="1:7" ht="13.5">
      <c r="A51" s="5" t="s">
        <v>73</v>
      </c>
      <c r="B51" s="22">
        <v>407638</v>
      </c>
      <c r="C51" s="22">
        <v>344443</v>
      </c>
      <c r="D51" s="22">
        <v>335735</v>
      </c>
      <c r="E51" s="22">
        <v>297334</v>
      </c>
      <c r="F51" s="22">
        <v>251097</v>
      </c>
      <c r="G51" s="22">
        <v>137853</v>
      </c>
    </row>
    <row r="52" spans="1:7" ht="13.5">
      <c r="A52" s="3" t="s">
        <v>74</v>
      </c>
      <c r="B52" s="22">
        <v>407638</v>
      </c>
      <c r="C52" s="22">
        <v>344443</v>
      </c>
      <c r="D52" s="22">
        <v>335735</v>
      </c>
      <c r="E52" s="22">
        <v>297334</v>
      </c>
      <c r="F52" s="22">
        <v>251097</v>
      </c>
      <c r="G52" s="22">
        <v>137853</v>
      </c>
    </row>
    <row r="53" spans="1:7" ht="13.5">
      <c r="A53" s="2" t="s">
        <v>75</v>
      </c>
      <c r="B53" s="22">
        <v>-137471</v>
      </c>
      <c r="C53" s="22">
        <v>-174508</v>
      </c>
      <c r="D53" s="22">
        <v>-174508</v>
      </c>
      <c r="E53" s="22">
        <v>-174508</v>
      </c>
      <c r="F53" s="22">
        <v>-174508</v>
      </c>
      <c r="G53" s="22">
        <v>-114423</v>
      </c>
    </row>
    <row r="54" spans="1:7" ht="13.5">
      <c r="A54" s="2" t="s">
        <v>76</v>
      </c>
      <c r="B54" s="22">
        <v>2602238</v>
      </c>
      <c r="C54" s="22">
        <v>2520934</v>
      </c>
      <c r="D54" s="22">
        <v>2512225</v>
      </c>
      <c r="E54" s="22">
        <v>2473824</v>
      </c>
      <c r="F54" s="22">
        <v>2427587</v>
      </c>
      <c r="G54" s="22">
        <v>2374428</v>
      </c>
    </row>
    <row r="55" spans="1:7" ht="13.5">
      <c r="A55" s="2" t="s">
        <v>77</v>
      </c>
      <c r="B55" s="22">
        <v>-375</v>
      </c>
      <c r="C55" s="22">
        <v>38</v>
      </c>
      <c r="D55" s="22">
        <v>-1492</v>
      </c>
      <c r="E55" s="22">
        <v>-26</v>
      </c>
      <c r="F55" s="22"/>
      <c r="G55" s="22">
        <v>-6640</v>
      </c>
    </row>
    <row r="56" spans="1:7" ht="13.5">
      <c r="A56" s="2" t="s">
        <v>78</v>
      </c>
      <c r="B56" s="22">
        <v>-375</v>
      </c>
      <c r="C56" s="22">
        <v>38</v>
      </c>
      <c r="D56" s="22">
        <v>-1492</v>
      </c>
      <c r="E56" s="22">
        <v>-26</v>
      </c>
      <c r="F56" s="22"/>
      <c r="G56" s="22">
        <v>-6640</v>
      </c>
    </row>
    <row r="57" spans="1:7" ht="13.5">
      <c r="A57" s="6" t="s">
        <v>79</v>
      </c>
      <c r="B57" s="22">
        <v>4278</v>
      </c>
      <c r="C57" s="22"/>
      <c r="D57" s="22"/>
      <c r="E57" s="22"/>
      <c r="F57" s="22"/>
      <c r="G57" s="22"/>
    </row>
    <row r="58" spans="1:7" ht="13.5">
      <c r="A58" s="6" t="s">
        <v>80</v>
      </c>
      <c r="B58" s="22">
        <v>2606141</v>
      </c>
      <c r="C58" s="22">
        <v>2520972</v>
      </c>
      <c r="D58" s="22">
        <v>2510732</v>
      </c>
      <c r="E58" s="22">
        <v>2473797</v>
      </c>
      <c r="F58" s="22">
        <v>2427587</v>
      </c>
      <c r="G58" s="22">
        <v>2367788</v>
      </c>
    </row>
    <row r="59" spans="1:7" ht="14.25" thickBot="1">
      <c r="A59" s="7" t="s">
        <v>81</v>
      </c>
      <c r="B59" s="22">
        <v>2648237</v>
      </c>
      <c r="C59" s="22">
        <v>2570012</v>
      </c>
      <c r="D59" s="22">
        <v>2555786</v>
      </c>
      <c r="E59" s="22">
        <v>2512325</v>
      </c>
      <c r="F59" s="22">
        <v>2463811</v>
      </c>
      <c r="G59" s="22">
        <v>2425389</v>
      </c>
    </row>
    <row r="60" spans="1:7" ht="14.25" thickTop="1">
      <c r="A60" s="8"/>
      <c r="B60" s="24"/>
      <c r="C60" s="24"/>
      <c r="D60" s="24"/>
      <c r="E60" s="24"/>
      <c r="F60" s="24"/>
      <c r="G60" s="24"/>
    </row>
    <row r="62" ht="13.5">
      <c r="A62" s="20" t="s">
        <v>86</v>
      </c>
    </row>
    <row r="63" ht="13.5">
      <c r="A63" s="20" t="s">
        <v>87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2014-02-12T17:05:00Z</dcterms:created>
  <dcterms:modified xsi:type="dcterms:W3CDTF">2014-02-12T17:05:08Z</dcterms:modified>
  <cp:category/>
  <cp:version/>
  <cp:contentType/>
  <cp:contentStatus/>
</cp:coreProperties>
</file>