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<sst xmlns="http://schemas.openxmlformats.org/spreadsheetml/2006/main" count="637" uniqueCount="215">
  <si>
    <t>投資有価証券評価損益（△は益）</t>
  </si>
  <si>
    <t>売上債権の増減額（△は増加）</t>
  </si>
  <si>
    <t>割賦売掛金の増減額（△は増加）</t>
  </si>
  <si>
    <t>営業貸付金の増減額（△は増加）</t>
  </si>
  <si>
    <t>たな卸資産の増減額（△は増加）</t>
  </si>
  <si>
    <t>買掛金の増減額（△は減少）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</si>
  <si>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</si>
  <si>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</si>
  <si>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</si>
  <si>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</si>
  <si>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</si>
  <si>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</si>
  <si>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固定資産の取得による支出</t>
  </si>
  <si>
    <t>投資有価証券の売却による収入</t>
  </si>
  <si>
    <t>差入保証金の回収による収入</t>
  </si>
  <si>
    <t>投資活動によるキャッシュ・フロー</t>
  </si>
  <si>
    <t>短期借入金の純増減額（△は減少）</t>
  </si>
  <si>
    <t>長期借入れによる収入</t>
  </si>
  <si>
    <t>社債の発行による収入</t>
  </si>
  <si>
    <t>社債の償還による支出</t>
  </si>
  <si>
    <t>コマーシャル・ペーパーの純増減額（△は減少）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</si>
  <si>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</si>
  <si>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</si>
  <si>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</si>
  <si>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</si>
  <si>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連結の範囲の変更に伴う現金及び現金同等物の増減額（△は減少）</t>
  </si>
  <si>
    <t>連結・キャッシュフロー計算書</t>
  </si>
  <si>
    <t>売上高</t>
  </si>
  <si>
    <t>売上原価</t>
  </si>
  <si>
    <t>売上総利益</t>
  </si>
  <si>
    <t>販売費・一般管理費</t>
  </si>
  <si>
    <t>償却債権回収益</t>
  </si>
  <si>
    <t>固定資産受贈益</t>
  </si>
  <si>
    <t>店舗閉鎖損失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</si>
  <si>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</si>
  <si>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</si>
  <si>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</si>
  <si>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</si>
  <si>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</si>
  <si>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</si>
  <si>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</si>
  <si>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</si>
  <si>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</si>
  <si>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</si>
  <si>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2013/06/26</t>
  </si>
  <si>
    <t>通期</t>
  </si>
  <si>
    <t>2013/03/31</t>
  </si>
  <si>
    <t>2012/03/31</t>
  </si>
  <si>
    <t>2012/06/27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</si>
  <si>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</si>
  <si>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</si>
  <si>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</si>
  <si>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</si>
  <si>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</si>
  <si>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</si>
  <si>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</si>
  <si>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</si>
  <si>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貯蔵品</t>
  </si>
  <si>
    <t>前払費用</t>
  </si>
  <si>
    <t>繰延税金資産</t>
  </si>
  <si>
    <t>関係会社短期貸付金</t>
  </si>
  <si>
    <t>その他</t>
  </si>
  <si>
    <t>流動資産</t>
  </si>
  <si>
    <t>建物</t>
  </si>
  <si>
    <t>減価償却累計額</t>
  </si>
  <si>
    <t>建物（純額）</t>
  </si>
  <si>
    <t>構築物</t>
  </si>
  <si>
    <t>構築物（純額）</t>
  </si>
  <si>
    <t>車両運搬具</t>
  </si>
  <si>
    <t>車両運搬具（純額）</t>
  </si>
  <si>
    <t>工具、器具及び備品</t>
  </si>
  <si>
    <t>工具、器具及び備品（純額）</t>
  </si>
  <si>
    <t>有形固定資産</t>
  </si>
  <si>
    <t>ソフトウエア</t>
  </si>
  <si>
    <t>無形固定資産</t>
  </si>
  <si>
    <t>投資有価証券</t>
  </si>
  <si>
    <t>関係会社株式</t>
  </si>
  <si>
    <t>関係会社出資金</t>
  </si>
  <si>
    <t>投資その他の資産</t>
  </si>
  <si>
    <t>固定資産</t>
  </si>
  <si>
    <t>資産</t>
  </si>
  <si>
    <t>短期借入金</t>
  </si>
  <si>
    <t>1年内償還予定の社債</t>
  </si>
  <si>
    <t>関係会社短期借入金</t>
  </si>
  <si>
    <t>コマーシャル・ペーパー</t>
  </si>
  <si>
    <t>未払金</t>
  </si>
  <si>
    <t>未払費用</t>
  </si>
  <si>
    <t>未払法人税等</t>
  </si>
  <si>
    <t>預り金</t>
  </si>
  <si>
    <t>賞与引当金</t>
  </si>
  <si>
    <t>流動負債</t>
  </si>
  <si>
    <t>社債</t>
  </si>
  <si>
    <t>長期借入金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</si>
  <si>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</si>
  <si>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</si>
  <si>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</si>
  <si>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</si>
  <si>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</si>
  <si>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</si>
  <si>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</si>
  <si>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</si>
  <si>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</si>
  <si>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</si>
  <si>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</si>
  <si>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</si>
  <si>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</si>
  <si>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</si>
  <si>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</si>
  <si>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</si>
  <si>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</si>
  <si>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</si>
  <si>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　丸井グループ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</si>
  <si>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</si>
  <si>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</si>
  <si>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</si>
  <si>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</si>
  <si>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</si>
  <si>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</si>
  <si>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</si>
  <si>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</si>
  <si>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</si>
  <si>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受取配当金</t>
  </si>
  <si>
    <t>経営管理料</t>
  </si>
  <si>
    <t>業務受託料</t>
  </si>
  <si>
    <t>営業収益</t>
  </si>
  <si>
    <t>役員報酬</t>
  </si>
  <si>
    <t>給料及び手当</t>
  </si>
  <si>
    <t>（うち賞与引当金繰入額）</t>
  </si>
  <si>
    <t>福利厚生費</t>
  </si>
  <si>
    <t>業務委託料</t>
  </si>
  <si>
    <t>支払手数料</t>
  </si>
  <si>
    <t>地代家賃</t>
  </si>
  <si>
    <t>営業費用</t>
  </si>
  <si>
    <t>営業利益</t>
  </si>
  <si>
    <t>受取利息</t>
  </si>
  <si>
    <t>営業外収益</t>
  </si>
  <si>
    <t>支払利息</t>
  </si>
  <si>
    <t>社債利息</t>
  </si>
  <si>
    <t>営業外費用</t>
  </si>
  <si>
    <t>経常利益</t>
  </si>
  <si>
    <t>投資有価証券売却益</t>
  </si>
  <si>
    <t>関係会社株式売却益</t>
  </si>
  <si>
    <t>特別利益</t>
  </si>
  <si>
    <t>固定資産除却損</t>
  </si>
  <si>
    <t>固定資産見積変更差額</t>
  </si>
  <si>
    <t>投資有価証券評価損</t>
  </si>
  <si>
    <t>投資有価証券売却損</t>
  </si>
  <si>
    <t>特別損失</t>
  </si>
  <si>
    <t>税引前四半期純利益</t>
  </si>
  <si>
    <t>法人税、住民税及び事業税</t>
  </si>
  <si>
    <t>法人税等還付税額</t>
  </si>
  <si>
    <t>法人税等調整額</t>
  </si>
  <si>
    <t>法人税等合計</t>
  </si>
  <si>
    <t>四半期純利益</t>
  </si>
  <si>
    <t>個別・損益計算書</t>
  </si>
  <si>
    <t>2014/02/06</t>
  </si>
  <si>
    <t>四半期</t>
  </si>
  <si>
    <t>2013/12/31</t>
  </si>
  <si>
    <t>2013/11/07</t>
  </si>
  <si>
    <t>2013/09/30</t>
  </si>
  <si>
    <t>2013/08/01</t>
  </si>
  <si>
    <t>2013/06/30</t>
  </si>
  <si>
    <t>2013/01/29</t>
  </si>
  <si>
    <t>2012/12/31</t>
  </si>
  <si>
    <t>2012/10/30</t>
  </si>
  <si>
    <t>2012/09/30</t>
  </si>
  <si>
    <t>2012/08/02</t>
  </si>
  <si>
    <t>2012/06/30</t>
  </si>
  <si>
    <t>2012/02/09</t>
  </si>
  <si>
    <t>2011/12/31</t>
  </si>
  <si>
    <t>2011/11/11</t>
  </si>
  <si>
    <t>2011/09/30</t>
  </si>
  <si>
    <t>2011/08/05</t>
  </si>
  <si>
    <t>2011/06/30</t>
  </si>
  <si>
    <t>2011/02/07</t>
  </si>
  <si>
    <t>2010/12/31</t>
  </si>
  <si>
    <t>2010/11/15</t>
  </si>
  <si>
    <t>2010/09/30</t>
  </si>
  <si>
    <t>2010/08/06</t>
  </si>
  <si>
    <t>2010/06/30</t>
  </si>
  <si>
    <t>2010/02/12</t>
  </si>
  <si>
    <t>2009/12/31</t>
  </si>
  <si>
    <t>2009/11/13</t>
  </si>
  <si>
    <t>2009/09/30</t>
  </si>
  <si>
    <t>2009/08/06</t>
  </si>
  <si>
    <t>2009/06/30</t>
  </si>
  <si>
    <t>2009/02/10</t>
  </si>
  <si>
    <t>2008/12/31</t>
  </si>
  <si>
    <t>2008/11/14</t>
  </si>
  <si>
    <t>2008/09/30</t>
  </si>
  <si>
    <t>2008/08/11</t>
  </si>
  <si>
    <t>2008/06/30</t>
  </si>
  <si>
    <t>受取手形及び営業未収入金</t>
  </si>
  <si>
    <t>割賦売掛金</t>
  </si>
  <si>
    <t>営業貸付金</t>
  </si>
  <si>
    <t>商品</t>
  </si>
  <si>
    <t>貸倒引当金</t>
  </si>
  <si>
    <t>建物及び構築物（純額）</t>
  </si>
  <si>
    <t>土地</t>
  </si>
  <si>
    <t>その他（純額）</t>
  </si>
  <si>
    <t>差入保証金</t>
  </si>
  <si>
    <t>買掛金</t>
  </si>
  <si>
    <t>ポイント引当金</t>
  </si>
  <si>
    <t>商品券等引換損失引当金</t>
  </si>
  <si>
    <t>利息返還損失引当金</t>
  </si>
  <si>
    <t>少数株主持分</t>
  </si>
  <si>
    <t>連結・貸借対照表</t>
  </si>
  <si>
    <t>累積四半期</t>
  </si>
  <si>
    <t>2013/04/01</t>
  </si>
  <si>
    <t>減価償却費</t>
  </si>
  <si>
    <t>ポイント引当金の増減額（△は減少）</t>
  </si>
  <si>
    <t>貸倒引当金の増減額（△は減少）</t>
  </si>
  <si>
    <t>利息返還損失引当金の増減額（△は減少）</t>
  </si>
  <si>
    <t>賞与引当金の増減額（△は減少）</t>
  </si>
  <si>
    <t>受取利息及び受取配当金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</si>
</sst>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109</v>
      </c>
      <c r="B2" s="14">
        <v>8252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110</v>
      </c>
      <c r="B3" s="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37</v>
      </c>
      <c r="B4" s="15" t="str">
        <f>HYPERLINK("http://www.kabupro.jp/mark/20140206/S10011P4.htm","四半期報告書")</f>
        <v>四半期報告書</v>
      </c>
      <c r="C4" s="15" t="str">
        <f>HYPERLINK("http://www.kabupro.jp/mark/20131107/S1000BQ7.htm","四半期報告書")</f>
        <v>四半期報告書</v>
      </c>
      <c r="D4" s="15" t="str">
        <f>HYPERLINK("http://www.kabupro.jp/mark/20130801/S000E3P0.htm","四半期報告書")</f>
        <v>四半期報告書</v>
      </c>
      <c r="E4" s="15" t="str">
        <f>HYPERLINK("http://www.kabupro.jp/mark/20130626/S000DPWG.htm","有価証券報告書")</f>
        <v>有価証券報告書</v>
      </c>
      <c r="F4" s="15" t="str">
        <f>HYPERLINK("http://www.kabupro.jp/mark/20140206/S10011P4.htm","四半期報告書")</f>
        <v>四半期報告書</v>
      </c>
      <c r="G4" s="15" t="str">
        <f>HYPERLINK("http://www.kabupro.jp/mark/20131107/S1000BQ7.htm","四半期報告書")</f>
        <v>四半期報告書</v>
      </c>
      <c r="H4" s="15" t="str">
        <f>HYPERLINK("http://www.kabupro.jp/mark/20130801/S000E3P0.htm","四半期報告書")</f>
        <v>四半期報告書</v>
      </c>
      <c r="I4" s="15" t="str">
        <f>HYPERLINK("http://www.kabupro.jp/mark/20130626/S000DPWG.htm","有価証券報告書")</f>
        <v>有価証券報告書</v>
      </c>
      <c r="J4" s="15" t="str">
        <f>HYPERLINK("http://www.kabupro.jp/mark/20130129/S000COTO.htm","四半期報告書")</f>
        <v>四半期報告書</v>
      </c>
      <c r="K4" s="15" t="str">
        <f>HYPERLINK("http://www.kabupro.jp/mark/20121030/S000C44I.htm","四半期報告書")</f>
        <v>四半期報告書</v>
      </c>
      <c r="L4" s="15" t="str">
        <f>HYPERLINK("http://www.kabupro.jp/mark/20120802/S000BJE5.htm","四半期報告書")</f>
        <v>四半期報告書</v>
      </c>
      <c r="M4" s="15" t="str">
        <f>HYPERLINK("http://www.kabupro.jp/mark/20120627/S000B73P.htm","有価証券報告書")</f>
        <v>有価証券報告書</v>
      </c>
      <c r="N4" s="15" t="str">
        <f>HYPERLINK("http://www.kabupro.jp/mark/20120209/S000A74G.htm","四半期報告書")</f>
        <v>四半期報告書</v>
      </c>
      <c r="O4" s="15" t="str">
        <f>HYPERLINK("http://www.kabupro.jp/mark/20111111/S0009MA9.htm","四半期報告書")</f>
        <v>四半期報告書</v>
      </c>
      <c r="P4" s="15" t="str">
        <f>HYPERLINK("http://www.kabupro.jp/mark/20110805/S0008ZZZ.htm","四半期報告書")</f>
        <v>四半期報告書</v>
      </c>
      <c r="Q4" s="15" t="str">
        <f>HYPERLINK("http://www.kabupro.jp/mark/20110629/S0008PY0.htm","有価証券報告書")</f>
        <v>有価証券報告書</v>
      </c>
      <c r="R4" s="15" t="str">
        <f>HYPERLINK("http://www.kabupro.jp/mark/20110207/S0007NR3.htm","四半期報告書")</f>
        <v>四半期報告書</v>
      </c>
      <c r="S4" s="15" t="str">
        <f>HYPERLINK("http://www.kabupro.jp/mark/20101115/S00072A2.htm","四半期報告書")</f>
        <v>四半期報告書</v>
      </c>
      <c r="T4" s="15" t="str">
        <f>HYPERLINK("http://www.kabupro.jp/mark/20100806/S0006GD7.htm","四半期報告書")</f>
        <v>四半期報告書</v>
      </c>
      <c r="U4" s="15" t="str">
        <f>HYPERLINK("http://www.kabupro.jp/mark/20090626/S0003B9I.htm","有価証券報告書")</f>
        <v>有価証券報告書</v>
      </c>
      <c r="V4" s="15" t="str">
        <f>HYPERLINK("http://www.kabupro.jp/mark/20100212/S00052LV.htm","四半期報告書")</f>
        <v>四半期報告書</v>
      </c>
      <c r="W4" s="15" t="str">
        <f>HYPERLINK("http://www.kabupro.jp/mark/20091113/S0004ID9.htm","四半期報告書")</f>
        <v>四半期報告書</v>
      </c>
      <c r="X4" s="15" t="str">
        <f>HYPERLINK("http://www.kabupro.jp/mark/20090806/S0003RVB.htm","四半期報告書")</f>
        <v>四半期報告書</v>
      </c>
      <c r="Y4" s="15" t="str">
        <f>HYPERLINK("http://www.kabupro.jp/mark/20090626/S0003B9I.htm","有価証券報告書")</f>
        <v>有価証券報告書</v>
      </c>
    </row>
    <row r="5" spans="1:25" ht="14.25" thickBot="1">
      <c r="A5" s="11" t="s">
        <v>38</v>
      </c>
      <c r="B5" s="1" t="s">
        <v>155</v>
      </c>
      <c r="C5" s="1" t="s">
        <v>158</v>
      </c>
      <c r="D5" s="1" t="s">
        <v>160</v>
      </c>
      <c r="E5" s="1" t="s">
        <v>44</v>
      </c>
      <c r="F5" s="1" t="s">
        <v>155</v>
      </c>
      <c r="G5" s="1" t="s">
        <v>158</v>
      </c>
      <c r="H5" s="1" t="s">
        <v>160</v>
      </c>
      <c r="I5" s="1" t="s">
        <v>44</v>
      </c>
      <c r="J5" s="1" t="s">
        <v>162</v>
      </c>
      <c r="K5" s="1" t="s">
        <v>164</v>
      </c>
      <c r="L5" s="1" t="s">
        <v>166</v>
      </c>
      <c r="M5" s="1" t="s">
        <v>48</v>
      </c>
      <c r="N5" s="1" t="s">
        <v>168</v>
      </c>
      <c r="O5" s="1" t="s">
        <v>170</v>
      </c>
      <c r="P5" s="1" t="s">
        <v>172</v>
      </c>
      <c r="Q5" s="1" t="s">
        <v>50</v>
      </c>
      <c r="R5" s="1" t="s">
        <v>174</v>
      </c>
      <c r="S5" s="1" t="s">
        <v>176</v>
      </c>
      <c r="T5" s="1" t="s">
        <v>178</v>
      </c>
      <c r="U5" s="1" t="s">
        <v>52</v>
      </c>
      <c r="V5" s="1" t="s">
        <v>180</v>
      </c>
      <c r="W5" s="1" t="s">
        <v>182</v>
      </c>
      <c r="X5" s="1" t="s">
        <v>184</v>
      </c>
      <c r="Y5" s="1" t="s">
        <v>52</v>
      </c>
    </row>
    <row r="6" spans="1:25" ht="15" thickBot="1" thickTop="1">
      <c r="A6" s="10" t="s">
        <v>39</v>
      </c>
      <c r="B6" s="18" t="s">
        <v>36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40</v>
      </c>
      <c r="B7" s="14" t="s">
        <v>207</v>
      </c>
      <c r="C7" s="14" t="s">
        <v>207</v>
      </c>
      <c r="D7" s="14" t="s">
        <v>207</v>
      </c>
      <c r="E7" s="16" t="s">
        <v>45</v>
      </c>
      <c r="F7" s="14" t="s">
        <v>207</v>
      </c>
      <c r="G7" s="14" t="s">
        <v>207</v>
      </c>
      <c r="H7" s="14" t="s">
        <v>207</v>
      </c>
      <c r="I7" s="16" t="s">
        <v>45</v>
      </c>
      <c r="J7" s="14" t="s">
        <v>207</v>
      </c>
      <c r="K7" s="14" t="s">
        <v>207</v>
      </c>
      <c r="L7" s="14" t="s">
        <v>207</v>
      </c>
      <c r="M7" s="16" t="s">
        <v>45</v>
      </c>
      <c r="N7" s="14" t="s">
        <v>207</v>
      </c>
      <c r="O7" s="14" t="s">
        <v>207</v>
      </c>
      <c r="P7" s="14" t="s">
        <v>207</v>
      </c>
      <c r="Q7" s="16" t="s">
        <v>45</v>
      </c>
      <c r="R7" s="14" t="s">
        <v>207</v>
      </c>
      <c r="S7" s="14" t="s">
        <v>207</v>
      </c>
      <c r="T7" s="14" t="s">
        <v>207</v>
      </c>
      <c r="U7" s="16" t="s">
        <v>45</v>
      </c>
      <c r="V7" s="14" t="s">
        <v>207</v>
      </c>
      <c r="W7" s="14" t="s">
        <v>207</v>
      </c>
      <c r="X7" s="14" t="s">
        <v>207</v>
      </c>
      <c r="Y7" s="16" t="s">
        <v>45</v>
      </c>
    </row>
    <row r="8" spans="1:25" ht="13.5">
      <c r="A8" s="13" t="s">
        <v>41</v>
      </c>
      <c r="B8" s="1" t="s">
        <v>208</v>
      </c>
      <c r="C8" s="1" t="s">
        <v>208</v>
      </c>
      <c r="D8" s="1" t="s">
        <v>208</v>
      </c>
      <c r="E8" s="17" t="s">
        <v>115</v>
      </c>
      <c r="F8" s="1" t="s">
        <v>115</v>
      </c>
      <c r="G8" s="1" t="s">
        <v>115</v>
      </c>
      <c r="H8" s="1" t="s">
        <v>115</v>
      </c>
      <c r="I8" s="17" t="s">
        <v>116</v>
      </c>
      <c r="J8" s="1" t="s">
        <v>116</v>
      </c>
      <c r="K8" s="1" t="s">
        <v>116</v>
      </c>
      <c r="L8" s="1" t="s">
        <v>116</v>
      </c>
      <c r="M8" s="17" t="s">
        <v>117</v>
      </c>
      <c r="N8" s="1" t="s">
        <v>117</v>
      </c>
      <c r="O8" s="1" t="s">
        <v>117</v>
      </c>
      <c r="P8" s="1" t="s">
        <v>117</v>
      </c>
      <c r="Q8" s="17" t="s">
        <v>118</v>
      </c>
      <c r="R8" s="1" t="s">
        <v>118</v>
      </c>
      <c r="S8" s="1" t="s">
        <v>118</v>
      </c>
      <c r="T8" s="1" t="s">
        <v>118</v>
      </c>
      <c r="U8" s="17" t="s">
        <v>119</v>
      </c>
      <c r="V8" s="1" t="s">
        <v>119</v>
      </c>
      <c r="W8" s="1" t="s">
        <v>119</v>
      </c>
      <c r="X8" s="1" t="s">
        <v>119</v>
      </c>
      <c r="Y8" s="17" t="s">
        <v>120</v>
      </c>
    </row>
    <row r="9" spans="1:25" ht="13.5">
      <c r="A9" s="13" t="s">
        <v>42</v>
      </c>
      <c r="B9" s="1" t="s">
        <v>157</v>
      </c>
      <c r="C9" s="1" t="s">
        <v>159</v>
      </c>
      <c r="D9" s="1" t="s">
        <v>161</v>
      </c>
      <c r="E9" s="17" t="s">
        <v>46</v>
      </c>
      <c r="F9" s="1" t="s">
        <v>163</v>
      </c>
      <c r="G9" s="1" t="s">
        <v>165</v>
      </c>
      <c r="H9" s="1" t="s">
        <v>167</v>
      </c>
      <c r="I9" s="17" t="s">
        <v>47</v>
      </c>
      <c r="J9" s="1" t="s">
        <v>169</v>
      </c>
      <c r="K9" s="1" t="s">
        <v>171</v>
      </c>
      <c r="L9" s="1" t="s">
        <v>173</v>
      </c>
      <c r="M9" s="17" t="s">
        <v>49</v>
      </c>
      <c r="N9" s="1" t="s">
        <v>175</v>
      </c>
      <c r="O9" s="1" t="s">
        <v>177</v>
      </c>
      <c r="P9" s="1" t="s">
        <v>179</v>
      </c>
      <c r="Q9" s="17" t="s">
        <v>51</v>
      </c>
      <c r="R9" s="1" t="s">
        <v>181</v>
      </c>
      <c r="S9" s="1" t="s">
        <v>183</v>
      </c>
      <c r="T9" s="1" t="s">
        <v>185</v>
      </c>
      <c r="U9" s="17" t="s">
        <v>53</v>
      </c>
      <c r="V9" s="1" t="s">
        <v>187</v>
      </c>
      <c r="W9" s="1" t="s">
        <v>189</v>
      </c>
      <c r="X9" s="1" t="s">
        <v>191</v>
      </c>
      <c r="Y9" s="17" t="s">
        <v>54</v>
      </c>
    </row>
    <row r="10" spans="1:25" ht="14.25" thickBot="1">
      <c r="A10" s="13" t="s">
        <v>43</v>
      </c>
      <c r="B10" s="1" t="s">
        <v>56</v>
      </c>
      <c r="C10" s="1" t="s">
        <v>56</v>
      </c>
      <c r="D10" s="1" t="s">
        <v>56</v>
      </c>
      <c r="E10" s="17" t="s">
        <v>56</v>
      </c>
      <c r="F10" s="1" t="s">
        <v>56</v>
      </c>
      <c r="G10" s="1" t="s">
        <v>56</v>
      </c>
      <c r="H10" s="1" t="s">
        <v>56</v>
      </c>
      <c r="I10" s="17" t="s">
        <v>56</v>
      </c>
      <c r="J10" s="1" t="s">
        <v>56</v>
      </c>
      <c r="K10" s="1" t="s">
        <v>56</v>
      </c>
      <c r="L10" s="1" t="s">
        <v>56</v>
      </c>
      <c r="M10" s="17" t="s">
        <v>56</v>
      </c>
      <c r="N10" s="1" t="s">
        <v>56</v>
      </c>
      <c r="O10" s="1" t="s">
        <v>56</v>
      </c>
      <c r="P10" s="1" t="s">
        <v>56</v>
      </c>
      <c r="Q10" s="17" t="s">
        <v>56</v>
      </c>
      <c r="R10" s="1" t="s">
        <v>56</v>
      </c>
      <c r="S10" s="1" t="s">
        <v>56</v>
      </c>
      <c r="T10" s="1" t="s">
        <v>56</v>
      </c>
      <c r="U10" s="17" t="s">
        <v>56</v>
      </c>
      <c r="V10" s="1" t="s">
        <v>56</v>
      </c>
      <c r="W10" s="1" t="s">
        <v>56</v>
      </c>
      <c r="X10" s="1" t="s">
        <v>56</v>
      </c>
      <c r="Y10" s="17" t="s">
        <v>56</v>
      </c>
    </row>
    <row r="11" spans="1:25" ht="14.25" thickTop="1">
      <c r="A11" s="30" t="s">
        <v>27</v>
      </c>
      <c r="B11" s="27">
        <v>305723</v>
      </c>
      <c r="C11" s="27">
        <v>195935</v>
      </c>
      <c r="D11" s="27">
        <v>96933</v>
      </c>
      <c r="E11" s="21"/>
      <c r="F11" s="27">
        <v>302023</v>
      </c>
      <c r="G11" s="27">
        <v>193945</v>
      </c>
      <c r="H11" s="27">
        <v>95703</v>
      </c>
      <c r="I11" s="21"/>
      <c r="J11" s="27"/>
      <c r="K11" s="27"/>
      <c r="L11" s="27"/>
      <c r="M11" s="21"/>
      <c r="N11" s="27"/>
      <c r="O11" s="27"/>
      <c r="P11" s="27"/>
      <c r="Q11" s="21"/>
      <c r="R11" s="27"/>
      <c r="S11" s="27"/>
      <c r="T11" s="27"/>
      <c r="U11" s="21"/>
      <c r="V11" s="27"/>
      <c r="W11" s="27"/>
      <c r="X11" s="27"/>
      <c r="Y11" s="21"/>
    </row>
    <row r="12" spans="1:25" ht="13.5">
      <c r="A12" s="7" t="s">
        <v>28</v>
      </c>
      <c r="B12" s="28">
        <v>190663</v>
      </c>
      <c r="C12" s="28">
        <v>121889</v>
      </c>
      <c r="D12" s="28">
        <v>60303</v>
      </c>
      <c r="E12" s="22"/>
      <c r="F12" s="28">
        <v>191538</v>
      </c>
      <c r="G12" s="28">
        <v>122871</v>
      </c>
      <c r="H12" s="28">
        <v>60396</v>
      </c>
      <c r="I12" s="22"/>
      <c r="J12" s="28"/>
      <c r="K12" s="28"/>
      <c r="L12" s="28"/>
      <c r="M12" s="22"/>
      <c r="N12" s="28"/>
      <c r="O12" s="28"/>
      <c r="P12" s="28"/>
      <c r="Q12" s="22"/>
      <c r="R12" s="28"/>
      <c r="S12" s="28"/>
      <c r="T12" s="28"/>
      <c r="U12" s="22"/>
      <c r="V12" s="28"/>
      <c r="W12" s="28"/>
      <c r="X12" s="28"/>
      <c r="Y12" s="22"/>
    </row>
    <row r="13" spans="1:25" ht="13.5">
      <c r="A13" s="7" t="s">
        <v>29</v>
      </c>
      <c r="B13" s="28">
        <v>115060</v>
      </c>
      <c r="C13" s="28">
        <v>74046</v>
      </c>
      <c r="D13" s="28">
        <v>36629</v>
      </c>
      <c r="E13" s="22">
        <v>148172</v>
      </c>
      <c r="F13" s="28">
        <v>110485</v>
      </c>
      <c r="G13" s="28">
        <v>71073</v>
      </c>
      <c r="H13" s="28">
        <v>35306</v>
      </c>
      <c r="I13" s="22">
        <v>147240</v>
      </c>
      <c r="J13" s="28">
        <v>110364</v>
      </c>
      <c r="K13" s="28">
        <v>71387</v>
      </c>
      <c r="L13" s="28">
        <v>35240</v>
      </c>
      <c r="M13" s="22">
        <v>144736</v>
      </c>
      <c r="N13" s="28">
        <v>109971</v>
      </c>
      <c r="O13" s="28">
        <v>71165</v>
      </c>
      <c r="P13" s="28">
        <v>34999</v>
      </c>
      <c r="Q13" s="22">
        <v>149926</v>
      </c>
      <c r="R13" s="28">
        <v>112680</v>
      </c>
      <c r="S13" s="28">
        <v>73214</v>
      </c>
      <c r="T13" s="28">
        <v>36677</v>
      </c>
      <c r="U13" s="22">
        <v>160125</v>
      </c>
      <c r="V13" s="28">
        <v>122270</v>
      </c>
      <c r="W13" s="28">
        <v>79497</v>
      </c>
      <c r="X13" s="28">
        <v>39489</v>
      </c>
      <c r="Y13" s="22">
        <v>177565</v>
      </c>
    </row>
    <row r="14" spans="1:25" ht="13.5">
      <c r="A14" s="7" t="s">
        <v>30</v>
      </c>
      <c r="B14" s="28">
        <v>95542</v>
      </c>
      <c r="C14" s="28">
        <v>63329</v>
      </c>
      <c r="D14" s="28">
        <v>30933</v>
      </c>
      <c r="E14" s="22">
        <v>123886</v>
      </c>
      <c r="F14" s="28">
        <v>92472</v>
      </c>
      <c r="G14" s="28">
        <v>61504</v>
      </c>
      <c r="H14" s="28">
        <v>30517</v>
      </c>
      <c r="I14" s="22">
        <v>129224</v>
      </c>
      <c r="J14" s="28">
        <v>95560</v>
      </c>
      <c r="K14" s="28">
        <v>63678</v>
      </c>
      <c r="L14" s="28">
        <v>31579</v>
      </c>
      <c r="M14" s="22">
        <v>129940</v>
      </c>
      <c r="N14" s="28">
        <v>99112</v>
      </c>
      <c r="O14" s="28">
        <v>65948</v>
      </c>
      <c r="P14" s="28">
        <v>32643</v>
      </c>
      <c r="Q14" s="22">
        <v>139488</v>
      </c>
      <c r="R14" s="28">
        <v>106146</v>
      </c>
      <c r="S14" s="28">
        <v>71665</v>
      </c>
      <c r="T14" s="28">
        <v>36343</v>
      </c>
      <c r="U14" s="22">
        <v>150986</v>
      </c>
      <c r="V14" s="28">
        <v>113638</v>
      </c>
      <c r="W14" s="28">
        <v>75493</v>
      </c>
      <c r="X14" s="28">
        <v>37729</v>
      </c>
      <c r="Y14" s="22">
        <v>159382</v>
      </c>
    </row>
    <row r="15" spans="1:25" ht="14.25" thickBot="1">
      <c r="A15" s="25" t="s">
        <v>133</v>
      </c>
      <c r="B15" s="29">
        <v>19518</v>
      </c>
      <c r="C15" s="29">
        <v>10716</v>
      </c>
      <c r="D15" s="29">
        <v>5696</v>
      </c>
      <c r="E15" s="23">
        <v>24285</v>
      </c>
      <c r="F15" s="29">
        <v>18012</v>
      </c>
      <c r="G15" s="29">
        <v>9569</v>
      </c>
      <c r="H15" s="29">
        <v>4789</v>
      </c>
      <c r="I15" s="23">
        <v>18015</v>
      </c>
      <c r="J15" s="29">
        <v>14804</v>
      </c>
      <c r="K15" s="29">
        <v>7709</v>
      </c>
      <c r="L15" s="29">
        <v>3661</v>
      </c>
      <c r="M15" s="23">
        <v>14795</v>
      </c>
      <c r="N15" s="29">
        <v>10858</v>
      </c>
      <c r="O15" s="29">
        <v>5216</v>
      </c>
      <c r="P15" s="29">
        <v>2355</v>
      </c>
      <c r="Q15" s="23">
        <v>10438</v>
      </c>
      <c r="R15" s="29">
        <v>6533</v>
      </c>
      <c r="S15" s="29">
        <v>1548</v>
      </c>
      <c r="T15" s="29">
        <v>333</v>
      </c>
      <c r="U15" s="23">
        <v>9138</v>
      </c>
      <c r="V15" s="29">
        <v>8632</v>
      </c>
      <c r="W15" s="29">
        <v>4003</v>
      </c>
      <c r="X15" s="29">
        <v>1760</v>
      </c>
      <c r="Y15" s="23">
        <v>18183</v>
      </c>
    </row>
    <row r="16" spans="1:25" ht="14.25" thickTop="1">
      <c r="A16" s="6" t="s">
        <v>134</v>
      </c>
      <c r="B16" s="28">
        <v>95</v>
      </c>
      <c r="C16" s="28">
        <v>64</v>
      </c>
      <c r="D16" s="28">
        <v>32</v>
      </c>
      <c r="E16" s="22">
        <v>143</v>
      </c>
      <c r="F16" s="28">
        <v>108</v>
      </c>
      <c r="G16" s="28">
        <v>73</v>
      </c>
      <c r="H16" s="28">
        <v>37</v>
      </c>
      <c r="I16" s="22">
        <v>159</v>
      </c>
      <c r="J16" s="28">
        <v>120</v>
      </c>
      <c r="K16" s="28">
        <v>81</v>
      </c>
      <c r="L16" s="28">
        <v>41</v>
      </c>
      <c r="M16" s="22">
        <v>170</v>
      </c>
      <c r="N16" s="28">
        <v>130</v>
      </c>
      <c r="O16" s="28">
        <v>88</v>
      </c>
      <c r="P16" s="28">
        <v>44</v>
      </c>
      <c r="Q16" s="22">
        <v>193</v>
      </c>
      <c r="R16" s="28">
        <v>146</v>
      </c>
      <c r="S16" s="28">
        <v>97</v>
      </c>
      <c r="T16" s="28">
        <v>47</v>
      </c>
      <c r="U16" s="22">
        <v>183</v>
      </c>
      <c r="V16" s="28">
        <v>138</v>
      </c>
      <c r="W16" s="28">
        <v>93</v>
      </c>
      <c r="X16" s="28">
        <v>46</v>
      </c>
      <c r="Y16" s="22">
        <v>211</v>
      </c>
    </row>
    <row r="17" spans="1:25" ht="13.5">
      <c r="A17" s="6" t="s">
        <v>121</v>
      </c>
      <c r="B17" s="28">
        <v>397</v>
      </c>
      <c r="C17" s="28">
        <v>278</v>
      </c>
      <c r="D17" s="28">
        <v>268</v>
      </c>
      <c r="E17" s="22">
        <v>422</v>
      </c>
      <c r="F17" s="28">
        <v>403</v>
      </c>
      <c r="G17" s="28">
        <v>292</v>
      </c>
      <c r="H17" s="28">
        <v>291</v>
      </c>
      <c r="I17" s="22">
        <v>449</v>
      </c>
      <c r="J17" s="28">
        <v>431</v>
      </c>
      <c r="K17" s="28">
        <v>284</v>
      </c>
      <c r="L17" s="28">
        <v>283</v>
      </c>
      <c r="M17" s="22">
        <v>468</v>
      </c>
      <c r="N17" s="28">
        <v>442</v>
      </c>
      <c r="O17" s="28">
        <v>283</v>
      </c>
      <c r="P17" s="28">
        <v>278</v>
      </c>
      <c r="Q17" s="22">
        <v>472</v>
      </c>
      <c r="R17" s="28">
        <v>435</v>
      </c>
      <c r="S17" s="28">
        <v>270</v>
      </c>
      <c r="T17" s="28">
        <v>265</v>
      </c>
      <c r="U17" s="22">
        <v>549</v>
      </c>
      <c r="V17" s="28">
        <v>512</v>
      </c>
      <c r="W17" s="28">
        <v>379</v>
      </c>
      <c r="X17" s="28">
        <v>369</v>
      </c>
      <c r="Y17" s="22">
        <v>394</v>
      </c>
    </row>
    <row r="18" spans="1:25" ht="13.5">
      <c r="A18" s="6" t="s">
        <v>31</v>
      </c>
      <c r="B18" s="28">
        <v>830</v>
      </c>
      <c r="C18" s="28"/>
      <c r="D18" s="28">
        <v>239</v>
      </c>
      <c r="E18" s="22"/>
      <c r="F18" s="28">
        <v>557</v>
      </c>
      <c r="G18" s="28"/>
      <c r="H18" s="28">
        <v>176</v>
      </c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/>
      <c r="V18" s="28"/>
      <c r="W18" s="28"/>
      <c r="X18" s="28"/>
      <c r="Y18" s="22"/>
    </row>
    <row r="19" spans="1:25" ht="13.5">
      <c r="A19" s="6" t="s">
        <v>32</v>
      </c>
      <c r="B19" s="28">
        <v>578</v>
      </c>
      <c r="C19" s="28">
        <v>478</v>
      </c>
      <c r="D19" s="28">
        <v>109</v>
      </c>
      <c r="E19" s="22">
        <v>605</v>
      </c>
      <c r="F19" s="28">
        <v>388</v>
      </c>
      <c r="G19" s="28">
        <v>337</v>
      </c>
      <c r="H19" s="28">
        <v>157</v>
      </c>
      <c r="I19" s="22">
        <v>691</v>
      </c>
      <c r="J19" s="28">
        <v>290</v>
      </c>
      <c r="K19" s="28">
        <v>254</v>
      </c>
      <c r="L19" s="28">
        <v>151</v>
      </c>
      <c r="M19" s="22">
        <v>991</v>
      </c>
      <c r="N19" s="28">
        <v>592</v>
      </c>
      <c r="O19" s="28">
        <v>358</v>
      </c>
      <c r="P19" s="28">
        <v>74</v>
      </c>
      <c r="Q19" s="22">
        <v>1374</v>
      </c>
      <c r="R19" s="28">
        <v>1045</v>
      </c>
      <c r="S19" s="28">
        <v>1001</v>
      </c>
      <c r="T19" s="28">
        <v>509</v>
      </c>
      <c r="U19" s="22">
        <v>1298</v>
      </c>
      <c r="V19" s="28">
        <v>674</v>
      </c>
      <c r="W19" s="28">
        <v>524</v>
      </c>
      <c r="X19" s="28">
        <v>100</v>
      </c>
      <c r="Y19" s="22">
        <v>1517</v>
      </c>
    </row>
    <row r="20" spans="1:25" ht="13.5">
      <c r="A20" s="6" t="s">
        <v>61</v>
      </c>
      <c r="B20" s="28">
        <v>179</v>
      </c>
      <c r="C20" s="28">
        <v>113</v>
      </c>
      <c r="D20" s="28">
        <v>41</v>
      </c>
      <c r="E20" s="22">
        <v>410</v>
      </c>
      <c r="F20" s="28">
        <v>280</v>
      </c>
      <c r="G20" s="28">
        <v>172</v>
      </c>
      <c r="H20" s="28">
        <v>49</v>
      </c>
      <c r="I20" s="22">
        <v>363</v>
      </c>
      <c r="J20" s="28">
        <v>555</v>
      </c>
      <c r="K20" s="28">
        <v>388</v>
      </c>
      <c r="L20" s="28">
        <v>174</v>
      </c>
      <c r="M20" s="22">
        <v>701</v>
      </c>
      <c r="N20" s="28">
        <v>468</v>
      </c>
      <c r="O20" s="28">
        <v>315</v>
      </c>
      <c r="P20" s="28">
        <v>166</v>
      </c>
      <c r="Q20" s="22">
        <v>780</v>
      </c>
      <c r="R20" s="28">
        <v>598</v>
      </c>
      <c r="S20" s="28">
        <v>486</v>
      </c>
      <c r="T20" s="28">
        <v>340</v>
      </c>
      <c r="U20" s="22">
        <v>634</v>
      </c>
      <c r="V20" s="28">
        <v>496</v>
      </c>
      <c r="W20" s="28">
        <v>386</v>
      </c>
      <c r="X20" s="28">
        <v>117</v>
      </c>
      <c r="Y20" s="22">
        <v>531</v>
      </c>
    </row>
    <row r="21" spans="1:25" ht="13.5">
      <c r="A21" s="6" t="s">
        <v>135</v>
      </c>
      <c r="B21" s="28">
        <v>2081</v>
      </c>
      <c r="C21" s="28">
        <v>1443</v>
      </c>
      <c r="D21" s="28">
        <v>691</v>
      </c>
      <c r="E21" s="22">
        <v>2354</v>
      </c>
      <c r="F21" s="28">
        <v>1738</v>
      </c>
      <c r="G21" s="28">
        <v>1227</v>
      </c>
      <c r="H21" s="28">
        <v>712</v>
      </c>
      <c r="I21" s="22">
        <v>2287</v>
      </c>
      <c r="J21" s="28">
        <v>1398</v>
      </c>
      <c r="K21" s="28">
        <v>1008</v>
      </c>
      <c r="L21" s="28">
        <v>650</v>
      </c>
      <c r="M21" s="22">
        <v>2332</v>
      </c>
      <c r="N21" s="28">
        <v>1633</v>
      </c>
      <c r="O21" s="28">
        <v>1045</v>
      </c>
      <c r="P21" s="28">
        <v>563</v>
      </c>
      <c r="Q21" s="22">
        <v>2821</v>
      </c>
      <c r="R21" s="28">
        <v>2225</v>
      </c>
      <c r="S21" s="28">
        <v>1856</v>
      </c>
      <c r="T21" s="28">
        <v>1162</v>
      </c>
      <c r="U21" s="22">
        <v>2666</v>
      </c>
      <c r="V21" s="28">
        <v>1822</v>
      </c>
      <c r="W21" s="28">
        <v>1383</v>
      </c>
      <c r="X21" s="28">
        <v>634</v>
      </c>
      <c r="Y21" s="22">
        <v>2825</v>
      </c>
    </row>
    <row r="22" spans="1:25" ht="13.5">
      <c r="A22" s="6" t="s">
        <v>136</v>
      </c>
      <c r="B22" s="28">
        <v>1340</v>
      </c>
      <c r="C22" s="28">
        <v>896</v>
      </c>
      <c r="D22" s="28">
        <v>439</v>
      </c>
      <c r="E22" s="22">
        <v>1840</v>
      </c>
      <c r="F22" s="28">
        <v>1401</v>
      </c>
      <c r="G22" s="28">
        <v>952</v>
      </c>
      <c r="H22" s="28">
        <v>493</v>
      </c>
      <c r="I22" s="22">
        <v>2230</v>
      </c>
      <c r="J22" s="28">
        <v>1700</v>
      </c>
      <c r="K22" s="28">
        <v>1127</v>
      </c>
      <c r="L22" s="28">
        <v>552</v>
      </c>
      <c r="M22" s="22">
        <v>2517</v>
      </c>
      <c r="N22" s="28">
        <v>1908</v>
      </c>
      <c r="O22" s="28">
        <v>1285</v>
      </c>
      <c r="P22" s="28">
        <v>640</v>
      </c>
      <c r="Q22" s="22">
        <v>2803</v>
      </c>
      <c r="R22" s="28">
        <v>2138</v>
      </c>
      <c r="S22" s="28">
        <v>1457</v>
      </c>
      <c r="T22" s="28">
        <v>737</v>
      </c>
      <c r="U22" s="22">
        <v>3387</v>
      </c>
      <c r="V22" s="28">
        <v>2530</v>
      </c>
      <c r="W22" s="28">
        <v>1671</v>
      </c>
      <c r="X22" s="28">
        <v>833</v>
      </c>
      <c r="Y22" s="22">
        <v>2704</v>
      </c>
    </row>
    <row r="23" spans="1:25" ht="13.5">
      <c r="A23" s="6" t="s">
        <v>61</v>
      </c>
      <c r="B23" s="28">
        <v>212</v>
      </c>
      <c r="C23" s="28">
        <v>187</v>
      </c>
      <c r="D23" s="28">
        <v>18</v>
      </c>
      <c r="E23" s="22">
        <v>355</v>
      </c>
      <c r="F23" s="28">
        <v>412</v>
      </c>
      <c r="G23" s="28">
        <v>308</v>
      </c>
      <c r="H23" s="28">
        <v>107</v>
      </c>
      <c r="I23" s="22">
        <v>450</v>
      </c>
      <c r="J23" s="28">
        <v>316</v>
      </c>
      <c r="K23" s="28">
        <v>198</v>
      </c>
      <c r="L23" s="28">
        <v>158</v>
      </c>
      <c r="M23" s="22">
        <v>522</v>
      </c>
      <c r="N23" s="28">
        <v>564</v>
      </c>
      <c r="O23" s="28">
        <v>179</v>
      </c>
      <c r="P23" s="28">
        <v>77</v>
      </c>
      <c r="Q23" s="22">
        <v>483</v>
      </c>
      <c r="R23" s="28">
        <v>275</v>
      </c>
      <c r="S23" s="28">
        <v>217</v>
      </c>
      <c r="T23" s="28">
        <v>155</v>
      </c>
      <c r="U23" s="22">
        <v>784</v>
      </c>
      <c r="V23" s="28">
        <v>664</v>
      </c>
      <c r="W23" s="28">
        <v>239</v>
      </c>
      <c r="X23" s="28">
        <v>54</v>
      </c>
      <c r="Y23" s="22">
        <v>955</v>
      </c>
    </row>
    <row r="24" spans="1:25" ht="13.5">
      <c r="A24" s="6" t="s">
        <v>138</v>
      </c>
      <c r="B24" s="28">
        <v>1552</v>
      </c>
      <c r="C24" s="28">
        <v>1084</v>
      </c>
      <c r="D24" s="28">
        <v>458</v>
      </c>
      <c r="E24" s="22">
        <v>2196</v>
      </c>
      <c r="F24" s="28">
        <v>1813</v>
      </c>
      <c r="G24" s="28">
        <v>1261</v>
      </c>
      <c r="H24" s="28">
        <v>600</v>
      </c>
      <c r="I24" s="22">
        <v>2681</v>
      </c>
      <c r="J24" s="28">
        <v>2016</v>
      </c>
      <c r="K24" s="28">
        <v>1325</v>
      </c>
      <c r="L24" s="28">
        <v>711</v>
      </c>
      <c r="M24" s="22">
        <v>3039</v>
      </c>
      <c r="N24" s="28">
        <v>2473</v>
      </c>
      <c r="O24" s="28">
        <v>1465</v>
      </c>
      <c r="P24" s="28">
        <v>717</v>
      </c>
      <c r="Q24" s="22">
        <v>3335</v>
      </c>
      <c r="R24" s="28">
        <v>2660</v>
      </c>
      <c r="S24" s="28">
        <v>1754</v>
      </c>
      <c r="T24" s="28">
        <v>927</v>
      </c>
      <c r="U24" s="22">
        <v>4276</v>
      </c>
      <c r="V24" s="28">
        <v>3442</v>
      </c>
      <c r="W24" s="28">
        <v>2053</v>
      </c>
      <c r="X24" s="28">
        <v>968</v>
      </c>
      <c r="Y24" s="22">
        <v>3660</v>
      </c>
    </row>
    <row r="25" spans="1:25" ht="14.25" thickBot="1">
      <c r="A25" s="25" t="s">
        <v>139</v>
      </c>
      <c r="B25" s="29">
        <v>20047</v>
      </c>
      <c r="C25" s="29">
        <v>11075</v>
      </c>
      <c r="D25" s="29">
        <v>5929</v>
      </c>
      <c r="E25" s="23">
        <v>24443</v>
      </c>
      <c r="F25" s="29">
        <v>17937</v>
      </c>
      <c r="G25" s="29">
        <v>9535</v>
      </c>
      <c r="H25" s="29">
        <v>4901</v>
      </c>
      <c r="I25" s="23">
        <v>17621</v>
      </c>
      <c r="J25" s="29">
        <v>14185</v>
      </c>
      <c r="K25" s="29">
        <v>7391</v>
      </c>
      <c r="L25" s="29">
        <v>3600</v>
      </c>
      <c r="M25" s="23">
        <v>14088</v>
      </c>
      <c r="N25" s="29">
        <v>10019</v>
      </c>
      <c r="O25" s="29">
        <v>4796</v>
      </c>
      <c r="P25" s="29">
        <v>2201</v>
      </c>
      <c r="Q25" s="23">
        <v>9924</v>
      </c>
      <c r="R25" s="29">
        <v>6098</v>
      </c>
      <c r="S25" s="29">
        <v>1651</v>
      </c>
      <c r="T25" s="29">
        <v>568</v>
      </c>
      <c r="U25" s="23">
        <v>7528</v>
      </c>
      <c r="V25" s="29">
        <v>7012</v>
      </c>
      <c r="W25" s="29">
        <v>3333</v>
      </c>
      <c r="X25" s="29">
        <v>1426</v>
      </c>
      <c r="Y25" s="23">
        <v>17348</v>
      </c>
    </row>
    <row r="26" spans="1:25" ht="14.25" thickTop="1">
      <c r="A26" s="6" t="s">
        <v>140</v>
      </c>
      <c r="B26" s="28"/>
      <c r="C26" s="28"/>
      <c r="D26" s="28"/>
      <c r="E26" s="22">
        <v>417</v>
      </c>
      <c r="F26" s="28">
        <v>189</v>
      </c>
      <c r="G26" s="28"/>
      <c r="H26" s="28"/>
      <c r="I26" s="22"/>
      <c r="J26" s="28"/>
      <c r="K26" s="28"/>
      <c r="L26" s="28"/>
      <c r="M26" s="22">
        <v>828</v>
      </c>
      <c r="N26" s="28">
        <v>828</v>
      </c>
      <c r="O26" s="28">
        <v>828</v>
      </c>
      <c r="P26" s="28">
        <v>828</v>
      </c>
      <c r="Q26" s="22">
        <v>229</v>
      </c>
      <c r="R26" s="28">
        <v>229</v>
      </c>
      <c r="S26" s="28">
        <v>229</v>
      </c>
      <c r="T26" s="28"/>
      <c r="U26" s="22">
        <v>1902</v>
      </c>
      <c r="V26" s="28">
        <v>1895</v>
      </c>
      <c r="W26" s="28">
        <v>1895</v>
      </c>
      <c r="X26" s="28">
        <v>1890</v>
      </c>
      <c r="Y26" s="22">
        <v>1</v>
      </c>
    </row>
    <row r="27" spans="1:25" ht="13.5">
      <c r="A27" s="6" t="s">
        <v>142</v>
      </c>
      <c r="B27" s="28"/>
      <c r="C27" s="28"/>
      <c r="D27" s="28"/>
      <c r="E27" s="22">
        <v>417</v>
      </c>
      <c r="F27" s="28">
        <v>189</v>
      </c>
      <c r="G27" s="28"/>
      <c r="H27" s="28"/>
      <c r="I27" s="22">
        <v>1403</v>
      </c>
      <c r="J27" s="28">
        <v>1403</v>
      </c>
      <c r="K27" s="28"/>
      <c r="L27" s="28"/>
      <c r="M27" s="22">
        <v>1228</v>
      </c>
      <c r="N27" s="28">
        <v>1215</v>
      </c>
      <c r="O27" s="28">
        <v>828</v>
      </c>
      <c r="P27" s="28">
        <v>828</v>
      </c>
      <c r="Q27" s="22">
        <v>1288</v>
      </c>
      <c r="R27" s="28">
        <v>1288</v>
      </c>
      <c r="S27" s="28">
        <v>1288</v>
      </c>
      <c r="T27" s="28"/>
      <c r="U27" s="22">
        <v>6974</v>
      </c>
      <c r="V27" s="28">
        <v>6966</v>
      </c>
      <c r="W27" s="28">
        <v>1895</v>
      </c>
      <c r="X27" s="28">
        <v>1890</v>
      </c>
      <c r="Y27" s="22">
        <v>13711</v>
      </c>
    </row>
    <row r="28" spans="1:25" ht="13.5">
      <c r="A28" s="6" t="s">
        <v>143</v>
      </c>
      <c r="B28" s="28">
        <v>817</v>
      </c>
      <c r="C28" s="28">
        <v>598</v>
      </c>
      <c r="D28" s="28">
        <v>74</v>
      </c>
      <c r="E28" s="22">
        <v>777</v>
      </c>
      <c r="F28" s="28">
        <v>477</v>
      </c>
      <c r="G28" s="28">
        <v>428</v>
      </c>
      <c r="H28" s="28">
        <v>133</v>
      </c>
      <c r="I28" s="22">
        <v>1170</v>
      </c>
      <c r="J28" s="28">
        <v>861</v>
      </c>
      <c r="K28" s="28">
        <v>305</v>
      </c>
      <c r="L28" s="28">
        <v>89</v>
      </c>
      <c r="M28" s="22">
        <v>717</v>
      </c>
      <c r="N28" s="28">
        <v>364</v>
      </c>
      <c r="O28" s="28">
        <v>327</v>
      </c>
      <c r="P28" s="28">
        <v>58</v>
      </c>
      <c r="Q28" s="22">
        <v>1985</v>
      </c>
      <c r="R28" s="28">
        <v>1478</v>
      </c>
      <c r="S28" s="28">
        <v>1402</v>
      </c>
      <c r="T28" s="28">
        <v>357</v>
      </c>
      <c r="U28" s="22">
        <v>2481</v>
      </c>
      <c r="V28" s="28">
        <v>1312</v>
      </c>
      <c r="W28" s="28">
        <v>774</v>
      </c>
      <c r="X28" s="28">
        <v>132</v>
      </c>
      <c r="Y28" s="22">
        <v>4280</v>
      </c>
    </row>
    <row r="29" spans="1:25" ht="13.5">
      <c r="A29" s="6" t="s">
        <v>33</v>
      </c>
      <c r="B29" s="28">
        <v>162</v>
      </c>
      <c r="C29" s="28">
        <v>162</v>
      </c>
      <c r="D29" s="28"/>
      <c r="E29" s="22"/>
      <c r="F29" s="28">
        <v>2</v>
      </c>
      <c r="G29" s="28">
        <v>2</v>
      </c>
      <c r="H29" s="28"/>
      <c r="I29" s="22"/>
      <c r="J29" s="28"/>
      <c r="K29" s="28"/>
      <c r="L29" s="28"/>
      <c r="M29" s="22"/>
      <c r="N29" s="28"/>
      <c r="O29" s="28"/>
      <c r="P29" s="28"/>
      <c r="Q29" s="22">
        <v>862</v>
      </c>
      <c r="R29" s="28">
        <v>495</v>
      </c>
      <c r="S29" s="28">
        <v>337</v>
      </c>
      <c r="T29" s="28"/>
      <c r="U29" s="22">
        <v>1719</v>
      </c>
      <c r="V29" s="28"/>
      <c r="W29" s="28"/>
      <c r="X29" s="28"/>
      <c r="Y29" s="22">
        <v>1445</v>
      </c>
    </row>
    <row r="30" spans="1:25" ht="13.5">
      <c r="A30" s="6" t="s">
        <v>144</v>
      </c>
      <c r="B30" s="28"/>
      <c r="C30" s="28"/>
      <c r="D30" s="28"/>
      <c r="E30" s="22"/>
      <c r="F30" s="28">
        <v>2385</v>
      </c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61</v>
      </c>
      <c r="B31" s="28">
        <v>72</v>
      </c>
      <c r="C31" s="28"/>
      <c r="D31" s="28"/>
      <c r="E31" s="22">
        <v>389</v>
      </c>
      <c r="F31" s="28">
        <v>62</v>
      </c>
      <c r="G31" s="28">
        <v>62</v>
      </c>
      <c r="H31" s="28">
        <v>6</v>
      </c>
      <c r="I31" s="22">
        <v>380</v>
      </c>
      <c r="J31" s="28">
        <v>143</v>
      </c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147</v>
      </c>
      <c r="B32" s="28">
        <v>1053</v>
      </c>
      <c r="C32" s="28">
        <v>761</v>
      </c>
      <c r="D32" s="28">
        <v>74</v>
      </c>
      <c r="E32" s="22">
        <v>4488</v>
      </c>
      <c r="F32" s="28">
        <v>2928</v>
      </c>
      <c r="G32" s="28">
        <v>3210</v>
      </c>
      <c r="H32" s="28">
        <v>2525</v>
      </c>
      <c r="I32" s="22">
        <v>6770</v>
      </c>
      <c r="J32" s="28">
        <v>7309</v>
      </c>
      <c r="K32" s="28">
        <v>6113</v>
      </c>
      <c r="L32" s="28">
        <v>382</v>
      </c>
      <c r="M32" s="22">
        <v>47062</v>
      </c>
      <c r="N32" s="28">
        <v>5994</v>
      </c>
      <c r="O32" s="28">
        <v>2147</v>
      </c>
      <c r="P32" s="28">
        <v>1365</v>
      </c>
      <c r="Q32" s="22">
        <v>4191</v>
      </c>
      <c r="R32" s="28">
        <v>3223</v>
      </c>
      <c r="S32" s="28">
        <v>2607</v>
      </c>
      <c r="T32" s="28">
        <v>361</v>
      </c>
      <c r="U32" s="22">
        <v>27406</v>
      </c>
      <c r="V32" s="28">
        <v>5269</v>
      </c>
      <c r="W32" s="28">
        <v>2204</v>
      </c>
      <c r="X32" s="28">
        <v>1485</v>
      </c>
      <c r="Y32" s="22">
        <v>14744</v>
      </c>
    </row>
    <row r="33" spans="1:25" ht="13.5">
      <c r="A33" s="7" t="s">
        <v>148</v>
      </c>
      <c r="B33" s="28">
        <v>18994</v>
      </c>
      <c r="C33" s="28">
        <v>10314</v>
      </c>
      <c r="D33" s="28">
        <v>5855</v>
      </c>
      <c r="E33" s="22">
        <v>20372</v>
      </c>
      <c r="F33" s="28">
        <v>15198</v>
      </c>
      <c r="G33" s="28">
        <v>6324</v>
      </c>
      <c r="H33" s="28">
        <v>2375</v>
      </c>
      <c r="I33" s="22">
        <v>12254</v>
      </c>
      <c r="J33" s="28">
        <v>8279</v>
      </c>
      <c r="K33" s="28">
        <v>1278</v>
      </c>
      <c r="L33" s="28">
        <v>3218</v>
      </c>
      <c r="M33" s="22">
        <v>-31746</v>
      </c>
      <c r="N33" s="28">
        <v>5240</v>
      </c>
      <c r="O33" s="28">
        <v>3477</v>
      </c>
      <c r="P33" s="28">
        <v>1664</v>
      </c>
      <c r="Q33" s="22">
        <v>7021</v>
      </c>
      <c r="R33" s="28">
        <v>4163</v>
      </c>
      <c r="S33" s="28">
        <v>332</v>
      </c>
      <c r="T33" s="28">
        <v>206</v>
      </c>
      <c r="U33" s="22">
        <v>-12903</v>
      </c>
      <c r="V33" s="28">
        <v>8708</v>
      </c>
      <c r="W33" s="28">
        <v>3024</v>
      </c>
      <c r="X33" s="28">
        <v>1831</v>
      </c>
      <c r="Y33" s="22">
        <v>16315</v>
      </c>
    </row>
    <row r="34" spans="1:25" ht="13.5">
      <c r="A34" s="7" t="s">
        <v>152</v>
      </c>
      <c r="B34" s="28">
        <v>7375</v>
      </c>
      <c r="C34" s="28">
        <v>4160</v>
      </c>
      <c r="D34" s="28">
        <v>2421</v>
      </c>
      <c r="E34" s="22">
        <v>7098</v>
      </c>
      <c r="F34" s="28">
        <v>5560</v>
      </c>
      <c r="G34" s="28">
        <v>2552</v>
      </c>
      <c r="H34" s="28">
        <v>993</v>
      </c>
      <c r="I34" s="22">
        <v>6983</v>
      </c>
      <c r="J34" s="28">
        <v>4435</v>
      </c>
      <c r="K34" s="28">
        <v>137</v>
      </c>
      <c r="L34" s="28">
        <v>1160</v>
      </c>
      <c r="M34" s="22">
        <v>-8131</v>
      </c>
      <c r="N34" s="28">
        <v>2259</v>
      </c>
      <c r="O34" s="28">
        <v>1498</v>
      </c>
      <c r="P34" s="28">
        <v>685</v>
      </c>
      <c r="Q34" s="22">
        <v>1881</v>
      </c>
      <c r="R34" s="28">
        <v>1350</v>
      </c>
      <c r="S34" s="28">
        <v>-228</v>
      </c>
      <c r="T34" s="28">
        <v>-125</v>
      </c>
      <c r="U34" s="22">
        <v>-4196</v>
      </c>
      <c r="V34" s="28">
        <v>3027</v>
      </c>
      <c r="W34" s="28">
        <v>1558</v>
      </c>
      <c r="X34" s="28">
        <v>891</v>
      </c>
      <c r="Y34" s="22">
        <v>8637</v>
      </c>
    </row>
    <row r="35" spans="1:25" ht="13.5">
      <c r="A35" s="7" t="s">
        <v>34</v>
      </c>
      <c r="B35" s="28">
        <v>11618</v>
      </c>
      <c r="C35" s="28">
        <v>6153</v>
      </c>
      <c r="D35" s="28">
        <v>3433</v>
      </c>
      <c r="E35" s="22">
        <v>13273</v>
      </c>
      <c r="F35" s="28">
        <v>9637</v>
      </c>
      <c r="G35" s="28">
        <v>3772</v>
      </c>
      <c r="H35" s="28">
        <v>1382</v>
      </c>
      <c r="I35" s="22">
        <v>5271</v>
      </c>
      <c r="J35" s="28">
        <v>3844</v>
      </c>
      <c r="K35" s="28">
        <v>1141</v>
      </c>
      <c r="L35" s="28">
        <v>2057</v>
      </c>
      <c r="M35" s="22">
        <v>-23615</v>
      </c>
      <c r="N35" s="28">
        <v>2980</v>
      </c>
      <c r="O35" s="28">
        <v>1978</v>
      </c>
      <c r="P35" s="28">
        <v>979</v>
      </c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7" t="s">
        <v>35</v>
      </c>
      <c r="B36" s="28">
        <v>16</v>
      </c>
      <c r="C36" s="28">
        <v>8</v>
      </c>
      <c r="D36" s="28">
        <v>4</v>
      </c>
      <c r="E36" s="22">
        <v>18</v>
      </c>
      <c r="F36" s="28">
        <v>16</v>
      </c>
      <c r="G36" s="28">
        <v>7</v>
      </c>
      <c r="H36" s="28">
        <v>0</v>
      </c>
      <c r="I36" s="22">
        <v>20</v>
      </c>
      <c r="J36" s="28">
        <v>15</v>
      </c>
      <c r="K36" s="28">
        <v>7</v>
      </c>
      <c r="L36" s="28">
        <v>4</v>
      </c>
      <c r="M36" s="22">
        <v>23</v>
      </c>
      <c r="N36" s="28">
        <v>23</v>
      </c>
      <c r="O36" s="28">
        <v>15</v>
      </c>
      <c r="P36" s="28">
        <v>8</v>
      </c>
      <c r="Q36" s="22">
        <v>35</v>
      </c>
      <c r="R36" s="28">
        <v>24</v>
      </c>
      <c r="S36" s="28">
        <v>12</v>
      </c>
      <c r="T36" s="28">
        <v>4</v>
      </c>
      <c r="U36" s="22">
        <v>42</v>
      </c>
      <c r="V36" s="28">
        <v>38</v>
      </c>
      <c r="W36" s="28">
        <v>24</v>
      </c>
      <c r="X36" s="28">
        <v>16</v>
      </c>
      <c r="Y36" s="22">
        <v>74</v>
      </c>
    </row>
    <row r="37" spans="1:25" ht="14.25" thickBot="1">
      <c r="A37" s="7" t="s">
        <v>153</v>
      </c>
      <c r="B37" s="28">
        <v>11602</v>
      </c>
      <c r="C37" s="28">
        <v>6144</v>
      </c>
      <c r="D37" s="28">
        <v>3428</v>
      </c>
      <c r="E37" s="22">
        <v>13255</v>
      </c>
      <c r="F37" s="28">
        <v>9621</v>
      </c>
      <c r="G37" s="28">
        <v>3765</v>
      </c>
      <c r="H37" s="28">
        <v>1383</v>
      </c>
      <c r="I37" s="22">
        <v>5251</v>
      </c>
      <c r="J37" s="28">
        <v>3828</v>
      </c>
      <c r="K37" s="28">
        <v>1133</v>
      </c>
      <c r="L37" s="28">
        <v>2052</v>
      </c>
      <c r="M37" s="22">
        <v>-23638</v>
      </c>
      <c r="N37" s="28">
        <v>2957</v>
      </c>
      <c r="O37" s="28">
        <v>1963</v>
      </c>
      <c r="P37" s="28">
        <v>970</v>
      </c>
      <c r="Q37" s="22">
        <v>5104</v>
      </c>
      <c r="R37" s="28">
        <v>2788</v>
      </c>
      <c r="S37" s="28">
        <v>548</v>
      </c>
      <c r="T37" s="28">
        <v>328</v>
      </c>
      <c r="U37" s="22">
        <v>-8750</v>
      </c>
      <c r="V37" s="28">
        <v>5643</v>
      </c>
      <c r="W37" s="28">
        <v>1440</v>
      </c>
      <c r="X37" s="28">
        <v>923</v>
      </c>
      <c r="Y37" s="22">
        <v>7603</v>
      </c>
    </row>
    <row r="38" spans="1:25" ht="14.25" thickTop="1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40" ht="13.5">
      <c r="A40" s="20" t="s">
        <v>113</v>
      </c>
    </row>
    <row r="41" ht="13.5">
      <c r="A41" s="20" t="s">
        <v>114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5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109</v>
      </c>
      <c r="B2" s="14">
        <v>8252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110</v>
      </c>
      <c r="B3" s="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37</v>
      </c>
      <c r="B4" s="15" t="str">
        <f>HYPERLINK("http://www.kabupro.jp/mark/20131107/S1000BQ7.htm","四半期報告書")</f>
        <v>四半期報告書</v>
      </c>
      <c r="C4" s="15" t="str">
        <f>HYPERLINK("http://www.kabupro.jp/mark/20130626/S000DPWG.htm","有価証券報告書")</f>
        <v>有価証券報告書</v>
      </c>
      <c r="D4" s="15" t="str">
        <f>HYPERLINK("http://www.kabupro.jp/mark/20131107/S1000BQ7.htm","四半期報告書")</f>
        <v>四半期報告書</v>
      </c>
      <c r="E4" s="15" t="str">
        <f>HYPERLINK("http://www.kabupro.jp/mark/20130626/S000DPWG.htm","有価証券報告書")</f>
        <v>有価証券報告書</v>
      </c>
      <c r="F4" s="15" t="str">
        <f>HYPERLINK("http://www.kabupro.jp/mark/20121030/S000C44I.htm","四半期報告書")</f>
        <v>四半期報告書</v>
      </c>
      <c r="G4" s="15" t="str">
        <f>HYPERLINK("http://www.kabupro.jp/mark/20120627/S000B73P.htm","有価証券報告書")</f>
        <v>有価証券報告書</v>
      </c>
      <c r="H4" s="15" t="str">
        <f>HYPERLINK("http://www.kabupro.jp/mark/20110207/S0007NR3.htm","四半期報告書")</f>
        <v>四半期報告書</v>
      </c>
      <c r="I4" s="15" t="str">
        <f>HYPERLINK("http://www.kabupro.jp/mark/20111111/S0009MA9.htm","四半期報告書")</f>
        <v>四半期報告書</v>
      </c>
      <c r="J4" s="15" t="str">
        <f>HYPERLINK("http://www.kabupro.jp/mark/20100806/S0006GD7.htm","四半期報告書")</f>
        <v>四半期報告書</v>
      </c>
      <c r="K4" s="15" t="str">
        <f>HYPERLINK("http://www.kabupro.jp/mark/20110629/S0008PY0.htm","有価証券報告書")</f>
        <v>有価証券報告書</v>
      </c>
      <c r="L4" s="15" t="str">
        <f>HYPERLINK("http://www.kabupro.jp/mark/20110207/S0007NR3.htm","四半期報告書")</f>
        <v>四半期報告書</v>
      </c>
      <c r="M4" s="15" t="str">
        <f>HYPERLINK("http://www.kabupro.jp/mark/20101115/S00072A2.htm","四半期報告書")</f>
        <v>四半期報告書</v>
      </c>
      <c r="N4" s="15" t="str">
        <f>HYPERLINK("http://www.kabupro.jp/mark/20100806/S0006GD7.htm","四半期報告書")</f>
        <v>四半期報告書</v>
      </c>
      <c r="O4" s="15" t="str">
        <f>HYPERLINK("http://www.kabupro.jp/mark/20090626/S0003B9I.htm","有価証券報告書")</f>
        <v>有価証券報告書</v>
      </c>
      <c r="P4" s="15" t="str">
        <f>HYPERLINK("http://www.kabupro.jp/mark/20100212/S00052LV.htm","四半期報告書")</f>
        <v>四半期報告書</v>
      </c>
      <c r="Q4" s="15" t="str">
        <f>HYPERLINK("http://www.kabupro.jp/mark/20091113/S0004ID9.htm","四半期報告書")</f>
        <v>四半期報告書</v>
      </c>
      <c r="R4" s="15" t="str">
        <f>HYPERLINK("http://www.kabupro.jp/mark/20090806/S0003RVB.htm","四半期報告書")</f>
        <v>四半期報告書</v>
      </c>
      <c r="S4" s="15" t="str">
        <f>HYPERLINK("http://www.kabupro.jp/mark/20090626/S0003B9I.htm","有価証券報告書")</f>
        <v>有価証券報告書</v>
      </c>
    </row>
    <row r="5" spans="1:19" ht="14.25" thickBot="1">
      <c r="A5" s="11" t="s">
        <v>38</v>
      </c>
      <c r="B5" s="1" t="s">
        <v>158</v>
      </c>
      <c r="C5" s="1" t="s">
        <v>44</v>
      </c>
      <c r="D5" s="1" t="s">
        <v>158</v>
      </c>
      <c r="E5" s="1" t="s">
        <v>44</v>
      </c>
      <c r="F5" s="1" t="s">
        <v>164</v>
      </c>
      <c r="G5" s="1" t="s">
        <v>48</v>
      </c>
      <c r="H5" s="1" t="s">
        <v>174</v>
      </c>
      <c r="I5" s="1" t="s">
        <v>170</v>
      </c>
      <c r="J5" s="1" t="s">
        <v>178</v>
      </c>
      <c r="K5" s="1" t="s">
        <v>50</v>
      </c>
      <c r="L5" s="1" t="s">
        <v>174</v>
      </c>
      <c r="M5" s="1" t="s">
        <v>176</v>
      </c>
      <c r="N5" s="1" t="s">
        <v>178</v>
      </c>
      <c r="O5" s="1" t="s">
        <v>52</v>
      </c>
      <c r="P5" s="1" t="s">
        <v>180</v>
      </c>
      <c r="Q5" s="1" t="s">
        <v>182</v>
      </c>
      <c r="R5" s="1" t="s">
        <v>184</v>
      </c>
      <c r="S5" s="1" t="s">
        <v>52</v>
      </c>
    </row>
    <row r="6" spans="1:19" ht="15" thickBot="1" thickTop="1">
      <c r="A6" s="10" t="s">
        <v>39</v>
      </c>
      <c r="B6" s="18" t="s">
        <v>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40</v>
      </c>
      <c r="B7" s="14" t="s">
        <v>207</v>
      </c>
      <c r="C7" s="16" t="s">
        <v>45</v>
      </c>
      <c r="D7" s="14" t="s">
        <v>207</v>
      </c>
      <c r="E7" s="16" t="s">
        <v>45</v>
      </c>
      <c r="F7" s="14" t="s">
        <v>207</v>
      </c>
      <c r="G7" s="16" t="s">
        <v>45</v>
      </c>
      <c r="H7" s="14" t="s">
        <v>207</v>
      </c>
      <c r="I7" s="14" t="s">
        <v>207</v>
      </c>
      <c r="J7" s="14" t="s">
        <v>207</v>
      </c>
      <c r="K7" s="16" t="s">
        <v>45</v>
      </c>
      <c r="L7" s="14" t="s">
        <v>207</v>
      </c>
      <c r="M7" s="14" t="s">
        <v>207</v>
      </c>
      <c r="N7" s="14" t="s">
        <v>207</v>
      </c>
      <c r="O7" s="16" t="s">
        <v>45</v>
      </c>
      <c r="P7" s="14" t="s">
        <v>207</v>
      </c>
      <c r="Q7" s="14" t="s">
        <v>207</v>
      </c>
      <c r="R7" s="14" t="s">
        <v>207</v>
      </c>
      <c r="S7" s="16" t="s">
        <v>45</v>
      </c>
    </row>
    <row r="8" spans="1:19" ht="13.5">
      <c r="A8" s="13" t="s">
        <v>41</v>
      </c>
      <c r="B8" s="1" t="s">
        <v>208</v>
      </c>
      <c r="C8" s="17" t="s">
        <v>115</v>
      </c>
      <c r="D8" s="1" t="s">
        <v>115</v>
      </c>
      <c r="E8" s="17" t="s">
        <v>116</v>
      </c>
      <c r="F8" s="1" t="s">
        <v>116</v>
      </c>
      <c r="G8" s="17" t="s">
        <v>117</v>
      </c>
      <c r="H8" s="1" t="s">
        <v>117</v>
      </c>
      <c r="I8" s="1" t="s">
        <v>117</v>
      </c>
      <c r="J8" s="1" t="s">
        <v>117</v>
      </c>
      <c r="K8" s="17" t="s">
        <v>118</v>
      </c>
      <c r="L8" s="1" t="s">
        <v>118</v>
      </c>
      <c r="M8" s="1" t="s">
        <v>118</v>
      </c>
      <c r="N8" s="1" t="s">
        <v>118</v>
      </c>
      <c r="O8" s="17" t="s">
        <v>119</v>
      </c>
      <c r="P8" s="1" t="s">
        <v>119</v>
      </c>
      <c r="Q8" s="1" t="s">
        <v>119</v>
      </c>
      <c r="R8" s="1" t="s">
        <v>119</v>
      </c>
      <c r="S8" s="17" t="s">
        <v>120</v>
      </c>
    </row>
    <row r="9" spans="1:19" ht="13.5">
      <c r="A9" s="13" t="s">
        <v>42</v>
      </c>
      <c r="B9" s="1" t="s">
        <v>159</v>
      </c>
      <c r="C9" s="17" t="s">
        <v>46</v>
      </c>
      <c r="D9" s="1" t="s">
        <v>165</v>
      </c>
      <c r="E9" s="17" t="s">
        <v>47</v>
      </c>
      <c r="F9" s="1" t="s">
        <v>171</v>
      </c>
      <c r="G9" s="17" t="s">
        <v>49</v>
      </c>
      <c r="H9" s="1" t="s">
        <v>175</v>
      </c>
      <c r="I9" s="1" t="s">
        <v>177</v>
      </c>
      <c r="J9" s="1" t="s">
        <v>179</v>
      </c>
      <c r="K9" s="17" t="s">
        <v>51</v>
      </c>
      <c r="L9" s="1" t="s">
        <v>181</v>
      </c>
      <c r="M9" s="1" t="s">
        <v>183</v>
      </c>
      <c r="N9" s="1" t="s">
        <v>185</v>
      </c>
      <c r="O9" s="17" t="s">
        <v>53</v>
      </c>
      <c r="P9" s="1" t="s">
        <v>187</v>
      </c>
      <c r="Q9" s="1" t="s">
        <v>189</v>
      </c>
      <c r="R9" s="1" t="s">
        <v>191</v>
      </c>
      <c r="S9" s="17" t="s">
        <v>54</v>
      </c>
    </row>
    <row r="10" spans="1:19" ht="14.25" thickBot="1">
      <c r="A10" s="13" t="s">
        <v>43</v>
      </c>
      <c r="B10" s="1" t="s">
        <v>56</v>
      </c>
      <c r="C10" s="17" t="s">
        <v>56</v>
      </c>
      <c r="D10" s="1" t="s">
        <v>56</v>
      </c>
      <c r="E10" s="17" t="s">
        <v>56</v>
      </c>
      <c r="F10" s="1" t="s">
        <v>56</v>
      </c>
      <c r="G10" s="17" t="s">
        <v>56</v>
      </c>
      <c r="H10" s="1" t="s">
        <v>56</v>
      </c>
      <c r="I10" s="1" t="s">
        <v>56</v>
      </c>
      <c r="J10" s="1" t="s">
        <v>56</v>
      </c>
      <c r="K10" s="17" t="s">
        <v>56</v>
      </c>
      <c r="L10" s="1" t="s">
        <v>56</v>
      </c>
      <c r="M10" s="1" t="s">
        <v>56</v>
      </c>
      <c r="N10" s="1" t="s">
        <v>56</v>
      </c>
      <c r="O10" s="17" t="s">
        <v>56</v>
      </c>
      <c r="P10" s="1" t="s">
        <v>56</v>
      </c>
      <c r="Q10" s="1" t="s">
        <v>56</v>
      </c>
      <c r="R10" s="1" t="s">
        <v>56</v>
      </c>
      <c r="S10" s="17" t="s">
        <v>56</v>
      </c>
    </row>
    <row r="11" spans="1:19" ht="14.25" thickTop="1">
      <c r="A11" s="26" t="s">
        <v>148</v>
      </c>
      <c r="B11" s="27">
        <v>10314</v>
      </c>
      <c r="C11" s="21">
        <v>20372</v>
      </c>
      <c r="D11" s="27">
        <v>6324</v>
      </c>
      <c r="E11" s="21">
        <v>12254</v>
      </c>
      <c r="F11" s="27">
        <v>1278</v>
      </c>
      <c r="G11" s="21">
        <v>-31746</v>
      </c>
      <c r="H11" s="27">
        <v>5240</v>
      </c>
      <c r="I11" s="27">
        <v>3477</v>
      </c>
      <c r="J11" s="27">
        <v>1664</v>
      </c>
      <c r="K11" s="21">
        <v>7021</v>
      </c>
      <c r="L11" s="27">
        <v>4163</v>
      </c>
      <c r="M11" s="27">
        <v>332</v>
      </c>
      <c r="N11" s="27">
        <v>206</v>
      </c>
      <c r="O11" s="21">
        <v>-12903</v>
      </c>
      <c r="P11" s="27">
        <v>8708</v>
      </c>
      <c r="Q11" s="27">
        <v>3024</v>
      </c>
      <c r="R11" s="27">
        <v>1831</v>
      </c>
      <c r="S11" s="21">
        <v>16315</v>
      </c>
    </row>
    <row r="12" spans="1:19" ht="13.5">
      <c r="A12" s="6" t="s">
        <v>209</v>
      </c>
      <c r="B12" s="28">
        <v>4863</v>
      </c>
      <c r="C12" s="22">
        <v>10951</v>
      </c>
      <c r="D12" s="28">
        <v>5393</v>
      </c>
      <c r="E12" s="22">
        <v>15069</v>
      </c>
      <c r="F12" s="28">
        <v>7458</v>
      </c>
      <c r="G12" s="22">
        <v>15661</v>
      </c>
      <c r="H12" s="28">
        <v>11492</v>
      </c>
      <c r="I12" s="28">
        <v>7579</v>
      </c>
      <c r="J12" s="28">
        <v>3763</v>
      </c>
      <c r="K12" s="22">
        <v>19257</v>
      </c>
      <c r="L12" s="28">
        <v>14347</v>
      </c>
      <c r="M12" s="28">
        <v>9455</v>
      </c>
      <c r="N12" s="28">
        <v>4686</v>
      </c>
      <c r="O12" s="22">
        <v>19384</v>
      </c>
      <c r="P12" s="28">
        <v>14003</v>
      </c>
      <c r="Q12" s="28">
        <v>8955</v>
      </c>
      <c r="R12" s="28">
        <v>4311</v>
      </c>
      <c r="S12" s="22">
        <v>18686</v>
      </c>
    </row>
    <row r="13" spans="1:19" ht="13.5">
      <c r="A13" s="6" t="s">
        <v>210</v>
      </c>
      <c r="B13" s="28">
        <v>478</v>
      </c>
      <c r="C13" s="22">
        <v>374</v>
      </c>
      <c r="D13" s="28">
        <v>227</v>
      </c>
      <c r="E13" s="22">
        <v>35</v>
      </c>
      <c r="F13" s="28">
        <v>-63</v>
      </c>
      <c r="G13" s="22">
        <v>370</v>
      </c>
      <c r="H13" s="28">
        <v>212</v>
      </c>
      <c r="I13" s="28">
        <v>114</v>
      </c>
      <c r="J13" s="28">
        <v>85</v>
      </c>
      <c r="K13" s="22">
        <v>192</v>
      </c>
      <c r="L13" s="28">
        <v>167</v>
      </c>
      <c r="M13" s="28">
        <v>72</v>
      </c>
      <c r="N13" s="28">
        <v>64</v>
      </c>
      <c r="O13" s="22">
        <v>54</v>
      </c>
      <c r="P13" s="28">
        <v>18</v>
      </c>
      <c r="Q13" s="28">
        <v>-53</v>
      </c>
      <c r="R13" s="28">
        <v>-84</v>
      </c>
      <c r="S13" s="22">
        <v>-742</v>
      </c>
    </row>
    <row r="14" spans="1:19" ht="13.5">
      <c r="A14" s="6" t="s">
        <v>211</v>
      </c>
      <c r="B14" s="28">
        <v>-420</v>
      </c>
      <c r="C14" s="22">
        <v>-1738</v>
      </c>
      <c r="D14" s="28">
        <v>-1050</v>
      </c>
      <c r="E14" s="22">
        <v>-2890</v>
      </c>
      <c r="F14" s="28">
        <v>-1780</v>
      </c>
      <c r="G14" s="22">
        <v>3070</v>
      </c>
      <c r="H14" s="28">
        <v>140</v>
      </c>
      <c r="I14" s="28">
        <v>210</v>
      </c>
      <c r="J14" s="28">
        <v>100</v>
      </c>
      <c r="K14" s="22">
        <v>-460</v>
      </c>
      <c r="L14" s="28">
        <v>200</v>
      </c>
      <c r="M14" s="28">
        <v>170</v>
      </c>
      <c r="N14" s="28">
        <v>220</v>
      </c>
      <c r="O14" s="22">
        <v>-440</v>
      </c>
      <c r="P14" s="28">
        <v>-140</v>
      </c>
      <c r="Q14" s="28">
        <v>-150</v>
      </c>
      <c r="R14" s="28">
        <v>-170</v>
      </c>
      <c r="S14" s="22">
        <v>-780</v>
      </c>
    </row>
    <row r="15" spans="1:19" ht="13.5">
      <c r="A15" s="6" t="s">
        <v>212</v>
      </c>
      <c r="B15" s="28">
        <v>-2577</v>
      </c>
      <c r="C15" s="22">
        <v>-5438</v>
      </c>
      <c r="D15" s="28">
        <v>-2914</v>
      </c>
      <c r="E15" s="22">
        <v>-8502</v>
      </c>
      <c r="F15" s="28">
        <v>-5202</v>
      </c>
      <c r="G15" s="22">
        <v>12980</v>
      </c>
      <c r="H15" s="28">
        <v>-9022</v>
      </c>
      <c r="I15" s="28">
        <v>-5835</v>
      </c>
      <c r="J15" s="28">
        <v>-2576</v>
      </c>
      <c r="K15" s="22">
        <v>-10480</v>
      </c>
      <c r="L15" s="28">
        <v>-8428</v>
      </c>
      <c r="M15" s="28">
        <v>-5465</v>
      </c>
      <c r="N15" s="28">
        <v>-2593</v>
      </c>
      <c r="O15" s="22">
        <v>8199</v>
      </c>
      <c r="P15" s="28">
        <v>-6889</v>
      </c>
      <c r="Q15" s="28">
        <v>-4801</v>
      </c>
      <c r="R15" s="28">
        <v>-2404</v>
      </c>
      <c r="S15" s="22">
        <v>-8399</v>
      </c>
    </row>
    <row r="16" spans="1:19" ht="13.5">
      <c r="A16" s="6" t="s">
        <v>213</v>
      </c>
      <c r="B16" s="28">
        <v>438</v>
      </c>
      <c r="C16" s="22">
        <v>-356</v>
      </c>
      <c r="D16" s="28">
        <v>-302</v>
      </c>
      <c r="E16" s="22">
        <v>-92</v>
      </c>
      <c r="F16" s="28">
        <v>-283</v>
      </c>
      <c r="G16" s="22">
        <v>1271</v>
      </c>
      <c r="H16" s="28">
        <v>-527</v>
      </c>
      <c r="I16" s="28">
        <v>1481</v>
      </c>
      <c r="J16" s="28"/>
      <c r="K16" s="22">
        <v>-1572</v>
      </c>
      <c r="L16" s="28">
        <v>-2939</v>
      </c>
      <c r="M16" s="28">
        <v>-607</v>
      </c>
      <c r="N16" s="28"/>
      <c r="O16" s="22">
        <v>-140</v>
      </c>
      <c r="P16" s="28">
        <v>-2383</v>
      </c>
      <c r="Q16" s="28">
        <v>20</v>
      </c>
      <c r="R16" s="28"/>
      <c r="S16" s="22">
        <v>476</v>
      </c>
    </row>
    <row r="17" spans="1:19" ht="13.5">
      <c r="A17" s="6" t="s">
        <v>214</v>
      </c>
      <c r="B17" s="28">
        <v>-342</v>
      </c>
      <c r="C17" s="22">
        <v>-565</v>
      </c>
      <c r="D17" s="28">
        <v>-365</v>
      </c>
      <c r="E17" s="22">
        <v>-609</v>
      </c>
      <c r="F17" s="28">
        <v>-365</v>
      </c>
      <c r="G17" s="22">
        <v>-638</v>
      </c>
      <c r="H17" s="28">
        <v>-573</v>
      </c>
      <c r="I17" s="28">
        <v>-371</v>
      </c>
      <c r="J17" s="28">
        <v>-322</v>
      </c>
      <c r="K17" s="22">
        <v>-666</v>
      </c>
      <c r="L17" s="28">
        <v>-581</v>
      </c>
      <c r="M17" s="28">
        <v>-368</v>
      </c>
      <c r="N17" s="28">
        <v>-312</v>
      </c>
      <c r="O17" s="22">
        <v>-733</v>
      </c>
      <c r="P17" s="28">
        <v>-651</v>
      </c>
      <c r="Q17" s="28">
        <v>-472</v>
      </c>
      <c r="R17" s="28">
        <v>-416</v>
      </c>
      <c r="S17" s="22">
        <v>-605</v>
      </c>
    </row>
    <row r="18" spans="1:19" ht="13.5">
      <c r="A18" s="6" t="s">
        <v>136</v>
      </c>
      <c r="B18" s="28">
        <v>896</v>
      </c>
      <c r="C18" s="22">
        <v>1840</v>
      </c>
      <c r="D18" s="28">
        <v>952</v>
      </c>
      <c r="E18" s="22">
        <v>2230</v>
      </c>
      <c r="F18" s="28">
        <v>1127</v>
      </c>
      <c r="G18" s="22">
        <v>2517</v>
      </c>
      <c r="H18" s="28">
        <v>1908</v>
      </c>
      <c r="I18" s="28">
        <v>1285</v>
      </c>
      <c r="J18" s="28">
        <v>640</v>
      </c>
      <c r="K18" s="22">
        <v>2803</v>
      </c>
      <c r="L18" s="28">
        <v>2138</v>
      </c>
      <c r="M18" s="28">
        <v>1457</v>
      </c>
      <c r="N18" s="28">
        <v>737</v>
      </c>
      <c r="O18" s="22">
        <v>3387</v>
      </c>
      <c r="P18" s="28">
        <v>2530</v>
      </c>
      <c r="Q18" s="28">
        <v>1671</v>
      </c>
      <c r="R18" s="28">
        <v>833</v>
      </c>
      <c r="S18" s="22">
        <v>2891</v>
      </c>
    </row>
    <row r="19" spans="1:19" ht="13.5">
      <c r="A19" s="6" t="s">
        <v>143</v>
      </c>
      <c r="B19" s="28">
        <v>415</v>
      </c>
      <c r="C19" s="22">
        <v>657</v>
      </c>
      <c r="D19" s="28">
        <v>341</v>
      </c>
      <c r="E19" s="22">
        <v>926</v>
      </c>
      <c r="F19" s="28">
        <v>304</v>
      </c>
      <c r="G19" s="22">
        <v>688</v>
      </c>
      <c r="H19" s="28">
        <v>357</v>
      </c>
      <c r="I19" s="28">
        <v>323</v>
      </c>
      <c r="J19" s="28">
        <v>56</v>
      </c>
      <c r="K19" s="22">
        <v>1779</v>
      </c>
      <c r="L19" s="28">
        <v>1282</v>
      </c>
      <c r="M19" s="28">
        <v>1233</v>
      </c>
      <c r="N19" s="28">
        <v>325</v>
      </c>
      <c r="O19" s="22">
        <v>1966</v>
      </c>
      <c r="P19" s="28">
        <v>1027</v>
      </c>
      <c r="Q19" s="28">
        <v>764</v>
      </c>
      <c r="R19" s="28">
        <v>131</v>
      </c>
      <c r="S19" s="22">
        <v>3274</v>
      </c>
    </row>
    <row r="20" spans="1:19" ht="13.5">
      <c r="A20" s="6" t="s">
        <v>144</v>
      </c>
      <c r="B20" s="28"/>
      <c r="C20" s="22">
        <v>2385</v>
      </c>
      <c r="D20" s="28">
        <v>2385</v>
      </c>
      <c r="E20" s="22"/>
      <c r="F20" s="28"/>
      <c r="G20" s="22"/>
      <c r="H20" s="28"/>
      <c r="I20" s="28"/>
      <c r="J20" s="28"/>
      <c r="K20" s="22"/>
      <c r="L20" s="28"/>
      <c r="M20" s="28"/>
      <c r="N20" s="28"/>
      <c r="O20" s="22"/>
      <c r="P20" s="28"/>
      <c r="Q20" s="28"/>
      <c r="R20" s="28"/>
      <c r="S20" s="22"/>
    </row>
    <row r="21" spans="1:19" ht="13.5">
      <c r="A21" s="6" t="s">
        <v>0</v>
      </c>
      <c r="B21" s="28"/>
      <c r="C21" s="22"/>
      <c r="D21" s="28">
        <v>330</v>
      </c>
      <c r="E21" s="22">
        <v>5205</v>
      </c>
      <c r="F21" s="28">
        <v>5514</v>
      </c>
      <c r="G21" s="22">
        <v>4781</v>
      </c>
      <c r="H21" s="28">
        <v>4322</v>
      </c>
      <c r="I21" s="28">
        <v>513</v>
      </c>
      <c r="J21" s="28"/>
      <c r="K21" s="22">
        <v>549</v>
      </c>
      <c r="L21" s="28">
        <v>725</v>
      </c>
      <c r="M21" s="28"/>
      <c r="N21" s="28"/>
      <c r="O21" s="22">
        <v>2270</v>
      </c>
      <c r="P21" s="28">
        <v>2558</v>
      </c>
      <c r="Q21" s="28"/>
      <c r="R21" s="28"/>
      <c r="S21" s="22"/>
    </row>
    <row r="22" spans="1:19" ht="13.5">
      <c r="A22" s="6" t="s">
        <v>1</v>
      </c>
      <c r="B22" s="28">
        <v>824</v>
      </c>
      <c r="C22" s="22">
        <v>-217</v>
      </c>
      <c r="D22" s="28">
        <v>553</v>
      </c>
      <c r="E22" s="22">
        <v>-501</v>
      </c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2</v>
      </c>
      <c r="B23" s="28">
        <v>-15609</v>
      </c>
      <c r="C23" s="22">
        <v>-28192</v>
      </c>
      <c r="D23" s="28">
        <v>-7767</v>
      </c>
      <c r="E23" s="22">
        <v>-31235</v>
      </c>
      <c r="F23" s="28">
        <v>-14221</v>
      </c>
      <c r="G23" s="22">
        <v>-15889</v>
      </c>
      <c r="H23" s="28">
        <v>-19630</v>
      </c>
      <c r="I23" s="28">
        <v>-10026</v>
      </c>
      <c r="J23" s="28">
        <v>-4016</v>
      </c>
      <c r="K23" s="22">
        <v>-7110</v>
      </c>
      <c r="L23" s="28">
        <v>-5636</v>
      </c>
      <c r="M23" s="28">
        <v>2723</v>
      </c>
      <c r="N23" s="28">
        <v>-2134</v>
      </c>
      <c r="O23" s="22">
        <v>-14979</v>
      </c>
      <c r="P23" s="28">
        <v>-24141</v>
      </c>
      <c r="Q23" s="28">
        <v>-13843</v>
      </c>
      <c r="R23" s="28">
        <v>-7199</v>
      </c>
      <c r="S23" s="22">
        <v>-22471</v>
      </c>
    </row>
    <row r="24" spans="1:19" ht="13.5">
      <c r="A24" s="6" t="s">
        <v>3</v>
      </c>
      <c r="B24" s="28">
        <v>15</v>
      </c>
      <c r="C24" s="22">
        <v>8540</v>
      </c>
      <c r="D24" s="28">
        <v>6254</v>
      </c>
      <c r="E24" s="22">
        <v>26427</v>
      </c>
      <c r="F24" s="28">
        <v>15510</v>
      </c>
      <c r="G24" s="22">
        <v>32778</v>
      </c>
      <c r="H24" s="28">
        <v>22868</v>
      </c>
      <c r="I24" s="28">
        <v>10419</v>
      </c>
      <c r="J24" s="28">
        <v>3673</v>
      </c>
      <c r="K24" s="22">
        <v>15631</v>
      </c>
      <c r="L24" s="28">
        <v>12064</v>
      </c>
      <c r="M24" s="28">
        <v>7287</v>
      </c>
      <c r="N24" s="28">
        <v>3461</v>
      </c>
      <c r="O24" s="22">
        <v>15417</v>
      </c>
      <c r="P24" s="28">
        <v>13089</v>
      </c>
      <c r="Q24" s="28">
        <v>7972</v>
      </c>
      <c r="R24" s="28">
        <v>4595</v>
      </c>
      <c r="S24" s="22">
        <v>25929</v>
      </c>
    </row>
    <row r="25" spans="1:19" ht="13.5">
      <c r="A25" s="6" t="s">
        <v>4</v>
      </c>
      <c r="B25" s="28">
        <v>-639</v>
      </c>
      <c r="C25" s="22">
        <v>1855</v>
      </c>
      <c r="D25" s="28">
        <v>-49</v>
      </c>
      <c r="E25" s="22">
        <v>3008</v>
      </c>
      <c r="F25" s="28">
        <v>611</v>
      </c>
      <c r="G25" s="22">
        <v>347</v>
      </c>
      <c r="H25" s="28">
        <v>-4491</v>
      </c>
      <c r="I25" s="28">
        <v>-973</v>
      </c>
      <c r="J25" s="28">
        <v>-1835</v>
      </c>
      <c r="K25" s="22">
        <v>1961</v>
      </c>
      <c r="L25" s="28">
        <v>-2908</v>
      </c>
      <c r="M25" s="28">
        <v>690</v>
      </c>
      <c r="N25" s="28">
        <v>-2185</v>
      </c>
      <c r="O25" s="22">
        <v>5911</v>
      </c>
      <c r="P25" s="28">
        <v>-1242</v>
      </c>
      <c r="Q25" s="28">
        <v>1278</v>
      </c>
      <c r="R25" s="28">
        <v>-3797</v>
      </c>
      <c r="S25" s="22">
        <v>6111</v>
      </c>
    </row>
    <row r="26" spans="1:19" ht="13.5">
      <c r="A26" s="6" t="s">
        <v>5</v>
      </c>
      <c r="B26" s="28">
        <v>-1071</v>
      </c>
      <c r="C26" s="22"/>
      <c r="D26" s="28">
        <v>-1643</v>
      </c>
      <c r="E26" s="22"/>
      <c r="F26" s="28">
        <v>2676</v>
      </c>
      <c r="G26" s="22">
        <v>-4091</v>
      </c>
      <c r="H26" s="28">
        <v>5883</v>
      </c>
      <c r="I26" s="28">
        <v>226</v>
      </c>
      <c r="J26" s="28">
        <v>-2674</v>
      </c>
      <c r="K26" s="22">
        <v>-168</v>
      </c>
      <c r="L26" s="28">
        <v>5754</v>
      </c>
      <c r="M26" s="28">
        <v>658</v>
      </c>
      <c r="N26" s="28">
        <v>-2090</v>
      </c>
      <c r="O26" s="22">
        <v>-4492</v>
      </c>
      <c r="P26" s="28">
        <v>4632</v>
      </c>
      <c r="Q26" s="28">
        <v>-9</v>
      </c>
      <c r="R26" s="28">
        <v>-2666</v>
      </c>
      <c r="S26" s="22">
        <v>-3187</v>
      </c>
    </row>
    <row r="27" spans="1:19" ht="13.5">
      <c r="A27" s="6" t="s">
        <v>61</v>
      </c>
      <c r="B27" s="28">
        <v>-12283</v>
      </c>
      <c r="C27" s="22">
        <v>-3004</v>
      </c>
      <c r="D27" s="28">
        <v>-12649</v>
      </c>
      <c r="E27" s="22">
        <v>2360</v>
      </c>
      <c r="F27" s="28">
        <v>-548</v>
      </c>
      <c r="G27" s="22">
        <v>583</v>
      </c>
      <c r="H27" s="28">
        <v>3711</v>
      </c>
      <c r="I27" s="28">
        <v>299</v>
      </c>
      <c r="J27" s="28">
        <v>1658</v>
      </c>
      <c r="K27" s="22">
        <v>-3407</v>
      </c>
      <c r="L27" s="28">
        <v>-462</v>
      </c>
      <c r="M27" s="28">
        <v>-2740</v>
      </c>
      <c r="N27" s="28">
        <v>-4572</v>
      </c>
      <c r="O27" s="22">
        <v>-2142</v>
      </c>
      <c r="P27" s="28">
        <v>-5027</v>
      </c>
      <c r="Q27" s="28">
        <v>-6871</v>
      </c>
      <c r="R27" s="28">
        <v>-3576</v>
      </c>
      <c r="S27" s="22">
        <v>-2206</v>
      </c>
    </row>
    <row r="28" spans="1:19" ht="13.5">
      <c r="A28" s="6" t="s">
        <v>6</v>
      </c>
      <c r="B28" s="28">
        <v>-14697</v>
      </c>
      <c r="C28" s="22">
        <v>7735</v>
      </c>
      <c r="D28" s="28">
        <v>-3980</v>
      </c>
      <c r="E28" s="22">
        <v>27175</v>
      </c>
      <c r="F28" s="28">
        <v>13789</v>
      </c>
      <c r="G28" s="22">
        <v>32959</v>
      </c>
      <c r="H28" s="28">
        <v>22988</v>
      </c>
      <c r="I28" s="28">
        <v>9453</v>
      </c>
      <c r="J28" s="28">
        <v>993</v>
      </c>
      <c r="K28" s="22">
        <v>27697</v>
      </c>
      <c r="L28" s="28">
        <v>22817</v>
      </c>
      <c r="M28" s="28">
        <v>16668</v>
      </c>
      <c r="N28" s="28">
        <v>-4264</v>
      </c>
      <c r="O28" s="22">
        <v>21533</v>
      </c>
      <c r="P28" s="28">
        <v>2179</v>
      </c>
      <c r="Q28" s="28">
        <v>-1149</v>
      </c>
      <c r="R28" s="28">
        <v>-8327</v>
      </c>
      <c r="S28" s="22">
        <v>32545</v>
      </c>
    </row>
    <row r="29" spans="1:19" ht="13.5">
      <c r="A29" s="6" t="s">
        <v>7</v>
      </c>
      <c r="B29" s="28">
        <v>292</v>
      </c>
      <c r="C29" s="22">
        <v>463</v>
      </c>
      <c r="D29" s="28">
        <v>315</v>
      </c>
      <c r="E29" s="22">
        <v>483</v>
      </c>
      <c r="F29" s="28">
        <v>303</v>
      </c>
      <c r="G29" s="22">
        <v>525</v>
      </c>
      <c r="H29" s="28">
        <v>472</v>
      </c>
      <c r="I29" s="28">
        <v>309</v>
      </c>
      <c r="J29" s="28">
        <v>286</v>
      </c>
      <c r="K29" s="22">
        <v>555</v>
      </c>
      <c r="L29" s="28">
        <v>478</v>
      </c>
      <c r="M29" s="28">
        <v>305</v>
      </c>
      <c r="N29" s="28">
        <v>275</v>
      </c>
      <c r="O29" s="22">
        <v>657</v>
      </c>
      <c r="P29" s="28">
        <v>600</v>
      </c>
      <c r="Q29" s="28">
        <v>417</v>
      </c>
      <c r="R29" s="28">
        <v>404</v>
      </c>
      <c r="S29" s="22">
        <v>517</v>
      </c>
    </row>
    <row r="30" spans="1:19" ht="13.5">
      <c r="A30" s="6" t="s">
        <v>8</v>
      </c>
      <c r="B30" s="28">
        <v>-885</v>
      </c>
      <c r="C30" s="22">
        <v>-1929</v>
      </c>
      <c r="D30" s="28">
        <v>-1029</v>
      </c>
      <c r="E30" s="22">
        <v>-2259</v>
      </c>
      <c r="F30" s="28">
        <v>-912</v>
      </c>
      <c r="G30" s="22">
        <v>-2526</v>
      </c>
      <c r="H30" s="28">
        <v>-1551</v>
      </c>
      <c r="I30" s="28">
        <v>-1041</v>
      </c>
      <c r="J30" s="28">
        <v>-509</v>
      </c>
      <c r="K30" s="22">
        <v>-2840</v>
      </c>
      <c r="L30" s="28">
        <v>-1768</v>
      </c>
      <c r="M30" s="28">
        <v>-1233</v>
      </c>
      <c r="N30" s="28">
        <v>-589</v>
      </c>
      <c r="O30" s="22">
        <v>-3585</v>
      </c>
      <c r="P30" s="28">
        <v>-2331</v>
      </c>
      <c r="Q30" s="28">
        <v>-1469</v>
      </c>
      <c r="R30" s="28">
        <v>-899</v>
      </c>
      <c r="S30" s="22">
        <v>-2864</v>
      </c>
    </row>
    <row r="31" spans="1:19" ht="13.5">
      <c r="A31" s="6" t="s">
        <v>9</v>
      </c>
      <c r="B31" s="28">
        <v>-1728</v>
      </c>
      <c r="C31" s="22">
        <v>-1158</v>
      </c>
      <c r="D31" s="28">
        <v>-700</v>
      </c>
      <c r="E31" s="22">
        <v>-800</v>
      </c>
      <c r="F31" s="28">
        <v>-377</v>
      </c>
      <c r="G31" s="22">
        <v>-1402</v>
      </c>
      <c r="H31" s="28">
        <v>-1249</v>
      </c>
      <c r="I31" s="28">
        <v>-676</v>
      </c>
      <c r="J31" s="28">
        <v>-500</v>
      </c>
      <c r="K31" s="22">
        <v>-1623</v>
      </c>
      <c r="L31" s="28">
        <v>-1582</v>
      </c>
      <c r="M31" s="28">
        <v>-718</v>
      </c>
      <c r="N31" s="28">
        <v>-722</v>
      </c>
      <c r="O31" s="22">
        <v>-10517</v>
      </c>
      <c r="P31" s="28">
        <v>-10614</v>
      </c>
      <c r="Q31" s="28">
        <v>-5206</v>
      </c>
      <c r="R31" s="28">
        <v>-5195</v>
      </c>
      <c r="S31" s="22">
        <v>-16278</v>
      </c>
    </row>
    <row r="32" spans="1:19" ht="13.5">
      <c r="A32" s="6" t="s">
        <v>10</v>
      </c>
      <c r="B32" s="28">
        <v>253</v>
      </c>
      <c r="C32" s="22"/>
      <c r="D32" s="28"/>
      <c r="E32" s="22">
        <v>298</v>
      </c>
      <c r="F32" s="28">
        <v>298</v>
      </c>
      <c r="G32" s="22">
        <v>724</v>
      </c>
      <c r="H32" s="28">
        <v>724</v>
      </c>
      <c r="I32" s="28">
        <v>724</v>
      </c>
      <c r="J32" s="28"/>
      <c r="K32" s="22">
        <v>7022</v>
      </c>
      <c r="L32" s="28">
        <v>7059</v>
      </c>
      <c r="M32" s="28">
        <v>7059</v>
      </c>
      <c r="N32" s="28"/>
      <c r="O32" s="22">
        <v>7227</v>
      </c>
      <c r="P32" s="28">
        <v>7227</v>
      </c>
      <c r="Q32" s="28">
        <v>7227</v>
      </c>
      <c r="R32" s="28"/>
      <c r="S32" s="22"/>
    </row>
    <row r="33" spans="1:19" ht="14.25" thickBot="1">
      <c r="A33" s="5" t="s">
        <v>11</v>
      </c>
      <c r="B33" s="29">
        <v>-16765</v>
      </c>
      <c r="C33" s="23">
        <v>5111</v>
      </c>
      <c r="D33" s="29">
        <v>-5395</v>
      </c>
      <c r="E33" s="23">
        <v>24897</v>
      </c>
      <c r="F33" s="29">
        <v>13100</v>
      </c>
      <c r="G33" s="23">
        <v>30280</v>
      </c>
      <c r="H33" s="29">
        <v>21385</v>
      </c>
      <c r="I33" s="29">
        <v>8769</v>
      </c>
      <c r="J33" s="29">
        <v>269</v>
      </c>
      <c r="K33" s="23">
        <v>30811</v>
      </c>
      <c r="L33" s="29">
        <v>27005</v>
      </c>
      <c r="M33" s="29">
        <v>22081</v>
      </c>
      <c r="N33" s="29">
        <v>-5301</v>
      </c>
      <c r="O33" s="23">
        <v>15316</v>
      </c>
      <c r="P33" s="29">
        <v>-2939</v>
      </c>
      <c r="Q33" s="29">
        <v>-180</v>
      </c>
      <c r="R33" s="29">
        <v>-14017</v>
      </c>
      <c r="S33" s="23">
        <v>13919</v>
      </c>
    </row>
    <row r="34" spans="1:19" ht="14.25" thickTop="1">
      <c r="A34" s="6" t="s">
        <v>12</v>
      </c>
      <c r="B34" s="28">
        <v>-4229</v>
      </c>
      <c r="C34" s="22">
        <v>-6655</v>
      </c>
      <c r="D34" s="28">
        <v>-3090</v>
      </c>
      <c r="E34" s="22">
        <v>-7924</v>
      </c>
      <c r="F34" s="28">
        <v>-5715</v>
      </c>
      <c r="G34" s="22">
        <v>-13486</v>
      </c>
      <c r="H34" s="28">
        <v>-10775</v>
      </c>
      <c r="I34" s="28">
        <v>-7878</v>
      </c>
      <c r="J34" s="28">
        <v>-4490</v>
      </c>
      <c r="K34" s="22">
        <v>-16992</v>
      </c>
      <c r="L34" s="28">
        <v>-15811</v>
      </c>
      <c r="M34" s="28">
        <v>-12409</v>
      </c>
      <c r="N34" s="28">
        <v>-9529</v>
      </c>
      <c r="O34" s="22">
        <v>-22505</v>
      </c>
      <c r="P34" s="28">
        <v>-18037</v>
      </c>
      <c r="Q34" s="28">
        <v>-10625</v>
      </c>
      <c r="R34" s="28">
        <v>-6667</v>
      </c>
      <c r="S34" s="22">
        <v>-22311</v>
      </c>
    </row>
    <row r="35" spans="1:19" ht="13.5">
      <c r="A35" s="6" t="s">
        <v>13</v>
      </c>
      <c r="B35" s="28"/>
      <c r="C35" s="22">
        <v>3777</v>
      </c>
      <c r="D35" s="28">
        <v>2300</v>
      </c>
      <c r="E35" s="22"/>
      <c r="F35" s="28"/>
      <c r="G35" s="22">
        <v>4460</v>
      </c>
      <c r="H35" s="28">
        <v>4047</v>
      </c>
      <c r="I35" s="28">
        <v>4047</v>
      </c>
      <c r="J35" s="28">
        <v>4046</v>
      </c>
      <c r="K35" s="22">
        <v>450</v>
      </c>
      <c r="L35" s="28">
        <v>450</v>
      </c>
      <c r="M35" s="28">
        <v>230</v>
      </c>
      <c r="N35" s="28">
        <v>2</v>
      </c>
      <c r="O35" s="22">
        <v>3086</v>
      </c>
      <c r="P35" s="28">
        <v>2000</v>
      </c>
      <c r="Q35" s="28">
        <v>2000</v>
      </c>
      <c r="R35" s="28">
        <v>994</v>
      </c>
      <c r="S35" s="22">
        <v>7</v>
      </c>
    </row>
    <row r="36" spans="1:19" ht="13.5">
      <c r="A36" s="6" t="s">
        <v>14</v>
      </c>
      <c r="B36" s="28">
        <v>2113</v>
      </c>
      <c r="C36" s="22">
        <v>2889</v>
      </c>
      <c r="D36" s="28">
        <v>1934</v>
      </c>
      <c r="E36" s="22">
        <v>2088</v>
      </c>
      <c r="F36" s="28">
        <v>1150</v>
      </c>
      <c r="G36" s="22">
        <v>2360</v>
      </c>
      <c r="H36" s="28">
        <v>1606</v>
      </c>
      <c r="I36" s="28">
        <v>1282</v>
      </c>
      <c r="J36" s="28">
        <v>257</v>
      </c>
      <c r="K36" s="22">
        <v>3981</v>
      </c>
      <c r="L36" s="28">
        <v>1955</v>
      </c>
      <c r="M36" s="28">
        <v>1736</v>
      </c>
      <c r="N36" s="28">
        <v>537</v>
      </c>
      <c r="O36" s="22">
        <v>3008</v>
      </c>
      <c r="P36" s="28">
        <v>1957</v>
      </c>
      <c r="Q36" s="28">
        <v>1607</v>
      </c>
      <c r="R36" s="28">
        <v>281</v>
      </c>
      <c r="S36" s="22">
        <v>4111</v>
      </c>
    </row>
    <row r="37" spans="1:19" ht="13.5">
      <c r="A37" s="6" t="s">
        <v>61</v>
      </c>
      <c r="B37" s="28">
        <v>-153</v>
      </c>
      <c r="C37" s="22">
        <v>434</v>
      </c>
      <c r="D37" s="28">
        <v>698</v>
      </c>
      <c r="E37" s="22">
        <v>-446</v>
      </c>
      <c r="F37" s="28">
        <v>448</v>
      </c>
      <c r="G37" s="22">
        <v>-150</v>
      </c>
      <c r="H37" s="28">
        <v>-268</v>
      </c>
      <c r="I37" s="28">
        <v>-326</v>
      </c>
      <c r="J37" s="28">
        <v>-271</v>
      </c>
      <c r="K37" s="22">
        <v>788</v>
      </c>
      <c r="L37" s="28">
        <v>30</v>
      </c>
      <c r="M37" s="28">
        <v>90</v>
      </c>
      <c r="N37" s="28">
        <v>-238</v>
      </c>
      <c r="O37" s="22">
        <v>-284</v>
      </c>
      <c r="P37" s="28">
        <v>-195</v>
      </c>
      <c r="Q37" s="28">
        <v>-210</v>
      </c>
      <c r="R37" s="28">
        <v>-57</v>
      </c>
      <c r="S37" s="22">
        <v>202</v>
      </c>
    </row>
    <row r="38" spans="1:19" ht="14.25" thickBot="1">
      <c r="A38" s="5" t="s">
        <v>15</v>
      </c>
      <c r="B38" s="29">
        <v>-2269</v>
      </c>
      <c r="C38" s="23">
        <v>435</v>
      </c>
      <c r="D38" s="29">
        <v>1842</v>
      </c>
      <c r="E38" s="23">
        <v>-3913</v>
      </c>
      <c r="F38" s="29">
        <v>-4116</v>
      </c>
      <c r="G38" s="23">
        <v>-7033</v>
      </c>
      <c r="H38" s="29">
        <v>-6300</v>
      </c>
      <c r="I38" s="29">
        <v>-2875</v>
      </c>
      <c r="J38" s="29">
        <v>-461</v>
      </c>
      <c r="K38" s="23">
        <v>-13034</v>
      </c>
      <c r="L38" s="29">
        <v>-14561</v>
      </c>
      <c r="M38" s="29">
        <v>-10672</v>
      </c>
      <c r="N38" s="29">
        <v>-9532</v>
      </c>
      <c r="O38" s="23">
        <v>-18234</v>
      </c>
      <c r="P38" s="29">
        <v>-13388</v>
      </c>
      <c r="Q38" s="29">
        <v>-8627</v>
      </c>
      <c r="R38" s="29">
        <v>-6733</v>
      </c>
      <c r="S38" s="23">
        <v>3134</v>
      </c>
    </row>
    <row r="39" spans="1:19" ht="14.25" thickTop="1">
      <c r="A39" s="6" t="s">
        <v>16</v>
      </c>
      <c r="B39" s="28">
        <v>-29992</v>
      </c>
      <c r="C39" s="22">
        <v>-11413</v>
      </c>
      <c r="D39" s="28">
        <v>-9974</v>
      </c>
      <c r="E39" s="22">
        <v>-11984</v>
      </c>
      <c r="F39" s="28">
        <v>-9887</v>
      </c>
      <c r="G39" s="22">
        <v>-24483</v>
      </c>
      <c r="H39" s="28">
        <v>9</v>
      </c>
      <c r="I39" s="28">
        <v>9</v>
      </c>
      <c r="J39" s="28">
        <v>7</v>
      </c>
      <c r="K39" s="22">
        <v>-8785</v>
      </c>
      <c r="L39" s="28">
        <v>-3790</v>
      </c>
      <c r="M39" s="28">
        <v>-3787</v>
      </c>
      <c r="N39" s="28">
        <v>11208</v>
      </c>
      <c r="O39" s="22">
        <v>-6476</v>
      </c>
      <c r="P39" s="28">
        <v>20901</v>
      </c>
      <c r="Q39" s="28">
        <v>-4090</v>
      </c>
      <c r="R39" s="28">
        <v>-72</v>
      </c>
      <c r="S39" s="22">
        <v>-864</v>
      </c>
    </row>
    <row r="40" spans="1:19" ht="13.5">
      <c r="A40" s="6" t="s">
        <v>17</v>
      </c>
      <c r="B40" s="28">
        <v>10000</v>
      </c>
      <c r="C40" s="22">
        <v>35000</v>
      </c>
      <c r="D40" s="28">
        <v>10000</v>
      </c>
      <c r="E40" s="22">
        <v>17000</v>
      </c>
      <c r="F40" s="28">
        <v>10000</v>
      </c>
      <c r="G40" s="22">
        <v>23500</v>
      </c>
      <c r="H40" s="28">
        <v>11000</v>
      </c>
      <c r="I40" s="28">
        <v>11000</v>
      </c>
      <c r="J40" s="28"/>
      <c r="K40" s="22">
        <v>23400</v>
      </c>
      <c r="L40" s="28">
        <v>2000</v>
      </c>
      <c r="M40" s="28">
        <v>2000</v>
      </c>
      <c r="N40" s="28">
        <v>2000</v>
      </c>
      <c r="O40" s="22">
        <v>40000</v>
      </c>
      <c r="P40" s="28">
        <v>40000</v>
      </c>
      <c r="Q40" s="28"/>
      <c r="R40" s="28"/>
      <c r="S40" s="22">
        <v>24000</v>
      </c>
    </row>
    <row r="41" spans="1:19" ht="13.5">
      <c r="A41" s="6" t="s">
        <v>18</v>
      </c>
      <c r="B41" s="28">
        <v>19902</v>
      </c>
      <c r="C41" s="22">
        <v>29838</v>
      </c>
      <c r="D41" s="28">
        <v>14920</v>
      </c>
      <c r="E41" s="22">
        <v>29854</v>
      </c>
      <c r="F41" s="28"/>
      <c r="G41" s="22">
        <v>11934</v>
      </c>
      <c r="H41" s="28">
        <v>11934</v>
      </c>
      <c r="I41" s="28"/>
      <c r="J41" s="28"/>
      <c r="K41" s="22">
        <v>24818</v>
      </c>
      <c r="L41" s="28">
        <v>4921</v>
      </c>
      <c r="M41" s="28">
        <v>4921</v>
      </c>
      <c r="N41" s="28">
        <v>4921</v>
      </c>
      <c r="O41" s="22"/>
      <c r="P41" s="28"/>
      <c r="Q41" s="28"/>
      <c r="R41" s="28"/>
      <c r="S41" s="22">
        <v>39696</v>
      </c>
    </row>
    <row r="42" spans="1:19" ht="13.5">
      <c r="A42" s="6" t="s">
        <v>19</v>
      </c>
      <c r="B42" s="28"/>
      <c r="C42" s="22">
        <v>-40000</v>
      </c>
      <c r="D42" s="28">
        <v>-20000</v>
      </c>
      <c r="E42" s="22">
        <v>-44532</v>
      </c>
      <c r="F42" s="28"/>
      <c r="G42" s="22">
        <v>-30000</v>
      </c>
      <c r="H42" s="28">
        <v>-15000</v>
      </c>
      <c r="I42" s="28"/>
      <c r="J42" s="28"/>
      <c r="K42" s="22">
        <v>-35000</v>
      </c>
      <c r="L42" s="28">
        <v>-20000</v>
      </c>
      <c r="M42" s="28">
        <v>-20000</v>
      </c>
      <c r="N42" s="28">
        <v>-20000</v>
      </c>
      <c r="O42" s="22">
        <v>-40000</v>
      </c>
      <c r="P42" s="28">
        <v>-40000</v>
      </c>
      <c r="Q42" s="28"/>
      <c r="R42" s="28"/>
      <c r="S42" s="22"/>
    </row>
    <row r="43" spans="1:19" ht="13.5">
      <c r="A43" s="6" t="s">
        <v>20</v>
      </c>
      <c r="B43" s="28">
        <v>22000</v>
      </c>
      <c r="C43" s="22">
        <v>-5000</v>
      </c>
      <c r="D43" s="28">
        <v>12000</v>
      </c>
      <c r="E43" s="22">
        <v>-10000</v>
      </c>
      <c r="F43" s="28">
        <v>-10000</v>
      </c>
      <c r="G43" s="22"/>
      <c r="H43" s="28">
        <v>-10000</v>
      </c>
      <c r="I43" s="28">
        <v>-20000</v>
      </c>
      <c r="J43" s="28"/>
      <c r="K43" s="22">
        <v>-6000</v>
      </c>
      <c r="L43" s="28">
        <v>19000</v>
      </c>
      <c r="M43" s="28">
        <v>9000</v>
      </c>
      <c r="N43" s="28">
        <v>24000</v>
      </c>
      <c r="O43" s="22"/>
      <c r="P43" s="28"/>
      <c r="Q43" s="28"/>
      <c r="R43" s="28"/>
      <c r="S43" s="22"/>
    </row>
    <row r="44" spans="1:19" ht="13.5">
      <c r="A44" s="6" t="s">
        <v>21</v>
      </c>
      <c r="B44" s="28">
        <v>-2189</v>
      </c>
      <c r="C44" s="22">
        <v>-3831</v>
      </c>
      <c r="D44" s="28">
        <v>-1915</v>
      </c>
      <c r="E44" s="22">
        <v>-3831</v>
      </c>
      <c r="F44" s="28">
        <v>-1915</v>
      </c>
      <c r="G44" s="22">
        <v>-3832</v>
      </c>
      <c r="H44" s="28">
        <v>-3832</v>
      </c>
      <c r="I44" s="28">
        <v>-1916</v>
      </c>
      <c r="J44" s="28">
        <v>-1916</v>
      </c>
      <c r="K44" s="22">
        <v>-5748</v>
      </c>
      <c r="L44" s="28">
        <v>-5748</v>
      </c>
      <c r="M44" s="28">
        <v>-3832</v>
      </c>
      <c r="N44" s="28">
        <v>-3832</v>
      </c>
      <c r="O44" s="22">
        <v>-7734</v>
      </c>
      <c r="P44" s="28">
        <v>-7734</v>
      </c>
      <c r="Q44" s="28">
        <v>-3902</v>
      </c>
      <c r="R44" s="28">
        <v>-3902</v>
      </c>
      <c r="S44" s="22">
        <v>-9562</v>
      </c>
    </row>
    <row r="45" spans="1:19" ht="13.5">
      <c r="A45" s="6" t="s">
        <v>61</v>
      </c>
      <c r="B45" s="28">
        <v>-88</v>
      </c>
      <c r="C45" s="22">
        <v>-163</v>
      </c>
      <c r="D45" s="28">
        <v>-83</v>
      </c>
      <c r="E45" s="22">
        <v>-165</v>
      </c>
      <c r="F45" s="28">
        <v>-82</v>
      </c>
      <c r="G45" s="22">
        <v>-41</v>
      </c>
      <c r="H45" s="28">
        <v>-2</v>
      </c>
      <c r="I45" s="28">
        <v>-60</v>
      </c>
      <c r="J45" s="28">
        <v>-31</v>
      </c>
      <c r="K45" s="22">
        <v>-190</v>
      </c>
      <c r="L45" s="28">
        <v>-164</v>
      </c>
      <c r="M45" s="28">
        <v>-131</v>
      </c>
      <c r="N45" s="28">
        <v>-99</v>
      </c>
      <c r="O45" s="22">
        <v>-43</v>
      </c>
      <c r="P45" s="28">
        <v>-43</v>
      </c>
      <c r="Q45" s="28">
        <v>-39</v>
      </c>
      <c r="R45" s="28">
        <v>-39</v>
      </c>
      <c r="S45" s="22">
        <v>-2</v>
      </c>
    </row>
    <row r="46" spans="1:19" ht="14.25" thickBot="1">
      <c r="A46" s="5" t="s">
        <v>22</v>
      </c>
      <c r="B46" s="29">
        <v>19632</v>
      </c>
      <c r="C46" s="23">
        <v>-5571</v>
      </c>
      <c r="D46" s="29">
        <v>4947</v>
      </c>
      <c r="E46" s="23">
        <v>-23660</v>
      </c>
      <c r="F46" s="29">
        <v>-11885</v>
      </c>
      <c r="G46" s="23">
        <v>-22926</v>
      </c>
      <c r="H46" s="29">
        <v>-5893</v>
      </c>
      <c r="I46" s="29">
        <v>-10966</v>
      </c>
      <c r="J46" s="29">
        <v>-1941</v>
      </c>
      <c r="K46" s="23">
        <v>-14519</v>
      </c>
      <c r="L46" s="29">
        <v>-3784</v>
      </c>
      <c r="M46" s="29">
        <v>-11830</v>
      </c>
      <c r="N46" s="29">
        <v>18197</v>
      </c>
      <c r="O46" s="23">
        <v>2409</v>
      </c>
      <c r="P46" s="29">
        <v>24787</v>
      </c>
      <c r="Q46" s="29">
        <v>7633</v>
      </c>
      <c r="R46" s="29">
        <v>21653</v>
      </c>
      <c r="S46" s="23">
        <v>-32241</v>
      </c>
    </row>
    <row r="47" spans="1:19" ht="14.25" thickTop="1">
      <c r="A47" s="7" t="s">
        <v>23</v>
      </c>
      <c r="B47" s="28">
        <v>597</v>
      </c>
      <c r="C47" s="22">
        <v>-24</v>
      </c>
      <c r="D47" s="28">
        <v>1395</v>
      </c>
      <c r="E47" s="22">
        <v>-2675</v>
      </c>
      <c r="F47" s="28">
        <v>-2900</v>
      </c>
      <c r="G47" s="22">
        <v>319</v>
      </c>
      <c r="H47" s="28">
        <v>9190</v>
      </c>
      <c r="I47" s="28">
        <v>-5072</v>
      </c>
      <c r="J47" s="28">
        <v>-2133</v>
      </c>
      <c r="K47" s="22">
        <v>3257</v>
      </c>
      <c r="L47" s="28">
        <v>8658</v>
      </c>
      <c r="M47" s="28">
        <v>-421</v>
      </c>
      <c r="N47" s="28">
        <v>3363</v>
      </c>
      <c r="O47" s="22">
        <v>-508</v>
      </c>
      <c r="P47" s="28">
        <v>8459</v>
      </c>
      <c r="Q47" s="28">
        <v>-1175</v>
      </c>
      <c r="R47" s="28">
        <v>901</v>
      </c>
      <c r="S47" s="22">
        <v>-15187</v>
      </c>
    </row>
    <row r="48" spans="1:19" ht="13.5">
      <c r="A48" s="7" t="s">
        <v>24</v>
      </c>
      <c r="B48" s="28">
        <v>29940</v>
      </c>
      <c r="C48" s="22">
        <v>29928</v>
      </c>
      <c r="D48" s="28">
        <v>29928</v>
      </c>
      <c r="E48" s="22">
        <v>32603</v>
      </c>
      <c r="F48" s="28">
        <v>32603</v>
      </c>
      <c r="G48" s="22">
        <v>32283</v>
      </c>
      <c r="H48" s="28">
        <v>32283</v>
      </c>
      <c r="I48" s="28">
        <v>32283</v>
      </c>
      <c r="J48" s="28">
        <v>32283</v>
      </c>
      <c r="K48" s="22">
        <v>29026</v>
      </c>
      <c r="L48" s="28">
        <v>29026</v>
      </c>
      <c r="M48" s="28">
        <v>29026</v>
      </c>
      <c r="N48" s="28">
        <v>29026</v>
      </c>
      <c r="O48" s="22">
        <v>29535</v>
      </c>
      <c r="P48" s="28">
        <v>29535</v>
      </c>
      <c r="Q48" s="28">
        <v>29535</v>
      </c>
      <c r="R48" s="28">
        <v>29535</v>
      </c>
      <c r="S48" s="22">
        <v>44722</v>
      </c>
    </row>
    <row r="49" spans="1:19" ht="13.5">
      <c r="A49" s="7" t="s">
        <v>25</v>
      </c>
      <c r="B49" s="28">
        <v>-10</v>
      </c>
      <c r="C49" s="22"/>
      <c r="D49" s="28"/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4.25" thickBot="1">
      <c r="A50" s="7" t="s">
        <v>24</v>
      </c>
      <c r="B50" s="28">
        <v>30527</v>
      </c>
      <c r="C50" s="22">
        <v>29940</v>
      </c>
      <c r="D50" s="28">
        <v>31323</v>
      </c>
      <c r="E50" s="22">
        <v>29928</v>
      </c>
      <c r="F50" s="28">
        <v>29702</v>
      </c>
      <c r="G50" s="22">
        <v>32603</v>
      </c>
      <c r="H50" s="28">
        <v>41474</v>
      </c>
      <c r="I50" s="28">
        <v>27211</v>
      </c>
      <c r="J50" s="28">
        <v>30150</v>
      </c>
      <c r="K50" s="22">
        <v>32283</v>
      </c>
      <c r="L50" s="28">
        <v>37685</v>
      </c>
      <c r="M50" s="28">
        <v>28605</v>
      </c>
      <c r="N50" s="28">
        <v>32390</v>
      </c>
      <c r="O50" s="22">
        <v>29026</v>
      </c>
      <c r="P50" s="28">
        <v>37995</v>
      </c>
      <c r="Q50" s="28">
        <v>28360</v>
      </c>
      <c r="R50" s="28">
        <v>30437</v>
      </c>
      <c r="S50" s="22">
        <v>29535</v>
      </c>
    </row>
    <row r="51" spans="1:19" ht="14.25" thickTop="1">
      <c r="A51" s="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3" ht="13.5">
      <c r="A53" s="20" t="s">
        <v>113</v>
      </c>
    </row>
    <row r="54" ht="13.5">
      <c r="A54" s="20" t="s">
        <v>114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109</v>
      </c>
      <c r="B2" s="14">
        <v>8252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110</v>
      </c>
      <c r="B3" s="1" t="s">
        <v>111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37</v>
      </c>
      <c r="B4" s="15" t="str">
        <f>HYPERLINK("http://www.kabupro.jp/mark/20140206/S10011P4.htm","四半期報告書")</f>
        <v>四半期報告書</v>
      </c>
      <c r="C4" s="15" t="str">
        <f>HYPERLINK("http://www.kabupro.jp/mark/20131107/S1000BQ7.htm","四半期報告書")</f>
        <v>四半期報告書</v>
      </c>
      <c r="D4" s="15" t="str">
        <f>HYPERLINK("http://www.kabupro.jp/mark/20130801/S000E3P0.htm","四半期報告書")</f>
        <v>四半期報告書</v>
      </c>
      <c r="E4" s="15" t="str">
        <f>HYPERLINK("http://www.kabupro.jp/mark/20140206/S10011P4.htm","四半期報告書")</f>
        <v>四半期報告書</v>
      </c>
      <c r="F4" s="15" t="str">
        <f>HYPERLINK("http://www.kabupro.jp/mark/20130129/S000COTO.htm","四半期報告書")</f>
        <v>四半期報告書</v>
      </c>
      <c r="G4" s="15" t="str">
        <f>HYPERLINK("http://www.kabupro.jp/mark/20121030/S000C44I.htm","四半期報告書")</f>
        <v>四半期報告書</v>
      </c>
      <c r="H4" s="15" t="str">
        <f>HYPERLINK("http://www.kabupro.jp/mark/20120802/S000BJE5.htm","四半期報告書")</f>
        <v>四半期報告書</v>
      </c>
      <c r="I4" s="15" t="str">
        <f>HYPERLINK("http://www.kabupro.jp/mark/20130626/S000DPWG.htm","有価証券報告書")</f>
        <v>有価証券報告書</v>
      </c>
      <c r="J4" s="15" t="str">
        <f>HYPERLINK("http://www.kabupro.jp/mark/20120209/S000A74G.htm","四半期報告書")</f>
        <v>四半期報告書</v>
      </c>
      <c r="K4" s="15" t="str">
        <f>HYPERLINK("http://www.kabupro.jp/mark/20111111/S0009MA9.htm","四半期報告書")</f>
        <v>四半期報告書</v>
      </c>
      <c r="L4" s="15" t="str">
        <f>HYPERLINK("http://www.kabupro.jp/mark/20110805/S0008ZZZ.htm","四半期報告書")</f>
        <v>四半期報告書</v>
      </c>
      <c r="M4" s="15" t="str">
        <f>HYPERLINK("http://www.kabupro.jp/mark/20120627/S000B73P.htm","有価証券報告書")</f>
        <v>有価証券報告書</v>
      </c>
      <c r="N4" s="15" t="str">
        <f>HYPERLINK("http://www.kabupro.jp/mark/20110207/S0007NR3.htm","四半期報告書")</f>
        <v>四半期報告書</v>
      </c>
      <c r="O4" s="15" t="str">
        <f>HYPERLINK("http://www.kabupro.jp/mark/20101115/S00072A2.htm","四半期報告書")</f>
        <v>四半期報告書</v>
      </c>
      <c r="P4" s="15" t="str">
        <f>HYPERLINK("http://www.kabupro.jp/mark/20100806/S0006GD7.htm","四半期報告書")</f>
        <v>四半期報告書</v>
      </c>
      <c r="Q4" s="15" t="str">
        <f>HYPERLINK("http://www.kabupro.jp/mark/20110629/S0008PY0.htm","有価証券報告書")</f>
        <v>有価証券報告書</v>
      </c>
      <c r="R4" s="15" t="str">
        <f>HYPERLINK("http://www.kabupro.jp/mark/20100212/S00052LV.htm","四半期報告書")</f>
        <v>四半期報告書</v>
      </c>
      <c r="S4" s="15" t="str">
        <f>HYPERLINK("http://www.kabupro.jp/mark/20091113/S0004ID9.htm","四半期報告書")</f>
        <v>四半期報告書</v>
      </c>
      <c r="T4" s="15" t="str">
        <f>HYPERLINK("http://www.kabupro.jp/mark/20090806/S0003RVB.htm","四半期報告書")</f>
        <v>四半期報告書</v>
      </c>
      <c r="U4" s="15" t="str">
        <f>HYPERLINK("http://www.kabupro.jp/mark/20100212/S00052LV.htm","四半期報告書")</f>
        <v>四半期報告書</v>
      </c>
      <c r="V4" s="15" t="str">
        <f>HYPERLINK("http://www.kabupro.jp/mark/20090210/S0002DWH.htm","四半期報告書")</f>
        <v>四半期報告書</v>
      </c>
      <c r="W4" s="15" t="str">
        <f>HYPERLINK("http://www.kabupro.jp/mark/20081114/S0001R96.htm","四半期報告書")</f>
        <v>四半期報告書</v>
      </c>
      <c r="X4" s="15" t="str">
        <f>HYPERLINK("http://www.kabupro.jp/mark/20080811/S00010VP.htm","四半期報告書")</f>
        <v>四半期報告書</v>
      </c>
      <c r="Y4" s="15" t="str">
        <f>HYPERLINK("http://www.kabupro.jp/mark/20090626/S0003B9I.htm","有価証券報告書")</f>
        <v>有価証券報告書</v>
      </c>
    </row>
    <row r="5" spans="1:25" ht="14.25" thickBot="1">
      <c r="A5" s="11" t="s">
        <v>38</v>
      </c>
      <c r="B5" s="1" t="s">
        <v>155</v>
      </c>
      <c r="C5" s="1" t="s">
        <v>158</v>
      </c>
      <c r="D5" s="1" t="s">
        <v>160</v>
      </c>
      <c r="E5" s="1" t="s">
        <v>155</v>
      </c>
      <c r="F5" s="1" t="s">
        <v>162</v>
      </c>
      <c r="G5" s="1" t="s">
        <v>164</v>
      </c>
      <c r="H5" s="1" t="s">
        <v>166</v>
      </c>
      <c r="I5" s="1" t="s">
        <v>44</v>
      </c>
      <c r="J5" s="1" t="s">
        <v>168</v>
      </c>
      <c r="K5" s="1" t="s">
        <v>170</v>
      </c>
      <c r="L5" s="1" t="s">
        <v>172</v>
      </c>
      <c r="M5" s="1" t="s">
        <v>48</v>
      </c>
      <c r="N5" s="1" t="s">
        <v>174</v>
      </c>
      <c r="O5" s="1" t="s">
        <v>176</v>
      </c>
      <c r="P5" s="1" t="s">
        <v>178</v>
      </c>
      <c r="Q5" s="1" t="s">
        <v>50</v>
      </c>
      <c r="R5" s="1" t="s">
        <v>180</v>
      </c>
      <c r="S5" s="1" t="s">
        <v>182</v>
      </c>
      <c r="T5" s="1" t="s">
        <v>184</v>
      </c>
      <c r="U5" s="1" t="s">
        <v>180</v>
      </c>
      <c r="V5" s="1" t="s">
        <v>186</v>
      </c>
      <c r="W5" s="1" t="s">
        <v>188</v>
      </c>
      <c r="X5" s="1" t="s">
        <v>190</v>
      </c>
      <c r="Y5" s="1" t="s">
        <v>52</v>
      </c>
    </row>
    <row r="6" spans="1:25" ht="15" thickBot="1" thickTop="1">
      <c r="A6" s="10" t="s">
        <v>39</v>
      </c>
      <c r="B6" s="18" t="s">
        <v>206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40</v>
      </c>
      <c r="B7" s="14" t="s">
        <v>156</v>
      </c>
      <c r="C7" s="14" t="s">
        <v>156</v>
      </c>
      <c r="D7" s="14" t="s">
        <v>156</v>
      </c>
      <c r="E7" s="16" t="s">
        <v>45</v>
      </c>
      <c r="F7" s="14" t="s">
        <v>156</v>
      </c>
      <c r="G7" s="14" t="s">
        <v>156</v>
      </c>
      <c r="H7" s="14" t="s">
        <v>156</v>
      </c>
      <c r="I7" s="16" t="s">
        <v>45</v>
      </c>
      <c r="J7" s="14" t="s">
        <v>156</v>
      </c>
      <c r="K7" s="14" t="s">
        <v>156</v>
      </c>
      <c r="L7" s="14" t="s">
        <v>156</v>
      </c>
      <c r="M7" s="16" t="s">
        <v>45</v>
      </c>
      <c r="N7" s="14" t="s">
        <v>156</v>
      </c>
      <c r="O7" s="14" t="s">
        <v>156</v>
      </c>
      <c r="P7" s="14" t="s">
        <v>156</v>
      </c>
      <c r="Q7" s="16" t="s">
        <v>45</v>
      </c>
      <c r="R7" s="14" t="s">
        <v>156</v>
      </c>
      <c r="S7" s="14" t="s">
        <v>156</v>
      </c>
      <c r="T7" s="14" t="s">
        <v>156</v>
      </c>
      <c r="U7" s="16" t="s">
        <v>45</v>
      </c>
      <c r="V7" s="14" t="s">
        <v>156</v>
      </c>
      <c r="W7" s="14" t="s">
        <v>156</v>
      </c>
      <c r="X7" s="14" t="s">
        <v>156</v>
      </c>
      <c r="Y7" s="16" t="s">
        <v>45</v>
      </c>
    </row>
    <row r="8" spans="1:25" ht="13.5">
      <c r="A8" s="13" t="s">
        <v>41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42</v>
      </c>
      <c r="B9" s="1" t="s">
        <v>157</v>
      </c>
      <c r="C9" s="1" t="s">
        <v>159</v>
      </c>
      <c r="D9" s="1" t="s">
        <v>161</v>
      </c>
      <c r="E9" s="17" t="s">
        <v>46</v>
      </c>
      <c r="F9" s="1" t="s">
        <v>163</v>
      </c>
      <c r="G9" s="1" t="s">
        <v>165</v>
      </c>
      <c r="H9" s="1" t="s">
        <v>167</v>
      </c>
      <c r="I9" s="17" t="s">
        <v>47</v>
      </c>
      <c r="J9" s="1" t="s">
        <v>169</v>
      </c>
      <c r="K9" s="1" t="s">
        <v>171</v>
      </c>
      <c r="L9" s="1" t="s">
        <v>173</v>
      </c>
      <c r="M9" s="17" t="s">
        <v>49</v>
      </c>
      <c r="N9" s="1" t="s">
        <v>175</v>
      </c>
      <c r="O9" s="1" t="s">
        <v>177</v>
      </c>
      <c r="P9" s="1" t="s">
        <v>179</v>
      </c>
      <c r="Q9" s="17" t="s">
        <v>51</v>
      </c>
      <c r="R9" s="1" t="s">
        <v>181</v>
      </c>
      <c r="S9" s="1" t="s">
        <v>183</v>
      </c>
      <c r="T9" s="1" t="s">
        <v>185</v>
      </c>
      <c r="U9" s="17" t="s">
        <v>53</v>
      </c>
      <c r="V9" s="1" t="s">
        <v>187</v>
      </c>
      <c r="W9" s="1" t="s">
        <v>189</v>
      </c>
      <c r="X9" s="1" t="s">
        <v>191</v>
      </c>
      <c r="Y9" s="17" t="s">
        <v>54</v>
      </c>
    </row>
    <row r="10" spans="1:25" ht="14.25" thickBot="1">
      <c r="A10" s="13" t="s">
        <v>43</v>
      </c>
      <c r="B10" s="1" t="s">
        <v>56</v>
      </c>
      <c r="C10" s="1" t="s">
        <v>56</v>
      </c>
      <c r="D10" s="1" t="s">
        <v>56</v>
      </c>
      <c r="E10" s="17" t="s">
        <v>56</v>
      </c>
      <c r="F10" s="1" t="s">
        <v>56</v>
      </c>
      <c r="G10" s="1" t="s">
        <v>56</v>
      </c>
      <c r="H10" s="1" t="s">
        <v>56</v>
      </c>
      <c r="I10" s="17" t="s">
        <v>56</v>
      </c>
      <c r="J10" s="1" t="s">
        <v>56</v>
      </c>
      <c r="K10" s="1" t="s">
        <v>56</v>
      </c>
      <c r="L10" s="1" t="s">
        <v>56</v>
      </c>
      <c r="M10" s="17" t="s">
        <v>56</v>
      </c>
      <c r="N10" s="1" t="s">
        <v>56</v>
      </c>
      <c r="O10" s="1" t="s">
        <v>56</v>
      </c>
      <c r="P10" s="1" t="s">
        <v>56</v>
      </c>
      <c r="Q10" s="17" t="s">
        <v>56</v>
      </c>
      <c r="R10" s="1" t="s">
        <v>56</v>
      </c>
      <c r="S10" s="1" t="s">
        <v>56</v>
      </c>
      <c r="T10" s="1" t="s">
        <v>56</v>
      </c>
      <c r="U10" s="17" t="s">
        <v>56</v>
      </c>
      <c r="V10" s="1" t="s">
        <v>56</v>
      </c>
      <c r="W10" s="1" t="s">
        <v>56</v>
      </c>
      <c r="X10" s="1" t="s">
        <v>56</v>
      </c>
      <c r="Y10" s="17" t="s">
        <v>56</v>
      </c>
    </row>
    <row r="11" spans="1:25" ht="14.25" thickTop="1">
      <c r="A11" s="9" t="s">
        <v>55</v>
      </c>
      <c r="B11" s="27">
        <v>29182</v>
      </c>
      <c r="C11" s="27">
        <v>30538</v>
      </c>
      <c r="D11" s="27">
        <v>32542</v>
      </c>
      <c r="E11" s="21">
        <v>29951</v>
      </c>
      <c r="F11" s="27">
        <v>31900</v>
      </c>
      <c r="G11" s="27">
        <v>31334</v>
      </c>
      <c r="H11" s="27">
        <v>28362</v>
      </c>
      <c r="I11" s="21">
        <v>29939</v>
      </c>
      <c r="J11" s="27">
        <v>41205</v>
      </c>
      <c r="K11" s="27">
        <v>29714</v>
      </c>
      <c r="L11" s="27">
        <v>28925</v>
      </c>
      <c r="M11" s="21">
        <v>32615</v>
      </c>
      <c r="N11" s="27">
        <v>41485</v>
      </c>
      <c r="O11" s="27">
        <v>27211</v>
      </c>
      <c r="P11" s="27">
        <v>30150</v>
      </c>
      <c r="Q11" s="21">
        <v>32283</v>
      </c>
      <c r="R11" s="27">
        <v>37685</v>
      </c>
      <c r="S11" s="27">
        <v>28605</v>
      </c>
      <c r="T11" s="27">
        <v>32390</v>
      </c>
      <c r="U11" s="21">
        <v>29026</v>
      </c>
      <c r="V11" s="27">
        <v>37995</v>
      </c>
      <c r="W11" s="27">
        <v>28360</v>
      </c>
      <c r="X11" s="27">
        <v>30437</v>
      </c>
      <c r="Y11" s="21">
        <v>29535</v>
      </c>
    </row>
    <row r="12" spans="1:25" ht="13.5">
      <c r="A12" s="2" t="s">
        <v>192</v>
      </c>
      <c r="B12" s="28">
        <v>5601</v>
      </c>
      <c r="C12" s="28">
        <v>5365</v>
      </c>
      <c r="D12" s="28">
        <v>4634</v>
      </c>
      <c r="E12" s="22">
        <v>6190</v>
      </c>
      <c r="F12" s="28">
        <v>4468</v>
      </c>
      <c r="G12" s="28">
        <v>4957</v>
      </c>
      <c r="H12" s="28">
        <v>4166</v>
      </c>
      <c r="I12" s="22">
        <v>5510</v>
      </c>
      <c r="J12" s="28">
        <v>4296</v>
      </c>
      <c r="K12" s="28">
        <v>3239</v>
      </c>
      <c r="L12" s="28">
        <v>3086</v>
      </c>
      <c r="M12" s="22">
        <v>5009</v>
      </c>
      <c r="N12" s="28">
        <v>4451</v>
      </c>
      <c r="O12" s="28">
        <v>4907</v>
      </c>
      <c r="P12" s="28">
        <v>4059</v>
      </c>
      <c r="Q12" s="22">
        <v>5160</v>
      </c>
      <c r="R12" s="28">
        <v>4008</v>
      </c>
      <c r="S12" s="28">
        <v>4403</v>
      </c>
      <c r="T12" s="28">
        <v>3800</v>
      </c>
      <c r="U12" s="22">
        <v>6217</v>
      </c>
      <c r="V12" s="28">
        <v>7003</v>
      </c>
      <c r="W12" s="28">
        <v>6793</v>
      </c>
      <c r="X12" s="28">
        <v>5576</v>
      </c>
      <c r="Y12" s="22">
        <v>8656</v>
      </c>
    </row>
    <row r="13" spans="1:25" ht="13.5">
      <c r="A13" s="2" t="s">
        <v>193</v>
      </c>
      <c r="B13" s="28">
        <v>204204</v>
      </c>
      <c r="C13" s="28">
        <v>186797</v>
      </c>
      <c r="D13" s="28">
        <v>180807</v>
      </c>
      <c r="E13" s="22">
        <v>171187</v>
      </c>
      <c r="F13" s="28">
        <v>169013</v>
      </c>
      <c r="G13" s="28">
        <v>150763</v>
      </c>
      <c r="H13" s="28">
        <v>150529</v>
      </c>
      <c r="I13" s="22">
        <v>142995</v>
      </c>
      <c r="J13" s="28">
        <v>140353</v>
      </c>
      <c r="K13" s="28">
        <v>125982</v>
      </c>
      <c r="L13" s="28">
        <v>126084</v>
      </c>
      <c r="M13" s="22">
        <v>111760</v>
      </c>
      <c r="N13" s="28">
        <v>115501</v>
      </c>
      <c r="O13" s="28">
        <v>105898</v>
      </c>
      <c r="P13" s="28">
        <v>99888</v>
      </c>
      <c r="Q13" s="22">
        <v>95871</v>
      </c>
      <c r="R13" s="28">
        <v>94397</v>
      </c>
      <c r="S13" s="28">
        <v>86037</v>
      </c>
      <c r="T13" s="28">
        <v>90896</v>
      </c>
      <c r="U13" s="22">
        <v>88761</v>
      </c>
      <c r="V13" s="28">
        <v>97923</v>
      </c>
      <c r="W13" s="28">
        <v>87625</v>
      </c>
      <c r="X13" s="28">
        <v>80981</v>
      </c>
      <c r="Y13" s="22">
        <v>73781</v>
      </c>
    </row>
    <row r="14" spans="1:25" ht="13.5">
      <c r="A14" s="2" t="s">
        <v>194</v>
      </c>
      <c r="B14" s="28">
        <v>122990</v>
      </c>
      <c r="C14" s="28">
        <v>123724</v>
      </c>
      <c r="D14" s="28">
        <v>123680</v>
      </c>
      <c r="E14" s="22">
        <v>123739</v>
      </c>
      <c r="F14" s="28">
        <v>123826</v>
      </c>
      <c r="G14" s="28">
        <v>126026</v>
      </c>
      <c r="H14" s="28">
        <v>128838</v>
      </c>
      <c r="I14" s="22">
        <v>132280</v>
      </c>
      <c r="J14" s="28">
        <v>136105</v>
      </c>
      <c r="K14" s="28">
        <v>143196</v>
      </c>
      <c r="L14" s="28">
        <v>150075</v>
      </c>
      <c r="M14" s="22">
        <v>158707</v>
      </c>
      <c r="N14" s="28">
        <v>168617</v>
      </c>
      <c r="O14" s="28">
        <v>181066</v>
      </c>
      <c r="P14" s="28">
        <v>187812</v>
      </c>
      <c r="Q14" s="22">
        <v>191486</v>
      </c>
      <c r="R14" s="28">
        <v>195053</v>
      </c>
      <c r="S14" s="28">
        <v>199830</v>
      </c>
      <c r="T14" s="28">
        <v>203655</v>
      </c>
      <c r="U14" s="22">
        <v>207117</v>
      </c>
      <c r="V14" s="28">
        <v>209445</v>
      </c>
      <c r="W14" s="28">
        <v>214562</v>
      </c>
      <c r="X14" s="28">
        <v>217938</v>
      </c>
      <c r="Y14" s="22">
        <v>222534</v>
      </c>
    </row>
    <row r="15" spans="1:25" ht="13.5">
      <c r="A15" s="2" t="s">
        <v>195</v>
      </c>
      <c r="B15" s="28">
        <v>22971</v>
      </c>
      <c r="C15" s="28">
        <v>19929</v>
      </c>
      <c r="D15" s="28">
        <v>20526</v>
      </c>
      <c r="E15" s="22">
        <v>19334</v>
      </c>
      <c r="F15" s="28">
        <v>23898</v>
      </c>
      <c r="G15" s="28">
        <v>21777</v>
      </c>
      <c r="H15" s="28">
        <v>23157</v>
      </c>
      <c r="I15" s="22">
        <v>21817</v>
      </c>
      <c r="J15" s="28">
        <v>26213</v>
      </c>
      <c r="K15" s="28">
        <v>24145</v>
      </c>
      <c r="L15" s="28">
        <v>25956</v>
      </c>
      <c r="M15" s="22">
        <v>24476</v>
      </c>
      <c r="N15" s="28">
        <v>28553</v>
      </c>
      <c r="O15" s="28">
        <v>25658</v>
      </c>
      <c r="P15" s="28">
        <v>26628</v>
      </c>
      <c r="Q15" s="22">
        <v>25566</v>
      </c>
      <c r="R15" s="28">
        <v>30056</v>
      </c>
      <c r="S15" s="28">
        <v>26724</v>
      </c>
      <c r="T15" s="28">
        <v>29405</v>
      </c>
      <c r="U15" s="22">
        <v>27634</v>
      </c>
      <c r="V15" s="28">
        <v>34846</v>
      </c>
      <c r="W15" s="28">
        <v>32107</v>
      </c>
      <c r="X15" s="28">
        <v>37203</v>
      </c>
      <c r="Y15" s="22"/>
    </row>
    <row r="16" spans="1:25" ht="13.5">
      <c r="A16" s="2" t="s">
        <v>61</v>
      </c>
      <c r="B16" s="28">
        <v>34067</v>
      </c>
      <c r="C16" s="28">
        <v>41027</v>
      </c>
      <c r="D16" s="28">
        <v>42729</v>
      </c>
      <c r="E16" s="22">
        <v>30590</v>
      </c>
      <c r="F16" s="28">
        <v>38989</v>
      </c>
      <c r="G16" s="28">
        <v>34840</v>
      </c>
      <c r="H16" s="28">
        <v>27640</v>
      </c>
      <c r="I16" s="22">
        <v>14376</v>
      </c>
      <c r="J16" s="28">
        <v>23937</v>
      </c>
      <c r="K16" s="28">
        <v>22791</v>
      </c>
      <c r="L16" s="28">
        <v>22841</v>
      </c>
      <c r="M16" s="22">
        <v>12877</v>
      </c>
      <c r="N16" s="28">
        <v>23971</v>
      </c>
      <c r="O16" s="28">
        <v>22291</v>
      </c>
      <c r="P16" s="28">
        <v>24123</v>
      </c>
      <c r="Q16" s="22">
        <v>14846</v>
      </c>
      <c r="R16" s="28">
        <v>27950</v>
      </c>
      <c r="S16" s="28">
        <v>25427</v>
      </c>
      <c r="T16" s="28">
        <v>35937</v>
      </c>
      <c r="U16" s="22">
        <v>29476</v>
      </c>
      <c r="V16" s="28">
        <v>33492</v>
      </c>
      <c r="W16" s="28">
        <v>26269</v>
      </c>
      <c r="X16" s="28">
        <v>34152</v>
      </c>
      <c r="Y16" s="22">
        <v>19346</v>
      </c>
    </row>
    <row r="17" spans="1:25" ht="13.5">
      <c r="A17" s="2" t="s">
        <v>196</v>
      </c>
      <c r="B17" s="28">
        <v>-7690</v>
      </c>
      <c r="C17" s="28">
        <v>-7850</v>
      </c>
      <c r="D17" s="28">
        <v>-8050</v>
      </c>
      <c r="E17" s="22">
        <v>-8270</v>
      </c>
      <c r="F17" s="28">
        <v>-8510</v>
      </c>
      <c r="G17" s="28">
        <v>-8950</v>
      </c>
      <c r="H17" s="28">
        <v>-9390</v>
      </c>
      <c r="I17" s="22">
        <v>-10000</v>
      </c>
      <c r="J17" s="28">
        <v>-9900</v>
      </c>
      <c r="K17" s="28">
        <v>-11110</v>
      </c>
      <c r="L17" s="28">
        <v>-12310</v>
      </c>
      <c r="M17" s="22">
        <v>-12890</v>
      </c>
      <c r="N17" s="28">
        <v>-9960</v>
      </c>
      <c r="O17" s="28">
        <v>-10030</v>
      </c>
      <c r="P17" s="28">
        <v>-9920</v>
      </c>
      <c r="Q17" s="22">
        <v>-9820</v>
      </c>
      <c r="R17" s="28">
        <v>-10480</v>
      </c>
      <c r="S17" s="28">
        <v>-10450</v>
      </c>
      <c r="T17" s="28">
        <v>-10500</v>
      </c>
      <c r="U17" s="22">
        <v>-10280</v>
      </c>
      <c r="V17" s="28">
        <v>-10580</v>
      </c>
      <c r="W17" s="28">
        <v>-10570</v>
      </c>
      <c r="X17" s="28">
        <v>-10550</v>
      </c>
      <c r="Y17" s="22">
        <v>-10720</v>
      </c>
    </row>
    <row r="18" spans="1:25" ht="13.5">
      <c r="A18" s="2" t="s">
        <v>62</v>
      </c>
      <c r="B18" s="28">
        <v>411327</v>
      </c>
      <c r="C18" s="28">
        <v>399533</v>
      </c>
      <c r="D18" s="28">
        <v>396871</v>
      </c>
      <c r="E18" s="22">
        <v>372725</v>
      </c>
      <c r="F18" s="28">
        <v>383587</v>
      </c>
      <c r="G18" s="28">
        <v>360749</v>
      </c>
      <c r="H18" s="28">
        <v>353304</v>
      </c>
      <c r="I18" s="22">
        <v>347670</v>
      </c>
      <c r="J18" s="28">
        <v>362213</v>
      </c>
      <c r="K18" s="28">
        <v>337959</v>
      </c>
      <c r="L18" s="28">
        <v>344660</v>
      </c>
      <c r="M18" s="22">
        <v>341923</v>
      </c>
      <c r="N18" s="28">
        <v>372621</v>
      </c>
      <c r="O18" s="28">
        <v>357003</v>
      </c>
      <c r="P18" s="28">
        <v>362742</v>
      </c>
      <c r="Q18" s="22">
        <v>363403</v>
      </c>
      <c r="R18" s="28">
        <v>378671</v>
      </c>
      <c r="S18" s="28">
        <v>360579</v>
      </c>
      <c r="T18" s="28">
        <v>385585</v>
      </c>
      <c r="U18" s="22">
        <v>377953</v>
      </c>
      <c r="V18" s="28">
        <v>410633</v>
      </c>
      <c r="W18" s="28">
        <v>385891</v>
      </c>
      <c r="X18" s="28">
        <v>396533</v>
      </c>
      <c r="Y18" s="22">
        <v>386683</v>
      </c>
    </row>
    <row r="19" spans="1:25" ht="13.5">
      <c r="A19" s="3" t="s">
        <v>197</v>
      </c>
      <c r="B19" s="28">
        <v>67011</v>
      </c>
      <c r="C19" s="28">
        <v>68026</v>
      </c>
      <c r="D19" s="28">
        <v>67786</v>
      </c>
      <c r="E19" s="22">
        <v>68741</v>
      </c>
      <c r="F19" s="28">
        <v>70016</v>
      </c>
      <c r="G19" s="28">
        <v>71360</v>
      </c>
      <c r="H19" s="28">
        <v>72045</v>
      </c>
      <c r="I19" s="22">
        <v>75098</v>
      </c>
      <c r="J19" s="28">
        <v>76384</v>
      </c>
      <c r="K19" s="28">
        <v>79832</v>
      </c>
      <c r="L19" s="28">
        <v>82177</v>
      </c>
      <c r="M19" s="22">
        <v>81788</v>
      </c>
      <c r="N19" s="28">
        <v>79233</v>
      </c>
      <c r="O19" s="28">
        <v>81375</v>
      </c>
      <c r="P19" s="28">
        <v>83148</v>
      </c>
      <c r="Q19" s="22">
        <v>85444</v>
      </c>
      <c r="R19" s="28">
        <v>87133</v>
      </c>
      <c r="S19" s="28">
        <v>90736</v>
      </c>
      <c r="T19" s="28">
        <v>92804</v>
      </c>
      <c r="U19" s="22">
        <v>87201</v>
      </c>
      <c r="V19" s="28">
        <v>86829</v>
      </c>
      <c r="W19" s="28">
        <v>87323</v>
      </c>
      <c r="X19" s="28">
        <v>87521</v>
      </c>
      <c r="Y19" s="22">
        <v>89707</v>
      </c>
    </row>
    <row r="20" spans="1:25" ht="13.5">
      <c r="A20" s="3" t="s">
        <v>198</v>
      </c>
      <c r="B20" s="28">
        <v>98886</v>
      </c>
      <c r="C20" s="28">
        <v>98886</v>
      </c>
      <c r="D20" s="28">
        <v>98886</v>
      </c>
      <c r="E20" s="22">
        <v>98886</v>
      </c>
      <c r="F20" s="28">
        <v>98884</v>
      </c>
      <c r="G20" s="28">
        <v>98276</v>
      </c>
      <c r="H20" s="28">
        <v>98276</v>
      </c>
      <c r="I20" s="22">
        <v>98276</v>
      </c>
      <c r="J20" s="28">
        <v>98280</v>
      </c>
      <c r="K20" s="28">
        <v>98470</v>
      </c>
      <c r="L20" s="28">
        <v>98470</v>
      </c>
      <c r="M20" s="22">
        <v>98470</v>
      </c>
      <c r="N20" s="28">
        <v>103131</v>
      </c>
      <c r="O20" s="28">
        <v>103312</v>
      </c>
      <c r="P20" s="28">
        <v>103312</v>
      </c>
      <c r="Q20" s="22">
        <v>103312</v>
      </c>
      <c r="R20" s="28">
        <v>103312</v>
      </c>
      <c r="S20" s="28">
        <v>103312</v>
      </c>
      <c r="T20" s="28">
        <v>102179</v>
      </c>
      <c r="U20" s="22">
        <v>102179</v>
      </c>
      <c r="V20" s="28">
        <v>102179</v>
      </c>
      <c r="W20" s="28">
        <v>102767</v>
      </c>
      <c r="X20" s="28">
        <v>102767</v>
      </c>
      <c r="Y20" s="22">
        <v>101853</v>
      </c>
    </row>
    <row r="21" spans="1:25" ht="13.5">
      <c r="A21" s="3" t="s">
        <v>199</v>
      </c>
      <c r="B21" s="28">
        <v>5993</v>
      </c>
      <c r="C21" s="28">
        <v>5986</v>
      </c>
      <c r="D21" s="28">
        <v>5612</v>
      </c>
      <c r="E21" s="22">
        <v>5421</v>
      </c>
      <c r="F21" s="28">
        <v>5208</v>
      </c>
      <c r="G21" s="28">
        <v>5342</v>
      </c>
      <c r="H21" s="28">
        <v>5254</v>
      </c>
      <c r="I21" s="22">
        <v>6129</v>
      </c>
      <c r="J21" s="28">
        <v>6175</v>
      </c>
      <c r="K21" s="28">
        <v>6586</v>
      </c>
      <c r="L21" s="28">
        <v>6872</v>
      </c>
      <c r="M21" s="22">
        <v>6883</v>
      </c>
      <c r="N21" s="28">
        <v>13796</v>
      </c>
      <c r="O21" s="28">
        <v>14029</v>
      </c>
      <c r="P21" s="28">
        <v>10777</v>
      </c>
      <c r="Q21" s="22">
        <v>8076</v>
      </c>
      <c r="R21" s="28">
        <v>10017</v>
      </c>
      <c r="S21" s="28">
        <v>10246</v>
      </c>
      <c r="T21" s="28">
        <v>10433</v>
      </c>
      <c r="U21" s="22">
        <v>14504</v>
      </c>
      <c r="V21" s="28">
        <v>13954</v>
      </c>
      <c r="W21" s="28">
        <v>14762</v>
      </c>
      <c r="X21" s="28">
        <v>12003</v>
      </c>
      <c r="Y21" s="22">
        <v>10322</v>
      </c>
    </row>
    <row r="22" spans="1:25" ht="13.5">
      <c r="A22" s="3" t="s">
        <v>72</v>
      </c>
      <c r="B22" s="28">
        <v>171891</v>
      </c>
      <c r="C22" s="28">
        <v>172899</v>
      </c>
      <c r="D22" s="28">
        <v>172285</v>
      </c>
      <c r="E22" s="22">
        <v>173049</v>
      </c>
      <c r="F22" s="28">
        <v>174109</v>
      </c>
      <c r="G22" s="28">
        <v>174979</v>
      </c>
      <c r="H22" s="28">
        <v>175577</v>
      </c>
      <c r="I22" s="22">
        <v>179607</v>
      </c>
      <c r="J22" s="28">
        <v>180840</v>
      </c>
      <c r="K22" s="28">
        <v>184889</v>
      </c>
      <c r="L22" s="28">
        <v>187520</v>
      </c>
      <c r="M22" s="22">
        <v>187456</v>
      </c>
      <c r="N22" s="28">
        <v>196161</v>
      </c>
      <c r="O22" s="28">
        <v>198717</v>
      </c>
      <c r="P22" s="28">
        <v>197237</v>
      </c>
      <c r="Q22" s="22">
        <v>199154</v>
      </c>
      <c r="R22" s="28">
        <v>200462</v>
      </c>
      <c r="S22" s="28">
        <v>204295</v>
      </c>
      <c r="T22" s="28"/>
      <c r="U22" s="22">
        <v>203884</v>
      </c>
      <c r="V22" s="28">
        <v>202962</v>
      </c>
      <c r="W22" s="28">
        <v>204852</v>
      </c>
      <c r="X22" s="28">
        <v>202292</v>
      </c>
      <c r="Y22" s="22">
        <v>203208</v>
      </c>
    </row>
    <row r="23" spans="1:25" ht="13.5">
      <c r="A23" s="2" t="s">
        <v>74</v>
      </c>
      <c r="B23" s="28">
        <v>6485</v>
      </c>
      <c r="C23" s="28">
        <v>6376</v>
      </c>
      <c r="D23" s="28">
        <v>6353</v>
      </c>
      <c r="E23" s="22">
        <v>6476</v>
      </c>
      <c r="F23" s="28">
        <v>6372</v>
      </c>
      <c r="G23" s="28">
        <v>6545</v>
      </c>
      <c r="H23" s="28">
        <v>6520</v>
      </c>
      <c r="I23" s="22">
        <v>6749</v>
      </c>
      <c r="J23" s="28">
        <v>6901</v>
      </c>
      <c r="K23" s="28">
        <v>7099</v>
      </c>
      <c r="L23" s="28">
        <v>7427</v>
      </c>
      <c r="M23" s="22">
        <v>7435</v>
      </c>
      <c r="N23" s="28">
        <v>7449</v>
      </c>
      <c r="O23" s="28">
        <v>7346</v>
      </c>
      <c r="P23" s="28">
        <v>7383</v>
      </c>
      <c r="Q23" s="22">
        <v>7552</v>
      </c>
      <c r="R23" s="28">
        <v>7439</v>
      </c>
      <c r="S23" s="28">
        <v>6759</v>
      </c>
      <c r="T23" s="28">
        <v>6570</v>
      </c>
      <c r="U23" s="22">
        <v>6537</v>
      </c>
      <c r="V23" s="28">
        <v>6227</v>
      </c>
      <c r="W23" s="28">
        <v>5912</v>
      </c>
      <c r="X23" s="28">
        <v>5649</v>
      </c>
      <c r="Y23" s="22">
        <v>5327</v>
      </c>
    </row>
    <row r="24" spans="1:25" ht="13.5">
      <c r="A24" s="3" t="s">
        <v>75</v>
      </c>
      <c r="B24" s="28">
        <v>27364</v>
      </c>
      <c r="C24" s="28">
        <v>25138</v>
      </c>
      <c r="D24" s="28">
        <v>24099</v>
      </c>
      <c r="E24" s="22">
        <v>22602</v>
      </c>
      <c r="F24" s="28">
        <v>19197</v>
      </c>
      <c r="G24" s="28">
        <v>16813</v>
      </c>
      <c r="H24" s="28">
        <v>16575</v>
      </c>
      <c r="I24" s="22">
        <v>20289</v>
      </c>
      <c r="J24" s="28">
        <v>17120</v>
      </c>
      <c r="K24" s="28">
        <v>18105</v>
      </c>
      <c r="L24" s="28">
        <v>19339</v>
      </c>
      <c r="M24" s="22">
        <v>18743</v>
      </c>
      <c r="N24" s="28">
        <v>21469</v>
      </c>
      <c r="O24" s="28">
        <v>19528</v>
      </c>
      <c r="P24" s="28">
        <v>21015</v>
      </c>
      <c r="Q24" s="22">
        <v>27568</v>
      </c>
      <c r="R24" s="28">
        <v>25607</v>
      </c>
      <c r="S24" s="28">
        <v>25665</v>
      </c>
      <c r="T24" s="28">
        <v>28404</v>
      </c>
      <c r="U24" s="22">
        <v>24108</v>
      </c>
      <c r="V24" s="28">
        <v>26572</v>
      </c>
      <c r="W24" s="28">
        <v>29516</v>
      </c>
      <c r="X24" s="28">
        <v>31603</v>
      </c>
      <c r="Y24" s="22">
        <v>31438</v>
      </c>
    </row>
    <row r="25" spans="1:25" ht="13.5">
      <c r="A25" s="3" t="s">
        <v>200</v>
      </c>
      <c r="B25" s="28">
        <v>37606</v>
      </c>
      <c r="C25" s="28">
        <v>37699</v>
      </c>
      <c r="D25" s="28">
        <v>38686</v>
      </c>
      <c r="E25" s="22">
        <v>39069</v>
      </c>
      <c r="F25" s="28">
        <v>40494</v>
      </c>
      <c r="G25" s="28">
        <v>40687</v>
      </c>
      <c r="H25" s="28">
        <v>41957</v>
      </c>
      <c r="I25" s="22">
        <v>42582</v>
      </c>
      <c r="J25" s="28">
        <v>43347</v>
      </c>
      <c r="K25" s="28">
        <v>43547</v>
      </c>
      <c r="L25" s="28">
        <v>44508</v>
      </c>
      <c r="M25" s="22">
        <v>44913</v>
      </c>
      <c r="N25" s="28">
        <v>45577</v>
      </c>
      <c r="O25" s="28">
        <v>44900</v>
      </c>
      <c r="P25" s="28">
        <v>45864</v>
      </c>
      <c r="Q25" s="22">
        <v>45947</v>
      </c>
      <c r="R25" s="28">
        <v>46767</v>
      </c>
      <c r="S25" s="28">
        <v>47787</v>
      </c>
      <c r="T25" s="28">
        <v>49248</v>
      </c>
      <c r="U25" s="22">
        <v>46536</v>
      </c>
      <c r="V25" s="28">
        <v>47519</v>
      </c>
      <c r="W25" s="28">
        <v>47473</v>
      </c>
      <c r="X25" s="28">
        <v>49235</v>
      </c>
      <c r="Y25" s="22">
        <v>49443</v>
      </c>
    </row>
    <row r="26" spans="1:25" ht="13.5">
      <c r="A26" s="3" t="s">
        <v>61</v>
      </c>
      <c r="B26" s="28">
        <v>8513</v>
      </c>
      <c r="C26" s="28">
        <v>8675</v>
      </c>
      <c r="D26" s="28">
        <v>8987</v>
      </c>
      <c r="E26" s="22">
        <v>10250</v>
      </c>
      <c r="F26" s="28">
        <v>17889</v>
      </c>
      <c r="G26" s="28">
        <v>18484</v>
      </c>
      <c r="H26" s="28">
        <v>18703</v>
      </c>
      <c r="I26" s="22">
        <v>3540</v>
      </c>
      <c r="J26" s="28">
        <v>27224</v>
      </c>
      <c r="K26" s="28">
        <v>28024</v>
      </c>
      <c r="L26" s="28">
        <v>26390</v>
      </c>
      <c r="M26" s="22">
        <v>3682</v>
      </c>
      <c r="N26" s="28">
        <v>20413</v>
      </c>
      <c r="O26" s="28">
        <v>22845</v>
      </c>
      <c r="P26" s="28">
        <v>22538</v>
      </c>
      <c r="Q26" s="22">
        <v>3717</v>
      </c>
      <c r="R26" s="28">
        <v>23571</v>
      </c>
      <c r="S26" s="28">
        <v>23289</v>
      </c>
      <c r="T26" s="28">
        <v>22124</v>
      </c>
      <c r="U26" s="22">
        <v>26331</v>
      </c>
      <c r="V26" s="28">
        <v>20958</v>
      </c>
      <c r="W26" s="28">
        <v>19253</v>
      </c>
      <c r="X26" s="28">
        <v>18423</v>
      </c>
      <c r="Y26" s="22">
        <v>4819</v>
      </c>
    </row>
    <row r="27" spans="1:25" ht="13.5">
      <c r="A27" s="3" t="s">
        <v>78</v>
      </c>
      <c r="B27" s="28">
        <v>73484</v>
      </c>
      <c r="C27" s="28">
        <v>71513</v>
      </c>
      <c r="D27" s="28">
        <v>71772</v>
      </c>
      <c r="E27" s="22">
        <v>71922</v>
      </c>
      <c r="F27" s="28">
        <v>77581</v>
      </c>
      <c r="G27" s="28">
        <v>75985</v>
      </c>
      <c r="H27" s="28">
        <v>77237</v>
      </c>
      <c r="I27" s="22">
        <v>81103</v>
      </c>
      <c r="J27" s="28">
        <v>87693</v>
      </c>
      <c r="K27" s="28">
        <v>89677</v>
      </c>
      <c r="L27" s="28">
        <v>90238</v>
      </c>
      <c r="M27" s="22">
        <v>92095</v>
      </c>
      <c r="N27" s="28">
        <v>87460</v>
      </c>
      <c r="O27" s="28">
        <v>87274</v>
      </c>
      <c r="P27" s="28">
        <v>89417</v>
      </c>
      <c r="Q27" s="22">
        <v>94248</v>
      </c>
      <c r="R27" s="28">
        <v>95946</v>
      </c>
      <c r="S27" s="28">
        <v>96743</v>
      </c>
      <c r="T27" s="28">
        <v>99778</v>
      </c>
      <c r="U27" s="22">
        <v>96976</v>
      </c>
      <c r="V27" s="28">
        <v>95050</v>
      </c>
      <c r="W27" s="28">
        <v>96243</v>
      </c>
      <c r="X27" s="28">
        <v>99262</v>
      </c>
      <c r="Y27" s="22">
        <v>100273</v>
      </c>
    </row>
    <row r="28" spans="1:25" ht="13.5">
      <c r="A28" s="2" t="s">
        <v>79</v>
      </c>
      <c r="B28" s="28">
        <v>251861</v>
      </c>
      <c r="C28" s="28">
        <v>250790</v>
      </c>
      <c r="D28" s="28">
        <v>250412</v>
      </c>
      <c r="E28" s="22">
        <v>251448</v>
      </c>
      <c r="F28" s="28">
        <v>258063</v>
      </c>
      <c r="G28" s="28">
        <v>257510</v>
      </c>
      <c r="H28" s="28">
        <v>259334</v>
      </c>
      <c r="I28" s="22">
        <v>267460</v>
      </c>
      <c r="J28" s="28">
        <v>275434</v>
      </c>
      <c r="K28" s="28">
        <v>281666</v>
      </c>
      <c r="L28" s="28">
        <v>285186</v>
      </c>
      <c r="M28" s="22">
        <v>286987</v>
      </c>
      <c r="N28" s="28">
        <v>291071</v>
      </c>
      <c r="O28" s="28">
        <v>293339</v>
      </c>
      <c r="P28" s="28">
        <v>294038</v>
      </c>
      <c r="Q28" s="22">
        <v>300954</v>
      </c>
      <c r="R28" s="28">
        <v>303848</v>
      </c>
      <c r="S28" s="28">
        <v>307798</v>
      </c>
      <c r="T28" s="28">
        <v>311765</v>
      </c>
      <c r="U28" s="22">
        <v>307398</v>
      </c>
      <c r="V28" s="28">
        <v>304241</v>
      </c>
      <c r="W28" s="28">
        <v>307009</v>
      </c>
      <c r="X28" s="28">
        <v>307205</v>
      </c>
      <c r="Y28" s="22">
        <v>308808</v>
      </c>
    </row>
    <row r="29" spans="1:25" ht="14.25" thickBot="1">
      <c r="A29" s="5" t="s">
        <v>80</v>
      </c>
      <c r="B29" s="29">
        <v>663189</v>
      </c>
      <c r="C29" s="29">
        <v>650324</v>
      </c>
      <c r="D29" s="29">
        <v>647284</v>
      </c>
      <c r="E29" s="23">
        <v>624173</v>
      </c>
      <c r="F29" s="29">
        <v>641651</v>
      </c>
      <c r="G29" s="29">
        <v>618259</v>
      </c>
      <c r="H29" s="29">
        <v>612639</v>
      </c>
      <c r="I29" s="23">
        <v>615130</v>
      </c>
      <c r="J29" s="29">
        <v>637648</v>
      </c>
      <c r="K29" s="29">
        <v>619625</v>
      </c>
      <c r="L29" s="29">
        <v>629847</v>
      </c>
      <c r="M29" s="23">
        <v>628910</v>
      </c>
      <c r="N29" s="29">
        <v>663692</v>
      </c>
      <c r="O29" s="29">
        <v>650342</v>
      </c>
      <c r="P29" s="29">
        <v>656781</v>
      </c>
      <c r="Q29" s="23">
        <v>664357</v>
      </c>
      <c r="R29" s="29">
        <v>682520</v>
      </c>
      <c r="S29" s="29">
        <v>668377</v>
      </c>
      <c r="T29" s="29">
        <v>697350</v>
      </c>
      <c r="U29" s="23">
        <v>685351</v>
      </c>
      <c r="V29" s="29">
        <v>714874</v>
      </c>
      <c r="W29" s="29">
        <v>692901</v>
      </c>
      <c r="X29" s="29">
        <v>703738</v>
      </c>
      <c r="Y29" s="23">
        <v>695491</v>
      </c>
    </row>
    <row r="30" spans="1:25" ht="14.25" thickTop="1">
      <c r="A30" s="2" t="s">
        <v>201</v>
      </c>
      <c r="B30" s="28">
        <v>34110</v>
      </c>
      <c r="C30" s="28">
        <v>27136</v>
      </c>
      <c r="D30" s="28">
        <v>26387</v>
      </c>
      <c r="E30" s="22">
        <v>28208</v>
      </c>
      <c r="F30" s="28">
        <v>33937</v>
      </c>
      <c r="G30" s="28">
        <v>27054</v>
      </c>
      <c r="H30" s="28">
        <v>25259</v>
      </c>
      <c r="I30" s="22">
        <v>28698</v>
      </c>
      <c r="J30" s="28">
        <v>34304</v>
      </c>
      <c r="K30" s="28">
        <v>26499</v>
      </c>
      <c r="L30" s="28">
        <v>25412</v>
      </c>
      <c r="M30" s="22">
        <v>23822</v>
      </c>
      <c r="N30" s="28">
        <v>33797</v>
      </c>
      <c r="O30" s="28">
        <v>28141</v>
      </c>
      <c r="P30" s="28">
        <v>25240</v>
      </c>
      <c r="Q30" s="22">
        <v>27914</v>
      </c>
      <c r="R30" s="28">
        <v>33837</v>
      </c>
      <c r="S30" s="28">
        <v>28741</v>
      </c>
      <c r="T30" s="28">
        <v>25992</v>
      </c>
      <c r="U30" s="22">
        <v>28083</v>
      </c>
      <c r="V30" s="28">
        <v>37208</v>
      </c>
      <c r="W30" s="28">
        <v>32566</v>
      </c>
      <c r="X30" s="28">
        <v>29909</v>
      </c>
      <c r="Y30" s="22">
        <v>32576</v>
      </c>
    </row>
    <row r="31" spans="1:25" ht="13.5">
      <c r="A31" s="2" t="s">
        <v>81</v>
      </c>
      <c r="B31" s="28">
        <v>55967</v>
      </c>
      <c r="C31" s="28">
        <v>62269</v>
      </c>
      <c r="D31" s="28">
        <v>71260</v>
      </c>
      <c r="E31" s="22">
        <v>69262</v>
      </c>
      <c r="F31" s="28">
        <v>80657</v>
      </c>
      <c r="G31" s="28">
        <v>80701</v>
      </c>
      <c r="H31" s="28">
        <v>50762</v>
      </c>
      <c r="I31" s="22">
        <v>50675</v>
      </c>
      <c r="J31" s="28">
        <v>36371</v>
      </c>
      <c r="K31" s="28">
        <v>41372</v>
      </c>
      <c r="L31" s="28">
        <v>51554</v>
      </c>
      <c r="M31" s="22">
        <v>51260</v>
      </c>
      <c r="N31" s="28">
        <v>75753</v>
      </c>
      <c r="O31" s="28">
        <v>75753</v>
      </c>
      <c r="P31" s="28">
        <v>75751</v>
      </c>
      <c r="Q31" s="22">
        <v>75744</v>
      </c>
      <c r="R31" s="28">
        <v>67738</v>
      </c>
      <c r="S31" s="28">
        <v>67742</v>
      </c>
      <c r="T31" s="28">
        <v>82738</v>
      </c>
      <c r="U31" s="22">
        <v>71529</v>
      </c>
      <c r="V31" s="28">
        <v>91906</v>
      </c>
      <c r="W31" s="28">
        <v>66915</v>
      </c>
      <c r="X31" s="28">
        <v>70933</v>
      </c>
      <c r="Y31" s="22">
        <v>71005</v>
      </c>
    </row>
    <row r="32" spans="1:25" ht="13.5">
      <c r="A32" s="2" t="s">
        <v>82</v>
      </c>
      <c r="B32" s="28">
        <v>20000</v>
      </c>
      <c r="C32" s="28"/>
      <c r="D32" s="28"/>
      <c r="E32" s="22"/>
      <c r="F32" s="28">
        <v>10000</v>
      </c>
      <c r="G32" s="28">
        <v>20000</v>
      </c>
      <c r="H32" s="28">
        <v>20000</v>
      </c>
      <c r="I32" s="22">
        <v>40000</v>
      </c>
      <c r="J32" s="28">
        <v>35000</v>
      </c>
      <c r="K32" s="28">
        <v>25000</v>
      </c>
      <c r="L32" s="28">
        <v>25000</v>
      </c>
      <c r="M32" s="22"/>
      <c r="N32" s="28">
        <v>15000</v>
      </c>
      <c r="O32" s="28">
        <v>30000</v>
      </c>
      <c r="P32" s="28">
        <v>30000</v>
      </c>
      <c r="Q32" s="22">
        <v>30000</v>
      </c>
      <c r="R32" s="28">
        <v>30000</v>
      </c>
      <c r="S32" s="28">
        <v>15000</v>
      </c>
      <c r="T32" s="28">
        <v>15000</v>
      </c>
      <c r="U32" s="22">
        <v>35000</v>
      </c>
      <c r="V32" s="28">
        <v>20000</v>
      </c>
      <c r="W32" s="28">
        <v>60000</v>
      </c>
      <c r="X32" s="28">
        <v>60000</v>
      </c>
      <c r="Y32" s="22">
        <v>40000</v>
      </c>
    </row>
    <row r="33" spans="1:25" ht="13.5">
      <c r="A33" s="2" t="s">
        <v>84</v>
      </c>
      <c r="B33" s="28">
        <v>18000</v>
      </c>
      <c r="C33" s="28">
        <v>27000</v>
      </c>
      <c r="D33" s="28"/>
      <c r="E33" s="22">
        <v>5000</v>
      </c>
      <c r="F33" s="28"/>
      <c r="G33" s="28"/>
      <c r="H33" s="28"/>
      <c r="I33" s="22">
        <v>10000</v>
      </c>
      <c r="J33" s="28"/>
      <c r="K33" s="28"/>
      <c r="L33" s="28"/>
      <c r="M33" s="22">
        <v>20000</v>
      </c>
      <c r="N33" s="28">
        <v>10000</v>
      </c>
      <c r="O33" s="28"/>
      <c r="P33" s="28">
        <v>20000</v>
      </c>
      <c r="Q33" s="22">
        <v>20000</v>
      </c>
      <c r="R33" s="28">
        <v>45000</v>
      </c>
      <c r="S33" s="28">
        <v>35000</v>
      </c>
      <c r="T33" s="28">
        <v>50000</v>
      </c>
      <c r="U33" s="22">
        <v>26000</v>
      </c>
      <c r="V33" s="28">
        <v>21000</v>
      </c>
      <c r="W33" s="28">
        <v>25000</v>
      </c>
      <c r="X33" s="28">
        <v>35000</v>
      </c>
      <c r="Y33" s="22">
        <v>5000</v>
      </c>
    </row>
    <row r="34" spans="1:25" ht="13.5">
      <c r="A34" s="2" t="s">
        <v>87</v>
      </c>
      <c r="B34" s="28">
        <v>6610</v>
      </c>
      <c r="C34" s="28">
        <v>4051</v>
      </c>
      <c r="D34" s="28">
        <v>2148</v>
      </c>
      <c r="E34" s="22">
        <v>1726</v>
      </c>
      <c r="F34" s="28">
        <v>4142</v>
      </c>
      <c r="G34" s="28">
        <v>2189</v>
      </c>
      <c r="H34" s="28">
        <v>1052</v>
      </c>
      <c r="I34" s="22">
        <v>721</v>
      </c>
      <c r="J34" s="28">
        <v>4967</v>
      </c>
      <c r="K34" s="28">
        <v>2182</v>
      </c>
      <c r="L34" s="28">
        <v>1132</v>
      </c>
      <c r="M34" s="22">
        <v>320</v>
      </c>
      <c r="N34" s="28">
        <v>2881</v>
      </c>
      <c r="O34" s="28">
        <v>2881</v>
      </c>
      <c r="P34" s="28">
        <v>1881</v>
      </c>
      <c r="Q34" s="22">
        <v>582</v>
      </c>
      <c r="R34" s="28">
        <v>2717</v>
      </c>
      <c r="S34" s="28">
        <v>2413</v>
      </c>
      <c r="T34" s="28">
        <v>869</v>
      </c>
      <c r="U34" s="22">
        <v>620</v>
      </c>
      <c r="V34" s="28">
        <v>1750</v>
      </c>
      <c r="W34" s="28">
        <v>2001</v>
      </c>
      <c r="X34" s="28">
        <v>1116</v>
      </c>
      <c r="Y34" s="22">
        <v>4542</v>
      </c>
    </row>
    <row r="35" spans="1:25" ht="13.5">
      <c r="A35" s="2" t="s">
        <v>89</v>
      </c>
      <c r="B35" s="28">
        <v>2042</v>
      </c>
      <c r="C35" s="28">
        <v>4055</v>
      </c>
      <c r="D35" s="28">
        <v>2028</v>
      </c>
      <c r="E35" s="22">
        <v>3617</v>
      </c>
      <c r="F35" s="28">
        <v>1841</v>
      </c>
      <c r="G35" s="28">
        <v>3650</v>
      </c>
      <c r="H35" s="28">
        <v>1828</v>
      </c>
      <c r="I35" s="22">
        <v>3952</v>
      </c>
      <c r="J35" s="28">
        <v>2052</v>
      </c>
      <c r="K35" s="28">
        <v>3761</v>
      </c>
      <c r="L35" s="28">
        <v>1882</v>
      </c>
      <c r="M35" s="22">
        <v>4044</v>
      </c>
      <c r="N35" s="28">
        <v>2246</v>
      </c>
      <c r="O35" s="28">
        <v>4254</v>
      </c>
      <c r="P35" s="28">
        <v>1975</v>
      </c>
      <c r="Q35" s="22">
        <v>2773</v>
      </c>
      <c r="R35" s="28">
        <v>1406</v>
      </c>
      <c r="S35" s="28">
        <v>3738</v>
      </c>
      <c r="T35" s="28">
        <v>1851</v>
      </c>
      <c r="U35" s="22">
        <v>4345</v>
      </c>
      <c r="V35" s="28">
        <v>2102</v>
      </c>
      <c r="W35" s="28">
        <v>4505</v>
      </c>
      <c r="X35" s="28">
        <v>2253</v>
      </c>
      <c r="Y35" s="22">
        <v>4485</v>
      </c>
    </row>
    <row r="36" spans="1:25" ht="13.5">
      <c r="A36" s="2" t="s">
        <v>202</v>
      </c>
      <c r="B36" s="28">
        <v>2424</v>
      </c>
      <c r="C36" s="28">
        <v>2197</v>
      </c>
      <c r="D36" s="28">
        <v>1954</v>
      </c>
      <c r="E36" s="22">
        <v>1719</v>
      </c>
      <c r="F36" s="28">
        <v>1652</v>
      </c>
      <c r="G36" s="28">
        <v>1572</v>
      </c>
      <c r="H36" s="28">
        <v>1424</v>
      </c>
      <c r="I36" s="22">
        <v>1345</v>
      </c>
      <c r="J36" s="28">
        <v>1356</v>
      </c>
      <c r="K36" s="28">
        <v>1247</v>
      </c>
      <c r="L36" s="28">
        <v>1242</v>
      </c>
      <c r="M36" s="22">
        <v>1310</v>
      </c>
      <c r="N36" s="28">
        <v>1152</v>
      </c>
      <c r="O36" s="28">
        <v>1054</v>
      </c>
      <c r="P36" s="28">
        <v>1025</v>
      </c>
      <c r="Q36" s="22">
        <v>940</v>
      </c>
      <c r="R36" s="28">
        <v>915</v>
      </c>
      <c r="S36" s="28">
        <v>820</v>
      </c>
      <c r="T36" s="28">
        <v>812</v>
      </c>
      <c r="U36" s="22">
        <v>748</v>
      </c>
      <c r="V36" s="28"/>
      <c r="W36" s="28"/>
      <c r="X36" s="28"/>
      <c r="Y36" s="22">
        <v>694</v>
      </c>
    </row>
    <row r="37" spans="1:25" ht="13.5">
      <c r="A37" s="2" t="s">
        <v>203</v>
      </c>
      <c r="B37" s="28">
        <v>153</v>
      </c>
      <c r="C37" s="28">
        <v>151</v>
      </c>
      <c r="D37" s="28">
        <v>150</v>
      </c>
      <c r="E37" s="22">
        <v>149</v>
      </c>
      <c r="F37" s="28">
        <v>151</v>
      </c>
      <c r="G37" s="28">
        <v>149</v>
      </c>
      <c r="H37" s="28">
        <v>148</v>
      </c>
      <c r="I37" s="22">
        <v>147</v>
      </c>
      <c r="J37" s="28">
        <v>146</v>
      </c>
      <c r="K37" s="28">
        <v>144</v>
      </c>
      <c r="L37" s="28">
        <v>142</v>
      </c>
      <c r="M37" s="22">
        <v>141</v>
      </c>
      <c r="N37" s="28"/>
      <c r="O37" s="28"/>
      <c r="P37" s="28"/>
      <c r="Q37" s="22">
        <v>134</v>
      </c>
      <c r="R37" s="28"/>
      <c r="S37" s="28"/>
      <c r="T37" s="28"/>
      <c r="U37" s="22"/>
      <c r="V37" s="28"/>
      <c r="W37" s="28"/>
      <c r="X37" s="28"/>
      <c r="Y37" s="22">
        <v>132</v>
      </c>
    </row>
    <row r="38" spans="1:25" ht="13.5">
      <c r="A38" s="2" t="s">
        <v>61</v>
      </c>
      <c r="B38" s="28">
        <v>28537</v>
      </c>
      <c r="C38" s="28">
        <v>21792</v>
      </c>
      <c r="D38" s="28">
        <v>24965</v>
      </c>
      <c r="E38" s="22">
        <v>23046</v>
      </c>
      <c r="F38" s="28">
        <v>22255</v>
      </c>
      <c r="G38" s="28">
        <v>19243</v>
      </c>
      <c r="H38" s="28">
        <v>21632</v>
      </c>
      <c r="I38" s="22">
        <v>21462</v>
      </c>
      <c r="J38" s="28">
        <v>22515</v>
      </c>
      <c r="K38" s="28">
        <v>17284</v>
      </c>
      <c r="L38" s="28">
        <v>18918</v>
      </c>
      <c r="M38" s="22">
        <v>16961</v>
      </c>
      <c r="N38" s="28">
        <v>19079</v>
      </c>
      <c r="O38" s="28">
        <v>15929</v>
      </c>
      <c r="P38" s="28">
        <v>16652</v>
      </c>
      <c r="Q38" s="22">
        <v>17078</v>
      </c>
      <c r="R38" s="28">
        <v>18459</v>
      </c>
      <c r="S38" s="28">
        <v>14450</v>
      </c>
      <c r="T38" s="28">
        <v>16222</v>
      </c>
      <c r="U38" s="22">
        <v>18791</v>
      </c>
      <c r="V38" s="28">
        <v>18602</v>
      </c>
      <c r="W38" s="28">
        <v>17198</v>
      </c>
      <c r="X38" s="28">
        <v>16631</v>
      </c>
      <c r="Y38" s="22">
        <v>17804</v>
      </c>
    </row>
    <row r="39" spans="1:25" ht="13.5">
      <c r="A39" s="2" t="s">
        <v>90</v>
      </c>
      <c r="B39" s="28">
        <v>167843</v>
      </c>
      <c r="C39" s="28">
        <v>148654</v>
      </c>
      <c r="D39" s="28">
        <v>156894</v>
      </c>
      <c r="E39" s="22">
        <v>132728</v>
      </c>
      <c r="F39" s="28">
        <v>180637</v>
      </c>
      <c r="G39" s="28">
        <v>176560</v>
      </c>
      <c r="H39" s="28">
        <v>142107</v>
      </c>
      <c r="I39" s="22">
        <v>157002</v>
      </c>
      <c r="J39" s="28">
        <v>176245</v>
      </c>
      <c r="K39" s="28">
        <v>167023</v>
      </c>
      <c r="L39" s="28">
        <v>187815</v>
      </c>
      <c r="M39" s="22">
        <v>157740</v>
      </c>
      <c r="N39" s="28">
        <v>160050</v>
      </c>
      <c r="O39" s="28">
        <v>158152</v>
      </c>
      <c r="P39" s="28">
        <v>172662</v>
      </c>
      <c r="Q39" s="22">
        <v>175166</v>
      </c>
      <c r="R39" s="28">
        <v>200211</v>
      </c>
      <c r="S39" s="28">
        <v>168042</v>
      </c>
      <c r="T39" s="28">
        <v>193620</v>
      </c>
      <c r="U39" s="22">
        <v>185251</v>
      </c>
      <c r="V39" s="28">
        <v>193419</v>
      </c>
      <c r="W39" s="28">
        <v>208962</v>
      </c>
      <c r="X39" s="28">
        <v>216588</v>
      </c>
      <c r="Y39" s="22">
        <v>176677</v>
      </c>
    </row>
    <row r="40" spans="1:25" ht="13.5">
      <c r="A40" s="2" t="s">
        <v>91</v>
      </c>
      <c r="B40" s="28">
        <v>82000</v>
      </c>
      <c r="C40" s="28">
        <v>102000</v>
      </c>
      <c r="D40" s="28">
        <v>82000</v>
      </c>
      <c r="E40" s="22">
        <v>82000</v>
      </c>
      <c r="F40" s="28">
        <v>82000</v>
      </c>
      <c r="G40" s="28">
        <v>67000</v>
      </c>
      <c r="H40" s="28">
        <v>67000</v>
      </c>
      <c r="I40" s="22">
        <v>52000</v>
      </c>
      <c r="J40" s="28">
        <v>52000</v>
      </c>
      <c r="K40" s="28">
        <v>42000</v>
      </c>
      <c r="L40" s="28">
        <v>42000</v>
      </c>
      <c r="M40" s="22">
        <v>67000</v>
      </c>
      <c r="N40" s="28">
        <v>67000</v>
      </c>
      <c r="O40" s="28">
        <v>55000</v>
      </c>
      <c r="P40" s="28">
        <v>55000</v>
      </c>
      <c r="Q40" s="22">
        <v>55000</v>
      </c>
      <c r="R40" s="28">
        <v>50000</v>
      </c>
      <c r="S40" s="28">
        <v>65000</v>
      </c>
      <c r="T40" s="28">
        <v>65000</v>
      </c>
      <c r="U40" s="22">
        <v>60000</v>
      </c>
      <c r="V40" s="28">
        <v>75000</v>
      </c>
      <c r="W40" s="28">
        <v>75000</v>
      </c>
      <c r="X40" s="28">
        <v>75000</v>
      </c>
      <c r="Y40" s="22">
        <v>95000</v>
      </c>
    </row>
    <row r="41" spans="1:25" ht="13.5">
      <c r="A41" s="2" t="s">
        <v>92</v>
      </c>
      <c r="B41" s="28">
        <v>84500</v>
      </c>
      <c r="C41" s="28">
        <v>74500</v>
      </c>
      <c r="D41" s="28">
        <v>85500</v>
      </c>
      <c r="E41" s="22">
        <v>87500</v>
      </c>
      <c r="F41" s="28">
        <v>62500</v>
      </c>
      <c r="G41" s="28">
        <v>62500</v>
      </c>
      <c r="H41" s="28">
        <v>92500</v>
      </c>
      <c r="I41" s="22">
        <v>92500</v>
      </c>
      <c r="J41" s="28">
        <v>96900</v>
      </c>
      <c r="K41" s="28">
        <v>96900</v>
      </c>
      <c r="L41" s="28">
        <v>86900</v>
      </c>
      <c r="M41" s="22">
        <v>86900</v>
      </c>
      <c r="N41" s="28">
        <v>74400</v>
      </c>
      <c r="O41" s="28">
        <v>74400</v>
      </c>
      <c r="P41" s="28">
        <v>63400</v>
      </c>
      <c r="Q41" s="22">
        <v>63400</v>
      </c>
      <c r="R41" s="28">
        <v>62000</v>
      </c>
      <c r="S41" s="28">
        <v>62000</v>
      </c>
      <c r="T41" s="28">
        <v>62000</v>
      </c>
      <c r="U41" s="22">
        <v>60000</v>
      </c>
      <c r="V41" s="28">
        <v>67000</v>
      </c>
      <c r="W41" s="28">
        <v>27000</v>
      </c>
      <c r="X41" s="28">
        <v>27000</v>
      </c>
      <c r="Y41" s="22">
        <v>27000</v>
      </c>
    </row>
    <row r="42" spans="1:25" ht="13.5">
      <c r="A42" s="2" t="s">
        <v>204</v>
      </c>
      <c r="B42" s="28">
        <v>7538</v>
      </c>
      <c r="C42" s="28">
        <v>8581</v>
      </c>
      <c r="D42" s="28">
        <v>9922</v>
      </c>
      <c r="E42" s="22">
        <v>11158</v>
      </c>
      <c r="F42" s="28">
        <v>12333</v>
      </c>
      <c r="G42" s="28">
        <v>13682</v>
      </c>
      <c r="H42" s="28">
        <v>15100</v>
      </c>
      <c r="I42" s="22">
        <v>16597</v>
      </c>
      <c r="J42" s="28">
        <v>18117</v>
      </c>
      <c r="K42" s="28">
        <v>19897</v>
      </c>
      <c r="L42" s="28">
        <v>22158</v>
      </c>
      <c r="M42" s="22">
        <v>25100</v>
      </c>
      <c r="N42" s="28">
        <v>3096</v>
      </c>
      <c r="O42" s="28">
        <v>6283</v>
      </c>
      <c r="P42" s="28">
        <v>9542</v>
      </c>
      <c r="Q42" s="22">
        <v>12119</v>
      </c>
      <c r="R42" s="28">
        <v>14171</v>
      </c>
      <c r="S42" s="28">
        <v>17134</v>
      </c>
      <c r="T42" s="28">
        <v>20006</v>
      </c>
      <c r="U42" s="22">
        <v>22600</v>
      </c>
      <c r="V42" s="28">
        <v>7510</v>
      </c>
      <c r="W42" s="28">
        <v>9598</v>
      </c>
      <c r="X42" s="28">
        <v>11996</v>
      </c>
      <c r="Y42" s="22">
        <v>14400</v>
      </c>
    </row>
    <row r="43" spans="1:25" ht="13.5">
      <c r="A43" s="2" t="s">
        <v>61</v>
      </c>
      <c r="B43" s="28">
        <v>6825</v>
      </c>
      <c r="C43" s="28">
        <v>6791</v>
      </c>
      <c r="D43" s="28">
        <v>6639</v>
      </c>
      <c r="E43" s="22">
        <v>6734</v>
      </c>
      <c r="F43" s="28">
        <v>6845</v>
      </c>
      <c r="G43" s="28">
        <v>6978</v>
      </c>
      <c r="H43" s="28">
        <v>7104</v>
      </c>
      <c r="I43" s="22">
        <v>6201</v>
      </c>
      <c r="J43" s="28">
        <v>6798</v>
      </c>
      <c r="K43" s="28">
        <v>7217</v>
      </c>
      <c r="L43" s="28">
        <v>7349</v>
      </c>
      <c r="M43" s="22">
        <v>6628</v>
      </c>
      <c r="N43" s="28">
        <v>7123</v>
      </c>
      <c r="O43" s="28">
        <v>6946</v>
      </c>
      <c r="P43" s="28">
        <v>7038</v>
      </c>
      <c r="Q43" s="22">
        <v>6605</v>
      </c>
      <c r="R43" s="28">
        <v>7327</v>
      </c>
      <c r="S43" s="28">
        <v>7305</v>
      </c>
      <c r="T43" s="28">
        <v>6988</v>
      </c>
      <c r="U43" s="22">
        <v>6831</v>
      </c>
      <c r="V43" s="28">
        <v>5494</v>
      </c>
      <c r="W43" s="28">
        <v>4321</v>
      </c>
      <c r="X43" s="28">
        <v>4459</v>
      </c>
      <c r="Y43" s="22">
        <v>4529</v>
      </c>
    </row>
    <row r="44" spans="1:25" ht="13.5">
      <c r="A44" s="2" t="s">
        <v>93</v>
      </c>
      <c r="B44" s="28">
        <v>180863</v>
      </c>
      <c r="C44" s="28">
        <v>191873</v>
      </c>
      <c r="D44" s="28">
        <v>184061</v>
      </c>
      <c r="E44" s="22">
        <v>187393</v>
      </c>
      <c r="F44" s="28">
        <v>163678</v>
      </c>
      <c r="G44" s="28">
        <v>150160</v>
      </c>
      <c r="H44" s="28">
        <v>181704</v>
      </c>
      <c r="I44" s="22">
        <v>167778</v>
      </c>
      <c r="J44" s="28">
        <v>173815</v>
      </c>
      <c r="K44" s="28">
        <v>166015</v>
      </c>
      <c r="L44" s="28">
        <v>158408</v>
      </c>
      <c r="M44" s="22">
        <v>186284</v>
      </c>
      <c r="N44" s="28">
        <v>191151</v>
      </c>
      <c r="O44" s="28">
        <v>182161</v>
      </c>
      <c r="P44" s="28">
        <v>174512</v>
      </c>
      <c r="Q44" s="22">
        <v>176656</v>
      </c>
      <c r="R44" s="28">
        <v>173030</v>
      </c>
      <c r="S44" s="28">
        <v>190971</v>
      </c>
      <c r="T44" s="28">
        <v>193527</v>
      </c>
      <c r="U44" s="22">
        <v>188963</v>
      </c>
      <c r="V44" s="28">
        <v>194537</v>
      </c>
      <c r="W44" s="28">
        <v>155452</v>
      </c>
      <c r="X44" s="28">
        <v>157987</v>
      </c>
      <c r="Y44" s="22">
        <v>182048</v>
      </c>
    </row>
    <row r="45" spans="1:25" ht="14.25" thickBot="1">
      <c r="A45" s="5" t="s">
        <v>94</v>
      </c>
      <c r="B45" s="29">
        <v>348707</v>
      </c>
      <c r="C45" s="29">
        <v>340527</v>
      </c>
      <c r="D45" s="29">
        <v>340956</v>
      </c>
      <c r="E45" s="23">
        <v>320121</v>
      </c>
      <c r="F45" s="29">
        <v>344316</v>
      </c>
      <c r="G45" s="29">
        <v>326721</v>
      </c>
      <c r="H45" s="29">
        <v>323811</v>
      </c>
      <c r="I45" s="23">
        <v>324781</v>
      </c>
      <c r="J45" s="29">
        <v>350060</v>
      </c>
      <c r="K45" s="29">
        <v>333039</v>
      </c>
      <c r="L45" s="29">
        <v>346224</v>
      </c>
      <c r="M45" s="23">
        <v>344024</v>
      </c>
      <c r="N45" s="29">
        <v>351202</v>
      </c>
      <c r="O45" s="29">
        <v>340314</v>
      </c>
      <c r="P45" s="29">
        <v>347174</v>
      </c>
      <c r="Q45" s="23">
        <v>351823</v>
      </c>
      <c r="R45" s="29">
        <v>373242</v>
      </c>
      <c r="S45" s="29">
        <v>359014</v>
      </c>
      <c r="T45" s="29">
        <v>387147</v>
      </c>
      <c r="U45" s="23">
        <v>374214</v>
      </c>
      <c r="V45" s="29">
        <v>387956</v>
      </c>
      <c r="W45" s="29">
        <v>364414</v>
      </c>
      <c r="X45" s="29">
        <v>374576</v>
      </c>
      <c r="Y45" s="23">
        <v>358726</v>
      </c>
    </row>
    <row r="46" spans="1:25" ht="14.25" thickTop="1">
      <c r="A46" s="2" t="s">
        <v>95</v>
      </c>
      <c r="B46" s="28">
        <v>35920</v>
      </c>
      <c r="C46" s="28">
        <v>35920</v>
      </c>
      <c r="D46" s="28">
        <v>35920</v>
      </c>
      <c r="E46" s="22">
        <v>35920</v>
      </c>
      <c r="F46" s="28">
        <v>35920</v>
      </c>
      <c r="G46" s="28">
        <v>35920</v>
      </c>
      <c r="H46" s="28">
        <v>35920</v>
      </c>
      <c r="I46" s="22">
        <v>35920</v>
      </c>
      <c r="J46" s="28">
        <v>35920</v>
      </c>
      <c r="K46" s="28">
        <v>35920</v>
      </c>
      <c r="L46" s="28">
        <v>35920</v>
      </c>
      <c r="M46" s="22">
        <v>35920</v>
      </c>
      <c r="N46" s="28">
        <v>35920</v>
      </c>
      <c r="O46" s="28">
        <v>35920</v>
      </c>
      <c r="P46" s="28">
        <v>35920</v>
      </c>
      <c r="Q46" s="22">
        <v>35920</v>
      </c>
      <c r="R46" s="28">
        <v>35920</v>
      </c>
      <c r="S46" s="28">
        <v>35920</v>
      </c>
      <c r="T46" s="28">
        <v>35920</v>
      </c>
      <c r="U46" s="22">
        <v>35920</v>
      </c>
      <c r="V46" s="28">
        <v>35920</v>
      </c>
      <c r="W46" s="28">
        <v>35920</v>
      </c>
      <c r="X46" s="28">
        <v>35920</v>
      </c>
      <c r="Y46" s="22">
        <v>35920</v>
      </c>
    </row>
    <row r="47" spans="1:25" ht="13.5">
      <c r="A47" s="2" t="s">
        <v>97</v>
      </c>
      <c r="B47" s="28">
        <v>91307</v>
      </c>
      <c r="C47" s="28">
        <v>91307</v>
      </c>
      <c r="D47" s="28">
        <v>91307</v>
      </c>
      <c r="E47" s="22">
        <v>91307</v>
      </c>
      <c r="F47" s="28">
        <v>91307</v>
      </c>
      <c r="G47" s="28">
        <v>91307</v>
      </c>
      <c r="H47" s="28">
        <v>91307</v>
      </c>
      <c r="I47" s="22">
        <v>91307</v>
      </c>
      <c r="J47" s="28">
        <v>91307</v>
      </c>
      <c r="K47" s="28">
        <v>91307</v>
      </c>
      <c r="L47" s="28">
        <v>91307</v>
      </c>
      <c r="M47" s="22">
        <v>91307</v>
      </c>
      <c r="N47" s="28">
        <v>91307</v>
      </c>
      <c r="O47" s="28">
        <v>91307</v>
      </c>
      <c r="P47" s="28">
        <v>91307</v>
      </c>
      <c r="Q47" s="22">
        <v>91307</v>
      </c>
      <c r="R47" s="28">
        <v>91307</v>
      </c>
      <c r="S47" s="28">
        <v>91307</v>
      </c>
      <c r="T47" s="28">
        <v>91307</v>
      </c>
      <c r="U47" s="22">
        <v>91307</v>
      </c>
      <c r="V47" s="28">
        <v>91307</v>
      </c>
      <c r="W47" s="28">
        <v>91307</v>
      </c>
      <c r="X47" s="28">
        <v>91307</v>
      </c>
      <c r="Y47" s="22">
        <v>91307</v>
      </c>
    </row>
    <row r="48" spans="1:25" ht="13.5">
      <c r="A48" s="2" t="s">
        <v>101</v>
      </c>
      <c r="B48" s="28">
        <v>232466</v>
      </c>
      <c r="C48" s="28">
        <v>229472</v>
      </c>
      <c r="D48" s="28">
        <v>226757</v>
      </c>
      <c r="E48" s="22">
        <v>225554</v>
      </c>
      <c r="F48" s="28">
        <v>221920</v>
      </c>
      <c r="G48" s="28">
        <v>217980</v>
      </c>
      <c r="H48" s="28">
        <v>215597</v>
      </c>
      <c r="I48" s="22">
        <v>216130</v>
      </c>
      <c r="J48" s="28">
        <v>214707</v>
      </c>
      <c r="K48" s="28">
        <v>213928</v>
      </c>
      <c r="L48" s="28">
        <v>214848</v>
      </c>
      <c r="M48" s="22">
        <v>214711</v>
      </c>
      <c r="N48" s="28">
        <v>241307</v>
      </c>
      <c r="O48" s="28">
        <v>242229</v>
      </c>
      <c r="P48" s="28">
        <v>241236</v>
      </c>
      <c r="Q48" s="22">
        <v>242182</v>
      </c>
      <c r="R48" s="28">
        <v>239866</v>
      </c>
      <c r="S48" s="28">
        <v>239542</v>
      </c>
      <c r="T48" s="28">
        <v>239322</v>
      </c>
      <c r="U48" s="22">
        <v>242827</v>
      </c>
      <c r="V48" s="28">
        <v>257216</v>
      </c>
      <c r="W48" s="28">
        <v>256846</v>
      </c>
      <c r="X48" s="28">
        <v>256329</v>
      </c>
      <c r="Y48" s="22">
        <v>259312</v>
      </c>
    </row>
    <row r="49" spans="1:25" ht="13.5">
      <c r="A49" s="2" t="s">
        <v>102</v>
      </c>
      <c r="B49" s="28">
        <v>-53832</v>
      </c>
      <c r="C49" s="28">
        <v>-53831</v>
      </c>
      <c r="D49" s="28">
        <v>-53831</v>
      </c>
      <c r="E49" s="22">
        <v>-53889</v>
      </c>
      <c r="F49" s="28">
        <v>-53889</v>
      </c>
      <c r="G49" s="28">
        <v>-53889</v>
      </c>
      <c r="H49" s="28">
        <v>-53888</v>
      </c>
      <c r="I49" s="22">
        <v>-53888</v>
      </c>
      <c r="J49" s="28">
        <v>-53888</v>
      </c>
      <c r="K49" s="28">
        <v>-53888</v>
      </c>
      <c r="L49" s="28">
        <v>-53888</v>
      </c>
      <c r="M49" s="22">
        <v>-53888</v>
      </c>
      <c r="N49" s="28">
        <v>-53888</v>
      </c>
      <c r="O49" s="28">
        <v>-53886</v>
      </c>
      <c r="P49" s="28">
        <v>-53886</v>
      </c>
      <c r="Q49" s="22">
        <v>-53885</v>
      </c>
      <c r="R49" s="28">
        <v>-53874</v>
      </c>
      <c r="S49" s="28">
        <v>-53874</v>
      </c>
      <c r="T49" s="28">
        <v>-53873</v>
      </c>
      <c r="U49" s="22">
        <v>-53873</v>
      </c>
      <c r="V49" s="28">
        <v>-53872</v>
      </c>
      <c r="W49" s="28">
        <v>-53872</v>
      </c>
      <c r="X49" s="28">
        <v>-53870</v>
      </c>
      <c r="Y49" s="22">
        <v>-49544</v>
      </c>
    </row>
    <row r="50" spans="1:25" ht="13.5">
      <c r="A50" s="2" t="s">
        <v>103</v>
      </c>
      <c r="B50" s="28">
        <v>305862</v>
      </c>
      <c r="C50" s="28">
        <v>302869</v>
      </c>
      <c r="D50" s="28">
        <v>300154</v>
      </c>
      <c r="E50" s="22">
        <v>298893</v>
      </c>
      <c r="F50" s="28">
        <v>295259</v>
      </c>
      <c r="G50" s="28">
        <v>291319</v>
      </c>
      <c r="H50" s="28">
        <v>288937</v>
      </c>
      <c r="I50" s="22">
        <v>289470</v>
      </c>
      <c r="J50" s="28">
        <v>288047</v>
      </c>
      <c r="K50" s="28">
        <v>287268</v>
      </c>
      <c r="L50" s="28">
        <v>288188</v>
      </c>
      <c r="M50" s="22">
        <v>288051</v>
      </c>
      <c r="N50" s="28">
        <v>314647</v>
      </c>
      <c r="O50" s="28">
        <v>315571</v>
      </c>
      <c r="P50" s="28">
        <v>314579</v>
      </c>
      <c r="Q50" s="22">
        <v>315525</v>
      </c>
      <c r="R50" s="28">
        <v>313221</v>
      </c>
      <c r="S50" s="28">
        <v>312897</v>
      </c>
      <c r="T50" s="28">
        <v>312677</v>
      </c>
      <c r="U50" s="22">
        <v>316182</v>
      </c>
      <c r="V50" s="28">
        <v>330572</v>
      </c>
      <c r="W50" s="28">
        <v>330202</v>
      </c>
      <c r="X50" s="28">
        <v>329686</v>
      </c>
      <c r="Y50" s="22">
        <v>336996</v>
      </c>
    </row>
    <row r="51" spans="1:25" ht="13.5">
      <c r="A51" s="2" t="s">
        <v>104</v>
      </c>
      <c r="B51" s="28">
        <v>8194</v>
      </c>
      <c r="C51" s="28">
        <v>6522</v>
      </c>
      <c r="D51" s="28">
        <v>5785</v>
      </c>
      <c r="E51" s="22">
        <v>4744</v>
      </c>
      <c r="F51" s="28">
        <v>1672</v>
      </c>
      <c r="G51" s="28">
        <v>-165</v>
      </c>
      <c r="H51" s="28">
        <v>-480</v>
      </c>
      <c r="I51" s="22">
        <v>505</v>
      </c>
      <c r="J51" s="28">
        <v>-829</v>
      </c>
      <c r="K51" s="28">
        <v>-1047</v>
      </c>
      <c r="L51" s="28">
        <v>-4926</v>
      </c>
      <c r="M51" s="22">
        <v>-3525</v>
      </c>
      <c r="N51" s="28">
        <v>-2517</v>
      </c>
      <c r="O51" s="28">
        <v>-5897</v>
      </c>
      <c r="P51" s="28">
        <v>-5321</v>
      </c>
      <c r="Q51" s="22">
        <v>-3337</v>
      </c>
      <c r="R51" s="28">
        <v>-4277</v>
      </c>
      <c r="S51" s="28">
        <v>-3860</v>
      </c>
      <c r="T51" s="28">
        <v>-2792</v>
      </c>
      <c r="U51" s="22">
        <v>-5364</v>
      </c>
      <c r="V51" s="28">
        <v>-3968</v>
      </c>
      <c r="W51" s="28">
        <v>-2021</v>
      </c>
      <c r="X51" s="28">
        <v>-822</v>
      </c>
      <c r="Y51" s="22">
        <v>-550</v>
      </c>
    </row>
    <row r="52" spans="1:25" ht="13.5">
      <c r="A52" s="2" t="s">
        <v>105</v>
      </c>
      <c r="B52" s="28">
        <v>8194</v>
      </c>
      <c r="C52" s="28">
        <v>6522</v>
      </c>
      <c r="D52" s="28">
        <v>5785</v>
      </c>
      <c r="E52" s="22">
        <v>4744</v>
      </c>
      <c r="F52" s="28">
        <v>1672</v>
      </c>
      <c r="G52" s="28">
        <v>-165</v>
      </c>
      <c r="H52" s="28">
        <v>-480</v>
      </c>
      <c r="I52" s="22">
        <v>505</v>
      </c>
      <c r="J52" s="28">
        <v>-829</v>
      </c>
      <c r="K52" s="28">
        <v>-1047</v>
      </c>
      <c r="L52" s="28">
        <v>-4926</v>
      </c>
      <c r="M52" s="22">
        <v>-3525</v>
      </c>
      <c r="N52" s="28">
        <v>-2517</v>
      </c>
      <c r="O52" s="28">
        <v>-5897</v>
      </c>
      <c r="P52" s="28">
        <v>-5321</v>
      </c>
      <c r="Q52" s="22">
        <v>-3337</v>
      </c>
      <c r="R52" s="28">
        <v>-4277</v>
      </c>
      <c r="S52" s="28">
        <v>-3860</v>
      </c>
      <c r="T52" s="28">
        <v>-2792</v>
      </c>
      <c r="U52" s="22">
        <v>-5364</v>
      </c>
      <c r="V52" s="28">
        <v>-3968</v>
      </c>
      <c r="W52" s="28">
        <v>-2021</v>
      </c>
      <c r="X52" s="28">
        <v>-822</v>
      </c>
      <c r="Y52" s="22">
        <v>-550</v>
      </c>
    </row>
    <row r="53" spans="1:25" ht="13.5">
      <c r="A53" s="6" t="s">
        <v>106</v>
      </c>
      <c r="B53" s="28">
        <v>26</v>
      </c>
      <c r="C53" s="28">
        <v>13</v>
      </c>
      <c r="D53" s="28">
        <v>1</v>
      </c>
      <c r="E53" s="22">
        <v>25</v>
      </c>
      <c r="F53" s="28">
        <v>15</v>
      </c>
      <c r="G53" s="28">
        <v>6</v>
      </c>
      <c r="H53" s="28"/>
      <c r="I53" s="22"/>
      <c r="J53" s="28"/>
      <c r="K53" s="28"/>
      <c r="L53" s="28"/>
      <c r="M53" s="22"/>
      <c r="N53" s="28"/>
      <c r="O53" s="28"/>
      <c r="P53" s="28"/>
      <c r="Q53" s="22"/>
      <c r="R53" s="28"/>
      <c r="S53" s="28"/>
      <c r="T53" s="28"/>
      <c r="U53" s="22"/>
      <c r="V53" s="28"/>
      <c r="W53" s="28"/>
      <c r="X53" s="28"/>
      <c r="Y53" s="22"/>
    </row>
    <row r="54" spans="1:25" ht="13.5">
      <c r="A54" s="6" t="s">
        <v>205</v>
      </c>
      <c r="B54" s="28">
        <v>398</v>
      </c>
      <c r="C54" s="28">
        <v>391</v>
      </c>
      <c r="D54" s="28">
        <v>386</v>
      </c>
      <c r="E54" s="22">
        <v>389</v>
      </c>
      <c r="F54" s="28">
        <v>386</v>
      </c>
      <c r="G54" s="28">
        <v>378</v>
      </c>
      <c r="H54" s="28">
        <v>370</v>
      </c>
      <c r="I54" s="22">
        <v>374</v>
      </c>
      <c r="J54" s="28">
        <v>369</v>
      </c>
      <c r="K54" s="28">
        <v>364</v>
      </c>
      <c r="L54" s="28">
        <v>361</v>
      </c>
      <c r="M54" s="22">
        <v>359</v>
      </c>
      <c r="N54" s="28">
        <v>359</v>
      </c>
      <c r="O54" s="28">
        <v>355</v>
      </c>
      <c r="P54" s="28">
        <v>348</v>
      </c>
      <c r="Q54" s="22">
        <v>345</v>
      </c>
      <c r="R54" s="28">
        <v>334</v>
      </c>
      <c r="S54" s="28">
        <v>326</v>
      </c>
      <c r="T54" s="28">
        <v>318</v>
      </c>
      <c r="U54" s="22">
        <v>318</v>
      </c>
      <c r="V54" s="28">
        <v>313</v>
      </c>
      <c r="W54" s="28">
        <v>305</v>
      </c>
      <c r="X54" s="28">
        <v>297</v>
      </c>
      <c r="Y54" s="22">
        <v>319</v>
      </c>
    </row>
    <row r="55" spans="1:25" ht="13.5">
      <c r="A55" s="6" t="s">
        <v>107</v>
      </c>
      <c r="B55" s="28">
        <v>314482</v>
      </c>
      <c r="C55" s="28">
        <v>309796</v>
      </c>
      <c r="D55" s="28">
        <v>306327</v>
      </c>
      <c r="E55" s="22">
        <v>304051</v>
      </c>
      <c r="F55" s="28">
        <v>297334</v>
      </c>
      <c r="G55" s="28">
        <v>291538</v>
      </c>
      <c r="H55" s="28">
        <v>288827</v>
      </c>
      <c r="I55" s="22">
        <v>290349</v>
      </c>
      <c r="J55" s="28">
        <v>287587</v>
      </c>
      <c r="K55" s="28">
        <v>286586</v>
      </c>
      <c r="L55" s="28">
        <v>283623</v>
      </c>
      <c r="M55" s="22">
        <v>284885</v>
      </c>
      <c r="N55" s="28">
        <v>312489</v>
      </c>
      <c r="O55" s="28">
        <v>310028</v>
      </c>
      <c r="P55" s="28">
        <v>309606</v>
      </c>
      <c r="Q55" s="22">
        <v>312534</v>
      </c>
      <c r="R55" s="28">
        <v>309278</v>
      </c>
      <c r="S55" s="28">
        <v>309362</v>
      </c>
      <c r="T55" s="28">
        <v>310202</v>
      </c>
      <c r="U55" s="22">
        <v>311136</v>
      </c>
      <c r="V55" s="28">
        <v>326917</v>
      </c>
      <c r="W55" s="28">
        <v>328486</v>
      </c>
      <c r="X55" s="28">
        <v>329162</v>
      </c>
      <c r="Y55" s="22">
        <v>336765</v>
      </c>
    </row>
    <row r="56" spans="1:25" ht="14.25" thickBot="1">
      <c r="A56" s="7" t="s">
        <v>108</v>
      </c>
      <c r="B56" s="28">
        <v>663189</v>
      </c>
      <c r="C56" s="28">
        <v>650324</v>
      </c>
      <c r="D56" s="28">
        <v>647284</v>
      </c>
      <c r="E56" s="22">
        <v>624173</v>
      </c>
      <c r="F56" s="28">
        <v>641651</v>
      </c>
      <c r="G56" s="28">
        <v>618259</v>
      </c>
      <c r="H56" s="28">
        <v>612639</v>
      </c>
      <c r="I56" s="22">
        <v>615130</v>
      </c>
      <c r="J56" s="28">
        <v>637648</v>
      </c>
      <c r="K56" s="28">
        <v>619625</v>
      </c>
      <c r="L56" s="28">
        <v>629847</v>
      </c>
      <c r="M56" s="22">
        <v>628910</v>
      </c>
      <c r="N56" s="28">
        <v>663692</v>
      </c>
      <c r="O56" s="28">
        <v>650342</v>
      </c>
      <c r="P56" s="28">
        <v>656781</v>
      </c>
      <c r="Q56" s="22">
        <v>664357</v>
      </c>
      <c r="R56" s="28">
        <v>682520</v>
      </c>
      <c r="S56" s="28">
        <v>668377</v>
      </c>
      <c r="T56" s="28">
        <v>697350</v>
      </c>
      <c r="U56" s="22">
        <v>685351</v>
      </c>
      <c r="V56" s="28">
        <v>714874</v>
      </c>
      <c r="W56" s="28">
        <v>692901</v>
      </c>
      <c r="X56" s="28">
        <v>703738</v>
      </c>
      <c r="Y56" s="22">
        <v>695491</v>
      </c>
    </row>
    <row r="57" spans="1:25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9" ht="13.5">
      <c r="A59" s="20" t="s">
        <v>113</v>
      </c>
    </row>
    <row r="60" ht="13.5">
      <c r="A60" s="20" t="s">
        <v>114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109</v>
      </c>
      <c r="B2" s="14">
        <v>8252</v>
      </c>
      <c r="C2" s="14"/>
      <c r="D2" s="14"/>
      <c r="E2" s="14"/>
      <c r="F2" s="14"/>
      <c r="G2" s="14"/>
    </row>
    <row r="3" spans="1:7" ht="14.25" thickBot="1">
      <c r="A3" s="11" t="s">
        <v>110</v>
      </c>
      <c r="B3" s="1" t="s">
        <v>111</v>
      </c>
      <c r="C3" s="1"/>
      <c r="D3" s="1"/>
      <c r="E3" s="1"/>
      <c r="F3" s="1"/>
      <c r="G3" s="1"/>
    </row>
    <row r="4" spans="1:7" ht="14.25" thickTop="1">
      <c r="A4" s="10" t="s">
        <v>37</v>
      </c>
      <c r="B4" s="15" t="str">
        <f>HYPERLINK("http://www.kabupro.jp/mark/20130626/S000DPWG.htm","有価証券報告書")</f>
        <v>有価証券報告書</v>
      </c>
      <c r="C4" s="15" t="str">
        <f>HYPERLINK("http://www.kabupro.jp/mark/20130626/S000DPWG.htm","有価証券報告書")</f>
        <v>有価証券報告書</v>
      </c>
      <c r="D4" s="15" t="str">
        <f>HYPERLINK("http://www.kabupro.jp/mark/20120627/S000B73P.htm","有価証券報告書")</f>
        <v>有価証券報告書</v>
      </c>
      <c r="E4" s="15" t="str">
        <f>HYPERLINK("http://www.kabupro.jp/mark/20110629/S0008PY0.htm","有価証券報告書")</f>
        <v>有価証券報告書</v>
      </c>
      <c r="F4" s="15" t="str">
        <f>HYPERLINK("http://www.kabupro.jp/mark/20090626/S0003B9I.htm","有価証券報告書")</f>
        <v>有価証券報告書</v>
      </c>
      <c r="G4" s="15" t="str">
        <f>HYPERLINK("http://www.kabupro.jp/mark/20090626/S0003B9I.htm","有価証券報告書")</f>
        <v>有価証券報告書</v>
      </c>
    </row>
    <row r="5" spans="1:7" ht="14.25" thickBot="1">
      <c r="A5" s="11" t="s">
        <v>38</v>
      </c>
      <c r="B5" s="1" t="s">
        <v>44</v>
      </c>
      <c r="C5" s="1" t="s">
        <v>44</v>
      </c>
      <c r="D5" s="1" t="s">
        <v>48</v>
      </c>
      <c r="E5" s="1" t="s">
        <v>50</v>
      </c>
      <c r="F5" s="1" t="s">
        <v>52</v>
      </c>
      <c r="G5" s="1" t="s">
        <v>52</v>
      </c>
    </row>
    <row r="6" spans="1:7" ht="15" thickBot="1" thickTop="1">
      <c r="A6" s="10" t="s">
        <v>39</v>
      </c>
      <c r="B6" s="18" t="s">
        <v>154</v>
      </c>
      <c r="C6" s="19"/>
      <c r="D6" s="19"/>
      <c r="E6" s="19"/>
      <c r="F6" s="19"/>
      <c r="G6" s="19"/>
    </row>
    <row r="7" spans="1:7" ht="14.25" thickTop="1">
      <c r="A7" s="12" t="s">
        <v>40</v>
      </c>
      <c r="B7" s="16" t="s">
        <v>45</v>
      </c>
      <c r="C7" s="16" t="s">
        <v>45</v>
      </c>
      <c r="D7" s="16" t="s">
        <v>45</v>
      </c>
      <c r="E7" s="16" t="s">
        <v>45</v>
      </c>
      <c r="F7" s="16" t="s">
        <v>45</v>
      </c>
      <c r="G7" s="16" t="s">
        <v>45</v>
      </c>
    </row>
    <row r="8" spans="1:7" ht="13.5">
      <c r="A8" s="13" t="s">
        <v>41</v>
      </c>
      <c r="B8" s="17" t="s">
        <v>115</v>
      </c>
      <c r="C8" s="17" t="s">
        <v>116</v>
      </c>
      <c r="D8" s="17" t="s">
        <v>117</v>
      </c>
      <c r="E8" s="17" t="s">
        <v>118</v>
      </c>
      <c r="F8" s="17" t="s">
        <v>119</v>
      </c>
      <c r="G8" s="17" t="s">
        <v>120</v>
      </c>
    </row>
    <row r="9" spans="1:7" ht="13.5">
      <c r="A9" s="13" t="s">
        <v>42</v>
      </c>
      <c r="B9" s="17" t="s">
        <v>46</v>
      </c>
      <c r="C9" s="17" t="s">
        <v>47</v>
      </c>
      <c r="D9" s="17" t="s">
        <v>49</v>
      </c>
      <c r="E9" s="17" t="s">
        <v>51</v>
      </c>
      <c r="F9" s="17" t="s">
        <v>53</v>
      </c>
      <c r="G9" s="17" t="s">
        <v>54</v>
      </c>
    </row>
    <row r="10" spans="1:7" ht="14.25" thickBot="1">
      <c r="A10" s="13" t="s">
        <v>43</v>
      </c>
      <c r="B10" s="17" t="s">
        <v>56</v>
      </c>
      <c r="C10" s="17" t="s">
        <v>56</v>
      </c>
      <c r="D10" s="17" t="s">
        <v>56</v>
      </c>
      <c r="E10" s="17" t="s">
        <v>56</v>
      </c>
      <c r="F10" s="17" t="s">
        <v>56</v>
      </c>
      <c r="G10" s="17" t="s">
        <v>56</v>
      </c>
    </row>
    <row r="11" spans="1:7" ht="14.25" thickTop="1">
      <c r="A11" s="26" t="s">
        <v>121</v>
      </c>
      <c r="B11" s="21">
        <v>4780</v>
      </c>
      <c r="C11" s="21">
        <v>599</v>
      </c>
      <c r="D11" s="21">
        <v>638</v>
      </c>
      <c r="E11" s="21">
        <v>3347</v>
      </c>
      <c r="F11" s="21">
        <v>7786</v>
      </c>
      <c r="G11" s="21">
        <v>1569</v>
      </c>
    </row>
    <row r="12" spans="1:7" ht="13.5">
      <c r="A12" s="6" t="s">
        <v>122</v>
      </c>
      <c r="B12" s="22">
        <v>5287</v>
      </c>
      <c r="C12" s="22">
        <v>4630</v>
      </c>
      <c r="D12" s="22">
        <v>4515</v>
      </c>
      <c r="E12" s="22">
        <v>4948</v>
      </c>
      <c r="F12" s="22">
        <v>5846</v>
      </c>
      <c r="G12" s="22">
        <v>2293</v>
      </c>
    </row>
    <row r="13" spans="1:7" ht="13.5">
      <c r="A13" s="6" t="s">
        <v>123</v>
      </c>
      <c r="B13" s="22">
        <v>1015</v>
      </c>
      <c r="C13" s="22">
        <v>1049</v>
      </c>
      <c r="D13" s="22">
        <v>1038</v>
      </c>
      <c r="E13" s="22">
        <v>1096</v>
      </c>
      <c r="F13" s="22">
        <v>1185</v>
      </c>
      <c r="G13" s="22">
        <v>626</v>
      </c>
    </row>
    <row r="14" spans="1:7" ht="13.5">
      <c r="A14" s="6" t="s">
        <v>124</v>
      </c>
      <c r="B14" s="22">
        <v>11083</v>
      </c>
      <c r="C14" s="22">
        <v>6279</v>
      </c>
      <c r="D14" s="22">
        <v>6193</v>
      </c>
      <c r="E14" s="22">
        <v>9392</v>
      </c>
      <c r="F14" s="22">
        <v>14818</v>
      </c>
      <c r="G14" s="22">
        <v>4488</v>
      </c>
    </row>
    <row r="15" spans="1:7" ht="13.5">
      <c r="A15" s="6" t="s">
        <v>125</v>
      </c>
      <c r="B15" s="22">
        <v>261</v>
      </c>
      <c r="C15" s="22">
        <v>242</v>
      </c>
      <c r="D15" s="22">
        <v>221</v>
      </c>
      <c r="E15" s="22"/>
      <c r="F15" s="22"/>
      <c r="G15" s="22"/>
    </row>
    <row r="16" spans="1:7" ht="13.5">
      <c r="A16" s="6" t="s">
        <v>126</v>
      </c>
      <c r="B16" s="22">
        <v>1719</v>
      </c>
      <c r="C16" s="22">
        <v>1784</v>
      </c>
      <c r="D16" s="22">
        <v>1730</v>
      </c>
      <c r="E16" s="22">
        <v>2005</v>
      </c>
      <c r="F16" s="22"/>
      <c r="G16" s="22">
        <v>3821</v>
      </c>
    </row>
    <row r="17" spans="1:7" ht="13.5">
      <c r="A17" s="6" t="s">
        <v>127</v>
      </c>
      <c r="B17" s="22">
        <v>182</v>
      </c>
      <c r="C17" s="22">
        <v>196</v>
      </c>
      <c r="D17" s="22">
        <v>204</v>
      </c>
      <c r="E17" s="22">
        <v>137</v>
      </c>
      <c r="F17" s="22"/>
      <c r="G17" s="22">
        <v>850</v>
      </c>
    </row>
    <row r="18" spans="1:7" ht="13.5">
      <c r="A18" s="6" t="s">
        <v>128</v>
      </c>
      <c r="B18" s="22">
        <v>297</v>
      </c>
      <c r="C18" s="22">
        <v>311</v>
      </c>
      <c r="D18" s="22">
        <v>339</v>
      </c>
      <c r="E18" s="22">
        <v>419</v>
      </c>
      <c r="F18" s="22"/>
      <c r="G18" s="22"/>
    </row>
    <row r="19" spans="1:7" ht="13.5">
      <c r="A19" s="6" t="s">
        <v>129</v>
      </c>
      <c r="B19" s="22">
        <v>594</v>
      </c>
      <c r="C19" s="22">
        <v>620</v>
      </c>
      <c r="D19" s="22">
        <v>538</v>
      </c>
      <c r="E19" s="22">
        <v>591</v>
      </c>
      <c r="F19" s="22"/>
      <c r="G19" s="22"/>
    </row>
    <row r="20" spans="1:7" ht="13.5">
      <c r="A20" s="6" t="s">
        <v>130</v>
      </c>
      <c r="B20" s="22">
        <v>347</v>
      </c>
      <c r="C20" s="22">
        <v>394</v>
      </c>
      <c r="D20" s="22">
        <v>425</v>
      </c>
      <c r="E20" s="22">
        <v>318</v>
      </c>
      <c r="F20" s="22"/>
      <c r="G20" s="22">
        <v>4794</v>
      </c>
    </row>
    <row r="21" spans="1:7" ht="13.5">
      <c r="A21" s="6" t="s">
        <v>131</v>
      </c>
      <c r="B21" s="22">
        <v>220</v>
      </c>
      <c r="C21" s="22">
        <v>218</v>
      </c>
      <c r="D21" s="22">
        <v>218</v>
      </c>
      <c r="E21" s="22">
        <v>230</v>
      </c>
      <c r="F21" s="22"/>
      <c r="G21" s="22">
        <v>7400</v>
      </c>
    </row>
    <row r="22" spans="1:7" ht="13.5">
      <c r="A22" s="6" t="s">
        <v>61</v>
      </c>
      <c r="B22" s="22">
        <v>727</v>
      </c>
      <c r="C22" s="22">
        <v>706</v>
      </c>
      <c r="D22" s="22">
        <v>580</v>
      </c>
      <c r="E22" s="22">
        <v>840</v>
      </c>
      <c r="F22" s="22"/>
      <c r="G22" s="22">
        <v>9655</v>
      </c>
    </row>
    <row r="23" spans="1:7" ht="13.5">
      <c r="A23" s="6" t="s">
        <v>132</v>
      </c>
      <c r="B23" s="22">
        <v>4350</v>
      </c>
      <c r="C23" s="22">
        <v>4475</v>
      </c>
      <c r="D23" s="22">
        <v>4258</v>
      </c>
      <c r="E23" s="22">
        <v>4542</v>
      </c>
      <c r="F23" s="22">
        <v>5274</v>
      </c>
      <c r="G23" s="22">
        <v>3942</v>
      </c>
    </row>
    <row r="24" spans="1:7" ht="14.25" thickBot="1">
      <c r="A24" s="25" t="s">
        <v>133</v>
      </c>
      <c r="B24" s="23">
        <v>6733</v>
      </c>
      <c r="C24" s="23">
        <v>1804</v>
      </c>
      <c r="D24" s="23">
        <v>1935</v>
      </c>
      <c r="E24" s="23">
        <v>4849</v>
      </c>
      <c r="F24" s="23">
        <v>9543</v>
      </c>
      <c r="G24" s="23">
        <v>6428</v>
      </c>
    </row>
    <row r="25" spans="1:7" ht="14.25" thickTop="1">
      <c r="A25" s="6" t="s">
        <v>134</v>
      </c>
      <c r="B25" s="22">
        <v>2266</v>
      </c>
      <c r="C25" s="22">
        <v>2152</v>
      </c>
      <c r="D25" s="22">
        <v>2468</v>
      </c>
      <c r="E25" s="22">
        <v>2708</v>
      </c>
      <c r="F25" s="22">
        <v>2991</v>
      </c>
      <c r="G25" s="22">
        <v>1776</v>
      </c>
    </row>
    <row r="26" spans="1:7" ht="13.5">
      <c r="A26" s="6" t="s">
        <v>121</v>
      </c>
      <c r="B26" s="22">
        <v>418</v>
      </c>
      <c r="C26" s="22">
        <v>447</v>
      </c>
      <c r="D26" s="22">
        <v>465</v>
      </c>
      <c r="E26" s="22">
        <v>467</v>
      </c>
      <c r="F26" s="22">
        <v>492</v>
      </c>
      <c r="G26" s="22">
        <v>16084</v>
      </c>
    </row>
    <row r="27" spans="1:7" ht="13.5">
      <c r="A27" s="6" t="s">
        <v>61</v>
      </c>
      <c r="B27" s="22">
        <v>88</v>
      </c>
      <c r="C27" s="22">
        <v>12</v>
      </c>
      <c r="D27" s="22">
        <v>30</v>
      </c>
      <c r="E27" s="22">
        <v>69</v>
      </c>
      <c r="F27" s="22">
        <v>128</v>
      </c>
      <c r="G27" s="22">
        <v>655</v>
      </c>
    </row>
    <row r="28" spans="1:7" ht="13.5">
      <c r="A28" s="6" t="s">
        <v>135</v>
      </c>
      <c r="B28" s="22">
        <v>2772</v>
      </c>
      <c r="C28" s="22">
        <v>2612</v>
      </c>
      <c r="D28" s="22">
        <v>2964</v>
      </c>
      <c r="E28" s="22">
        <v>3244</v>
      </c>
      <c r="F28" s="22">
        <v>3612</v>
      </c>
      <c r="G28" s="22">
        <v>19118</v>
      </c>
    </row>
    <row r="29" spans="1:7" ht="13.5">
      <c r="A29" s="6" t="s">
        <v>136</v>
      </c>
      <c r="B29" s="22">
        <v>1010</v>
      </c>
      <c r="C29" s="22">
        <v>962</v>
      </c>
      <c r="D29" s="22">
        <v>1086</v>
      </c>
      <c r="E29" s="22">
        <v>1383</v>
      </c>
      <c r="F29" s="22">
        <v>1524</v>
      </c>
      <c r="G29" s="22">
        <v>1209</v>
      </c>
    </row>
    <row r="30" spans="1:7" ht="13.5">
      <c r="A30" s="6" t="s">
        <v>137</v>
      </c>
      <c r="B30" s="22">
        <v>875</v>
      </c>
      <c r="C30" s="22">
        <v>1292</v>
      </c>
      <c r="D30" s="22">
        <v>1451</v>
      </c>
      <c r="E30" s="22">
        <v>1435</v>
      </c>
      <c r="F30" s="22">
        <v>1900</v>
      </c>
      <c r="G30" s="22">
        <v>1663</v>
      </c>
    </row>
    <row r="31" spans="1:7" ht="13.5">
      <c r="A31" s="6" t="s">
        <v>61</v>
      </c>
      <c r="B31" s="22">
        <v>241</v>
      </c>
      <c r="C31" s="22">
        <v>234</v>
      </c>
      <c r="D31" s="22">
        <v>297</v>
      </c>
      <c r="E31" s="22">
        <v>347</v>
      </c>
      <c r="F31" s="22">
        <v>615</v>
      </c>
      <c r="G31" s="22">
        <v>867</v>
      </c>
    </row>
    <row r="32" spans="1:7" ht="13.5">
      <c r="A32" s="6" t="s">
        <v>138</v>
      </c>
      <c r="B32" s="22">
        <v>2128</v>
      </c>
      <c r="C32" s="22">
        <v>2490</v>
      </c>
      <c r="D32" s="22">
        <v>2835</v>
      </c>
      <c r="E32" s="22">
        <v>3167</v>
      </c>
      <c r="F32" s="22">
        <v>4040</v>
      </c>
      <c r="G32" s="22">
        <v>3740</v>
      </c>
    </row>
    <row r="33" spans="1:7" ht="14.25" thickBot="1">
      <c r="A33" s="25" t="s">
        <v>139</v>
      </c>
      <c r="B33" s="23">
        <v>7377</v>
      </c>
      <c r="C33" s="23">
        <v>1926</v>
      </c>
      <c r="D33" s="23">
        <v>2063</v>
      </c>
      <c r="E33" s="23">
        <v>4926</v>
      </c>
      <c r="F33" s="23">
        <v>9115</v>
      </c>
      <c r="G33" s="23">
        <v>21805</v>
      </c>
    </row>
    <row r="34" spans="1:7" ht="14.25" thickTop="1">
      <c r="A34" s="6" t="s">
        <v>140</v>
      </c>
      <c r="B34" s="22">
        <v>227</v>
      </c>
      <c r="C34" s="22"/>
      <c r="D34" s="22">
        <v>304</v>
      </c>
      <c r="E34" s="22">
        <v>228</v>
      </c>
      <c r="F34" s="22">
        <v>1902</v>
      </c>
      <c r="G34" s="22">
        <v>1</v>
      </c>
    </row>
    <row r="35" spans="1:7" ht="13.5">
      <c r="A35" s="6" t="s">
        <v>141</v>
      </c>
      <c r="B35" s="22">
        <v>189</v>
      </c>
      <c r="C35" s="22"/>
      <c r="D35" s="22">
        <v>1267</v>
      </c>
      <c r="E35" s="22"/>
      <c r="F35" s="22"/>
      <c r="G35" s="22"/>
    </row>
    <row r="36" spans="1:7" ht="13.5">
      <c r="A36" s="6" t="s">
        <v>142</v>
      </c>
      <c r="B36" s="22">
        <v>417</v>
      </c>
      <c r="C36" s="22"/>
      <c r="D36" s="22">
        <v>1571</v>
      </c>
      <c r="E36" s="22">
        <v>228</v>
      </c>
      <c r="F36" s="22">
        <v>1902</v>
      </c>
      <c r="G36" s="22">
        <v>6872</v>
      </c>
    </row>
    <row r="37" spans="1:7" ht="13.5">
      <c r="A37" s="6" t="s">
        <v>143</v>
      </c>
      <c r="B37" s="22">
        <v>0</v>
      </c>
      <c r="C37" s="22">
        <v>0</v>
      </c>
      <c r="D37" s="22">
        <v>1</v>
      </c>
      <c r="E37" s="22">
        <v>1</v>
      </c>
      <c r="F37" s="22"/>
      <c r="G37" s="22">
        <v>2957</v>
      </c>
    </row>
    <row r="38" spans="1:7" ht="13.5">
      <c r="A38" s="6" t="s">
        <v>144</v>
      </c>
      <c r="B38" s="22">
        <v>17</v>
      </c>
      <c r="C38" s="22"/>
      <c r="D38" s="22"/>
      <c r="E38" s="22"/>
      <c r="F38" s="22"/>
      <c r="G38" s="22"/>
    </row>
    <row r="39" spans="1:7" ht="13.5">
      <c r="A39" s="6" t="s">
        <v>145</v>
      </c>
      <c r="B39" s="22"/>
      <c r="C39" s="22">
        <v>4930</v>
      </c>
      <c r="D39" s="22">
        <v>4781</v>
      </c>
      <c r="E39" s="22">
        <v>549</v>
      </c>
      <c r="F39" s="22">
        <v>2252</v>
      </c>
      <c r="G39" s="22">
        <v>144</v>
      </c>
    </row>
    <row r="40" spans="1:7" ht="13.5">
      <c r="A40" s="6" t="s">
        <v>146</v>
      </c>
      <c r="B40" s="22">
        <v>6</v>
      </c>
      <c r="C40" s="22"/>
      <c r="D40" s="22">
        <v>332</v>
      </c>
      <c r="E40" s="22"/>
      <c r="F40" s="22">
        <v>1730</v>
      </c>
      <c r="G40" s="22"/>
    </row>
    <row r="41" spans="1:7" ht="13.5">
      <c r="A41" s="6" t="s">
        <v>61</v>
      </c>
      <c r="B41" s="22"/>
      <c r="C41" s="22">
        <v>241</v>
      </c>
      <c r="D41" s="22"/>
      <c r="E41" s="22"/>
      <c r="F41" s="22"/>
      <c r="G41" s="22"/>
    </row>
    <row r="42" spans="1:7" ht="13.5">
      <c r="A42" s="6" t="s">
        <v>147</v>
      </c>
      <c r="B42" s="22">
        <v>24</v>
      </c>
      <c r="C42" s="22">
        <v>5172</v>
      </c>
      <c r="D42" s="22">
        <v>5115</v>
      </c>
      <c r="E42" s="22">
        <v>550</v>
      </c>
      <c r="F42" s="22">
        <v>4001</v>
      </c>
      <c r="G42" s="22">
        <v>11966</v>
      </c>
    </row>
    <row r="43" spans="1:7" ht="13.5">
      <c r="A43" s="7" t="s">
        <v>148</v>
      </c>
      <c r="B43" s="22">
        <v>7770</v>
      </c>
      <c r="C43" s="22">
        <v>-3246</v>
      </c>
      <c r="D43" s="22">
        <v>-1480</v>
      </c>
      <c r="E43" s="22">
        <v>4604</v>
      </c>
      <c r="F43" s="22">
        <v>7017</v>
      </c>
      <c r="G43" s="22">
        <v>16711</v>
      </c>
    </row>
    <row r="44" spans="1:7" ht="13.5">
      <c r="A44" s="7" t="s">
        <v>149</v>
      </c>
      <c r="B44" s="22">
        <v>70</v>
      </c>
      <c r="C44" s="22">
        <v>1</v>
      </c>
      <c r="D44" s="22">
        <v>2</v>
      </c>
      <c r="E44" s="22">
        <v>106</v>
      </c>
      <c r="F44" s="22">
        <v>20</v>
      </c>
      <c r="G44" s="22">
        <v>980</v>
      </c>
    </row>
    <row r="45" spans="1:7" ht="13.5">
      <c r="A45" s="7" t="s">
        <v>150</v>
      </c>
      <c r="B45" s="22">
        <v>-183</v>
      </c>
      <c r="C45" s="22"/>
      <c r="D45" s="22"/>
      <c r="E45" s="22"/>
      <c r="F45" s="22"/>
      <c r="G45" s="22"/>
    </row>
    <row r="46" spans="1:7" ht="13.5">
      <c r="A46" s="7" t="s">
        <v>151</v>
      </c>
      <c r="B46" s="22">
        <v>1013</v>
      </c>
      <c r="C46" s="22">
        <v>1040</v>
      </c>
      <c r="D46" s="22">
        <v>-1076</v>
      </c>
      <c r="E46" s="22">
        <v>548</v>
      </c>
      <c r="F46" s="22">
        <v>-126</v>
      </c>
      <c r="G46" s="22">
        <v>1649</v>
      </c>
    </row>
    <row r="47" spans="1:7" ht="13.5">
      <c r="A47" s="7" t="s">
        <v>152</v>
      </c>
      <c r="B47" s="22">
        <v>901</v>
      </c>
      <c r="C47" s="22">
        <v>1041</v>
      </c>
      <c r="D47" s="22">
        <v>-1074</v>
      </c>
      <c r="E47" s="22">
        <v>654</v>
      </c>
      <c r="F47" s="22">
        <v>-106</v>
      </c>
      <c r="G47" s="22">
        <v>2629</v>
      </c>
    </row>
    <row r="48" spans="1:7" ht="14.25" thickBot="1">
      <c r="A48" s="7" t="s">
        <v>153</v>
      </c>
      <c r="B48" s="22">
        <v>6868</v>
      </c>
      <c r="C48" s="22">
        <v>-4287</v>
      </c>
      <c r="D48" s="22">
        <v>-405</v>
      </c>
      <c r="E48" s="22">
        <v>3950</v>
      </c>
      <c r="F48" s="22">
        <v>7123</v>
      </c>
      <c r="G48" s="22">
        <v>14082</v>
      </c>
    </row>
    <row r="49" spans="1:7" ht="14.25" thickTop="1">
      <c r="A49" s="8"/>
      <c r="B49" s="24"/>
      <c r="C49" s="24"/>
      <c r="D49" s="24"/>
      <c r="E49" s="24"/>
      <c r="F49" s="24"/>
      <c r="G49" s="24"/>
    </row>
    <row r="51" ht="13.5">
      <c r="A51" s="20" t="s">
        <v>113</v>
      </c>
    </row>
    <row r="52" ht="13.5">
      <c r="A52" s="20" t="s">
        <v>114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7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109</v>
      </c>
      <c r="B2" s="14">
        <v>8252</v>
      </c>
      <c r="C2" s="14"/>
      <c r="D2" s="14"/>
      <c r="E2" s="14"/>
      <c r="F2" s="14"/>
      <c r="G2" s="14"/>
    </row>
    <row r="3" spans="1:7" ht="14.25" thickBot="1">
      <c r="A3" s="11" t="s">
        <v>110</v>
      </c>
      <c r="B3" s="1" t="s">
        <v>111</v>
      </c>
      <c r="C3" s="1"/>
      <c r="D3" s="1"/>
      <c r="E3" s="1"/>
      <c r="F3" s="1"/>
      <c r="G3" s="1"/>
    </row>
    <row r="4" spans="1:7" ht="14.25" thickTop="1">
      <c r="A4" s="10" t="s">
        <v>37</v>
      </c>
      <c r="B4" s="15" t="str">
        <f>HYPERLINK("http://www.kabupro.jp/mark/20130626/S000DPWG.htm","有価証券報告書")</f>
        <v>有価証券報告書</v>
      </c>
      <c r="C4" s="15" t="str">
        <f>HYPERLINK("http://www.kabupro.jp/mark/20130626/S000DPWG.htm","有価証券報告書")</f>
        <v>有価証券報告書</v>
      </c>
      <c r="D4" s="15" t="str">
        <f>HYPERLINK("http://www.kabupro.jp/mark/20120627/S000B73P.htm","有価証券報告書")</f>
        <v>有価証券報告書</v>
      </c>
      <c r="E4" s="15" t="str">
        <f>HYPERLINK("http://www.kabupro.jp/mark/20110629/S0008PY0.htm","有価証券報告書")</f>
        <v>有価証券報告書</v>
      </c>
      <c r="F4" s="15" t="str">
        <f>HYPERLINK("http://www.kabupro.jp/mark/20090626/S0003B9I.htm","有価証券報告書")</f>
        <v>有価証券報告書</v>
      </c>
      <c r="G4" s="15" t="str">
        <f>HYPERLINK("http://www.kabupro.jp/mark/20090626/S0003B9I.htm","有価証券報告書")</f>
        <v>有価証券報告書</v>
      </c>
    </row>
    <row r="5" spans="1:7" ht="14.25" thickBot="1">
      <c r="A5" s="11" t="s">
        <v>38</v>
      </c>
      <c r="B5" s="1" t="s">
        <v>44</v>
      </c>
      <c r="C5" s="1" t="s">
        <v>44</v>
      </c>
      <c r="D5" s="1" t="s">
        <v>48</v>
      </c>
      <c r="E5" s="1" t="s">
        <v>50</v>
      </c>
      <c r="F5" s="1" t="s">
        <v>52</v>
      </c>
      <c r="G5" s="1" t="s">
        <v>52</v>
      </c>
    </row>
    <row r="6" spans="1:7" ht="15" thickBot="1" thickTop="1">
      <c r="A6" s="10" t="s">
        <v>39</v>
      </c>
      <c r="B6" s="18" t="s">
        <v>112</v>
      </c>
      <c r="C6" s="19"/>
      <c r="D6" s="19"/>
      <c r="E6" s="19"/>
      <c r="F6" s="19"/>
      <c r="G6" s="19"/>
    </row>
    <row r="7" spans="1:7" ht="14.25" thickTop="1">
      <c r="A7" s="12" t="s">
        <v>40</v>
      </c>
      <c r="B7" s="16" t="s">
        <v>45</v>
      </c>
      <c r="C7" s="16" t="s">
        <v>45</v>
      </c>
      <c r="D7" s="16" t="s">
        <v>45</v>
      </c>
      <c r="E7" s="16" t="s">
        <v>45</v>
      </c>
      <c r="F7" s="16" t="s">
        <v>45</v>
      </c>
      <c r="G7" s="16" t="s">
        <v>45</v>
      </c>
    </row>
    <row r="8" spans="1:7" ht="13.5">
      <c r="A8" s="13" t="s">
        <v>41</v>
      </c>
      <c r="B8" s="17"/>
      <c r="C8" s="17"/>
      <c r="D8" s="17"/>
      <c r="E8" s="17"/>
      <c r="F8" s="17"/>
      <c r="G8" s="17"/>
    </row>
    <row r="9" spans="1:7" ht="13.5">
      <c r="A9" s="13" t="s">
        <v>42</v>
      </c>
      <c r="B9" s="17" t="s">
        <v>46</v>
      </c>
      <c r="C9" s="17" t="s">
        <v>47</v>
      </c>
      <c r="D9" s="17" t="s">
        <v>49</v>
      </c>
      <c r="E9" s="17" t="s">
        <v>51</v>
      </c>
      <c r="F9" s="17" t="s">
        <v>53</v>
      </c>
      <c r="G9" s="17" t="s">
        <v>54</v>
      </c>
    </row>
    <row r="10" spans="1:7" ht="14.25" thickBot="1">
      <c r="A10" s="13" t="s">
        <v>43</v>
      </c>
      <c r="B10" s="17" t="s">
        <v>56</v>
      </c>
      <c r="C10" s="17" t="s">
        <v>56</v>
      </c>
      <c r="D10" s="17" t="s">
        <v>56</v>
      </c>
      <c r="E10" s="17" t="s">
        <v>56</v>
      </c>
      <c r="F10" s="17" t="s">
        <v>56</v>
      </c>
      <c r="G10" s="17" t="s">
        <v>56</v>
      </c>
    </row>
    <row r="11" spans="1:7" ht="14.25" thickTop="1">
      <c r="A11" s="9" t="s">
        <v>55</v>
      </c>
      <c r="B11" s="21">
        <v>19681</v>
      </c>
      <c r="C11" s="21">
        <v>21445</v>
      </c>
      <c r="D11" s="21">
        <v>24909</v>
      </c>
      <c r="E11" s="21">
        <v>18840</v>
      </c>
      <c r="F11" s="21">
        <v>19064</v>
      </c>
      <c r="G11" s="21">
        <v>14019</v>
      </c>
    </row>
    <row r="12" spans="1:7" ht="13.5">
      <c r="A12" s="2" t="s">
        <v>57</v>
      </c>
      <c r="B12" s="22">
        <v>17</v>
      </c>
      <c r="C12" s="22">
        <v>10</v>
      </c>
      <c r="D12" s="22">
        <v>13</v>
      </c>
      <c r="E12" s="22">
        <v>19</v>
      </c>
      <c r="F12" s="22">
        <v>2</v>
      </c>
      <c r="G12" s="22">
        <v>3</v>
      </c>
    </row>
    <row r="13" spans="1:7" ht="13.5">
      <c r="A13" s="2" t="s">
        <v>58</v>
      </c>
      <c r="B13" s="22">
        <v>113</v>
      </c>
      <c r="C13" s="22">
        <v>106</v>
      </c>
      <c r="D13" s="22">
        <v>97</v>
      </c>
      <c r="E13" s="22">
        <v>26</v>
      </c>
      <c r="F13" s="22">
        <v>46</v>
      </c>
      <c r="G13" s="22">
        <v>5</v>
      </c>
    </row>
    <row r="14" spans="1:7" ht="13.5">
      <c r="A14" s="2" t="s">
        <v>59</v>
      </c>
      <c r="B14" s="22">
        <v>763</v>
      </c>
      <c r="C14" s="22">
        <v>747</v>
      </c>
      <c r="D14" s="22">
        <v>483</v>
      </c>
      <c r="E14" s="22">
        <v>70</v>
      </c>
      <c r="F14" s="22">
        <v>370</v>
      </c>
      <c r="G14" s="22"/>
    </row>
    <row r="15" spans="1:7" ht="13.5">
      <c r="A15" s="2" t="s">
        <v>60</v>
      </c>
      <c r="B15" s="22">
        <v>117585</v>
      </c>
      <c r="C15" s="22">
        <v>95207</v>
      </c>
      <c r="D15" s="22">
        <v>109330</v>
      </c>
      <c r="E15" s="22">
        <v>128430</v>
      </c>
      <c r="F15" s="22">
        <v>136570</v>
      </c>
      <c r="G15" s="22">
        <v>150597</v>
      </c>
    </row>
    <row r="16" spans="1:7" ht="13.5">
      <c r="A16" s="2" t="s">
        <v>61</v>
      </c>
      <c r="B16" s="22">
        <v>1394</v>
      </c>
      <c r="C16" s="22">
        <v>369</v>
      </c>
      <c r="D16" s="22">
        <v>392</v>
      </c>
      <c r="E16" s="22">
        <v>943</v>
      </c>
      <c r="F16" s="22">
        <v>308</v>
      </c>
      <c r="G16" s="22">
        <v>308</v>
      </c>
    </row>
    <row r="17" spans="1:7" ht="13.5">
      <c r="A17" s="2" t="s">
        <v>62</v>
      </c>
      <c r="B17" s="22">
        <v>139556</v>
      </c>
      <c r="C17" s="22">
        <v>117885</v>
      </c>
      <c r="D17" s="22">
        <v>135226</v>
      </c>
      <c r="E17" s="22">
        <v>148330</v>
      </c>
      <c r="F17" s="22">
        <v>158323</v>
      </c>
      <c r="G17" s="22">
        <v>174423</v>
      </c>
    </row>
    <row r="18" spans="1:7" ht="13.5">
      <c r="A18" s="3" t="s">
        <v>63</v>
      </c>
      <c r="B18" s="22">
        <v>119</v>
      </c>
      <c r="C18" s="22">
        <v>119</v>
      </c>
      <c r="D18" s="22">
        <v>119</v>
      </c>
      <c r="E18" s="22">
        <v>119</v>
      </c>
      <c r="F18" s="22">
        <v>119</v>
      </c>
      <c r="G18" s="22">
        <v>119</v>
      </c>
    </row>
    <row r="19" spans="1:7" ht="13.5">
      <c r="A19" s="4" t="s">
        <v>64</v>
      </c>
      <c r="B19" s="22">
        <v>-100</v>
      </c>
      <c r="C19" s="22">
        <v>-92</v>
      </c>
      <c r="D19" s="22">
        <v>-89</v>
      </c>
      <c r="E19" s="22">
        <v>-86</v>
      </c>
      <c r="F19" s="22">
        <v>-81</v>
      </c>
      <c r="G19" s="22">
        <v>-76</v>
      </c>
    </row>
    <row r="20" spans="1:7" ht="13.5">
      <c r="A20" s="4" t="s">
        <v>65</v>
      </c>
      <c r="B20" s="22">
        <v>19</v>
      </c>
      <c r="C20" s="22">
        <v>26</v>
      </c>
      <c r="D20" s="22">
        <v>30</v>
      </c>
      <c r="E20" s="22">
        <v>33</v>
      </c>
      <c r="F20" s="22">
        <v>38</v>
      </c>
      <c r="G20" s="22">
        <v>43</v>
      </c>
    </row>
    <row r="21" spans="1:7" ht="13.5">
      <c r="A21" s="3" t="s">
        <v>66</v>
      </c>
      <c r="B21" s="22">
        <v>20</v>
      </c>
      <c r="C21" s="22">
        <v>20</v>
      </c>
      <c r="D21" s="22">
        <v>20</v>
      </c>
      <c r="E21" s="22">
        <v>20</v>
      </c>
      <c r="F21" s="22">
        <v>20</v>
      </c>
      <c r="G21" s="22">
        <v>20</v>
      </c>
    </row>
    <row r="22" spans="1:7" ht="13.5">
      <c r="A22" s="4" t="s">
        <v>64</v>
      </c>
      <c r="B22" s="22">
        <v>-18</v>
      </c>
      <c r="C22" s="22">
        <v>-17</v>
      </c>
      <c r="D22" s="22">
        <v>-17</v>
      </c>
      <c r="E22" s="22">
        <v>-16</v>
      </c>
      <c r="F22" s="22">
        <v>-16</v>
      </c>
      <c r="G22" s="22">
        <v>-15</v>
      </c>
    </row>
    <row r="23" spans="1:7" ht="13.5">
      <c r="A23" s="4" t="s">
        <v>67</v>
      </c>
      <c r="B23" s="22">
        <v>1</v>
      </c>
      <c r="C23" s="22">
        <v>2</v>
      </c>
      <c r="D23" s="22">
        <v>3</v>
      </c>
      <c r="E23" s="22">
        <v>3</v>
      </c>
      <c r="F23" s="22">
        <v>4</v>
      </c>
      <c r="G23" s="22">
        <v>4</v>
      </c>
    </row>
    <row r="24" spans="1:7" ht="13.5">
      <c r="A24" s="3" t="s">
        <v>68</v>
      </c>
      <c r="B24" s="22">
        <v>34</v>
      </c>
      <c r="C24" s="22">
        <v>34</v>
      </c>
      <c r="D24" s="22">
        <v>44</v>
      </c>
      <c r="E24" s="22">
        <v>45</v>
      </c>
      <c r="F24" s="22">
        <v>45</v>
      </c>
      <c r="G24" s="22">
        <v>45</v>
      </c>
    </row>
    <row r="25" spans="1:7" ht="13.5">
      <c r="A25" s="4" t="s">
        <v>64</v>
      </c>
      <c r="B25" s="22">
        <v>-23</v>
      </c>
      <c r="C25" s="22">
        <v>-19</v>
      </c>
      <c r="D25" s="22">
        <v>-19</v>
      </c>
      <c r="E25" s="22">
        <v>-42</v>
      </c>
      <c r="F25" s="22">
        <v>-41</v>
      </c>
      <c r="G25" s="22">
        <v>-39</v>
      </c>
    </row>
    <row r="26" spans="1:7" ht="13.5">
      <c r="A26" s="4" t="s">
        <v>69</v>
      </c>
      <c r="B26" s="22">
        <v>10</v>
      </c>
      <c r="C26" s="22">
        <v>14</v>
      </c>
      <c r="D26" s="22">
        <v>25</v>
      </c>
      <c r="E26" s="22">
        <v>3</v>
      </c>
      <c r="F26" s="22">
        <v>4</v>
      </c>
      <c r="G26" s="22">
        <v>6</v>
      </c>
    </row>
    <row r="27" spans="1:7" ht="13.5">
      <c r="A27" s="3" t="s">
        <v>70</v>
      </c>
      <c r="B27" s="22">
        <v>2023</v>
      </c>
      <c r="C27" s="22">
        <v>2020</v>
      </c>
      <c r="D27" s="22">
        <v>2010</v>
      </c>
      <c r="E27" s="22">
        <v>2021</v>
      </c>
      <c r="F27" s="22">
        <v>2091</v>
      </c>
      <c r="G27" s="22">
        <v>2081</v>
      </c>
    </row>
    <row r="28" spans="1:7" ht="13.5">
      <c r="A28" s="4" t="s">
        <v>64</v>
      </c>
      <c r="B28" s="22">
        <v>-643</v>
      </c>
      <c r="C28" s="22">
        <v>-626</v>
      </c>
      <c r="D28" s="22">
        <v>-614</v>
      </c>
      <c r="E28" s="22">
        <v>-614</v>
      </c>
      <c r="F28" s="22">
        <v>-664</v>
      </c>
      <c r="G28" s="22">
        <v>-645</v>
      </c>
    </row>
    <row r="29" spans="1:7" ht="13.5">
      <c r="A29" s="4" t="s">
        <v>71</v>
      </c>
      <c r="B29" s="22">
        <v>1380</v>
      </c>
      <c r="C29" s="22">
        <v>1394</v>
      </c>
      <c r="D29" s="22">
        <v>1396</v>
      </c>
      <c r="E29" s="22">
        <v>1407</v>
      </c>
      <c r="F29" s="22">
        <v>1427</v>
      </c>
      <c r="G29" s="22">
        <v>1435</v>
      </c>
    </row>
    <row r="30" spans="1:7" ht="13.5">
      <c r="A30" s="3" t="s">
        <v>72</v>
      </c>
      <c r="B30" s="22">
        <v>1412</v>
      </c>
      <c r="C30" s="22">
        <v>1438</v>
      </c>
      <c r="D30" s="22">
        <v>1455</v>
      </c>
      <c r="E30" s="22">
        <v>1448</v>
      </c>
      <c r="F30" s="22">
        <v>1473</v>
      </c>
      <c r="G30" s="22">
        <v>1490</v>
      </c>
    </row>
    <row r="31" spans="1:7" ht="13.5">
      <c r="A31" s="3" t="s">
        <v>73</v>
      </c>
      <c r="B31" s="22"/>
      <c r="C31" s="22">
        <v>0</v>
      </c>
      <c r="D31" s="22">
        <v>4</v>
      </c>
      <c r="E31" s="22">
        <v>10</v>
      </c>
      <c r="F31" s="22">
        <v>16</v>
      </c>
      <c r="G31" s="22">
        <v>65</v>
      </c>
    </row>
    <row r="32" spans="1:7" ht="13.5">
      <c r="A32" s="3" t="s">
        <v>61</v>
      </c>
      <c r="B32" s="22">
        <v>0</v>
      </c>
      <c r="C32" s="22">
        <v>0</v>
      </c>
      <c r="D32" s="22">
        <v>1</v>
      </c>
      <c r="E32" s="22">
        <v>1</v>
      </c>
      <c r="F32" s="22">
        <v>4</v>
      </c>
      <c r="G32" s="22">
        <v>8</v>
      </c>
    </row>
    <row r="33" spans="1:7" ht="13.5">
      <c r="A33" s="3" t="s">
        <v>74</v>
      </c>
      <c r="B33" s="22">
        <v>0</v>
      </c>
      <c r="C33" s="22">
        <v>1</v>
      </c>
      <c r="D33" s="22">
        <v>6</v>
      </c>
      <c r="E33" s="22">
        <v>12</v>
      </c>
      <c r="F33" s="22">
        <v>21</v>
      </c>
      <c r="G33" s="22">
        <v>73</v>
      </c>
    </row>
    <row r="34" spans="1:7" ht="13.5">
      <c r="A34" s="3" t="s">
        <v>75</v>
      </c>
      <c r="B34" s="22">
        <v>21365</v>
      </c>
      <c r="C34" s="22">
        <v>19190</v>
      </c>
      <c r="D34" s="22">
        <v>17516</v>
      </c>
      <c r="E34" s="22">
        <v>22183</v>
      </c>
      <c r="F34" s="22">
        <v>18843</v>
      </c>
      <c r="G34" s="22">
        <v>27364</v>
      </c>
    </row>
    <row r="35" spans="1:7" ht="13.5">
      <c r="A35" s="3" t="s">
        <v>76</v>
      </c>
      <c r="B35" s="22">
        <v>377746</v>
      </c>
      <c r="C35" s="22">
        <v>377806</v>
      </c>
      <c r="D35" s="22">
        <v>377806</v>
      </c>
      <c r="E35" s="22">
        <v>380797</v>
      </c>
      <c r="F35" s="22">
        <v>380797</v>
      </c>
      <c r="G35" s="22">
        <v>380053</v>
      </c>
    </row>
    <row r="36" spans="1:7" ht="13.5">
      <c r="A36" s="3" t="s">
        <v>77</v>
      </c>
      <c r="B36" s="22">
        <v>208</v>
      </c>
      <c r="C36" s="22">
        <v>208</v>
      </c>
      <c r="D36" s="22">
        <v>300</v>
      </c>
      <c r="E36" s="22">
        <v>300</v>
      </c>
      <c r="F36" s="22">
        <v>200</v>
      </c>
      <c r="G36" s="22"/>
    </row>
    <row r="37" spans="1:7" ht="13.5">
      <c r="A37" s="3" t="s">
        <v>59</v>
      </c>
      <c r="B37" s="22">
        <v>6951</v>
      </c>
      <c r="C37" s="22">
        <v>9391</v>
      </c>
      <c r="D37" s="22">
        <v>13369</v>
      </c>
      <c r="E37" s="22">
        <v>12668</v>
      </c>
      <c r="F37" s="22">
        <v>14241</v>
      </c>
      <c r="G37" s="22">
        <v>11284</v>
      </c>
    </row>
    <row r="38" spans="1:7" ht="13.5">
      <c r="A38" s="3" t="s">
        <v>61</v>
      </c>
      <c r="B38" s="22">
        <v>316</v>
      </c>
      <c r="C38" s="22">
        <v>313</v>
      </c>
      <c r="D38" s="22">
        <v>313</v>
      </c>
      <c r="E38" s="22">
        <v>313</v>
      </c>
      <c r="F38" s="22">
        <v>319</v>
      </c>
      <c r="G38" s="22">
        <v>340</v>
      </c>
    </row>
    <row r="39" spans="1:7" ht="13.5">
      <c r="A39" s="3" t="s">
        <v>78</v>
      </c>
      <c r="B39" s="22">
        <v>406587</v>
      </c>
      <c r="C39" s="22">
        <v>406910</v>
      </c>
      <c r="D39" s="22">
        <v>409305</v>
      </c>
      <c r="E39" s="22">
        <v>416261</v>
      </c>
      <c r="F39" s="22">
        <v>414400</v>
      </c>
      <c r="G39" s="22">
        <v>419043</v>
      </c>
    </row>
    <row r="40" spans="1:7" ht="13.5">
      <c r="A40" s="2" t="s">
        <v>79</v>
      </c>
      <c r="B40" s="22">
        <v>408000</v>
      </c>
      <c r="C40" s="22">
        <v>408350</v>
      </c>
      <c r="D40" s="22">
        <v>410767</v>
      </c>
      <c r="E40" s="22">
        <v>417722</v>
      </c>
      <c r="F40" s="22">
        <v>415895</v>
      </c>
      <c r="G40" s="22">
        <v>420607</v>
      </c>
    </row>
    <row r="41" spans="1:7" ht="14.25" thickBot="1">
      <c r="A41" s="5" t="s">
        <v>80</v>
      </c>
      <c r="B41" s="23">
        <v>547556</v>
      </c>
      <c r="C41" s="23">
        <v>526235</v>
      </c>
      <c r="D41" s="23">
        <v>545993</v>
      </c>
      <c r="E41" s="23">
        <v>566053</v>
      </c>
      <c r="F41" s="23">
        <v>574218</v>
      </c>
      <c r="G41" s="23">
        <v>595030</v>
      </c>
    </row>
    <row r="42" spans="1:7" ht="14.25" thickTop="1">
      <c r="A42" s="2" t="s">
        <v>81</v>
      </c>
      <c r="B42" s="22">
        <v>69150</v>
      </c>
      <c r="C42" s="22">
        <v>50550</v>
      </c>
      <c r="D42" s="22">
        <v>51150</v>
      </c>
      <c r="E42" s="22">
        <v>75650</v>
      </c>
      <c r="F42" s="22">
        <v>71450</v>
      </c>
      <c r="G42" s="22">
        <v>66850</v>
      </c>
    </row>
    <row r="43" spans="1:7" ht="13.5">
      <c r="A43" s="2" t="s">
        <v>82</v>
      </c>
      <c r="B43" s="22"/>
      <c r="C43" s="22">
        <v>40000</v>
      </c>
      <c r="D43" s="22"/>
      <c r="E43" s="22">
        <v>30000</v>
      </c>
      <c r="F43" s="22">
        <v>35000</v>
      </c>
      <c r="G43" s="22">
        <v>40000</v>
      </c>
    </row>
    <row r="44" spans="1:7" ht="13.5">
      <c r="A44" s="2" t="s">
        <v>83</v>
      </c>
      <c r="B44" s="22">
        <v>28128</v>
      </c>
      <c r="C44" s="22">
        <v>12477</v>
      </c>
      <c r="D44" s="22">
        <v>8866</v>
      </c>
      <c r="E44" s="22">
        <v>5695</v>
      </c>
      <c r="F44" s="22">
        <v>5337</v>
      </c>
      <c r="G44" s="22">
        <v>32485</v>
      </c>
    </row>
    <row r="45" spans="1:7" ht="13.5">
      <c r="A45" s="2" t="s">
        <v>84</v>
      </c>
      <c r="B45" s="22">
        <v>5000</v>
      </c>
      <c r="C45" s="22">
        <v>10000</v>
      </c>
      <c r="D45" s="22">
        <v>20000</v>
      </c>
      <c r="E45" s="22">
        <v>20000</v>
      </c>
      <c r="F45" s="22">
        <v>26000</v>
      </c>
      <c r="G45" s="22">
        <v>5000</v>
      </c>
    </row>
    <row r="46" spans="1:7" ht="13.5">
      <c r="A46" s="2" t="s">
        <v>85</v>
      </c>
      <c r="B46" s="22">
        <v>638</v>
      </c>
      <c r="C46" s="22">
        <v>608</v>
      </c>
      <c r="D46" s="22">
        <v>223</v>
      </c>
      <c r="E46" s="22">
        <v>229</v>
      </c>
      <c r="F46" s="22">
        <v>436</v>
      </c>
      <c r="G46" s="22">
        <v>1015</v>
      </c>
    </row>
    <row r="47" spans="1:7" ht="13.5">
      <c r="A47" s="2" t="s">
        <v>86</v>
      </c>
      <c r="B47" s="22">
        <v>378</v>
      </c>
      <c r="C47" s="22">
        <v>489</v>
      </c>
      <c r="D47" s="22">
        <v>521</v>
      </c>
      <c r="E47" s="22">
        <v>484</v>
      </c>
      <c r="F47" s="22">
        <v>452</v>
      </c>
      <c r="G47" s="22">
        <v>1347</v>
      </c>
    </row>
    <row r="48" spans="1:7" ht="13.5">
      <c r="A48" s="2" t="s">
        <v>87</v>
      </c>
      <c r="B48" s="22">
        <v>28</v>
      </c>
      <c r="C48" s="22">
        <v>18</v>
      </c>
      <c r="D48" s="22"/>
      <c r="E48" s="22">
        <v>41</v>
      </c>
      <c r="F48" s="22">
        <v>1</v>
      </c>
      <c r="G48" s="22"/>
    </row>
    <row r="49" spans="1:7" ht="13.5">
      <c r="A49" s="2" t="s">
        <v>88</v>
      </c>
      <c r="B49" s="22">
        <v>217</v>
      </c>
      <c r="C49" s="22">
        <v>208</v>
      </c>
      <c r="D49" s="22">
        <v>224</v>
      </c>
      <c r="E49" s="22">
        <v>237</v>
      </c>
      <c r="F49" s="22">
        <v>253</v>
      </c>
      <c r="G49" s="22">
        <v>513</v>
      </c>
    </row>
    <row r="50" spans="1:7" ht="13.5">
      <c r="A50" s="2" t="s">
        <v>89</v>
      </c>
      <c r="B50" s="22">
        <v>182</v>
      </c>
      <c r="C50" s="22">
        <v>196</v>
      </c>
      <c r="D50" s="22">
        <v>204</v>
      </c>
      <c r="E50" s="22">
        <v>137</v>
      </c>
      <c r="F50" s="22">
        <v>225</v>
      </c>
      <c r="G50" s="22">
        <v>218</v>
      </c>
    </row>
    <row r="51" spans="1:7" ht="13.5">
      <c r="A51" s="2" t="s">
        <v>61</v>
      </c>
      <c r="B51" s="22">
        <v>334</v>
      </c>
      <c r="C51" s="22">
        <v>320</v>
      </c>
      <c r="D51" s="22">
        <v>310</v>
      </c>
      <c r="E51" s="22">
        <v>277</v>
      </c>
      <c r="F51" s="22">
        <v>280</v>
      </c>
      <c r="G51" s="22">
        <v>304</v>
      </c>
    </row>
    <row r="52" spans="1:7" ht="13.5">
      <c r="A52" s="2" t="s">
        <v>90</v>
      </c>
      <c r="B52" s="22">
        <v>104057</v>
      </c>
      <c r="C52" s="22">
        <v>114869</v>
      </c>
      <c r="D52" s="22">
        <v>121032</v>
      </c>
      <c r="E52" s="22">
        <v>132752</v>
      </c>
      <c r="F52" s="22">
        <v>139435</v>
      </c>
      <c r="G52" s="22">
        <v>147815</v>
      </c>
    </row>
    <row r="53" spans="1:7" ht="13.5">
      <c r="A53" s="2" t="s">
        <v>91</v>
      </c>
      <c r="B53" s="22">
        <v>82000</v>
      </c>
      <c r="C53" s="22">
        <v>52000</v>
      </c>
      <c r="D53" s="22">
        <v>67000</v>
      </c>
      <c r="E53" s="22">
        <v>55000</v>
      </c>
      <c r="F53" s="22">
        <v>60000</v>
      </c>
      <c r="G53" s="22">
        <v>95000</v>
      </c>
    </row>
    <row r="54" spans="1:7" ht="13.5">
      <c r="A54" s="2" t="s">
        <v>92</v>
      </c>
      <c r="B54" s="22">
        <v>87500</v>
      </c>
      <c r="C54" s="22">
        <v>92500</v>
      </c>
      <c r="D54" s="22">
        <v>86900</v>
      </c>
      <c r="E54" s="22">
        <v>63400</v>
      </c>
      <c r="F54" s="22">
        <v>60000</v>
      </c>
      <c r="G54" s="22">
        <v>27000</v>
      </c>
    </row>
    <row r="55" spans="1:7" ht="13.5">
      <c r="A55" s="2" t="s">
        <v>61</v>
      </c>
      <c r="B55" s="22">
        <v>67</v>
      </c>
      <c r="C55" s="22">
        <v>67</v>
      </c>
      <c r="D55" s="22">
        <v>73</v>
      </c>
      <c r="E55" s="22">
        <v>85</v>
      </c>
      <c r="F55" s="22">
        <v>85</v>
      </c>
      <c r="G55" s="22">
        <v>797</v>
      </c>
    </row>
    <row r="56" spans="1:7" ht="13.5">
      <c r="A56" s="2" t="s">
        <v>93</v>
      </c>
      <c r="B56" s="22">
        <v>169567</v>
      </c>
      <c r="C56" s="22">
        <v>144567</v>
      </c>
      <c r="D56" s="22">
        <v>153973</v>
      </c>
      <c r="E56" s="22">
        <v>158017</v>
      </c>
      <c r="F56" s="22">
        <v>159617</v>
      </c>
      <c r="G56" s="22">
        <v>162329</v>
      </c>
    </row>
    <row r="57" spans="1:7" ht="14.25" thickBot="1">
      <c r="A57" s="5" t="s">
        <v>94</v>
      </c>
      <c r="B57" s="23">
        <v>273624</v>
      </c>
      <c r="C57" s="23">
        <v>259436</v>
      </c>
      <c r="D57" s="23">
        <v>275005</v>
      </c>
      <c r="E57" s="23">
        <v>290770</v>
      </c>
      <c r="F57" s="23">
        <v>299053</v>
      </c>
      <c r="G57" s="23">
        <v>310144</v>
      </c>
    </row>
    <row r="58" spans="1:7" ht="14.25" thickTop="1">
      <c r="A58" s="2" t="s">
        <v>95</v>
      </c>
      <c r="B58" s="22">
        <v>35920</v>
      </c>
      <c r="C58" s="22">
        <v>35920</v>
      </c>
      <c r="D58" s="22">
        <v>35920</v>
      </c>
      <c r="E58" s="22">
        <v>35920</v>
      </c>
      <c r="F58" s="22">
        <v>35920</v>
      </c>
      <c r="G58" s="22">
        <v>35920</v>
      </c>
    </row>
    <row r="59" spans="1:7" ht="13.5">
      <c r="A59" s="3" t="s">
        <v>96</v>
      </c>
      <c r="B59" s="22">
        <v>91307</v>
      </c>
      <c r="C59" s="22">
        <v>91307</v>
      </c>
      <c r="D59" s="22">
        <v>91307</v>
      </c>
      <c r="E59" s="22">
        <v>91307</v>
      </c>
      <c r="F59" s="22">
        <v>91307</v>
      </c>
      <c r="G59" s="22">
        <v>91307</v>
      </c>
    </row>
    <row r="60" spans="1:7" ht="13.5">
      <c r="A60" s="3" t="s">
        <v>97</v>
      </c>
      <c r="B60" s="22">
        <v>91307</v>
      </c>
      <c r="C60" s="22">
        <v>91307</v>
      </c>
      <c r="D60" s="22">
        <v>91307</v>
      </c>
      <c r="E60" s="22">
        <v>91307</v>
      </c>
      <c r="F60" s="22">
        <v>91307</v>
      </c>
      <c r="G60" s="22">
        <v>91307</v>
      </c>
    </row>
    <row r="61" spans="1:7" ht="13.5">
      <c r="A61" s="3" t="s">
        <v>98</v>
      </c>
      <c r="B61" s="22">
        <v>8980</v>
      </c>
      <c r="C61" s="22">
        <v>8980</v>
      </c>
      <c r="D61" s="22">
        <v>8980</v>
      </c>
      <c r="E61" s="22">
        <v>8980</v>
      </c>
      <c r="F61" s="22">
        <v>8980</v>
      </c>
      <c r="G61" s="22">
        <v>8980</v>
      </c>
    </row>
    <row r="62" spans="1:7" ht="13.5">
      <c r="A62" s="4" t="s">
        <v>99</v>
      </c>
      <c r="B62" s="22">
        <v>135600</v>
      </c>
      <c r="C62" s="22">
        <v>135600</v>
      </c>
      <c r="D62" s="22">
        <v>135600</v>
      </c>
      <c r="E62" s="22">
        <v>135600</v>
      </c>
      <c r="F62" s="22">
        <v>135600</v>
      </c>
      <c r="G62" s="22">
        <v>185600</v>
      </c>
    </row>
    <row r="63" spans="1:7" ht="13.5">
      <c r="A63" s="4" t="s">
        <v>100</v>
      </c>
      <c r="B63" s="22">
        <v>51733</v>
      </c>
      <c r="C63" s="22">
        <v>48696</v>
      </c>
      <c r="D63" s="22">
        <v>56816</v>
      </c>
      <c r="E63" s="22">
        <v>61054</v>
      </c>
      <c r="F63" s="22">
        <v>62852</v>
      </c>
      <c r="G63" s="22">
        <v>13463</v>
      </c>
    </row>
    <row r="64" spans="1:7" ht="13.5">
      <c r="A64" s="3" t="s">
        <v>101</v>
      </c>
      <c r="B64" s="22">
        <v>196313</v>
      </c>
      <c r="C64" s="22">
        <v>193276</v>
      </c>
      <c r="D64" s="22">
        <v>201396</v>
      </c>
      <c r="E64" s="22">
        <v>205634</v>
      </c>
      <c r="F64" s="22">
        <v>207433</v>
      </c>
      <c r="G64" s="22">
        <v>208046</v>
      </c>
    </row>
    <row r="65" spans="1:7" ht="13.5">
      <c r="A65" s="2" t="s">
        <v>102</v>
      </c>
      <c r="B65" s="22">
        <v>-53889</v>
      </c>
      <c r="C65" s="22">
        <v>-53888</v>
      </c>
      <c r="D65" s="22">
        <v>-53888</v>
      </c>
      <c r="E65" s="22">
        <v>-53885</v>
      </c>
      <c r="F65" s="22">
        <v>-53873</v>
      </c>
      <c r="G65" s="22">
        <v>-49544</v>
      </c>
    </row>
    <row r="66" spans="1:7" ht="13.5">
      <c r="A66" s="2" t="s">
        <v>103</v>
      </c>
      <c r="B66" s="22">
        <v>269652</v>
      </c>
      <c r="C66" s="22">
        <v>266616</v>
      </c>
      <c r="D66" s="22">
        <v>274736</v>
      </c>
      <c r="E66" s="22">
        <v>278978</v>
      </c>
      <c r="F66" s="22">
        <v>280789</v>
      </c>
      <c r="G66" s="22">
        <v>285729</v>
      </c>
    </row>
    <row r="67" spans="1:7" ht="13.5">
      <c r="A67" s="2" t="s">
        <v>104</v>
      </c>
      <c r="B67" s="22">
        <v>4254</v>
      </c>
      <c r="C67" s="22">
        <v>182</v>
      </c>
      <c r="D67" s="22">
        <v>-3748</v>
      </c>
      <c r="E67" s="22">
        <v>-3694</v>
      </c>
      <c r="F67" s="22">
        <v>-5623</v>
      </c>
      <c r="G67" s="22">
        <v>-843</v>
      </c>
    </row>
    <row r="68" spans="1:7" ht="13.5">
      <c r="A68" s="2" t="s">
        <v>105</v>
      </c>
      <c r="B68" s="22">
        <v>4254</v>
      </c>
      <c r="C68" s="22">
        <v>182</v>
      </c>
      <c r="D68" s="22">
        <v>-3748</v>
      </c>
      <c r="E68" s="22">
        <v>-3694</v>
      </c>
      <c r="F68" s="22">
        <v>-5623</v>
      </c>
      <c r="G68" s="22">
        <v>-843</v>
      </c>
    </row>
    <row r="69" spans="1:7" ht="13.5">
      <c r="A69" s="6" t="s">
        <v>106</v>
      </c>
      <c r="B69" s="22">
        <v>25</v>
      </c>
      <c r="C69" s="22"/>
      <c r="D69" s="22"/>
      <c r="E69" s="22"/>
      <c r="F69" s="22"/>
      <c r="G69" s="22"/>
    </row>
    <row r="70" spans="1:7" ht="13.5">
      <c r="A70" s="6" t="s">
        <v>107</v>
      </c>
      <c r="B70" s="22">
        <v>273932</v>
      </c>
      <c r="C70" s="22">
        <v>266798</v>
      </c>
      <c r="D70" s="22">
        <v>270988</v>
      </c>
      <c r="E70" s="22">
        <v>275283</v>
      </c>
      <c r="F70" s="22">
        <v>275165</v>
      </c>
      <c r="G70" s="22">
        <v>284886</v>
      </c>
    </row>
    <row r="71" spans="1:7" ht="14.25" thickBot="1">
      <c r="A71" s="7" t="s">
        <v>108</v>
      </c>
      <c r="B71" s="22">
        <v>547556</v>
      </c>
      <c r="C71" s="22">
        <v>526235</v>
      </c>
      <c r="D71" s="22">
        <v>545993</v>
      </c>
      <c r="E71" s="22">
        <v>566053</v>
      </c>
      <c r="F71" s="22">
        <v>574218</v>
      </c>
      <c r="G71" s="22">
        <v>595030</v>
      </c>
    </row>
    <row r="72" spans="1:7" ht="14.25" thickTop="1">
      <c r="A72" s="8"/>
      <c r="B72" s="24"/>
      <c r="C72" s="24"/>
      <c r="D72" s="24"/>
      <c r="E72" s="24"/>
      <c r="F72" s="24"/>
      <c r="G72" s="24"/>
    </row>
    <row r="74" ht="13.5">
      <c r="A74" s="20" t="s">
        <v>113</v>
      </c>
    </row>
    <row r="75" ht="13.5">
      <c r="A75" s="20" t="s">
        <v>114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2014-02-11T05:33:24Z</dcterms:created>
  <dcterms:modified xsi:type="dcterms:W3CDTF">2014-02-11T05:33:32Z</dcterms:modified>
  <cp:category/>
  <cp:version/>
  <cp:contentType/>
  <cp:contentStatus/>
</cp:coreProperties>
</file>