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20100" windowHeight="13275" activeTab="0"/>
  </bookViews>
  <sheets>
    <sheet name="連結・損益計算書" sheetId="1" r:id="rId1"/>
    <sheet name="連結・キャッシュフロー計算書" sheetId="2" r:id="rId2"/>
    <sheet name="連結・貸借対照表" sheetId="3" r:id="rId3"/>
    <sheet name="個別・損益計算書" sheetId="4" r:id="rId4"/>
    <sheet name="個別・貸借対照表" sheetId="5" r:id="rId5"/>
  </sheets>
  <definedNames/>
  <calcPr fullCalcOnLoad="1"/>
</workbook>
</file>

<file path=xl/sharedStrings.xml><?xml version="1.0" encoding="utf-8"?>
<sst xmlns="http://schemas.openxmlformats.org/spreadsheetml/2006/main" count="637" uniqueCount="245">
  <si>
    <t>少数株主持分</t>
  </si>
  <si>
    <t>連結・貸借対照表</t>
  </si>
  <si>
    <t>累積四半期</t>
  </si>
  <si>
    <t>2013/03/01</t>
  </si>
  <si>
    <t>減損損失</t>
  </si>
  <si>
    <t>のれん償却額</t>
  </si>
  <si>
    <t>貸倒引当金の増減額（△は減少）</t>
  </si>
  <si>
    <t>賞与引当金の増減額（△は減少）</t>
  </si>
  <si>
    <t>退職給付引当金の増減額（△は減少）</t>
  </si>
  <si>
    <t>役員退職慰労引当金の増減額（△は減少）</t>
  </si>
  <si>
    <t>利息返還損失引当金の増減額（△は減少）</t>
  </si>
  <si>
    <t>建物等撤去引当金の増減額（△は減少）</t>
  </si>
  <si>
    <t>受取利息及び受取配当金</t>
  </si>
  <si>
    <t>持分法による投資損益（△は益）</t>
  </si>
  <si>
    <t>固定資産売却損益（△は益）</t>
  </si>
  <si>
    <t>売上債権の増減額（△は増加）</t>
  </si>
  <si>
    <t>営業貸付金の増減額（△は増加）</t>
  </si>
  <si>
    <t>たな卸資産の増減額（△は増加）</t>
  </si>
  <si>
    <t>仕入債務の増減額（△は減少）</t>
  </si>
  <si>
    <t>小計</t>
  </si>
  <si>
    <t>利息及び配当金の受取額</t>
  </si>
  <si>
    <t>利息の支払額</t>
  </si>
  <si>
    <t>法人税等の支払額</t>
  </si>
  <si>
    <t>営業活動によるキャッシュ・フロー</t>
  </si>
  <si>
    <t>有形固定資産の取得による支出</t>
  </si>
  <si>
    <t>有形固定資産の売却による収入</t>
  </si>
  <si>
    <t>無形固定資産の取得による支出</t>
  </si>
  <si>
    <t>貸付金の回収による収入</t>
  </si>
  <si>
    <t>差入敷金保証金の支払による支出</t>
  </si>
  <si>
    <t>差入敷金保証金の戻入による収入</t>
  </si>
  <si>
    <t>預り敷金及び保証金の受入による収入</t>
  </si>
  <si>
    <t>預り敷金及び保証金の返還による支出</t>
  </si>
  <si>
    <t>投資活動によるキャッシュ・フロー</t>
  </si>
  <si>
    <t>短期借入金の純増減額（△は減少）</t>
  </si>
  <si>
    <t>長期借入れによる収入</t>
  </si>
  <si>
    <t>長期借入金の返済による支出</t>
  </si>
  <si>
    <t>リース債務の返済による支出</t>
  </si>
  <si>
    <t>自己株式の取得による支出</t>
  </si>
  <si>
    <t>配当金の支払額</t>
  </si>
  <si>
    <t>少数株主への配当金の支払額</t>
  </si>
  <si>
    <t>財務活動によるキャッシュ・フロー</t>
  </si>
  <si>
    <t>現金及び現金同等物に係る換算差額</t>
  </si>
  <si>
    <t>現金及び現金同等物の増減額（△は減少）</t>
  </si>
  <si>
    <t>現金及び現金同等物の残高</t>
  </si>
  <si>
    <t>連結・キャッシュフロー計算書</t>
  </si>
  <si>
    <t>受取利息及び配当金</t>
  </si>
  <si>
    <t>持分法による投資利益</t>
  </si>
  <si>
    <t>店舗閉鎖損失</t>
  </si>
  <si>
    <t>店舗閉鎖損失引当金繰入額</t>
  </si>
  <si>
    <t>少数株主損益調整前四半期純利益</t>
  </si>
  <si>
    <t>賃貸事業等売上高</t>
  </si>
  <si>
    <t>連結・損益計算書</t>
  </si>
  <si>
    <t>掲載元書類名</t>
  </si>
  <si>
    <t>元書類公開日</t>
  </si>
  <si>
    <t>財務諸表種目</t>
  </si>
  <si>
    <t>決算種目</t>
  </si>
  <si>
    <t>期首</t>
  </si>
  <si>
    <t>期末</t>
  </si>
  <si>
    <t>勘定科目　/　単位</t>
  </si>
  <si>
    <t>2013/05/24</t>
  </si>
  <si>
    <t>通期</t>
  </si>
  <si>
    <t>2013/02/28</t>
  </si>
  <si>
    <t>2012/02/29</t>
  </si>
  <si>
    <t>2012/05/25</t>
  </si>
  <si>
    <t>2011/02/28</t>
  </si>
  <si>
    <t>2011/05/25</t>
  </si>
  <si>
    <t>2010/02/28</t>
  </si>
  <si>
    <t>2010/05/28</t>
  </si>
  <si>
    <t>2009/02/28</t>
  </si>
  <si>
    <t>現金及び預金</t>
  </si>
  <si>
    <t>千円</t>
  </si>
  <si>
    <t>売掛金</t>
  </si>
  <si>
    <t>営業貸付金</t>
  </si>
  <si>
    <t>商品</t>
  </si>
  <si>
    <t>貯蔵品</t>
  </si>
  <si>
    <t>前払費用</t>
  </si>
  <si>
    <t>関係会社短期貸付金</t>
  </si>
  <si>
    <t>繰延税金資産</t>
  </si>
  <si>
    <t>その他</t>
  </si>
  <si>
    <t>貸倒引当金</t>
  </si>
  <si>
    <t>流動資産</t>
  </si>
  <si>
    <t>建物</t>
  </si>
  <si>
    <t>減価償却累計額</t>
  </si>
  <si>
    <t>建物（純額）</t>
  </si>
  <si>
    <t>構築物</t>
  </si>
  <si>
    <t>構築物（純額）</t>
  </si>
  <si>
    <t>機械及び装置</t>
  </si>
  <si>
    <t>機械及び装置（純額）</t>
  </si>
  <si>
    <t>車両運搬具</t>
  </si>
  <si>
    <t>車両運搬具（純額）</t>
  </si>
  <si>
    <t>工具、器具及び備品</t>
  </si>
  <si>
    <t>工具、器具及び備品（純額）</t>
  </si>
  <si>
    <t>土地</t>
  </si>
  <si>
    <t>リース資産</t>
  </si>
  <si>
    <t>建設仮勘定</t>
  </si>
  <si>
    <t>有形固定資産</t>
  </si>
  <si>
    <t>のれん</t>
  </si>
  <si>
    <t>借地権</t>
  </si>
  <si>
    <t>ソフトウエア</t>
  </si>
  <si>
    <t>施設利用権</t>
  </si>
  <si>
    <t>電話加入権</t>
  </si>
  <si>
    <t>無形固定資産</t>
  </si>
  <si>
    <t>投資有価証券</t>
  </si>
  <si>
    <t>関係会社株式</t>
  </si>
  <si>
    <t>出資金</t>
  </si>
  <si>
    <t>長期貸付金</t>
  </si>
  <si>
    <t>関係会社長期貸付金</t>
  </si>
  <si>
    <t>長期前払費用</t>
  </si>
  <si>
    <t>差入保証金</t>
  </si>
  <si>
    <t>敷金</t>
  </si>
  <si>
    <t>投資損失引当金</t>
  </si>
  <si>
    <t>投資その他の資産</t>
  </si>
  <si>
    <t>固定資産</t>
  </si>
  <si>
    <t>資産</t>
  </si>
  <si>
    <t>支払手形</t>
  </si>
  <si>
    <t>買掛金</t>
  </si>
  <si>
    <t>短期借入金</t>
  </si>
  <si>
    <t>1年内返済予定の長期借入金</t>
  </si>
  <si>
    <t>リース債務</t>
  </si>
  <si>
    <t>未払金</t>
  </si>
  <si>
    <t>未払法人税等</t>
  </si>
  <si>
    <t>未払消費税等</t>
  </si>
  <si>
    <t>未払費用</t>
  </si>
  <si>
    <t>前受金</t>
  </si>
  <si>
    <t>預り金</t>
  </si>
  <si>
    <t>前受収益</t>
  </si>
  <si>
    <t>賞与引当金</t>
  </si>
  <si>
    <t>設備関係支払手形</t>
  </si>
  <si>
    <t>流動負債</t>
  </si>
  <si>
    <t>長期借入金</t>
  </si>
  <si>
    <t>退職給付引当金</t>
  </si>
  <si>
    <t>役員退職慰労引当金</t>
  </si>
  <si>
    <t>利息返還損失引当金</t>
  </si>
  <si>
    <t>建物等撤去引当金</t>
  </si>
  <si>
    <t>資産除去債務</t>
  </si>
  <si>
    <t>長期預り保証金</t>
  </si>
  <si>
    <t>長期預り敷金</t>
  </si>
  <si>
    <t>固定負債</t>
  </si>
  <si>
    <t>負債</t>
  </si>
  <si>
    <t>資本金</t>
  </si>
  <si>
    <t>資本準備金</t>
  </si>
  <si>
    <t>資本剰余金</t>
  </si>
  <si>
    <t>利益準備金</t>
  </si>
  <si>
    <t>固定資産圧縮積立金</t>
  </si>
  <si>
    <t>別途積立金</t>
  </si>
  <si>
    <t>繰越利益剰余金</t>
  </si>
  <si>
    <t>利益剰余金</t>
  </si>
  <si>
    <t>自己株式</t>
  </si>
  <si>
    <t>株主資本</t>
  </si>
  <si>
    <t>その他有価証券評価差額金</t>
  </si>
  <si>
    <t>評価・換算差額等</t>
  </si>
  <si>
    <t>純資産</t>
  </si>
  <si>
    <t>負債純資産</t>
  </si>
  <si>
    <t>証券コード</t>
  </si>
  <si>
    <t>企業名</t>
  </si>
  <si>
    <t>株式会社天満屋ストア</t>
  </si>
  <si>
    <t>個別・貸借対照表</t>
  </si>
  <si>
    <t>※　表は、XBRLで遡れる全ての決算期を表示しています。（過去にEDINETで公開された全てのXBRLファイルから最新データを選択し作成しています）</t>
  </si>
  <si>
    <t>※　直近決算期の勘定科目を元に一覧しています。（過去の勘定科目表記が異なる場合、一部データが表示されない場合があります）</t>
  </si>
  <si>
    <t>2012/03/01</t>
  </si>
  <si>
    <t>2011/03/01</t>
  </si>
  <si>
    <t>2010/03/01</t>
  </si>
  <si>
    <t>2009/03/01</t>
  </si>
  <si>
    <t>2008/03/01</t>
  </si>
  <si>
    <t>売上高</t>
  </si>
  <si>
    <t>商品期首たな卸高</t>
  </si>
  <si>
    <t>当期商品仕入高</t>
  </si>
  <si>
    <t>合計</t>
  </si>
  <si>
    <t>商品期末たな卸高</t>
  </si>
  <si>
    <t>売上原価</t>
  </si>
  <si>
    <t>売上総利益</t>
  </si>
  <si>
    <t>不動産賃貸収入</t>
  </si>
  <si>
    <t>共同配送手数料収入</t>
  </si>
  <si>
    <t>その他の営業収入</t>
  </si>
  <si>
    <t>営業収入</t>
  </si>
  <si>
    <t>営業総利益</t>
  </si>
  <si>
    <t>広告宣伝費</t>
  </si>
  <si>
    <t>販売諸費</t>
  </si>
  <si>
    <t>配送費</t>
  </si>
  <si>
    <t>水道光熱費</t>
  </si>
  <si>
    <t>従業員給料</t>
  </si>
  <si>
    <t>従業員賞与</t>
  </si>
  <si>
    <t>（うち賞与引当金繰入額）</t>
  </si>
  <si>
    <t>福利厚生費</t>
  </si>
  <si>
    <t>退職給付引当金繰入額</t>
  </si>
  <si>
    <t>賃借料</t>
  </si>
  <si>
    <t>修繕費</t>
  </si>
  <si>
    <t>事務用消耗品費</t>
  </si>
  <si>
    <t>貸倒引当金繰入額</t>
  </si>
  <si>
    <t>減価償却費</t>
  </si>
  <si>
    <t>販売費・一般管理費</t>
  </si>
  <si>
    <t>営業利益</t>
  </si>
  <si>
    <t>受取利息</t>
  </si>
  <si>
    <t>受取配当金</t>
  </si>
  <si>
    <t>営業外収益</t>
  </si>
  <si>
    <t>支払利息</t>
  </si>
  <si>
    <t>営業外費用</t>
  </si>
  <si>
    <t>経常利益</t>
  </si>
  <si>
    <t>退職給付制度終了益</t>
  </si>
  <si>
    <t>特別利益</t>
  </si>
  <si>
    <t>固定資産除却損</t>
  </si>
  <si>
    <t>固定資産売却損</t>
  </si>
  <si>
    <t>資産除去債務会計基準の適用に伴う影響額</t>
  </si>
  <si>
    <t>特別損失</t>
  </si>
  <si>
    <t>税引前四半期純利益</t>
  </si>
  <si>
    <t>法人税、住民税及び事業税</t>
  </si>
  <si>
    <t>法人税等調整額</t>
  </si>
  <si>
    <t>法人税等合計</t>
  </si>
  <si>
    <t>四半期純利益</t>
  </si>
  <si>
    <t>個別・損益計算書</t>
  </si>
  <si>
    <t>2014/01/14</t>
  </si>
  <si>
    <t>四半期</t>
  </si>
  <si>
    <t>2013/11/30</t>
  </si>
  <si>
    <t>2013/10/15</t>
  </si>
  <si>
    <t>2013/08/31</t>
  </si>
  <si>
    <t>2013/07/12</t>
  </si>
  <si>
    <t>2013/05/31</t>
  </si>
  <si>
    <t>2013/01/11</t>
  </si>
  <si>
    <t>2012/11/30</t>
  </si>
  <si>
    <t>2012/10/12</t>
  </si>
  <si>
    <t>2012/08/31</t>
  </si>
  <si>
    <t>2012/07/13</t>
  </si>
  <si>
    <t>2012/05/31</t>
  </si>
  <si>
    <t>2012/01/13</t>
  </si>
  <si>
    <t>2011/11/30</t>
  </si>
  <si>
    <t>2011/10/13</t>
  </si>
  <si>
    <t>2011/08/31</t>
  </si>
  <si>
    <t>2011/07/13</t>
  </si>
  <si>
    <t>2011/05/31</t>
  </si>
  <si>
    <t>2011/01/13</t>
  </si>
  <si>
    <t>2010/11/30</t>
  </si>
  <si>
    <t>2010/10/13</t>
  </si>
  <si>
    <t>2010/08/31</t>
  </si>
  <si>
    <t>2010/07/12</t>
  </si>
  <si>
    <t>2010/05/31</t>
  </si>
  <si>
    <t>2010/01/13</t>
  </si>
  <si>
    <t>2009/11/30</t>
  </si>
  <si>
    <t>2009/10/13</t>
  </si>
  <si>
    <t>2009/08/31</t>
  </si>
  <si>
    <t>2009/07/13</t>
  </si>
  <si>
    <t>2009/05/31</t>
  </si>
  <si>
    <t>建物及び構築物（純額）</t>
  </si>
  <si>
    <t>その他（純額）</t>
  </si>
  <si>
    <t>支払手形及び買掛金</t>
  </si>
  <si>
    <t>店舗閉鎖損失引当金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</si>
</sst>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9"/>
      <name val="ＭＳ Ｐゴシック"/>
      <family val="3"/>
    </font>
    <font>
      <sz val="6"/>
      <name val="ＭＳ Ｐゴシック"/>
      <family val="3"/>
    </font>
    <font>
      <u val="single"/>
      <sz val="9"/>
      <color indexed="12"/>
      <name val="ＭＳ Ｐゴシック"/>
      <family val="3"/>
    </font>
    <font>
      <sz val="9"/>
      <color indexed="23"/>
      <name val="ＭＳ Ｐゴシック"/>
      <family val="3"/>
    </font>
    <font>
      <sz val="9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3"/>
    </xf>
    <xf numFmtId="0" fontId="0" fillId="2" borderId="1" xfId="0" applyFill="1" applyBorder="1" applyAlignment="1">
      <alignment horizontal="left" vertical="center" indent="4"/>
    </xf>
    <xf numFmtId="0" fontId="0" fillId="2" borderId="1" xfId="0" applyFill="1" applyBorder="1" applyAlignment="1">
      <alignment horizontal="left" vertical="center" indent="5"/>
    </xf>
    <xf numFmtId="0" fontId="0" fillId="2" borderId="2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indent="3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2" fillId="0" borderId="3" xfId="16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0" xfId="0" applyFont="1" applyAlignment="1">
      <alignment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2" borderId="2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1"/>
    </xf>
    <xf numFmtId="176" fontId="4" fillId="0" borderId="3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0" fillId="2" borderId="4" xfId="0" applyFill="1" applyBorder="1" applyAlignment="1">
      <alignment horizontal="left" vertical="center" indent="2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2:U40"/>
  <sheetViews>
    <sheetView tabSelected="1"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21" width="17.83203125" style="0" customWidth="1"/>
  </cols>
  <sheetData>
    <row r="1" ht="12" thickBot="1"/>
    <row r="2" spans="1:21" ht="12" thickTop="1">
      <c r="A2" s="10" t="s">
        <v>153</v>
      </c>
      <c r="B2" s="14">
        <v>9846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</row>
    <row r="3" spans="1:21" ht="12" thickBot="1">
      <c r="A3" s="11" t="s">
        <v>154</v>
      </c>
      <c r="B3" s="1" t="s">
        <v>155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2" thickTop="1">
      <c r="A4" s="10" t="s">
        <v>52</v>
      </c>
      <c r="B4" s="15" t="str">
        <f>HYPERLINK("http://www.kabupro.jp/mark/20140114/S1000WZX.htm","四半期報告書")</f>
        <v>四半期報告書</v>
      </c>
      <c r="C4" s="15" t="str">
        <f>HYPERLINK("http://www.kabupro.jp/mark/20131015/S100068I.htm","四半期報告書")</f>
        <v>四半期報告書</v>
      </c>
      <c r="D4" s="15" t="str">
        <f>HYPERLINK("http://www.kabupro.jp/mark/20130712/S000E047.htm","四半期報告書")</f>
        <v>四半期報告書</v>
      </c>
      <c r="E4" s="15" t="str">
        <f>HYPERLINK("http://www.kabupro.jp/mark/20130524/S000DFDJ.htm","有価証券報告書")</f>
        <v>有価証券報告書</v>
      </c>
      <c r="F4" s="15" t="str">
        <f>HYPERLINK("http://www.kabupro.jp/mark/20140114/S1000WZX.htm","四半期報告書")</f>
        <v>四半期報告書</v>
      </c>
      <c r="G4" s="15" t="str">
        <f>HYPERLINK("http://www.kabupro.jp/mark/20131015/S100068I.htm","四半期報告書")</f>
        <v>四半期報告書</v>
      </c>
      <c r="H4" s="15" t="str">
        <f>HYPERLINK("http://www.kabupro.jp/mark/20130712/S000E047.htm","四半期報告書")</f>
        <v>四半期報告書</v>
      </c>
      <c r="I4" s="15" t="str">
        <f>HYPERLINK("http://www.kabupro.jp/mark/20130524/S000DFDJ.htm","有価証券報告書")</f>
        <v>有価証券報告書</v>
      </c>
      <c r="J4" s="15" t="str">
        <f>HYPERLINK("http://www.kabupro.jp/mark/20130111/S000CLDT.htm","四半期報告書")</f>
        <v>四半期報告書</v>
      </c>
      <c r="K4" s="15" t="str">
        <f>HYPERLINK("http://www.kabupro.jp/mark/20121012/S000C1PV.htm","四半期報告書")</f>
        <v>四半期報告書</v>
      </c>
      <c r="L4" s="15" t="str">
        <f>HYPERLINK("http://www.kabupro.jp/mark/20120713/S000BGWU.htm","四半期報告書")</f>
        <v>四半期報告書</v>
      </c>
      <c r="M4" s="15" t="str">
        <f>HYPERLINK("http://www.kabupro.jp/mark/20120525/S000AVZL.htm","有価証券報告書")</f>
        <v>有価証券報告書</v>
      </c>
      <c r="N4" s="15" t="str">
        <f>HYPERLINK("http://www.kabupro.jp/mark/20120113/S000A1WW.htm","四半期報告書")</f>
        <v>四半期報告書</v>
      </c>
      <c r="O4" s="15" t="str">
        <f>HYPERLINK("http://www.kabupro.jp/mark/20111013/S0009HLT.htm","四半期報告書")</f>
        <v>四半期報告書</v>
      </c>
      <c r="P4" s="15" t="str">
        <f>HYPERLINK("http://www.kabupro.jp/mark/20110713/S0008W5E.htm","四半期報告書")</f>
        <v>四半期報告書</v>
      </c>
      <c r="Q4" s="15" t="str">
        <f>HYPERLINK("http://www.kabupro.jp/mark/20110525/S0008C14.htm","有価証券報告書")</f>
        <v>有価証券報告書</v>
      </c>
      <c r="R4" s="15" t="str">
        <f>HYPERLINK("http://www.kabupro.jp/mark/20110113/S0007IL7.htm","四半期報告書")</f>
        <v>四半期報告書</v>
      </c>
      <c r="S4" s="15" t="str">
        <f>HYPERLINK("http://www.kabupro.jp/mark/20101013/S0006X59.htm","四半期報告書")</f>
        <v>四半期報告書</v>
      </c>
      <c r="T4" s="15" t="str">
        <f>HYPERLINK("http://www.kabupro.jp/mark/20100712/S0006BVA.htm","四半期報告書")</f>
        <v>四半期報告書</v>
      </c>
      <c r="U4" s="15" t="str">
        <f>HYPERLINK("http://www.kabupro.jp/mark/20100528/S0005R9V.htm","有価証券報告書")</f>
        <v>有価証券報告書</v>
      </c>
    </row>
    <row r="5" spans="1:21" ht="12" thickBot="1">
      <c r="A5" s="11" t="s">
        <v>53</v>
      </c>
      <c r="B5" s="1" t="s">
        <v>210</v>
      </c>
      <c r="C5" s="1" t="s">
        <v>213</v>
      </c>
      <c r="D5" s="1" t="s">
        <v>215</v>
      </c>
      <c r="E5" s="1" t="s">
        <v>59</v>
      </c>
      <c r="F5" s="1" t="s">
        <v>210</v>
      </c>
      <c r="G5" s="1" t="s">
        <v>213</v>
      </c>
      <c r="H5" s="1" t="s">
        <v>215</v>
      </c>
      <c r="I5" s="1" t="s">
        <v>59</v>
      </c>
      <c r="J5" s="1" t="s">
        <v>217</v>
      </c>
      <c r="K5" s="1" t="s">
        <v>219</v>
      </c>
      <c r="L5" s="1" t="s">
        <v>221</v>
      </c>
      <c r="M5" s="1" t="s">
        <v>63</v>
      </c>
      <c r="N5" s="1" t="s">
        <v>223</v>
      </c>
      <c r="O5" s="1" t="s">
        <v>225</v>
      </c>
      <c r="P5" s="1" t="s">
        <v>227</v>
      </c>
      <c r="Q5" s="1" t="s">
        <v>65</v>
      </c>
      <c r="R5" s="1" t="s">
        <v>229</v>
      </c>
      <c r="S5" s="1" t="s">
        <v>231</v>
      </c>
      <c r="T5" s="1" t="s">
        <v>233</v>
      </c>
      <c r="U5" s="1" t="s">
        <v>67</v>
      </c>
    </row>
    <row r="6" spans="1:21" ht="12.75" thickBot="1" thickTop="1">
      <c r="A6" s="10" t="s">
        <v>54</v>
      </c>
      <c r="B6" s="18" t="s">
        <v>51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12" thickTop="1">
      <c r="A7" s="12" t="s">
        <v>55</v>
      </c>
      <c r="B7" s="14" t="s">
        <v>2</v>
      </c>
      <c r="C7" s="14" t="s">
        <v>2</v>
      </c>
      <c r="D7" s="14" t="s">
        <v>2</v>
      </c>
      <c r="E7" s="16" t="s">
        <v>60</v>
      </c>
      <c r="F7" s="14" t="s">
        <v>2</v>
      </c>
      <c r="G7" s="14" t="s">
        <v>2</v>
      </c>
      <c r="H7" s="14" t="s">
        <v>2</v>
      </c>
      <c r="I7" s="16" t="s">
        <v>60</v>
      </c>
      <c r="J7" s="14" t="s">
        <v>2</v>
      </c>
      <c r="K7" s="14" t="s">
        <v>2</v>
      </c>
      <c r="L7" s="14" t="s">
        <v>2</v>
      </c>
      <c r="M7" s="16" t="s">
        <v>60</v>
      </c>
      <c r="N7" s="14" t="s">
        <v>2</v>
      </c>
      <c r="O7" s="14" t="s">
        <v>2</v>
      </c>
      <c r="P7" s="14" t="s">
        <v>2</v>
      </c>
      <c r="Q7" s="16" t="s">
        <v>60</v>
      </c>
      <c r="R7" s="14" t="s">
        <v>2</v>
      </c>
      <c r="S7" s="14" t="s">
        <v>2</v>
      </c>
      <c r="T7" s="14" t="s">
        <v>2</v>
      </c>
      <c r="U7" s="16" t="s">
        <v>60</v>
      </c>
    </row>
    <row r="8" spans="1:21" ht="11.25">
      <c r="A8" s="13" t="s">
        <v>56</v>
      </c>
      <c r="B8" s="1" t="s">
        <v>3</v>
      </c>
      <c r="C8" s="1" t="s">
        <v>3</v>
      </c>
      <c r="D8" s="1" t="s">
        <v>3</v>
      </c>
      <c r="E8" s="17" t="s">
        <v>159</v>
      </c>
      <c r="F8" s="1" t="s">
        <v>159</v>
      </c>
      <c r="G8" s="1" t="s">
        <v>159</v>
      </c>
      <c r="H8" s="1" t="s">
        <v>159</v>
      </c>
      <c r="I8" s="17" t="s">
        <v>160</v>
      </c>
      <c r="J8" s="1" t="s">
        <v>160</v>
      </c>
      <c r="K8" s="1" t="s">
        <v>160</v>
      </c>
      <c r="L8" s="1" t="s">
        <v>160</v>
      </c>
      <c r="M8" s="17" t="s">
        <v>161</v>
      </c>
      <c r="N8" s="1" t="s">
        <v>161</v>
      </c>
      <c r="O8" s="1" t="s">
        <v>161</v>
      </c>
      <c r="P8" s="1" t="s">
        <v>161</v>
      </c>
      <c r="Q8" s="17" t="s">
        <v>162</v>
      </c>
      <c r="R8" s="1" t="s">
        <v>162</v>
      </c>
      <c r="S8" s="1" t="s">
        <v>162</v>
      </c>
      <c r="T8" s="1" t="s">
        <v>162</v>
      </c>
      <c r="U8" s="17" t="s">
        <v>163</v>
      </c>
    </row>
    <row r="9" spans="1:21" ht="11.25">
      <c r="A9" s="13" t="s">
        <v>57</v>
      </c>
      <c r="B9" s="1" t="s">
        <v>212</v>
      </c>
      <c r="C9" s="1" t="s">
        <v>214</v>
      </c>
      <c r="D9" s="1" t="s">
        <v>216</v>
      </c>
      <c r="E9" s="17" t="s">
        <v>61</v>
      </c>
      <c r="F9" s="1" t="s">
        <v>218</v>
      </c>
      <c r="G9" s="1" t="s">
        <v>220</v>
      </c>
      <c r="H9" s="1" t="s">
        <v>222</v>
      </c>
      <c r="I9" s="17" t="s">
        <v>62</v>
      </c>
      <c r="J9" s="1" t="s">
        <v>224</v>
      </c>
      <c r="K9" s="1" t="s">
        <v>226</v>
      </c>
      <c r="L9" s="1" t="s">
        <v>228</v>
      </c>
      <c r="M9" s="17" t="s">
        <v>64</v>
      </c>
      <c r="N9" s="1" t="s">
        <v>230</v>
      </c>
      <c r="O9" s="1" t="s">
        <v>232</v>
      </c>
      <c r="P9" s="1" t="s">
        <v>234</v>
      </c>
      <c r="Q9" s="17" t="s">
        <v>66</v>
      </c>
      <c r="R9" s="1" t="s">
        <v>236</v>
      </c>
      <c r="S9" s="1" t="s">
        <v>238</v>
      </c>
      <c r="T9" s="1" t="s">
        <v>240</v>
      </c>
      <c r="U9" s="17" t="s">
        <v>68</v>
      </c>
    </row>
    <row r="10" spans="1:21" ht="12" thickBot="1">
      <c r="A10" s="13" t="s">
        <v>58</v>
      </c>
      <c r="B10" s="1" t="s">
        <v>70</v>
      </c>
      <c r="C10" s="1" t="s">
        <v>70</v>
      </c>
      <c r="D10" s="1" t="s">
        <v>70</v>
      </c>
      <c r="E10" s="17" t="s">
        <v>70</v>
      </c>
      <c r="F10" s="1" t="s">
        <v>70</v>
      </c>
      <c r="G10" s="1" t="s">
        <v>70</v>
      </c>
      <c r="H10" s="1" t="s">
        <v>70</v>
      </c>
      <c r="I10" s="17" t="s">
        <v>70</v>
      </c>
      <c r="J10" s="1" t="s">
        <v>70</v>
      </c>
      <c r="K10" s="1" t="s">
        <v>70</v>
      </c>
      <c r="L10" s="1" t="s">
        <v>70</v>
      </c>
      <c r="M10" s="17" t="s">
        <v>70</v>
      </c>
      <c r="N10" s="1" t="s">
        <v>70</v>
      </c>
      <c r="O10" s="1" t="s">
        <v>70</v>
      </c>
      <c r="P10" s="1" t="s">
        <v>70</v>
      </c>
      <c r="Q10" s="17" t="s">
        <v>70</v>
      </c>
      <c r="R10" s="1" t="s">
        <v>70</v>
      </c>
      <c r="S10" s="1" t="s">
        <v>70</v>
      </c>
      <c r="T10" s="1" t="s">
        <v>70</v>
      </c>
      <c r="U10" s="17" t="s">
        <v>70</v>
      </c>
    </row>
    <row r="11" spans="1:21" ht="12" thickTop="1">
      <c r="A11" s="26" t="s">
        <v>164</v>
      </c>
      <c r="B11" s="27">
        <v>55613563</v>
      </c>
      <c r="C11" s="27">
        <v>37830726</v>
      </c>
      <c r="D11" s="27">
        <v>18682447</v>
      </c>
      <c r="E11" s="21">
        <v>76630529</v>
      </c>
      <c r="F11" s="27">
        <v>56857558</v>
      </c>
      <c r="G11" s="27">
        <v>38688242</v>
      </c>
      <c r="H11" s="27">
        <v>18916085</v>
      </c>
      <c r="I11" s="21">
        <v>77137414</v>
      </c>
      <c r="J11" s="27">
        <v>57148646</v>
      </c>
      <c r="K11" s="27">
        <v>38874938</v>
      </c>
      <c r="L11" s="27">
        <v>19004378</v>
      </c>
      <c r="M11" s="21">
        <v>80013442</v>
      </c>
      <c r="N11" s="27">
        <v>59634874</v>
      </c>
      <c r="O11" s="27">
        <v>40596272</v>
      </c>
      <c r="P11" s="27">
        <v>19819261</v>
      </c>
      <c r="Q11" s="21">
        <v>84291283</v>
      </c>
      <c r="R11" s="27">
        <v>62693514</v>
      </c>
      <c r="S11" s="27">
        <v>42756256</v>
      </c>
      <c r="T11" s="27">
        <v>21191809</v>
      </c>
      <c r="U11" s="21">
        <v>89579434</v>
      </c>
    </row>
    <row r="12" spans="1:21" ht="11.25">
      <c r="A12" s="7" t="s">
        <v>169</v>
      </c>
      <c r="B12" s="28">
        <v>42150777</v>
      </c>
      <c r="C12" s="28">
        <v>28669480</v>
      </c>
      <c r="D12" s="28">
        <v>14147768</v>
      </c>
      <c r="E12" s="22">
        <v>57678700</v>
      </c>
      <c r="F12" s="28">
        <v>42774069</v>
      </c>
      <c r="G12" s="28">
        <v>29110193</v>
      </c>
      <c r="H12" s="28">
        <v>14244913</v>
      </c>
      <c r="I12" s="22">
        <v>57896111</v>
      </c>
      <c r="J12" s="28">
        <v>42923615</v>
      </c>
      <c r="K12" s="28">
        <v>29237904</v>
      </c>
      <c r="L12" s="28">
        <v>14310635</v>
      </c>
      <c r="M12" s="22">
        <v>60190827</v>
      </c>
      <c r="N12" s="28">
        <v>44874434</v>
      </c>
      <c r="O12" s="28">
        <v>30628653</v>
      </c>
      <c r="P12" s="28">
        <v>14978074</v>
      </c>
      <c r="Q12" s="22">
        <v>63384267</v>
      </c>
      <c r="R12" s="28">
        <v>47160944</v>
      </c>
      <c r="S12" s="28">
        <v>32212323</v>
      </c>
      <c r="T12" s="28">
        <v>15993869</v>
      </c>
      <c r="U12" s="22">
        <v>67337574</v>
      </c>
    </row>
    <row r="13" spans="1:21" ht="11.25">
      <c r="A13" s="7" t="s">
        <v>170</v>
      </c>
      <c r="B13" s="28">
        <v>13462785</v>
      </c>
      <c r="C13" s="28">
        <v>9161246</v>
      </c>
      <c r="D13" s="28">
        <v>4534679</v>
      </c>
      <c r="E13" s="22">
        <v>18951828</v>
      </c>
      <c r="F13" s="28">
        <v>14083488</v>
      </c>
      <c r="G13" s="28">
        <v>9578049</v>
      </c>
      <c r="H13" s="28">
        <v>4671172</v>
      </c>
      <c r="I13" s="22">
        <v>19241303</v>
      </c>
      <c r="J13" s="28">
        <v>14225030</v>
      </c>
      <c r="K13" s="28">
        <v>9637033</v>
      </c>
      <c r="L13" s="28">
        <v>4693743</v>
      </c>
      <c r="M13" s="22">
        <v>19822614</v>
      </c>
      <c r="N13" s="28">
        <v>14760439</v>
      </c>
      <c r="O13" s="28">
        <v>9967619</v>
      </c>
      <c r="P13" s="28">
        <v>4841187</v>
      </c>
      <c r="Q13" s="22">
        <v>20907016</v>
      </c>
      <c r="R13" s="28">
        <v>15532569</v>
      </c>
      <c r="S13" s="28">
        <v>10543932</v>
      </c>
      <c r="T13" s="28">
        <v>5197939</v>
      </c>
      <c r="U13" s="22">
        <v>22241860</v>
      </c>
    </row>
    <row r="14" spans="1:21" ht="11.25">
      <c r="A14" s="7" t="s">
        <v>174</v>
      </c>
      <c r="B14" s="28">
        <v>2453875</v>
      </c>
      <c r="C14" s="28">
        <v>1660385</v>
      </c>
      <c r="D14" s="28">
        <v>819711</v>
      </c>
      <c r="E14" s="22">
        <v>3382849</v>
      </c>
      <c r="F14" s="28">
        <v>2501325</v>
      </c>
      <c r="G14" s="28">
        <v>1692302</v>
      </c>
      <c r="H14" s="28">
        <v>832527</v>
      </c>
      <c r="I14" s="22">
        <v>3373301</v>
      </c>
      <c r="J14" s="28">
        <v>2496937</v>
      </c>
      <c r="K14" s="28">
        <v>1688645</v>
      </c>
      <c r="L14" s="28">
        <v>818993</v>
      </c>
      <c r="M14" s="22">
        <v>3526206</v>
      </c>
      <c r="N14" s="28">
        <v>2632425</v>
      </c>
      <c r="O14" s="28">
        <v>1782037</v>
      </c>
      <c r="P14" s="28">
        <v>869083</v>
      </c>
      <c r="Q14" s="22">
        <v>3729656</v>
      </c>
      <c r="R14" s="28">
        <v>2804756</v>
      </c>
      <c r="S14" s="28">
        <v>1889682</v>
      </c>
      <c r="T14" s="28">
        <v>936215</v>
      </c>
      <c r="U14" s="22">
        <v>3909595</v>
      </c>
    </row>
    <row r="15" spans="1:21" ht="11.25">
      <c r="A15" s="7" t="s">
        <v>175</v>
      </c>
      <c r="B15" s="28">
        <v>15916661</v>
      </c>
      <c r="C15" s="28">
        <v>10821631</v>
      </c>
      <c r="D15" s="28">
        <v>5354390</v>
      </c>
      <c r="E15" s="22">
        <v>22334678</v>
      </c>
      <c r="F15" s="28">
        <v>16584814</v>
      </c>
      <c r="G15" s="28">
        <v>11270351</v>
      </c>
      <c r="H15" s="28">
        <v>5503699</v>
      </c>
      <c r="I15" s="22">
        <v>22614605</v>
      </c>
      <c r="J15" s="28">
        <v>16721967</v>
      </c>
      <c r="K15" s="28">
        <v>11325678</v>
      </c>
      <c r="L15" s="28">
        <v>5512737</v>
      </c>
      <c r="M15" s="22">
        <v>23348821</v>
      </c>
      <c r="N15" s="28">
        <v>17392865</v>
      </c>
      <c r="O15" s="28">
        <v>11749656</v>
      </c>
      <c r="P15" s="28">
        <v>5710270</v>
      </c>
      <c r="Q15" s="22">
        <v>24636673</v>
      </c>
      <c r="R15" s="28">
        <v>18337325</v>
      </c>
      <c r="S15" s="28">
        <v>12433614</v>
      </c>
      <c r="T15" s="28">
        <v>6134155</v>
      </c>
      <c r="U15" s="22">
        <v>26151456</v>
      </c>
    </row>
    <row r="16" spans="1:21" ht="11.25">
      <c r="A16" s="7" t="s">
        <v>190</v>
      </c>
      <c r="B16" s="28">
        <v>14762687</v>
      </c>
      <c r="C16" s="28">
        <v>9962904</v>
      </c>
      <c r="D16" s="28">
        <v>4866989</v>
      </c>
      <c r="E16" s="22">
        <v>20310382</v>
      </c>
      <c r="F16" s="28">
        <v>15195248</v>
      </c>
      <c r="G16" s="28">
        <v>10190046</v>
      </c>
      <c r="H16" s="28">
        <v>4972824</v>
      </c>
      <c r="I16" s="22">
        <v>20329051</v>
      </c>
      <c r="J16" s="28">
        <v>15273702</v>
      </c>
      <c r="K16" s="28">
        <v>10253876</v>
      </c>
      <c r="L16" s="28">
        <v>4974051</v>
      </c>
      <c r="M16" s="22">
        <v>21471726</v>
      </c>
      <c r="N16" s="28">
        <v>16193600</v>
      </c>
      <c r="O16" s="28">
        <v>10950327</v>
      </c>
      <c r="P16" s="28">
        <v>5370760</v>
      </c>
      <c r="Q16" s="22">
        <v>23269451</v>
      </c>
      <c r="R16" s="28">
        <v>17637932</v>
      </c>
      <c r="S16" s="28">
        <v>11890935</v>
      </c>
      <c r="T16" s="28">
        <v>5756960</v>
      </c>
      <c r="U16" s="22">
        <v>23853146</v>
      </c>
    </row>
    <row r="17" spans="1:21" ht="12" thickBot="1">
      <c r="A17" s="25" t="s">
        <v>191</v>
      </c>
      <c r="B17" s="29">
        <v>1153974</v>
      </c>
      <c r="C17" s="29">
        <v>858726</v>
      </c>
      <c r="D17" s="29">
        <v>487401</v>
      </c>
      <c r="E17" s="23">
        <v>2024295</v>
      </c>
      <c r="F17" s="29">
        <v>1389565</v>
      </c>
      <c r="G17" s="29">
        <v>1080304</v>
      </c>
      <c r="H17" s="29">
        <v>530874</v>
      </c>
      <c r="I17" s="23">
        <v>2285553</v>
      </c>
      <c r="J17" s="29">
        <v>1448265</v>
      </c>
      <c r="K17" s="29">
        <v>1071802</v>
      </c>
      <c r="L17" s="29">
        <v>538685</v>
      </c>
      <c r="M17" s="23">
        <v>1877094</v>
      </c>
      <c r="N17" s="29">
        <v>1199265</v>
      </c>
      <c r="O17" s="29">
        <v>799329</v>
      </c>
      <c r="P17" s="29">
        <v>339510</v>
      </c>
      <c r="Q17" s="23">
        <v>1367221</v>
      </c>
      <c r="R17" s="29">
        <v>699393</v>
      </c>
      <c r="S17" s="29">
        <v>542679</v>
      </c>
      <c r="T17" s="29">
        <v>377194</v>
      </c>
      <c r="U17" s="23">
        <v>2298309</v>
      </c>
    </row>
    <row r="18" spans="1:21" ht="12" thickTop="1">
      <c r="A18" s="6" t="s">
        <v>45</v>
      </c>
      <c r="B18" s="28">
        <v>9890</v>
      </c>
      <c r="C18" s="28">
        <v>9587</v>
      </c>
      <c r="D18" s="28">
        <v>6049</v>
      </c>
      <c r="E18" s="22">
        <v>31159</v>
      </c>
      <c r="F18" s="28">
        <v>28638</v>
      </c>
      <c r="G18" s="28">
        <v>26466</v>
      </c>
      <c r="H18" s="28">
        <v>9209</v>
      </c>
      <c r="I18" s="22">
        <v>55097</v>
      </c>
      <c r="J18" s="28">
        <v>11752</v>
      </c>
      <c r="K18" s="28">
        <v>10563</v>
      </c>
      <c r="L18" s="28">
        <v>7417</v>
      </c>
      <c r="M18" s="22">
        <v>31011</v>
      </c>
      <c r="N18" s="28">
        <v>28090</v>
      </c>
      <c r="O18" s="28">
        <v>18725</v>
      </c>
      <c r="P18" s="28">
        <v>15680</v>
      </c>
      <c r="Q18" s="22">
        <v>26173</v>
      </c>
      <c r="R18" s="28">
        <v>24190</v>
      </c>
      <c r="S18" s="28">
        <v>10690</v>
      </c>
      <c r="T18" s="28">
        <v>7687</v>
      </c>
      <c r="U18" s="22">
        <v>55802</v>
      </c>
    </row>
    <row r="19" spans="1:21" ht="11.25">
      <c r="A19" s="6" t="s">
        <v>46</v>
      </c>
      <c r="B19" s="28">
        <v>94920</v>
      </c>
      <c r="C19" s="28">
        <v>58171</v>
      </c>
      <c r="D19" s="28">
        <v>43774</v>
      </c>
      <c r="E19" s="22">
        <v>81445</v>
      </c>
      <c r="F19" s="28">
        <v>77936</v>
      </c>
      <c r="G19" s="28">
        <v>38898</v>
      </c>
      <c r="H19" s="28">
        <v>26498</v>
      </c>
      <c r="I19" s="22">
        <v>91212</v>
      </c>
      <c r="J19" s="28">
        <v>72100</v>
      </c>
      <c r="K19" s="28">
        <v>39312</v>
      </c>
      <c r="L19" s="28">
        <v>27969</v>
      </c>
      <c r="M19" s="22">
        <v>97866</v>
      </c>
      <c r="N19" s="28">
        <v>95835</v>
      </c>
      <c r="O19" s="28">
        <v>70143</v>
      </c>
      <c r="P19" s="28"/>
      <c r="Q19" s="22"/>
      <c r="R19" s="28"/>
      <c r="S19" s="28"/>
      <c r="T19" s="28"/>
      <c r="U19" s="22"/>
    </row>
    <row r="20" spans="1:21" ht="11.25">
      <c r="A20" s="6" t="s">
        <v>78</v>
      </c>
      <c r="B20" s="28">
        <v>12822</v>
      </c>
      <c r="C20" s="28">
        <v>7708</v>
      </c>
      <c r="D20" s="28">
        <v>3862</v>
      </c>
      <c r="E20" s="22">
        <v>27061</v>
      </c>
      <c r="F20" s="28">
        <v>11401</v>
      </c>
      <c r="G20" s="28">
        <v>5636</v>
      </c>
      <c r="H20" s="28">
        <v>1614</v>
      </c>
      <c r="I20" s="22">
        <v>37162</v>
      </c>
      <c r="J20" s="28">
        <v>25061</v>
      </c>
      <c r="K20" s="28">
        <v>10631</v>
      </c>
      <c r="L20" s="28">
        <v>6598</v>
      </c>
      <c r="M20" s="22">
        <v>26498</v>
      </c>
      <c r="N20" s="28">
        <v>14407</v>
      </c>
      <c r="O20" s="28">
        <v>3422</v>
      </c>
      <c r="P20" s="28">
        <v>1554</v>
      </c>
      <c r="Q20" s="22">
        <v>16712</v>
      </c>
      <c r="R20" s="28">
        <v>10412</v>
      </c>
      <c r="S20" s="28">
        <v>6395</v>
      </c>
      <c r="T20" s="28">
        <v>5036</v>
      </c>
      <c r="U20" s="22">
        <v>13872</v>
      </c>
    </row>
    <row r="21" spans="1:21" ht="11.25">
      <c r="A21" s="6" t="s">
        <v>194</v>
      </c>
      <c r="B21" s="28">
        <v>117634</v>
      </c>
      <c r="C21" s="28">
        <v>75468</v>
      </c>
      <c r="D21" s="28">
        <v>53686</v>
      </c>
      <c r="E21" s="22">
        <v>139666</v>
      </c>
      <c r="F21" s="28">
        <v>117976</v>
      </c>
      <c r="G21" s="28">
        <v>71002</v>
      </c>
      <c r="H21" s="28">
        <v>37321</v>
      </c>
      <c r="I21" s="22">
        <v>183472</v>
      </c>
      <c r="J21" s="28">
        <v>108914</v>
      </c>
      <c r="K21" s="28">
        <v>60507</v>
      </c>
      <c r="L21" s="28">
        <v>41985</v>
      </c>
      <c r="M21" s="22">
        <v>155376</v>
      </c>
      <c r="N21" s="28">
        <v>138333</v>
      </c>
      <c r="O21" s="28">
        <v>92290</v>
      </c>
      <c r="P21" s="28">
        <v>17234</v>
      </c>
      <c r="Q21" s="22">
        <v>56512</v>
      </c>
      <c r="R21" s="28">
        <v>48229</v>
      </c>
      <c r="S21" s="28">
        <v>30711</v>
      </c>
      <c r="T21" s="28">
        <v>26022</v>
      </c>
      <c r="U21" s="22">
        <v>148736</v>
      </c>
    </row>
    <row r="22" spans="1:21" ht="11.25">
      <c r="A22" s="6" t="s">
        <v>195</v>
      </c>
      <c r="B22" s="28">
        <v>246573</v>
      </c>
      <c r="C22" s="28">
        <v>168484</v>
      </c>
      <c r="D22" s="28">
        <v>86203</v>
      </c>
      <c r="E22" s="22">
        <v>373331</v>
      </c>
      <c r="F22" s="28">
        <v>287451</v>
      </c>
      <c r="G22" s="28">
        <v>195890</v>
      </c>
      <c r="H22" s="28">
        <v>100546</v>
      </c>
      <c r="I22" s="22">
        <v>440756</v>
      </c>
      <c r="J22" s="28">
        <v>340143</v>
      </c>
      <c r="K22" s="28">
        <v>232238</v>
      </c>
      <c r="L22" s="28">
        <v>119454</v>
      </c>
      <c r="M22" s="22">
        <v>520116</v>
      </c>
      <c r="N22" s="28">
        <v>401624</v>
      </c>
      <c r="O22" s="28">
        <v>273580</v>
      </c>
      <c r="P22" s="28">
        <v>139593</v>
      </c>
      <c r="Q22" s="22">
        <v>585462</v>
      </c>
      <c r="R22" s="28">
        <v>445708</v>
      </c>
      <c r="S22" s="28">
        <v>299729</v>
      </c>
      <c r="T22" s="28">
        <v>152651</v>
      </c>
      <c r="U22" s="22">
        <v>651140</v>
      </c>
    </row>
    <row r="23" spans="1:21" ht="11.25">
      <c r="A23" s="6" t="s">
        <v>78</v>
      </c>
      <c r="B23" s="28">
        <v>24498</v>
      </c>
      <c r="C23" s="28">
        <v>4713</v>
      </c>
      <c r="D23" s="28">
        <v>2455</v>
      </c>
      <c r="E23" s="22">
        <v>10151</v>
      </c>
      <c r="F23" s="28">
        <v>7876</v>
      </c>
      <c r="G23" s="28">
        <v>5476</v>
      </c>
      <c r="H23" s="28">
        <v>2606</v>
      </c>
      <c r="I23" s="22">
        <v>12575</v>
      </c>
      <c r="J23" s="28">
        <v>8239</v>
      </c>
      <c r="K23" s="28">
        <v>5530</v>
      </c>
      <c r="L23" s="28">
        <v>2734</v>
      </c>
      <c r="M23" s="22">
        <v>11594</v>
      </c>
      <c r="N23" s="28">
        <v>6868</v>
      </c>
      <c r="O23" s="28">
        <v>4285</v>
      </c>
      <c r="P23" s="28">
        <v>2146</v>
      </c>
      <c r="Q23" s="22">
        <v>9568</v>
      </c>
      <c r="R23" s="28">
        <v>7558</v>
      </c>
      <c r="S23" s="28">
        <v>5294</v>
      </c>
      <c r="T23" s="28">
        <v>2930</v>
      </c>
      <c r="U23" s="22">
        <v>9348</v>
      </c>
    </row>
    <row r="24" spans="1:21" ht="11.25">
      <c r="A24" s="6" t="s">
        <v>196</v>
      </c>
      <c r="B24" s="28">
        <v>271071</v>
      </c>
      <c r="C24" s="28">
        <v>173198</v>
      </c>
      <c r="D24" s="28">
        <v>88658</v>
      </c>
      <c r="E24" s="22">
        <v>383482</v>
      </c>
      <c r="F24" s="28">
        <v>295327</v>
      </c>
      <c r="G24" s="28">
        <v>201366</v>
      </c>
      <c r="H24" s="28">
        <v>103152</v>
      </c>
      <c r="I24" s="22">
        <v>453332</v>
      </c>
      <c r="J24" s="28">
        <v>348382</v>
      </c>
      <c r="K24" s="28">
        <v>237769</v>
      </c>
      <c r="L24" s="28">
        <v>122189</v>
      </c>
      <c r="M24" s="22">
        <v>531710</v>
      </c>
      <c r="N24" s="28">
        <v>408492</v>
      </c>
      <c r="O24" s="28">
        <v>277865</v>
      </c>
      <c r="P24" s="28">
        <v>141739</v>
      </c>
      <c r="Q24" s="22">
        <v>595030</v>
      </c>
      <c r="R24" s="28">
        <v>453266</v>
      </c>
      <c r="S24" s="28">
        <v>305023</v>
      </c>
      <c r="T24" s="28">
        <v>155581</v>
      </c>
      <c r="U24" s="22">
        <v>660488</v>
      </c>
    </row>
    <row r="25" spans="1:21" ht="12" thickBot="1">
      <c r="A25" s="25" t="s">
        <v>197</v>
      </c>
      <c r="B25" s="29">
        <v>1000536</v>
      </c>
      <c r="C25" s="29">
        <v>760996</v>
      </c>
      <c r="D25" s="29">
        <v>452429</v>
      </c>
      <c r="E25" s="23">
        <v>1780478</v>
      </c>
      <c r="F25" s="29">
        <v>1212214</v>
      </c>
      <c r="G25" s="29">
        <v>949940</v>
      </c>
      <c r="H25" s="29">
        <v>465044</v>
      </c>
      <c r="I25" s="23">
        <v>2015694</v>
      </c>
      <c r="J25" s="29">
        <v>1208796</v>
      </c>
      <c r="K25" s="29">
        <v>894540</v>
      </c>
      <c r="L25" s="29">
        <v>458481</v>
      </c>
      <c r="M25" s="23">
        <v>1500761</v>
      </c>
      <c r="N25" s="29">
        <v>929105</v>
      </c>
      <c r="O25" s="29">
        <v>613754</v>
      </c>
      <c r="P25" s="29">
        <v>215006</v>
      </c>
      <c r="Q25" s="23">
        <v>828703</v>
      </c>
      <c r="R25" s="29">
        <v>294356</v>
      </c>
      <c r="S25" s="29">
        <v>268366</v>
      </c>
      <c r="T25" s="29">
        <v>247635</v>
      </c>
      <c r="U25" s="23">
        <v>1786557</v>
      </c>
    </row>
    <row r="26" spans="1:21" ht="12" thickTop="1">
      <c r="A26" s="6" t="s">
        <v>200</v>
      </c>
      <c r="B26" s="28">
        <v>153096</v>
      </c>
      <c r="C26" s="28">
        <v>45730</v>
      </c>
      <c r="D26" s="28">
        <v>16521</v>
      </c>
      <c r="E26" s="22">
        <v>261981</v>
      </c>
      <c r="F26" s="28">
        <v>161761</v>
      </c>
      <c r="G26" s="28">
        <v>26902</v>
      </c>
      <c r="H26" s="28">
        <v>10822</v>
      </c>
      <c r="I26" s="22">
        <v>173674</v>
      </c>
      <c r="J26" s="28">
        <v>128041</v>
      </c>
      <c r="K26" s="28">
        <v>113039</v>
      </c>
      <c r="L26" s="28">
        <v>93462</v>
      </c>
      <c r="M26" s="22">
        <v>104772</v>
      </c>
      <c r="N26" s="28">
        <v>30855</v>
      </c>
      <c r="O26" s="28">
        <v>26035</v>
      </c>
      <c r="P26" s="28">
        <v>7438</v>
      </c>
      <c r="Q26" s="22">
        <v>102034</v>
      </c>
      <c r="R26" s="28">
        <v>81397</v>
      </c>
      <c r="S26" s="28">
        <v>40657</v>
      </c>
      <c r="T26" s="28">
        <v>12161</v>
      </c>
      <c r="U26" s="22">
        <v>111706</v>
      </c>
    </row>
    <row r="27" spans="1:21" ht="11.25">
      <c r="A27" s="6" t="s">
        <v>4</v>
      </c>
      <c r="B27" s="28">
        <v>139835</v>
      </c>
      <c r="C27" s="28">
        <v>139835</v>
      </c>
      <c r="D27" s="28"/>
      <c r="E27" s="22">
        <v>150927</v>
      </c>
      <c r="F27" s="28"/>
      <c r="G27" s="28"/>
      <c r="H27" s="28"/>
      <c r="I27" s="22">
        <v>651824</v>
      </c>
      <c r="J27" s="28">
        <v>619810</v>
      </c>
      <c r="K27" s="28">
        <v>619810</v>
      </c>
      <c r="L27" s="28"/>
      <c r="M27" s="22">
        <v>27363</v>
      </c>
      <c r="N27" s="28"/>
      <c r="O27" s="28"/>
      <c r="P27" s="28"/>
      <c r="Q27" s="22">
        <v>100488</v>
      </c>
      <c r="R27" s="28"/>
      <c r="S27" s="28"/>
      <c r="T27" s="28"/>
      <c r="U27" s="22">
        <v>47320</v>
      </c>
    </row>
    <row r="28" spans="1:21" ht="11.25">
      <c r="A28" s="6" t="s">
        <v>47</v>
      </c>
      <c r="B28" s="28">
        <v>137765</v>
      </c>
      <c r="C28" s="28">
        <v>134915</v>
      </c>
      <c r="D28" s="28"/>
      <c r="E28" s="22"/>
      <c r="F28" s="28"/>
      <c r="G28" s="28"/>
      <c r="H28" s="28"/>
      <c r="I28" s="22"/>
      <c r="J28" s="28"/>
      <c r="K28" s="28"/>
      <c r="L28" s="28"/>
      <c r="M28" s="22"/>
      <c r="N28" s="28"/>
      <c r="O28" s="28"/>
      <c r="P28" s="28"/>
      <c r="Q28" s="22"/>
      <c r="R28" s="28"/>
      <c r="S28" s="28"/>
      <c r="T28" s="28"/>
      <c r="U28" s="22"/>
    </row>
    <row r="29" spans="1:21" ht="11.25">
      <c r="A29" s="6" t="s">
        <v>48</v>
      </c>
      <c r="B29" s="28">
        <v>474400</v>
      </c>
      <c r="C29" s="28"/>
      <c r="D29" s="28"/>
      <c r="E29" s="22"/>
      <c r="F29" s="28"/>
      <c r="G29" s="28"/>
      <c r="H29" s="28"/>
      <c r="I29" s="22"/>
      <c r="J29" s="28"/>
      <c r="K29" s="28"/>
      <c r="L29" s="28"/>
      <c r="M29" s="22"/>
      <c r="N29" s="28"/>
      <c r="O29" s="28"/>
      <c r="P29" s="28"/>
      <c r="Q29" s="22"/>
      <c r="R29" s="28"/>
      <c r="S29" s="28"/>
      <c r="T29" s="28"/>
      <c r="U29" s="22"/>
    </row>
    <row r="30" spans="1:21" ht="11.25">
      <c r="A30" s="6" t="s">
        <v>78</v>
      </c>
      <c r="B30" s="28">
        <v>46315</v>
      </c>
      <c r="C30" s="28">
        <v>40924</v>
      </c>
      <c r="D30" s="28">
        <v>1855</v>
      </c>
      <c r="E30" s="22">
        <v>64401</v>
      </c>
      <c r="F30" s="28">
        <v>50654</v>
      </c>
      <c r="G30" s="28">
        <v>1598</v>
      </c>
      <c r="H30" s="28"/>
      <c r="I30" s="22">
        <v>67025</v>
      </c>
      <c r="J30" s="28">
        <v>134198</v>
      </c>
      <c r="K30" s="28">
        <v>104793</v>
      </c>
      <c r="L30" s="28">
        <v>19496</v>
      </c>
      <c r="M30" s="22">
        <v>163052</v>
      </c>
      <c r="N30" s="28">
        <v>176098</v>
      </c>
      <c r="O30" s="28">
        <v>108768</v>
      </c>
      <c r="P30" s="28">
        <v>1500</v>
      </c>
      <c r="Q30" s="22">
        <v>23443</v>
      </c>
      <c r="R30" s="28">
        <v>12480</v>
      </c>
      <c r="S30" s="28">
        <v>6427</v>
      </c>
      <c r="T30" s="28"/>
      <c r="U30" s="22">
        <v>78928</v>
      </c>
    </row>
    <row r="31" spans="1:21" ht="11.25">
      <c r="A31" s="6" t="s">
        <v>203</v>
      </c>
      <c r="B31" s="28">
        <v>951412</v>
      </c>
      <c r="C31" s="28">
        <v>361405</v>
      </c>
      <c r="D31" s="28">
        <v>20457</v>
      </c>
      <c r="E31" s="22">
        <v>690936</v>
      </c>
      <c r="F31" s="28">
        <v>212415</v>
      </c>
      <c r="G31" s="28">
        <v>44076</v>
      </c>
      <c r="H31" s="28">
        <v>27032</v>
      </c>
      <c r="I31" s="22">
        <v>976967</v>
      </c>
      <c r="J31" s="28">
        <v>896608</v>
      </c>
      <c r="K31" s="28">
        <v>868130</v>
      </c>
      <c r="L31" s="28">
        <v>201758</v>
      </c>
      <c r="M31" s="22">
        <v>896198</v>
      </c>
      <c r="N31" s="28">
        <v>587964</v>
      </c>
      <c r="O31" s="28">
        <v>515814</v>
      </c>
      <c r="P31" s="28">
        <v>391953</v>
      </c>
      <c r="Q31" s="22">
        <v>225966</v>
      </c>
      <c r="R31" s="28">
        <v>93877</v>
      </c>
      <c r="S31" s="28">
        <v>47085</v>
      </c>
      <c r="T31" s="28">
        <v>12161</v>
      </c>
      <c r="U31" s="22">
        <v>351885</v>
      </c>
    </row>
    <row r="32" spans="1:21" ht="11.25">
      <c r="A32" s="7" t="s">
        <v>204</v>
      </c>
      <c r="B32" s="28">
        <v>49124</v>
      </c>
      <c r="C32" s="28">
        <v>399590</v>
      </c>
      <c r="D32" s="28">
        <v>431972</v>
      </c>
      <c r="E32" s="22">
        <v>1089542</v>
      </c>
      <c r="F32" s="28">
        <v>999799</v>
      </c>
      <c r="G32" s="28">
        <v>905863</v>
      </c>
      <c r="H32" s="28">
        <v>438011</v>
      </c>
      <c r="I32" s="22">
        <v>1086471</v>
      </c>
      <c r="J32" s="28">
        <v>359933</v>
      </c>
      <c r="K32" s="28">
        <v>26409</v>
      </c>
      <c r="L32" s="28">
        <v>256722</v>
      </c>
      <c r="M32" s="22">
        <v>604562</v>
      </c>
      <c r="N32" s="28">
        <v>341141</v>
      </c>
      <c r="O32" s="28">
        <v>97939</v>
      </c>
      <c r="P32" s="28">
        <v>-176947</v>
      </c>
      <c r="Q32" s="22">
        <v>866808</v>
      </c>
      <c r="R32" s="28">
        <v>444899</v>
      </c>
      <c r="S32" s="28">
        <v>439602</v>
      </c>
      <c r="T32" s="28">
        <v>453796</v>
      </c>
      <c r="U32" s="22">
        <v>1434672</v>
      </c>
    </row>
    <row r="33" spans="1:21" ht="11.25">
      <c r="A33" s="7" t="s">
        <v>207</v>
      </c>
      <c r="B33" s="28">
        <v>96794</v>
      </c>
      <c r="C33" s="28">
        <v>179827</v>
      </c>
      <c r="D33" s="28">
        <v>175912</v>
      </c>
      <c r="E33" s="22">
        <v>502920</v>
      </c>
      <c r="F33" s="28">
        <v>479834</v>
      </c>
      <c r="G33" s="28">
        <v>419213</v>
      </c>
      <c r="H33" s="28">
        <v>212744</v>
      </c>
      <c r="I33" s="22">
        <v>754436</v>
      </c>
      <c r="J33" s="28">
        <v>217402</v>
      </c>
      <c r="K33" s="28">
        <v>59778</v>
      </c>
      <c r="L33" s="28">
        <v>141424</v>
      </c>
      <c r="M33" s="22">
        <v>290103</v>
      </c>
      <c r="N33" s="28">
        <v>178165</v>
      </c>
      <c r="O33" s="28">
        <v>48770</v>
      </c>
      <c r="P33" s="28">
        <v>-52092</v>
      </c>
      <c r="Q33" s="22">
        <v>409997</v>
      </c>
      <c r="R33" s="28">
        <v>251576</v>
      </c>
      <c r="S33" s="28">
        <v>233154</v>
      </c>
      <c r="T33" s="28">
        <v>242909</v>
      </c>
      <c r="U33" s="22">
        <v>792771</v>
      </c>
    </row>
    <row r="34" spans="1:21" ht="11.25">
      <c r="A34" s="7" t="s">
        <v>49</v>
      </c>
      <c r="B34" s="28">
        <v>-47669</v>
      </c>
      <c r="C34" s="28">
        <v>219763</v>
      </c>
      <c r="D34" s="28">
        <v>256059</v>
      </c>
      <c r="E34" s="22">
        <v>586622</v>
      </c>
      <c r="F34" s="28">
        <v>519964</v>
      </c>
      <c r="G34" s="28">
        <v>486649</v>
      </c>
      <c r="H34" s="28">
        <v>225266</v>
      </c>
      <c r="I34" s="22">
        <v>332035</v>
      </c>
      <c r="J34" s="28">
        <v>142530</v>
      </c>
      <c r="K34" s="28">
        <v>-33368</v>
      </c>
      <c r="L34" s="28">
        <v>115298</v>
      </c>
      <c r="M34" s="22"/>
      <c r="N34" s="28"/>
      <c r="O34" s="28"/>
      <c r="P34" s="28"/>
      <c r="Q34" s="22"/>
      <c r="R34" s="28"/>
      <c r="S34" s="28"/>
      <c r="T34" s="28"/>
      <c r="U34" s="22"/>
    </row>
    <row r="35" spans="1:21" ht="11.25">
      <c r="A35" s="7" t="s">
        <v>50</v>
      </c>
      <c r="B35" s="28">
        <v>4456</v>
      </c>
      <c r="C35" s="28">
        <v>3705</v>
      </c>
      <c r="D35" s="28">
        <v>1363</v>
      </c>
      <c r="E35" s="22">
        <v>4135</v>
      </c>
      <c r="F35" s="28">
        <v>3699</v>
      </c>
      <c r="G35" s="28">
        <v>3078</v>
      </c>
      <c r="H35" s="28">
        <v>1189</v>
      </c>
      <c r="I35" s="22">
        <v>4210</v>
      </c>
      <c r="J35" s="28">
        <v>4044</v>
      </c>
      <c r="K35" s="28">
        <v>3419</v>
      </c>
      <c r="L35" s="28">
        <v>1313</v>
      </c>
      <c r="M35" s="22">
        <v>2074</v>
      </c>
      <c r="N35" s="28">
        <v>2035</v>
      </c>
      <c r="O35" s="28">
        <v>1893</v>
      </c>
      <c r="P35" s="28">
        <v>602</v>
      </c>
      <c r="Q35" s="22">
        <v>-346</v>
      </c>
      <c r="R35" s="28">
        <v>-241</v>
      </c>
      <c r="S35" s="28">
        <v>-841</v>
      </c>
      <c r="T35" s="28">
        <v>-121</v>
      </c>
      <c r="U35" s="22">
        <v>4662</v>
      </c>
    </row>
    <row r="36" spans="1:21" ht="12" thickBot="1">
      <c r="A36" s="7" t="s">
        <v>208</v>
      </c>
      <c r="B36" s="28">
        <v>-52126</v>
      </c>
      <c r="C36" s="28">
        <v>216057</v>
      </c>
      <c r="D36" s="28">
        <v>254695</v>
      </c>
      <c r="E36" s="22">
        <v>582486</v>
      </c>
      <c r="F36" s="28">
        <v>516265</v>
      </c>
      <c r="G36" s="28">
        <v>483571</v>
      </c>
      <c r="H36" s="28">
        <v>224077</v>
      </c>
      <c r="I36" s="22">
        <v>327824</v>
      </c>
      <c r="J36" s="28">
        <v>138486</v>
      </c>
      <c r="K36" s="28">
        <v>-36788</v>
      </c>
      <c r="L36" s="28">
        <v>113985</v>
      </c>
      <c r="M36" s="22">
        <v>312384</v>
      </c>
      <c r="N36" s="28">
        <v>160940</v>
      </c>
      <c r="O36" s="28">
        <v>47275</v>
      </c>
      <c r="P36" s="28">
        <v>-125457</v>
      </c>
      <c r="Q36" s="22">
        <v>457157</v>
      </c>
      <c r="R36" s="28">
        <v>193564</v>
      </c>
      <c r="S36" s="28">
        <v>207289</v>
      </c>
      <c r="T36" s="28">
        <v>211007</v>
      </c>
      <c r="U36" s="22">
        <v>637238</v>
      </c>
    </row>
    <row r="37" spans="1:21" ht="12" thickTop="1">
      <c r="A37" s="8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</row>
    <row r="39" ht="11.25">
      <c r="A39" s="20" t="s">
        <v>157</v>
      </c>
    </row>
    <row r="40" ht="11.25">
      <c r="A40" s="20" t="s">
        <v>158</v>
      </c>
    </row>
  </sheetData>
  <mergeCells count="1">
    <mergeCell ref="B6:U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2:Q61"/>
  <sheetViews>
    <sheetView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17" width="17.83203125" style="0" customWidth="1"/>
  </cols>
  <sheetData>
    <row r="1" ht="12" thickBot="1"/>
    <row r="2" spans="1:17" ht="12" thickTop="1">
      <c r="A2" s="10" t="s">
        <v>153</v>
      </c>
      <c r="B2" s="14">
        <v>9846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ht="12" thickBot="1">
      <c r="A3" s="11" t="s">
        <v>154</v>
      </c>
      <c r="B3" s="1" t="s">
        <v>155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2" thickTop="1">
      <c r="A4" s="10" t="s">
        <v>52</v>
      </c>
      <c r="B4" s="15" t="str">
        <f>HYPERLINK("http://www.kabupro.jp/mark/20131015/S100068I.htm","四半期報告書")</f>
        <v>四半期報告書</v>
      </c>
      <c r="C4" s="15" t="str">
        <f>HYPERLINK("http://www.kabupro.jp/mark/20130524/S000DFDJ.htm","有価証券報告書")</f>
        <v>有価証券報告書</v>
      </c>
      <c r="D4" s="15" t="str">
        <f>HYPERLINK("http://www.kabupro.jp/mark/20131015/S100068I.htm","四半期報告書")</f>
        <v>四半期報告書</v>
      </c>
      <c r="E4" s="15" t="str">
        <f>HYPERLINK("http://www.kabupro.jp/mark/20130524/S000DFDJ.htm","有価証券報告書")</f>
        <v>有価証券報告書</v>
      </c>
      <c r="F4" s="15" t="str">
        <f>HYPERLINK("http://www.kabupro.jp/mark/20120113/S000A1WW.htm","四半期報告書")</f>
        <v>四半期報告書</v>
      </c>
      <c r="G4" s="15" t="str">
        <f>HYPERLINK("http://www.kabupro.jp/mark/20121012/S000C1PV.htm","四半期報告書")</f>
        <v>四半期報告書</v>
      </c>
      <c r="H4" s="15" t="str">
        <f>HYPERLINK("http://www.kabupro.jp/mark/20110713/S0008W5E.htm","四半期報告書")</f>
        <v>四半期報告書</v>
      </c>
      <c r="I4" s="15" t="str">
        <f>HYPERLINK("http://www.kabupro.jp/mark/20120525/S000AVZL.htm","有価証券報告書")</f>
        <v>有価証券報告書</v>
      </c>
      <c r="J4" s="15" t="str">
        <f>HYPERLINK("http://www.kabupro.jp/mark/20120113/S000A1WW.htm","四半期報告書")</f>
        <v>四半期報告書</v>
      </c>
      <c r="K4" s="15" t="str">
        <f>HYPERLINK("http://www.kabupro.jp/mark/20111013/S0009HLT.htm","四半期報告書")</f>
        <v>四半期報告書</v>
      </c>
      <c r="L4" s="15" t="str">
        <f>HYPERLINK("http://www.kabupro.jp/mark/20110713/S0008W5E.htm","四半期報告書")</f>
        <v>四半期報告書</v>
      </c>
      <c r="M4" s="15" t="str">
        <f>HYPERLINK("http://www.kabupro.jp/mark/20110525/S0008C14.htm","有価証券報告書")</f>
        <v>有価証券報告書</v>
      </c>
      <c r="N4" s="15" t="str">
        <f>HYPERLINK("http://www.kabupro.jp/mark/20110113/S0007IL7.htm","四半期報告書")</f>
        <v>四半期報告書</v>
      </c>
      <c r="O4" s="15" t="str">
        <f>HYPERLINK("http://www.kabupro.jp/mark/20101013/S0006X59.htm","四半期報告書")</f>
        <v>四半期報告書</v>
      </c>
      <c r="P4" s="15" t="str">
        <f>HYPERLINK("http://www.kabupro.jp/mark/20100712/S0006BVA.htm","四半期報告書")</f>
        <v>四半期報告書</v>
      </c>
      <c r="Q4" s="15" t="str">
        <f>HYPERLINK("http://www.kabupro.jp/mark/20100528/S0005R9V.htm","有価証券報告書")</f>
        <v>有価証券報告書</v>
      </c>
    </row>
    <row r="5" spans="1:17" ht="12" thickBot="1">
      <c r="A5" s="11" t="s">
        <v>53</v>
      </c>
      <c r="B5" s="1" t="s">
        <v>213</v>
      </c>
      <c r="C5" s="1" t="s">
        <v>59</v>
      </c>
      <c r="D5" s="1" t="s">
        <v>213</v>
      </c>
      <c r="E5" s="1" t="s">
        <v>59</v>
      </c>
      <c r="F5" s="1" t="s">
        <v>223</v>
      </c>
      <c r="G5" s="1" t="s">
        <v>219</v>
      </c>
      <c r="H5" s="1" t="s">
        <v>227</v>
      </c>
      <c r="I5" s="1" t="s">
        <v>63</v>
      </c>
      <c r="J5" s="1" t="s">
        <v>223</v>
      </c>
      <c r="K5" s="1" t="s">
        <v>225</v>
      </c>
      <c r="L5" s="1" t="s">
        <v>227</v>
      </c>
      <c r="M5" s="1" t="s">
        <v>65</v>
      </c>
      <c r="N5" s="1" t="s">
        <v>229</v>
      </c>
      <c r="O5" s="1" t="s">
        <v>231</v>
      </c>
      <c r="P5" s="1" t="s">
        <v>233</v>
      </c>
      <c r="Q5" s="1" t="s">
        <v>67</v>
      </c>
    </row>
    <row r="6" spans="1:17" ht="12.75" thickBot="1" thickTop="1">
      <c r="A6" s="10" t="s">
        <v>54</v>
      </c>
      <c r="B6" s="18" t="s">
        <v>44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</row>
    <row r="7" spans="1:17" ht="12" thickTop="1">
      <c r="A7" s="12" t="s">
        <v>55</v>
      </c>
      <c r="B7" s="14" t="s">
        <v>2</v>
      </c>
      <c r="C7" s="16" t="s">
        <v>60</v>
      </c>
      <c r="D7" s="14" t="s">
        <v>2</v>
      </c>
      <c r="E7" s="16" t="s">
        <v>60</v>
      </c>
      <c r="F7" s="14" t="s">
        <v>2</v>
      </c>
      <c r="G7" s="14" t="s">
        <v>2</v>
      </c>
      <c r="H7" s="14" t="s">
        <v>2</v>
      </c>
      <c r="I7" s="16" t="s">
        <v>60</v>
      </c>
      <c r="J7" s="14" t="s">
        <v>2</v>
      </c>
      <c r="K7" s="14" t="s">
        <v>2</v>
      </c>
      <c r="L7" s="14" t="s">
        <v>2</v>
      </c>
      <c r="M7" s="16" t="s">
        <v>60</v>
      </c>
      <c r="N7" s="14" t="s">
        <v>2</v>
      </c>
      <c r="O7" s="14" t="s">
        <v>2</v>
      </c>
      <c r="P7" s="14" t="s">
        <v>2</v>
      </c>
      <c r="Q7" s="16" t="s">
        <v>60</v>
      </c>
    </row>
    <row r="8" spans="1:17" ht="11.25">
      <c r="A8" s="13" t="s">
        <v>56</v>
      </c>
      <c r="B8" s="1" t="s">
        <v>3</v>
      </c>
      <c r="C8" s="17" t="s">
        <v>159</v>
      </c>
      <c r="D8" s="1" t="s">
        <v>159</v>
      </c>
      <c r="E8" s="17" t="s">
        <v>160</v>
      </c>
      <c r="F8" s="1" t="s">
        <v>160</v>
      </c>
      <c r="G8" s="1" t="s">
        <v>160</v>
      </c>
      <c r="H8" s="1" t="s">
        <v>160</v>
      </c>
      <c r="I8" s="17" t="s">
        <v>161</v>
      </c>
      <c r="J8" s="1" t="s">
        <v>161</v>
      </c>
      <c r="K8" s="1" t="s">
        <v>161</v>
      </c>
      <c r="L8" s="1" t="s">
        <v>161</v>
      </c>
      <c r="M8" s="17" t="s">
        <v>162</v>
      </c>
      <c r="N8" s="1" t="s">
        <v>162</v>
      </c>
      <c r="O8" s="1" t="s">
        <v>162</v>
      </c>
      <c r="P8" s="1" t="s">
        <v>162</v>
      </c>
      <c r="Q8" s="17" t="s">
        <v>163</v>
      </c>
    </row>
    <row r="9" spans="1:17" ht="11.25">
      <c r="A9" s="13" t="s">
        <v>57</v>
      </c>
      <c r="B9" s="1" t="s">
        <v>214</v>
      </c>
      <c r="C9" s="17" t="s">
        <v>61</v>
      </c>
      <c r="D9" s="1" t="s">
        <v>220</v>
      </c>
      <c r="E9" s="17" t="s">
        <v>62</v>
      </c>
      <c r="F9" s="1" t="s">
        <v>224</v>
      </c>
      <c r="G9" s="1" t="s">
        <v>226</v>
      </c>
      <c r="H9" s="1" t="s">
        <v>228</v>
      </c>
      <c r="I9" s="17" t="s">
        <v>64</v>
      </c>
      <c r="J9" s="1" t="s">
        <v>230</v>
      </c>
      <c r="K9" s="1" t="s">
        <v>232</v>
      </c>
      <c r="L9" s="1" t="s">
        <v>234</v>
      </c>
      <c r="M9" s="17" t="s">
        <v>66</v>
      </c>
      <c r="N9" s="1" t="s">
        <v>236</v>
      </c>
      <c r="O9" s="1" t="s">
        <v>238</v>
      </c>
      <c r="P9" s="1" t="s">
        <v>240</v>
      </c>
      <c r="Q9" s="17" t="s">
        <v>68</v>
      </c>
    </row>
    <row r="10" spans="1:17" ht="12" thickBot="1">
      <c r="A10" s="13" t="s">
        <v>58</v>
      </c>
      <c r="B10" s="1" t="s">
        <v>70</v>
      </c>
      <c r="C10" s="17" t="s">
        <v>70</v>
      </c>
      <c r="D10" s="1" t="s">
        <v>70</v>
      </c>
      <c r="E10" s="17" t="s">
        <v>70</v>
      </c>
      <c r="F10" s="1" t="s">
        <v>70</v>
      </c>
      <c r="G10" s="1" t="s">
        <v>70</v>
      </c>
      <c r="H10" s="1" t="s">
        <v>70</v>
      </c>
      <c r="I10" s="17" t="s">
        <v>70</v>
      </c>
      <c r="J10" s="1" t="s">
        <v>70</v>
      </c>
      <c r="K10" s="1" t="s">
        <v>70</v>
      </c>
      <c r="L10" s="1" t="s">
        <v>70</v>
      </c>
      <c r="M10" s="17" t="s">
        <v>70</v>
      </c>
      <c r="N10" s="1" t="s">
        <v>70</v>
      </c>
      <c r="O10" s="1" t="s">
        <v>70</v>
      </c>
      <c r="P10" s="1" t="s">
        <v>70</v>
      </c>
      <c r="Q10" s="17" t="s">
        <v>70</v>
      </c>
    </row>
    <row r="11" spans="1:17" ht="12" thickTop="1">
      <c r="A11" s="30" t="s">
        <v>204</v>
      </c>
      <c r="B11" s="27">
        <v>399590</v>
      </c>
      <c r="C11" s="21">
        <v>1089542</v>
      </c>
      <c r="D11" s="27">
        <v>905863</v>
      </c>
      <c r="E11" s="21">
        <v>1086471</v>
      </c>
      <c r="F11" s="27">
        <v>359933</v>
      </c>
      <c r="G11" s="27">
        <v>26409</v>
      </c>
      <c r="H11" s="27">
        <v>256722</v>
      </c>
      <c r="I11" s="21">
        <v>604562</v>
      </c>
      <c r="J11" s="27">
        <v>341141</v>
      </c>
      <c r="K11" s="27">
        <v>97939</v>
      </c>
      <c r="L11" s="27">
        <v>-176947</v>
      </c>
      <c r="M11" s="21">
        <v>866808</v>
      </c>
      <c r="N11" s="27">
        <v>444899</v>
      </c>
      <c r="O11" s="27">
        <v>439602</v>
      </c>
      <c r="P11" s="27">
        <v>453796</v>
      </c>
      <c r="Q11" s="21">
        <v>1434672</v>
      </c>
    </row>
    <row r="12" spans="1:17" ht="11.25">
      <c r="A12" s="6" t="s">
        <v>189</v>
      </c>
      <c r="B12" s="28">
        <v>853469</v>
      </c>
      <c r="C12" s="22">
        <v>1825526</v>
      </c>
      <c r="D12" s="28">
        <v>906119</v>
      </c>
      <c r="E12" s="22">
        <v>1904717</v>
      </c>
      <c r="F12" s="28">
        <v>1427329</v>
      </c>
      <c r="G12" s="28">
        <v>955377</v>
      </c>
      <c r="H12" s="28">
        <v>472163</v>
      </c>
      <c r="I12" s="22">
        <v>1942739</v>
      </c>
      <c r="J12" s="28">
        <v>1449466</v>
      </c>
      <c r="K12" s="28">
        <v>956503</v>
      </c>
      <c r="L12" s="28">
        <v>476346</v>
      </c>
      <c r="M12" s="22">
        <v>2043606</v>
      </c>
      <c r="N12" s="28">
        <v>1515215</v>
      </c>
      <c r="O12" s="28">
        <v>984405</v>
      </c>
      <c r="P12" s="28">
        <v>476543</v>
      </c>
      <c r="Q12" s="22">
        <v>1938176</v>
      </c>
    </row>
    <row r="13" spans="1:17" ht="11.25">
      <c r="A13" s="6" t="s">
        <v>4</v>
      </c>
      <c r="B13" s="28">
        <v>139835</v>
      </c>
      <c r="C13" s="22">
        <v>150927</v>
      </c>
      <c r="D13" s="28"/>
      <c r="E13" s="22">
        <v>651824</v>
      </c>
      <c r="F13" s="28">
        <v>619810</v>
      </c>
      <c r="G13" s="28">
        <v>619810</v>
      </c>
      <c r="H13" s="28"/>
      <c r="I13" s="22">
        <v>27363</v>
      </c>
      <c r="J13" s="28"/>
      <c r="K13" s="28"/>
      <c r="L13" s="28"/>
      <c r="M13" s="22">
        <v>100488</v>
      </c>
      <c r="N13" s="28"/>
      <c r="O13" s="28"/>
      <c r="P13" s="28"/>
      <c r="Q13" s="22">
        <v>47320</v>
      </c>
    </row>
    <row r="14" spans="1:17" ht="11.25">
      <c r="A14" s="6" t="s">
        <v>5</v>
      </c>
      <c r="B14" s="28">
        <v>31846</v>
      </c>
      <c r="C14" s="22">
        <v>63692</v>
      </c>
      <c r="D14" s="28">
        <v>31846</v>
      </c>
      <c r="E14" s="22">
        <v>47306</v>
      </c>
      <c r="F14" s="28">
        <v>35479</v>
      </c>
      <c r="G14" s="28">
        <v>23653</v>
      </c>
      <c r="H14" s="28">
        <v>11826</v>
      </c>
      <c r="I14" s="22">
        <v>47306</v>
      </c>
      <c r="J14" s="28">
        <v>35479</v>
      </c>
      <c r="K14" s="28">
        <v>23653</v>
      </c>
      <c r="L14" s="28">
        <v>11826</v>
      </c>
      <c r="M14" s="22">
        <v>47306</v>
      </c>
      <c r="N14" s="28">
        <v>35479</v>
      </c>
      <c r="O14" s="28">
        <v>23653</v>
      </c>
      <c r="P14" s="28">
        <v>11826</v>
      </c>
      <c r="Q14" s="22">
        <v>47306</v>
      </c>
    </row>
    <row r="15" spans="1:17" ht="11.25">
      <c r="A15" s="6" t="s">
        <v>6</v>
      </c>
      <c r="B15" s="28">
        <v>-33139</v>
      </c>
      <c r="C15" s="22">
        <v>-38039</v>
      </c>
      <c r="D15" s="28">
        <v>-14497</v>
      </c>
      <c r="E15" s="22">
        <v>-48802</v>
      </c>
      <c r="F15" s="28">
        <v>-14738</v>
      </c>
      <c r="G15" s="28">
        <v>2833</v>
      </c>
      <c r="H15" s="28">
        <v>-10231</v>
      </c>
      <c r="I15" s="22">
        <v>-4600</v>
      </c>
      <c r="J15" s="28">
        <v>-12278</v>
      </c>
      <c r="K15" s="28">
        <v>-4620</v>
      </c>
      <c r="L15" s="28">
        <v>-8736</v>
      </c>
      <c r="M15" s="22">
        <v>-11653</v>
      </c>
      <c r="N15" s="28">
        <v>-2278</v>
      </c>
      <c r="O15" s="28">
        <v>-17136</v>
      </c>
      <c r="P15" s="28">
        <v>6510</v>
      </c>
      <c r="Q15" s="22">
        <v>-35229</v>
      </c>
    </row>
    <row r="16" spans="1:17" ht="11.25">
      <c r="A16" s="6" t="s">
        <v>7</v>
      </c>
      <c r="B16" s="28">
        <v>-36112</v>
      </c>
      <c r="C16" s="22">
        <v>12925</v>
      </c>
      <c r="D16" s="28">
        <v>-15633</v>
      </c>
      <c r="E16" s="22">
        <v>-15538</v>
      </c>
      <c r="F16" s="28">
        <v>36006</v>
      </c>
      <c r="G16" s="28">
        <v>-30232</v>
      </c>
      <c r="H16" s="28">
        <v>60406</v>
      </c>
      <c r="I16" s="22">
        <v>4457</v>
      </c>
      <c r="J16" s="28">
        <v>40663</v>
      </c>
      <c r="K16" s="28">
        <v>-22247</v>
      </c>
      <c r="L16" s="28">
        <v>40763</v>
      </c>
      <c r="M16" s="22">
        <v>-61714</v>
      </c>
      <c r="N16" s="28">
        <v>50149</v>
      </c>
      <c r="O16" s="28">
        <v>-33094</v>
      </c>
      <c r="P16" s="28">
        <v>42949</v>
      </c>
      <c r="Q16" s="22">
        <v>-37111</v>
      </c>
    </row>
    <row r="17" spans="1:17" ht="11.25">
      <c r="A17" s="6" t="s">
        <v>8</v>
      </c>
      <c r="B17" s="28">
        <v>-68627</v>
      </c>
      <c r="C17" s="22">
        <v>-60048</v>
      </c>
      <c r="D17" s="28">
        <v>-6503</v>
      </c>
      <c r="E17" s="22">
        <v>-438202</v>
      </c>
      <c r="F17" s="28">
        <v>-434974</v>
      </c>
      <c r="G17" s="28">
        <v>-79914</v>
      </c>
      <c r="H17" s="28">
        <v>-53465</v>
      </c>
      <c r="I17" s="22">
        <v>-165169</v>
      </c>
      <c r="J17" s="28">
        <v>-168728</v>
      </c>
      <c r="K17" s="28">
        <v>-207875</v>
      </c>
      <c r="L17" s="28">
        <v>26162</v>
      </c>
      <c r="M17" s="22">
        <v>17455</v>
      </c>
      <c r="N17" s="28">
        <v>31183</v>
      </c>
      <c r="O17" s="28">
        <v>-11336</v>
      </c>
      <c r="P17" s="28">
        <v>6840</v>
      </c>
      <c r="Q17" s="22">
        <v>130444</v>
      </c>
    </row>
    <row r="18" spans="1:17" ht="11.25">
      <c r="A18" s="6" t="s">
        <v>9</v>
      </c>
      <c r="B18" s="28">
        <v>6150</v>
      </c>
      <c r="C18" s="22">
        <v>-23960</v>
      </c>
      <c r="D18" s="28">
        <v>-30110</v>
      </c>
      <c r="E18" s="22">
        <v>3440</v>
      </c>
      <c r="F18" s="28">
        <v>20</v>
      </c>
      <c r="G18" s="28">
        <v>-1990</v>
      </c>
      <c r="H18" s="28">
        <v>-4010</v>
      </c>
      <c r="I18" s="22">
        <v>4380</v>
      </c>
      <c r="J18" s="28">
        <v>1760</v>
      </c>
      <c r="K18" s="28">
        <v>230</v>
      </c>
      <c r="L18" s="28">
        <v>-1280</v>
      </c>
      <c r="M18" s="22">
        <v>-6830</v>
      </c>
      <c r="N18" s="28">
        <v>-9400</v>
      </c>
      <c r="O18" s="28">
        <v>-10910</v>
      </c>
      <c r="P18" s="28">
        <v>-12390</v>
      </c>
      <c r="Q18" s="22">
        <v>110180</v>
      </c>
    </row>
    <row r="19" spans="1:17" ht="11.25">
      <c r="A19" s="6" t="s">
        <v>10</v>
      </c>
      <c r="B19" s="28">
        <v>-17310</v>
      </c>
      <c r="C19" s="22">
        <v>-46964</v>
      </c>
      <c r="D19" s="28">
        <v>-30660</v>
      </c>
      <c r="E19" s="22">
        <v>-78069</v>
      </c>
      <c r="F19" s="28">
        <v>-64135</v>
      </c>
      <c r="G19" s="28">
        <v>-47676</v>
      </c>
      <c r="H19" s="28">
        <v>-22443</v>
      </c>
      <c r="I19" s="22">
        <v>147700</v>
      </c>
      <c r="J19" s="28">
        <v>-48800</v>
      </c>
      <c r="K19" s="28">
        <v>-27900</v>
      </c>
      <c r="L19" s="28">
        <v>300</v>
      </c>
      <c r="M19" s="22">
        <v>-53600</v>
      </c>
      <c r="N19" s="28">
        <v>-30000</v>
      </c>
      <c r="O19" s="28">
        <v>-14800</v>
      </c>
      <c r="P19" s="28">
        <v>17100</v>
      </c>
      <c r="Q19" s="22">
        <v>-22900</v>
      </c>
    </row>
    <row r="20" spans="1:17" ht="11.25">
      <c r="A20" s="6" t="s">
        <v>11</v>
      </c>
      <c r="B20" s="28">
        <v>-30330</v>
      </c>
      <c r="C20" s="22">
        <v>30330</v>
      </c>
      <c r="D20" s="28"/>
      <c r="E20" s="22">
        <v>-73666</v>
      </c>
      <c r="F20" s="28">
        <v>-73666</v>
      </c>
      <c r="G20" s="28">
        <v>-73666</v>
      </c>
      <c r="H20" s="28">
        <v>-26600</v>
      </c>
      <c r="I20" s="22">
        <v>70066</v>
      </c>
      <c r="J20" s="28">
        <v>76400</v>
      </c>
      <c r="K20" s="28">
        <v>77900</v>
      </c>
      <c r="L20" s="28">
        <v>1500</v>
      </c>
      <c r="M20" s="22">
        <v>-12970</v>
      </c>
      <c r="N20" s="28">
        <v>-16570</v>
      </c>
      <c r="O20" s="28">
        <v>-16570</v>
      </c>
      <c r="P20" s="28">
        <v>-16570</v>
      </c>
      <c r="Q20" s="22">
        <v>6470</v>
      </c>
    </row>
    <row r="21" spans="1:17" ht="11.25">
      <c r="A21" s="6" t="s">
        <v>12</v>
      </c>
      <c r="B21" s="28">
        <v>-9587</v>
      </c>
      <c r="C21" s="22">
        <v>-31159</v>
      </c>
      <c r="D21" s="28">
        <v>-26466</v>
      </c>
      <c r="E21" s="22">
        <v>-55097</v>
      </c>
      <c r="F21" s="28">
        <v>-11752</v>
      </c>
      <c r="G21" s="28">
        <v>-10563</v>
      </c>
      <c r="H21" s="28">
        <v>-7417</v>
      </c>
      <c r="I21" s="22">
        <v>-31011</v>
      </c>
      <c r="J21" s="28">
        <v>-28090</v>
      </c>
      <c r="K21" s="28">
        <v>-18725</v>
      </c>
      <c r="L21" s="28">
        <v>-15680</v>
      </c>
      <c r="M21" s="22">
        <v>-26173</v>
      </c>
      <c r="N21" s="28">
        <v>-24190</v>
      </c>
      <c r="O21" s="28">
        <v>-10690</v>
      </c>
      <c r="P21" s="28">
        <v>-7687</v>
      </c>
      <c r="Q21" s="22">
        <v>-55802</v>
      </c>
    </row>
    <row r="22" spans="1:17" ht="11.25">
      <c r="A22" s="6" t="s">
        <v>195</v>
      </c>
      <c r="B22" s="28">
        <v>168484</v>
      </c>
      <c r="C22" s="22">
        <v>373331</v>
      </c>
      <c r="D22" s="28">
        <v>195890</v>
      </c>
      <c r="E22" s="22">
        <v>440756</v>
      </c>
      <c r="F22" s="28">
        <v>340143</v>
      </c>
      <c r="G22" s="28">
        <v>232238</v>
      </c>
      <c r="H22" s="28">
        <v>119454</v>
      </c>
      <c r="I22" s="22">
        <v>520116</v>
      </c>
      <c r="J22" s="28">
        <v>401624</v>
      </c>
      <c r="K22" s="28">
        <v>273580</v>
      </c>
      <c r="L22" s="28">
        <v>139593</v>
      </c>
      <c r="M22" s="22">
        <v>585462</v>
      </c>
      <c r="N22" s="28">
        <v>445708</v>
      </c>
      <c r="O22" s="28">
        <v>299729</v>
      </c>
      <c r="P22" s="28">
        <v>152651</v>
      </c>
      <c r="Q22" s="22">
        <v>651140</v>
      </c>
    </row>
    <row r="23" spans="1:17" ht="11.25">
      <c r="A23" s="6" t="s">
        <v>13</v>
      </c>
      <c r="B23" s="28">
        <v>-58171</v>
      </c>
      <c r="C23" s="22">
        <v>-81445</v>
      </c>
      <c r="D23" s="28">
        <v>-38898</v>
      </c>
      <c r="E23" s="22">
        <v>-91212</v>
      </c>
      <c r="F23" s="28">
        <v>-72100</v>
      </c>
      <c r="G23" s="28">
        <v>-39312</v>
      </c>
      <c r="H23" s="28">
        <v>-27969</v>
      </c>
      <c r="I23" s="22">
        <v>-97866</v>
      </c>
      <c r="J23" s="28">
        <v>-95835</v>
      </c>
      <c r="K23" s="28">
        <v>-70143</v>
      </c>
      <c r="L23" s="28"/>
      <c r="M23" s="22"/>
      <c r="N23" s="28"/>
      <c r="O23" s="28"/>
      <c r="P23" s="28"/>
      <c r="Q23" s="22"/>
    </row>
    <row r="24" spans="1:17" ht="11.25">
      <c r="A24" s="6" t="s">
        <v>200</v>
      </c>
      <c r="B24" s="28">
        <v>45730</v>
      </c>
      <c r="C24" s="22">
        <v>261981</v>
      </c>
      <c r="D24" s="28">
        <v>26902</v>
      </c>
      <c r="E24" s="22">
        <v>173674</v>
      </c>
      <c r="F24" s="28">
        <v>128041</v>
      </c>
      <c r="G24" s="28">
        <v>113039</v>
      </c>
      <c r="H24" s="28">
        <v>93462</v>
      </c>
      <c r="I24" s="22">
        <v>104772</v>
      </c>
      <c r="J24" s="28">
        <v>30855</v>
      </c>
      <c r="K24" s="28">
        <v>26035</v>
      </c>
      <c r="L24" s="28">
        <v>7438</v>
      </c>
      <c r="M24" s="22">
        <v>102034</v>
      </c>
      <c r="N24" s="28">
        <v>81397</v>
      </c>
      <c r="O24" s="28">
        <v>40657</v>
      </c>
      <c r="P24" s="28">
        <v>12161</v>
      </c>
      <c r="Q24" s="22">
        <v>111706</v>
      </c>
    </row>
    <row r="25" spans="1:17" ht="11.25">
      <c r="A25" s="6" t="s">
        <v>14</v>
      </c>
      <c r="B25" s="28">
        <v>2080</v>
      </c>
      <c r="C25" s="22">
        <v>213626</v>
      </c>
      <c r="D25" s="28"/>
      <c r="E25" s="22"/>
      <c r="F25" s="28"/>
      <c r="G25" s="28"/>
      <c r="H25" s="28"/>
      <c r="I25" s="22"/>
      <c r="J25" s="28"/>
      <c r="K25" s="28"/>
      <c r="L25" s="28"/>
      <c r="M25" s="22"/>
      <c r="N25" s="28"/>
      <c r="O25" s="28"/>
      <c r="P25" s="28"/>
      <c r="Q25" s="22"/>
    </row>
    <row r="26" spans="1:17" ht="11.25">
      <c r="A26" s="6" t="s">
        <v>15</v>
      </c>
      <c r="B26" s="28">
        <v>-758866</v>
      </c>
      <c r="C26" s="22">
        <v>107847</v>
      </c>
      <c r="D26" s="28">
        <v>-96294</v>
      </c>
      <c r="E26" s="22">
        <v>34066</v>
      </c>
      <c r="F26" s="28">
        <v>-131954</v>
      </c>
      <c r="G26" s="28">
        <v>-112569</v>
      </c>
      <c r="H26" s="28">
        <v>-151853</v>
      </c>
      <c r="I26" s="22">
        <v>319794</v>
      </c>
      <c r="J26" s="28">
        <v>74007</v>
      </c>
      <c r="K26" s="28">
        <v>187844</v>
      </c>
      <c r="L26" s="28">
        <v>139085</v>
      </c>
      <c r="M26" s="22">
        <v>-86290</v>
      </c>
      <c r="N26" s="28">
        <v>-63119</v>
      </c>
      <c r="O26" s="28">
        <v>55087</v>
      </c>
      <c r="P26" s="28">
        <v>-264158</v>
      </c>
      <c r="Q26" s="22">
        <v>-102350</v>
      </c>
    </row>
    <row r="27" spans="1:17" ht="11.25">
      <c r="A27" s="6" t="s">
        <v>16</v>
      </c>
      <c r="B27" s="28">
        <v>155697</v>
      </c>
      <c r="C27" s="22">
        <v>210276</v>
      </c>
      <c r="D27" s="28">
        <v>107458</v>
      </c>
      <c r="E27" s="22">
        <v>378440</v>
      </c>
      <c r="F27" s="28">
        <v>280321</v>
      </c>
      <c r="G27" s="28">
        <v>213922</v>
      </c>
      <c r="H27" s="28">
        <v>93833</v>
      </c>
      <c r="I27" s="22">
        <v>475256</v>
      </c>
      <c r="J27" s="28">
        <v>316928</v>
      </c>
      <c r="K27" s="28">
        <v>206762</v>
      </c>
      <c r="L27" s="28">
        <v>22523</v>
      </c>
      <c r="M27" s="22">
        <v>262693</v>
      </c>
      <c r="N27" s="28">
        <v>144206</v>
      </c>
      <c r="O27" s="28">
        <v>107572</v>
      </c>
      <c r="P27" s="28">
        <v>18638</v>
      </c>
      <c r="Q27" s="22">
        <v>240033</v>
      </c>
    </row>
    <row r="28" spans="1:17" ht="11.25">
      <c r="A28" s="6" t="s">
        <v>17</v>
      </c>
      <c r="B28" s="28">
        <v>137156</v>
      </c>
      <c r="C28" s="22">
        <v>-45985</v>
      </c>
      <c r="D28" s="28">
        <v>75565</v>
      </c>
      <c r="E28" s="22">
        <v>180733</v>
      </c>
      <c r="F28" s="28">
        <v>-124743</v>
      </c>
      <c r="G28" s="28">
        <v>258187</v>
      </c>
      <c r="H28" s="28">
        <v>161540</v>
      </c>
      <c r="I28" s="22">
        <v>479766</v>
      </c>
      <c r="J28" s="28">
        <v>96042</v>
      </c>
      <c r="K28" s="28">
        <v>410131</v>
      </c>
      <c r="L28" s="28">
        <v>166991</v>
      </c>
      <c r="M28" s="22">
        <v>278922</v>
      </c>
      <c r="N28" s="28">
        <v>-40222</v>
      </c>
      <c r="O28" s="28">
        <v>307447</v>
      </c>
      <c r="P28" s="28">
        <v>164813</v>
      </c>
      <c r="Q28" s="22">
        <v>335691</v>
      </c>
    </row>
    <row r="29" spans="1:17" ht="11.25">
      <c r="A29" s="6" t="s">
        <v>18</v>
      </c>
      <c r="B29" s="28">
        <v>600532</v>
      </c>
      <c r="C29" s="22">
        <v>-213955</v>
      </c>
      <c r="D29" s="28">
        <v>271597</v>
      </c>
      <c r="E29" s="22">
        <v>-30672</v>
      </c>
      <c r="F29" s="28">
        <v>2741242</v>
      </c>
      <c r="G29" s="28">
        <v>271396</v>
      </c>
      <c r="H29" s="28">
        <v>2548328</v>
      </c>
      <c r="I29" s="22">
        <v>-586697</v>
      </c>
      <c r="J29" s="28">
        <v>2376151</v>
      </c>
      <c r="K29" s="28">
        <v>-166663</v>
      </c>
      <c r="L29" s="28">
        <v>2237889</v>
      </c>
      <c r="M29" s="22">
        <v>-280510</v>
      </c>
      <c r="N29" s="28">
        <v>2759544</v>
      </c>
      <c r="O29" s="28">
        <v>-170663</v>
      </c>
      <c r="P29" s="28">
        <v>2797551</v>
      </c>
      <c r="Q29" s="22">
        <v>-529534</v>
      </c>
    </row>
    <row r="30" spans="1:17" ht="11.25">
      <c r="A30" s="6" t="s">
        <v>78</v>
      </c>
      <c r="B30" s="28">
        <v>768046</v>
      </c>
      <c r="C30" s="22">
        <v>73813</v>
      </c>
      <c r="D30" s="28">
        <v>-28095</v>
      </c>
      <c r="E30" s="22">
        <v>543070</v>
      </c>
      <c r="F30" s="28">
        <v>782146</v>
      </c>
      <c r="G30" s="28">
        <v>146074</v>
      </c>
      <c r="H30" s="28">
        <v>141940</v>
      </c>
      <c r="I30" s="22">
        <v>-371053</v>
      </c>
      <c r="J30" s="28">
        <v>-8146</v>
      </c>
      <c r="K30" s="28">
        <v>-266672</v>
      </c>
      <c r="L30" s="28">
        <v>145236</v>
      </c>
      <c r="M30" s="22">
        <v>-141031</v>
      </c>
      <c r="N30" s="28">
        <v>-152878</v>
      </c>
      <c r="O30" s="28">
        <v>41621</v>
      </c>
      <c r="P30" s="28">
        <v>232654</v>
      </c>
      <c r="Q30" s="22">
        <v>198260</v>
      </c>
    </row>
    <row r="31" spans="1:17" ht="11.25">
      <c r="A31" s="6" t="s">
        <v>19</v>
      </c>
      <c r="B31" s="28">
        <v>2296474</v>
      </c>
      <c r="C31" s="22">
        <v>3872260</v>
      </c>
      <c r="D31" s="28">
        <v>2234082</v>
      </c>
      <c r="E31" s="22">
        <v>4697683</v>
      </c>
      <c r="F31" s="28">
        <v>5897484</v>
      </c>
      <c r="G31" s="28">
        <v>2542092</v>
      </c>
      <c r="H31" s="28">
        <v>3730760</v>
      </c>
      <c r="I31" s="22">
        <v>3550143</v>
      </c>
      <c r="J31" s="28">
        <v>4936902</v>
      </c>
      <c r="K31" s="28">
        <v>1475732</v>
      </c>
      <c r="L31" s="28">
        <v>3213011</v>
      </c>
      <c r="M31" s="22">
        <v>3624003</v>
      </c>
      <c r="N31" s="28">
        <v>5169124</v>
      </c>
      <c r="O31" s="28">
        <v>2014576</v>
      </c>
      <c r="P31" s="28">
        <v>4093229</v>
      </c>
      <c r="Q31" s="22">
        <v>4468472</v>
      </c>
    </row>
    <row r="32" spans="1:17" ht="11.25">
      <c r="A32" s="6" t="s">
        <v>20</v>
      </c>
      <c r="B32" s="28">
        <v>9685</v>
      </c>
      <c r="C32" s="22">
        <v>31129</v>
      </c>
      <c r="D32" s="28">
        <v>26494</v>
      </c>
      <c r="E32" s="22">
        <v>55124</v>
      </c>
      <c r="F32" s="28">
        <v>11880</v>
      </c>
      <c r="G32" s="28">
        <v>10410</v>
      </c>
      <c r="H32" s="28">
        <v>7417</v>
      </c>
      <c r="I32" s="22">
        <v>31145</v>
      </c>
      <c r="J32" s="28">
        <v>28223</v>
      </c>
      <c r="K32" s="28">
        <v>18567</v>
      </c>
      <c r="L32" s="28">
        <v>15672</v>
      </c>
      <c r="M32" s="22">
        <v>26306</v>
      </c>
      <c r="N32" s="28">
        <v>24320</v>
      </c>
      <c r="O32" s="28">
        <v>10534</v>
      </c>
      <c r="P32" s="28">
        <v>7687</v>
      </c>
      <c r="Q32" s="22">
        <v>55811</v>
      </c>
    </row>
    <row r="33" spans="1:17" ht="11.25">
      <c r="A33" s="6" t="s">
        <v>21</v>
      </c>
      <c r="B33" s="28">
        <v>-158333</v>
      </c>
      <c r="C33" s="22">
        <v>-368158</v>
      </c>
      <c r="D33" s="28">
        <v>-191129</v>
      </c>
      <c r="E33" s="22">
        <v>-436106</v>
      </c>
      <c r="F33" s="28">
        <v>-335348</v>
      </c>
      <c r="G33" s="28">
        <v>-226994</v>
      </c>
      <c r="H33" s="28">
        <v>-114613</v>
      </c>
      <c r="I33" s="22">
        <v>-531973</v>
      </c>
      <c r="J33" s="28">
        <v>-411151</v>
      </c>
      <c r="K33" s="28">
        <v>-283505</v>
      </c>
      <c r="L33" s="28">
        <v>-149046</v>
      </c>
      <c r="M33" s="22">
        <v>-612439</v>
      </c>
      <c r="N33" s="28">
        <v>-458436</v>
      </c>
      <c r="O33" s="28">
        <v>-311787</v>
      </c>
      <c r="P33" s="28">
        <v>-151461</v>
      </c>
      <c r="Q33" s="22">
        <v>-634425</v>
      </c>
    </row>
    <row r="34" spans="1:17" ht="11.25">
      <c r="A34" s="6" t="s">
        <v>22</v>
      </c>
      <c r="B34" s="28">
        <v>-187951</v>
      </c>
      <c r="C34" s="22">
        <v>-544926</v>
      </c>
      <c r="D34" s="28">
        <v>-317779</v>
      </c>
      <c r="E34" s="22">
        <v>-286897</v>
      </c>
      <c r="F34" s="28">
        <v>-273523</v>
      </c>
      <c r="G34" s="28">
        <v>-183596</v>
      </c>
      <c r="H34" s="28">
        <v>-209635</v>
      </c>
      <c r="I34" s="22">
        <v>-194798</v>
      </c>
      <c r="J34" s="28">
        <v>-208399</v>
      </c>
      <c r="K34" s="28">
        <v>-109732</v>
      </c>
      <c r="L34" s="28">
        <v>-123825</v>
      </c>
      <c r="M34" s="22">
        <v>-490626</v>
      </c>
      <c r="N34" s="28">
        <v>-517964</v>
      </c>
      <c r="O34" s="28">
        <v>-412787</v>
      </c>
      <c r="P34" s="28">
        <v>-426322</v>
      </c>
      <c r="Q34" s="22">
        <v>-1047748</v>
      </c>
    </row>
    <row r="35" spans="1:17" ht="12" thickBot="1">
      <c r="A35" s="5" t="s">
        <v>23</v>
      </c>
      <c r="B35" s="29">
        <v>1959874</v>
      </c>
      <c r="C35" s="23">
        <v>2990305</v>
      </c>
      <c r="D35" s="29">
        <v>1751667</v>
      </c>
      <c r="E35" s="23">
        <v>4029804</v>
      </c>
      <c r="F35" s="29">
        <v>5300492</v>
      </c>
      <c r="G35" s="29">
        <v>2141912</v>
      </c>
      <c r="H35" s="29">
        <v>3413929</v>
      </c>
      <c r="I35" s="23">
        <v>2854516</v>
      </c>
      <c r="J35" s="29">
        <v>4345575</v>
      </c>
      <c r="K35" s="29">
        <v>1101061</v>
      </c>
      <c r="L35" s="29">
        <v>2955812</v>
      </c>
      <c r="M35" s="23">
        <v>2547244</v>
      </c>
      <c r="N35" s="29">
        <v>4217043</v>
      </c>
      <c r="O35" s="29">
        <v>1300535</v>
      </c>
      <c r="P35" s="29">
        <v>3523132</v>
      </c>
      <c r="Q35" s="23">
        <v>2842110</v>
      </c>
    </row>
    <row r="36" spans="1:17" ht="12" thickTop="1">
      <c r="A36" s="6" t="s">
        <v>24</v>
      </c>
      <c r="B36" s="28">
        <v>-734174</v>
      </c>
      <c r="C36" s="22">
        <v>-736812</v>
      </c>
      <c r="D36" s="28">
        <v>-344807</v>
      </c>
      <c r="E36" s="22">
        <v>-829580</v>
      </c>
      <c r="F36" s="28">
        <v>-622359</v>
      </c>
      <c r="G36" s="28">
        <v>-247225</v>
      </c>
      <c r="H36" s="28">
        <v>-122745</v>
      </c>
      <c r="I36" s="22">
        <v>-525028</v>
      </c>
      <c r="J36" s="28">
        <v>-351307</v>
      </c>
      <c r="K36" s="28">
        <v>-270729</v>
      </c>
      <c r="L36" s="28">
        <v>-212795</v>
      </c>
      <c r="M36" s="22">
        <v>-1555310</v>
      </c>
      <c r="N36" s="28">
        <v>-1161544</v>
      </c>
      <c r="O36" s="28">
        <v>-695055</v>
      </c>
      <c r="P36" s="28">
        <v>-111655</v>
      </c>
      <c r="Q36" s="22">
        <v>-2085748</v>
      </c>
    </row>
    <row r="37" spans="1:17" ht="11.25">
      <c r="A37" s="6" t="s">
        <v>25</v>
      </c>
      <c r="B37" s="28">
        <v>6573</v>
      </c>
      <c r="C37" s="22">
        <v>109651</v>
      </c>
      <c r="D37" s="28"/>
      <c r="E37" s="22"/>
      <c r="F37" s="28"/>
      <c r="G37" s="28"/>
      <c r="H37" s="28"/>
      <c r="I37" s="22"/>
      <c r="J37" s="28"/>
      <c r="K37" s="28"/>
      <c r="L37" s="28"/>
      <c r="M37" s="22"/>
      <c r="N37" s="28"/>
      <c r="O37" s="28"/>
      <c r="P37" s="28"/>
      <c r="Q37" s="22"/>
    </row>
    <row r="38" spans="1:17" ht="11.25">
      <c r="A38" s="6" t="s">
        <v>26</v>
      </c>
      <c r="B38" s="28">
        <v>-1081</v>
      </c>
      <c r="C38" s="22">
        <v>-171171</v>
      </c>
      <c r="D38" s="28">
        <v>-162038</v>
      </c>
      <c r="E38" s="22">
        <v>-75165</v>
      </c>
      <c r="F38" s="28">
        <v>-70847</v>
      </c>
      <c r="G38" s="28">
        <v>-20473</v>
      </c>
      <c r="H38" s="28">
        <v>-3253</v>
      </c>
      <c r="I38" s="22">
        <v>-186017</v>
      </c>
      <c r="J38" s="28">
        <v>-210827</v>
      </c>
      <c r="K38" s="28">
        <v>-66760</v>
      </c>
      <c r="L38" s="28">
        <v>-9460</v>
      </c>
      <c r="M38" s="22">
        <v>-193725</v>
      </c>
      <c r="N38" s="28">
        <v>-145855</v>
      </c>
      <c r="O38" s="28">
        <v>-91710</v>
      </c>
      <c r="P38" s="28">
        <v>-3520</v>
      </c>
      <c r="Q38" s="22">
        <v>-115178</v>
      </c>
    </row>
    <row r="39" spans="1:17" ht="11.25">
      <c r="A39" s="6" t="s">
        <v>27</v>
      </c>
      <c r="B39" s="28">
        <v>3449</v>
      </c>
      <c r="C39" s="22">
        <v>3724</v>
      </c>
      <c r="D39" s="28">
        <v>1874</v>
      </c>
      <c r="E39" s="22">
        <v>5639</v>
      </c>
      <c r="F39" s="28">
        <v>4639</v>
      </c>
      <c r="G39" s="28">
        <v>1979</v>
      </c>
      <c r="H39" s="28">
        <v>989</v>
      </c>
      <c r="I39" s="22">
        <v>4019</v>
      </c>
      <c r="J39" s="28">
        <v>3009</v>
      </c>
      <c r="K39" s="28">
        <v>2109</v>
      </c>
      <c r="L39" s="28">
        <v>959</v>
      </c>
      <c r="M39" s="22">
        <v>3676</v>
      </c>
      <c r="N39" s="28">
        <v>2666</v>
      </c>
      <c r="O39" s="28">
        <v>1706</v>
      </c>
      <c r="P39" s="28">
        <v>696</v>
      </c>
      <c r="Q39" s="22">
        <v>577</v>
      </c>
    </row>
    <row r="40" spans="1:17" ht="11.25">
      <c r="A40" s="6" t="s">
        <v>28</v>
      </c>
      <c r="B40" s="28">
        <v>-2975</v>
      </c>
      <c r="C40" s="22">
        <v>-95531</v>
      </c>
      <c r="D40" s="28">
        <v>-50828</v>
      </c>
      <c r="E40" s="22">
        <v>-136598</v>
      </c>
      <c r="F40" s="28">
        <v>-137517</v>
      </c>
      <c r="G40" s="28">
        <v>-72896</v>
      </c>
      <c r="H40" s="28">
        <v>-24680</v>
      </c>
      <c r="I40" s="22">
        <v>-5365</v>
      </c>
      <c r="J40" s="28">
        <v>-5178</v>
      </c>
      <c r="K40" s="28">
        <v>-4900</v>
      </c>
      <c r="L40" s="28">
        <v>-1445</v>
      </c>
      <c r="M40" s="22">
        <v>-8210</v>
      </c>
      <c r="N40" s="28">
        <v>-8001</v>
      </c>
      <c r="O40" s="28">
        <v>-7882</v>
      </c>
      <c r="P40" s="28">
        <v>-6823</v>
      </c>
      <c r="Q40" s="22">
        <v>-123091</v>
      </c>
    </row>
    <row r="41" spans="1:17" ht="11.25">
      <c r="A41" s="6" t="s">
        <v>29</v>
      </c>
      <c r="B41" s="28">
        <v>1059330</v>
      </c>
      <c r="C41" s="22">
        <v>751604</v>
      </c>
      <c r="D41" s="28">
        <v>364944</v>
      </c>
      <c r="E41" s="22">
        <v>1182478</v>
      </c>
      <c r="F41" s="28">
        <v>542756</v>
      </c>
      <c r="G41" s="28">
        <v>405895</v>
      </c>
      <c r="H41" s="28">
        <v>293368</v>
      </c>
      <c r="I41" s="22">
        <v>1152711</v>
      </c>
      <c r="J41" s="28">
        <v>1001038</v>
      </c>
      <c r="K41" s="28">
        <v>398427</v>
      </c>
      <c r="L41" s="28">
        <v>292048</v>
      </c>
      <c r="M41" s="22">
        <v>637851</v>
      </c>
      <c r="N41" s="28">
        <v>505799</v>
      </c>
      <c r="O41" s="28">
        <v>391011</v>
      </c>
      <c r="P41" s="28">
        <v>278590</v>
      </c>
      <c r="Q41" s="22">
        <v>467574</v>
      </c>
    </row>
    <row r="42" spans="1:17" ht="11.25">
      <c r="A42" s="6" t="s">
        <v>30</v>
      </c>
      <c r="B42" s="28">
        <v>38212</v>
      </c>
      <c r="C42" s="22">
        <v>71254</v>
      </c>
      <c r="D42" s="28">
        <v>19724</v>
      </c>
      <c r="E42" s="22">
        <v>55540</v>
      </c>
      <c r="F42" s="28">
        <v>48794</v>
      </c>
      <c r="G42" s="28">
        <v>27835</v>
      </c>
      <c r="H42" s="28">
        <v>12167</v>
      </c>
      <c r="I42" s="22">
        <v>124465</v>
      </c>
      <c r="J42" s="28">
        <v>115495</v>
      </c>
      <c r="K42" s="28">
        <v>87720</v>
      </c>
      <c r="L42" s="28">
        <v>22527</v>
      </c>
      <c r="M42" s="22">
        <v>32711</v>
      </c>
      <c r="N42" s="28">
        <v>29984</v>
      </c>
      <c r="O42" s="28">
        <v>16079</v>
      </c>
      <c r="P42" s="28">
        <v>8930</v>
      </c>
      <c r="Q42" s="22">
        <v>238157</v>
      </c>
    </row>
    <row r="43" spans="1:17" ht="11.25">
      <c r="A43" s="6" t="s">
        <v>31</v>
      </c>
      <c r="B43" s="28">
        <v>-199140</v>
      </c>
      <c r="C43" s="22">
        <v>-208901</v>
      </c>
      <c r="D43" s="28">
        <v>-100152</v>
      </c>
      <c r="E43" s="22">
        <v>-284893</v>
      </c>
      <c r="F43" s="28">
        <v>-221001</v>
      </c>
      <c r="G43" s="28">
        <v>-156611</v>
      </c>
      <c r="H43" s="28">
        <v>-88886</v>
      </c>
      <c r="I43" s="22">
        <v>-362087</v>
      </c>
      <c r="J43" s="28">
        <v>-309613</v>
      </c>
      <c r="K43" s="28">
        <v>-127535</v>
      </c>
      <c r="L43" s="28">
        <v>-59824</v>
      </c>
      <c r="M43" s="22">
        <v>-249479</v>
      </c>
      <c r="N43" s="28">
        <v>-193721</v>
      </c>
      <c r="O43" s="28">
        <v>-116270</v>
      </c>
      <c r="P43" s="28">
        <v>-38588</v>
      </c>
      <c r="Q43" s="22">
        <v>-173918</v>
      </c>
    </row>
    <row r="44" spans="1:17" ht="12" thickBot="1">
      <c r="A44" s="5" t="s">
        <v>32</v>
      </c>
      <c r="B44" s="29">
        <v>170194</v>
      </c>
      <c r="C44" s="23">
        <v>-276181</v>
      </c>
      <c r="D44" s="29">
        <v>-271282</v>
      </c>
      <c r="E44" s="23">
        <v>-85279</v>
      </c>
      <c r="F44" s="29">
        <v>-458235</v>
      </c>
      <c r="G44" s="29">
        <v>-61496</v>
      </c>
      <c r="H44" s="29">
        <v>66959</v>
      </c>
      <c r="I44" s="23">
        <v>202696</v>
      </c>
      <c r="J44" s="29">
        <v>242617</v>
      </c>
      <c r="K44" s="29">
        <v>18332</v>
      </c>
      <c r="L44" s="29">
        <v>32010</v>
      </c>
      <c r="M44" s="23">
        <v>-1344884</v>
      </c>
      <c r="N44" s="29">
        <v>-987069</v>
      </c>
      <c r="O44" s="29">
        <v>-518519</v>
      </c>
      <c r="P44" s="29">
        <v>111231</v>
      </c>
      <c r="Q44" s="23">
        <v>-1792834</v>
      </c>
    </row>
    <row r="45" spans="1:17" ht="12" thickTop="1">
      <c r="A45" s="6" t="s">
        <v>33</v>
      </c>
      <c r="B45" s="28">
        <v>-760000</v>
      </c>
      <c r="C45" s="22">
        <v>-690000</v>
      </c>
      <c r="D45" s="28">
        <v>-570000</v>
      </c>
      <c r="E45" s="22">
        <v>-2140000</v>
      </c>
      <c r="F45" s="28">
        <v>-3300000</v>
      </c>
      <c r="G45" s="28">
        <v>-1610000</v>
      </c>
      <c r="H45" s="28">
        <v>-750000</v>
      </c>
      <c r="I45" s="22">
        <v>-1164900</v>
      </c>
      <c r="J45" s="28">
        <v>-3664900</v>
      </c>
      <c r="K45" s="28">
        <v>-374900</v>
      </c>
      <c r="L45" s="28">
        <v>-84900</v>
      </c>
      <c r="M45" s="22">
        <v>-205100</v>
      </c>
      <c r="N45" s="28">
        <v>-2740000</v>
      </c>
      <c r="O45" s="28">
        <v>-630000</v>
      </c>
      <c r="P45" s="28">
        <v>-579000</v>
      </c>
      <c r="Q45" s="22">
        <v>1588000</v>
      </c>
    </row>
    <row r="46" spans="1:17" ht="11.25">
      <c r="A46" s="6" t="s">
        <v>34</v>
      </c>
      <c r="B46" s="28">
        <v>3900000</v>
      </c>
      <c r="C46" s="22">
        <v>8500000</v>
      </c>
      <c r="D46" s="28">
        <v>4600000</v>
      </c>
      <c r="E46" s="22">
        <v>10400000</v>
      </c>
      <c r="F46" s="28">
        <v>7650000</v>
      </c>
      <c r="G46" s="28">
        <v>5500000</v>
      </c>
      <c r="H46" s="28">
        <v>300000</v>
      </c>
      <c r="I46" s="22">
        <v>10650000</v>
      </c>
      <c r="J46" s="28">
        <v>8370000</v>
      </c>
      <c r="K46" s="28">
        <v>5220000</v>
      </c>
      <c r="L46" s="28">
        <v>200000</v>
      </c>
      <c r="M46" s="22">
        <v>10942000</v>
      </c>
      <c r="N46" s="28">
        <v>8792000</v>
      </c>
      <c r="O46" s="28">
        <v>5592000</v>
      </c>
      <c r="P46" s="28">
        <v>200000</v>
      </c>
      <c r="Q46" s="22">
        <v>8850000</v>
      </c>
    </row>
    <row r="47" spans="1:17" ht="11.25">
      <c r="A47" s="6" t="s">
        <v>35</v>
      </c>
      <c r="B47" s="28">
        <v>-4679976</v>
      </c>
      <c r="C47" s="22">
        <v>-10348640</v>
      </c>
      <c r="D47" s="28">
        <v>-5351502</v>
      </c>
      <c r="E47" s="22">
        <v>-12098602</v>
      </c>
      <c r="F47" s="28">
        <v>-9143411</v>
      </c>
      <c r="G47" s="28">
        <v>-6084938</v>
      </c>
      <c r="H47" s="28">
        <v>-3041769</v>
      </c>
      <c r="I47" s="22">
        <v>-12520660</v>
      </c>
      <c r="J47" s="28">
        <v>-9507823</v>
      </c>
      <c r="K47" s="28">
        <v>-6346792</v>
      </c>
      <c r="L47" s="28">
        <v>-3260331</v>
      </c>
      <c r="M47" s="22">
        <v>-11686911</v>
      </c>
      <c r="N47" s="28">
        <v>-9082800</v>
      </c>
      <c r="O47" s="28">
        <v>-6023370</v>
      </c>
      <c r="P47" s="28">
        <v>-2793950</v>
      </c>
      <c r="Q47" s="22">
        <v>-11239230</v>
      </c>
    </row>
    <row r="48" spans="1:17" ht="11.25">
      <c r="A48" s="6" t="s">
        <v>36</v>
      </c>
      <c r="B48" s="28">
        <v>-137380</v>
      </c>
      <c r="C48" s="22">
        <v>-220296</v>
      </c>
      <c r="D48" s="28">
        <v>-94751</v>
      </c>
      <c r="E48" s="22">
        <v>-151820</v>
      </c>
      <c r="F48" s="28">
        <v>-104714</v>
      </c>
      <c r="G48" s="28">
        <v>-65626</v>
      </c>
      <c r="H48" s="28">
        <v>-32527</v>
      </c>
      <c r="I48" s="22">
        <v>-110531</v>
      </c>
      <c r="J48" s="28">
        <v>-79279</v>
      </c>
      <c r="K48" s="28">
        <v>-51547</v>
      </c>
      <c r="L48" s="28">
        <v>-25576</v>
      </c>
      <c r="M48" s="22">
        <v>-74494</v>
      </c>
      <c r="N48" s="28">
        <v>-49543</v>
      </c>
      <c r="O48" s="28">
        <v>-24592</v>
      </c>
      <c r="P48" s="28">
        <v>-8610</v>
      </c>
      <c r="Q48" s="22"/>
    </row>
    <row r="49" spans="1:17" ht="11.25">
      <c r="A49" s="6" t="s">
        <v>37</v>
      </c>
      <c r="B49" s="28">
        <v>-43</v>
      </c>
      <c r="C49" s="22">
        <v>-68</v>
      </c>
      <c r="D49" s="28"/>
      <c r="E49" s="22"/>
      <c r="F49" s="28"/>
      <c r="G49" s="28"/>
      <c r="H49" s="28"/>
      <c r="I49" s="22">
        <v>-86</v>
      </c>
      <c r="J49" s="28">
        <v>-86</v>
      </c>
      <c r="K49" s="28">
        <v>-86</v>
      </c>
      <c r="L49" s="28"/>
      <c r="M49" s="22">
        <v>-37</v>
      </c>
      <c r="N49" s="28">
        <v>-37</v>
      </c>
      <c r="O49" s="28"/>
      <c r="P49" s="28"/>
      <c r="Q49" s="22">
        <v>-8</v>
      </c>
    </row>
    <row r="50" spans="1:17" ht="11.25">
      <c r="A50" s="6" t="s">
        <v>38</v>
      </c>
      <c r="B50" s="28">
        <v>-28873</v>
      </c>
      <c r="C50" s="22">
        <v>-57748</v>
      </c>
      <c r="D50" s="28">
        <v>-28874</v>
      </c>
      <c r="E50" s="22">
        <v>-57748</v>
      </c>
      <c r="F50" s="28">
        <v>-57748</v>
      </c>
      <c r="G50" s="28">
        <v>-28874</v>
      </c>
      <c r="H50" s="28">
        <v>-28874</v>
      </c>
      <c r="I50" s="22">
        <v>-57748</v>
      </c>
      <c r="J50" s="28">
        <v>-57748</v>
      </c>
      <c r="K50" s="28">
        <v>-28874</v>
      </c>
      <c r="L50" s="28">
        <v>-28874</v>
      </c>
      <c r="M50" s="22">
        <v>-57749</v>
      </c>
      <c r="N50" s="28">
        <v>-57749</v>
      </c>
      <c r="O50" s="28">
        <v>-28874</v>
      </c>
      <c r="P50" s="28">
        <v>-28874</v>
      </c>
      <c r="Q50" s="22">
        <v>-57749</v>
      </c>
    </row>
    <row r="51" spans="1:17" ht="11.25">
      <c r="A51" s="6" t="s">
        <v>39</v>
      </c>
      <c r="B51" s="28">
        <v>-1200</v>
      </c>
      <c r="C51" s="22">
        <v>-5100</v>
      </c>
      <c r="D51" s="28">
        <v>-1200</v>
      </c>
      <c r="E51" s="22">
        <v>-2400</v>
      </c>
      <c r="F51" s="28"/>
      <c r="G51" s="28"/>
      <c r="H51" s="28"/>
      <c r="I51" s="22"/>
      <c r="J51" s="28"/>
      <c r="K51" s="28"/>
      <c r="L51" s="28"/>
      <c r="M51" s="22"/>
      <c r="N51" s="28"/>
      <c r="O51" s="28"/>
      <c r="P51" s="28"/>
      <c r="Q51" s="22"/>
    </row>
    <row r="52" spans="1:17" ht="11.25">
      <c r="A52" s="6" t="s">
        <v>78</v>
      </c>
      <c r="B52" s="28">
        <v>-42890</v>
      </c>
      <c r="C52" s="22">
        <v>-64945</v>
      </c>
      <c r="D52" s="28">
        <v>-32401</v>
      </c>
      <c r="E52" s="22">
        <v>-64378</v>
      </c>
      <c r="F52" s="28">
        <v>-50630</v>
      </c>
      <c r="G52" s="28">
        <v>-33318</v>
      </c>
      <c r="H52" s="28">
        <v>-17241</v>
      </c>
      <c r="I52" s="22">
        <v>-23292</v>
      </c>
      <c r="J52" s="28">
        <v>-7264</v>
      </c>
      <c r="K52" s="28"/>
      <c r="L52" s="28"/>
      <c r="M52" s="22">
        <v>-2400</v>
      </c>
      <c r="N52" s="28">
        <v>-2400</v>
      </c>
      <c r="O52" s="28">
        <v>-2400</v>
      </c>
      <c r="P52" s="28">
        <v>-2400</v>
      </c>
      <c r="Q52" s="22">
        <v>-2400</v>
      </c>
    </row>
    <row r="53" spans="1:17" ht="12" thickBot="1">
      <c r="A53" s="5" t="s">
        <v>40</v>
      </c>
      <c r="B53" s="29">
        <v>-1750363</v>
      </c>
      <c r="C53" s="23">
        <v>-2886798</v>
      </c>
      <c r="D53" s="29">
        <v>-1478728</v>
      </c>
      <c r="E53" s="23">
        <v>-4114948</v>
      </c>
      <c r="F53" s="29">
        <v>-5006504</v>
      </c>
      <c r="G53" s="29">
        <v>-2322757</v>
      </c>
      <c r="H53" s="29">
        <v>-3570412</v>
      </c>
      <c r="I53" s="23">
        <v>-3227219</v>
      </c>
      <c r="J53" s="29">
        <v>-4947102</v>
      </c>
      <c r="K53" s="29">
        <v>-1582200</v>
      </c>
      <c r="L53" s="29">
        <v>-3199681</v>
      </c>
      <c r="M53" s="23">
        <v>-1084692</v>
      </c>
      <c r="N53" s="29">
        <v>-3140530</v>
      </c>
      <c r="O53" s="29">
        <v>-1117237</v>
      </c>
      <c r="P53" s="29">
        <v>-3212835</v>
      </c>
      <c r="Q53" s="23">
        <v>-861387</v>
      </c>
    </row>
    <row r="54" spans="1:17" ht="12" thickTop="1">
      <c r="A54" s="7" t="s">
        <v>41</v>
      </c>
      <c r="B54" s="28"/>
      <c r="C54" s="22"/>
      <c r="D54" s="28"/>
      <c r="E54" s="22"/>
      <c r="F54" s="28"/>
      <c r="G54" s="28"/>
      <c r="H54" s="28"/>
      <c r="I54" s="22"/>
      <c r="J54" s="28"/>
      <c r="K54" s="28"/>
      <c r="L54" s="28"/>
      <c r="M54" s="22"/>
      <c r="N54" s="28"/>
      <c r="O54" s="28"/>
      <c r="P54" s="28"/>
      <c r="Q54" s="22"/>
    </row>
    <row r="55" spans="1:17" ht="11.25">
      <c r="A55" s="7" t="s">
        <v>42</v>
      </c>
      <c r="B55" s="28">
        <v>379706</v>
      </c>
      <c r="C55" s="22">
        <v>-172675</v>
      </c>
      <c r="D55" s="28">
        <v>1656</v>
      </c>
      <c r="E55" s="22">
        <v>-170423</v>
      </c>
      <c r="F55" s="28">
        <v>-164246</v>
      </c>
      <c r="G55" s="28">
        <v>-242340</v>
      </c>
      <c r="H55" s="28">
        <v>-89523</v>
      </c>
      <c r="I55" s="22">
        <v>-170005</v>
      </c>
      <c r="J55" s="28">
        <v>-358909</v>
      </c>
      <c r="K55" s="28">
        <v>-462805</v>
      </c>
      <c r="L55" s="28">
        <v>-211858</v>
      </c>
      <c r="M55" s="22">
        <v>117667</v>
      </c>
      <c r="N55" s="28">
        <v>89443</v>
      </c>
      <c r="O55" s="28">
        <v>-335221</v>
      </c>
      <c r="P55" s="28">
        <v>421528</v>
      </c>
      <c r="Q55" s="22">
        <v>187888</v>
      </c>
    </row>
    <row r="56" spans="1:17" ht="11.25">
      <c r="A56" s="7" t="s">
        <v>43</v>
      </c>
      <c r="B56" s="28">
        <v>886578</v>
      </c>
      <c r="C56" s="22">
        <v>1059253</v>
      </c>
      <c r="D56" s="28">
        <v>1059253</v>
      </c>
      <c r="E56" s="22">
        <v>1229676</v>
      </c>
      <c r="F56" s="28">
        <v>1229676</v>
      </c>
      <c r="G56" s="28">
        <v>1229676</v>
      </c>
      <c r="H56" s="28">
        <v>1229676</v>
      </c>
      <c r="I56" s="22">
        <v>1399682</v>
      </c>
      <c r="J56" s="28">
        <v>1399682</v>
      </c>
      <c r="K56" s="28">
        <v>1399682</v>
      </c>
      <c r="L56" s="28">
        <v>1399682</v>
      </c>
      <c r="M56" s="22">
        <v>1282014</v>
      </c>
      <c r="N56" s="28">
        <v>1282014</v>
      </c>
      <c r="O56" s="28">
        <v>1282014</v>
      </c>
      <c r="P56" s="28">
        <v>1282014</v>
      </c>
      <c r="Q56" s="22">
        <v>1094126</v>
      </c>
    </row>
    <row r="57" spans="1:17" ht="12" thickBot="1">
      <c r="A57" s="7" t="s">
        <v>43</v>
      </c>
      <c r="B57" s="28">
        <v>1266284</v>
      </c>
      <c r="C57" s="22">
        <v>886578</v>
      </c>
      <c r="D57" s="28">
        <v>1060909</v>
      </c>
      <c r="E57" s="22">
        <v>1059253</v>
      </c>
      <c r="F57" s="28">
        <v>1065429</v>
      </c>
      <c r="G57" s="28">
        <v>987335</v>
      </c>
      <c r="H57" s="28">
        <v>1140152</v>
      </c>
      <c r="I57" s="22">
        <v>1229676</v>
      </c>
      <c r="J57" s="28">
        <v>1040773</v>
      </c>
      <c r="K57" s="28">
        <v>936876</v>
      </c>
      <c r="L57" s="28">
        <v>1187823</v>
      </c>
      <c r="M57" s="22">
        <v>1399682</v>
      </c>
      <c r="N57" s="28">
        <v>1371458</v>
      </c>
      <c r="O57" s="28">
        <v>946793</v>
      </c>
      <c r="P57" s="28">
        <v>1703543</v>
      </c>
      <c r="Q57" s="22">
        <v>1282014</v>
      </c>
    </row>
    <row r="58" spans="1:17" ht="12" thickTop="1">
      <c r="A58" s="8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</row>
    <row r="60" ht="11.25">
      <c r="A60" s="20" t="s">
        <v>157</v>
      </c>
    </row>
    <row r="61" ht="11.25">
      <c r="A61" s="20" t="s">
        <v>158</v>
      </c>
    </row>
  </sheetData>
  <mergeCells count="1">
    <mergeCell ref="B6:Q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2:U64"/>
  <sheetViews>
    <sheetView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21" width="17.83203125" style="0" customWidth="1"/>
  </cols>
  <sheetData>
    <row r="1" ht="12" thickBot="1"/>
    <row r="2" spans="1:21" ht="12" thickTop="1">
      <c r="A2" s="10" t="s">
        <v>153</v>
      </c>
      <c r="B2" s="14">
        <v>9846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</row>
    <row r="3" spans="1:21" ht="12" thickBot="1">
      <c r="A3" s="11" t="s">
        <v>154</v>
      </c>
      <c r="B3" s="1" t="s">
        <v>155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2" thickTop="1">
      <c r="A4" s="10" t="s">
        <v>52</v>
      </c>
      <c r="B4" s="15" t="str">
        <f>HYPERLINK("http://www.kabupro.jp/mark/20140114/S1000WZX.htm","四半期報告書")</f>
        <v>四半期報告書</v>
      </c>
      <c r="C4" s="15" t="str">
        <f>HYPERLINK("http://www.kabupro.jp/mark/20131015/S100068I.htm","四半期報告書")</f>
        <v>四半期報告書</v>
      </c>
      <c r="D4" s="15" t="str">
        <f>HYPERLINK("http://www.kabupro.jp/mark/20130712/S000E047.htm","四半期報告書")</f>
        <v>四半期報告書</v>
      </c>
      <c r="E4" s="15" t="str">
        <f>HYPERLINK("http://www.kabupro.jp/mark/20140114/S1000WZX.htm","四半期報告書")</f>
        <v>四半期報告書</v>
      </c>
      <c r="F4" s="15" t="str">
        <f>HYPERLINK("http://www.kabupro.jp/mark/20130111/S000CLDT.htm","四半期報告書")</f>
        <v>四半期報告書</v>
      </c>
      <c r="G4" s="15" t="str">
        <f>HYPERLINK("http://www.kabupro.jp/mark/20121012/S000C1PV.htm","四半期報告書")</f>
        <v>四半期報告書</v>
      </c>
      <c r="H4" s="15" t="str">
        <f>HYPERLINK("http://www.kabupro.jp/mark/20120713/S000BGWU.htm","四半期報告書")</f>
        <v>四半期報告書</v>
      </c>
      <c r="I4" s="15" t="str">
        <f>HYPERLINK("http://www.kabupro.jp/mark/20130524/S000DFDJ.htm","有価証券報告書")</f>
        <v>有価証券報告書</v>
      </c>
      <c r="J4" s="15" t="str">
        <f>HYPERLINK("http://www.kabupro.jp/mark/20120113/S000A1WW.htm","四半期報告書")</f>
        <v>四半期報告書</v>
      </c>
      <c r="K4" s="15" t="str">
        <f>HYPERLINK("http://www.kabupro.jp/mark/20111013/S0009HLT.htm","四半期報告書")</f>
        <v>四半期報告書</v>
      </c>
      <c r="L4" s="15" t="str">
        <f>HYPERLINK("http://www.kabupro.jp/mark/20110713/S0008W5E.htm","四半期報告書")</f>
        <v>四半期報告書</v>
      </c>
      <c r="M4" s="15" t="str">
        <f>HYPERLINK("http://www.kabupro.jp/mark/20120525/S000AVZL.htm","有価証券報告書")</f>
        <v>有価証券報告書</v>
      </c>
      <c r="N4" s="15" t="str">
        <f>HYPERLINK("http://www.kabupro.jp/mark/20110113/S0007IL7.htm","四半期報告書")</f>
        <v>四半期報告書</v>
      </c>
      <c r="O4" s="15" t="str">
        <f>HYPERLINK("http://www.kabupro.jp/mark/20101013/S0006X59.htm","四半期報告書")</f>
        <v>四半期報告書</v>
      </c>
      <c r="P4" s="15" t="str">
        <f>HYPERLINK("http://www.kabupro.jp/mark/20100712/S0006BVA.htm","四半期報告書")</f>
        <v>四半期報告書</v>
      </c>
      <c r="Q4" s="15" t="str">
        <f>HYPERLINK("http://www.kabupro.jp/mark/20110525/S0008C14.htm","有価証券報告書")</f>
        <v>有価証券報告書</v>
      </c>
      <c r="R4" s="15" t="str">
        <f>HYPERLINK("http://www.kabupro.jp/mark/20100113/S0004X6D.htm","四半期報告書")</f>
        <v>四半期報告書</v>
      </c>
      <c r="S4" s="15" t="str">
        <f>HYPERLINK("http://www.kabupro.jp/mark/20091013/S0004BVD.htm","四半期報告書")</f>
        <v>四半期報告書</v>
      </c>
      <c r="T4" s="15" t="str">
        <f>HYPERLINK("http://www.kabupro.jp/mark/20090713/S0003NOE.htm","四半期報告書")</f>
        <v>四半期報告書</v>
      </c>
      <c r="U4" s="15" t="str">
        <f>HYPERLINK("http://www.kabupro.jp/mark/20100528/S0005R9V.htm","有価証券報告書")</f>
        <v>有価証券報告書</v>
      </c>
    </row>
    <row r="5" spans="1:21" ht="12" thickBot="1">
      <c r="A5" s="11" t="s">
        <v>53</v>
      </c>
      <c r="B5" s="1" t="s">
        <v>210</v>
      </c>
      <c r="C5" s="1" t="s">
        <v>213</v>
      </c>
      <c r="D5" s="1" t="s">
        <v>215</v>
      </c>
      <c r="E5" s="1" t="s">
        <v>210</v>
      </c>
      <c r="F5" s="1" t="s">
        <v>217</v>
      </c>
      <c r="G5" s="1" t="s">
        <v>219</v>
      </c>
      <c r="H5" s="1" t="s">
        <v>221</v>
      </c>
      <c r="I5" s="1" t="s">
        <v>59</v>
      </c>
      <c r="J5" s="1" t="s">
        <v>223</v>
      </c>
      <c r="K5" s="1" t="s">
        <v>225</v>
      </c>
      <c r="L5" s="1" t="s">
        <v>227</v>
      </c>
      <c r="M5" s="1" t="s">
        <v>63</v>
      </c>
      <c r="N5" s="1" t="s">
        <v>229</v>
      </c>
      <c r="O5" s="1" t="s">
        <v>231</v>
      </c>
      <c r="P5" s="1" t="s">
        <v>233</v>
      </c>
      <c r="Q5" s="1" t="s">
        <v>65</v>
      </c>
      <c r="R5" s="1" t="s">
        <v>235</v>
      </c>
      <c r="S5" s="1" t="s">
        <v>237</v>
      </c>
      <c r="T5" s="1" t="s">
        <v>239</v>
      </c>
      <c r="U5" s="1" t="s">
        <v>67</v>
      </c>
    </row>
    <row r="6" spans="1:21" ht="12.75" thickBot="1" thickTop="1">
      <c r="A6" s="10" t="s">
        <v>54</v>
      </c>
      <c r="B6" s="18" t="s">
        <v>1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12" thickTop="1">
      <c r="A7" s="12" t="s">
        <v>55</v>
      </c>
      <c r="B7" s="14" t="s">
        <v>211</v>
      </c>
      <c r="C7" s="14" t="s">
        <v>211</v>
      </c>
      <c r="D7" s="14" t="s">
        <v>211</v>
      </c>
      <c r="E7" s="16" t="s">
        <v>60</v>
      </c>
      <c r="F7" s="14" t="s">
        <v>211</v>
      </c>
      <c r="G7" s="14" t="s">
        <v>211</v>
      </c>
      <c r="H7" s="14" t="s">
        <v>211</v>
      </c>
      <c r="I7" s="16" t="s">
        <v>60</v>
      </c>
      <c r="J7" s="14" t="s">
        <v>211</v>
      </c>
      <c r="K7" s="14" t="s">
        <v>211</v>
      </c>
      <c r="L7" s="14" t="s">
        <v>211</v>
      </c>
      <c r="M7" s="16" t="s">
        <v>60</v>
      </c>
      <c r="N7" s="14" t="s">
        <v>211</v>
      </c>
      <c r="O7" s="14" t="s">
        <v>211</v>
      </c>
      <c r="P7" s="14" t="s">
        <v>211</v>
      </c>
      <c r="Q7" s="16" t="s">
        <v>60</v>
      </c>
      <c r="R7" s="14" t="s">
        <v>211</v>
      </c>
      <c r="S7" s="14" t="s">
        <v>211</v>
      </c>
      <c r="T7" s="14" t="s">
        <v>211</v>
      </c>
      <c r="U7" s="16" t="s">
        <v>60</v>
      </c>
    </row>
    <row r="8" spans="1:21" ht="11.25">
      <c r="A8" s="13" t="s">
        <v>56</v>
      </c>
      <c r="B8" s="1"/>
      <c r="C8" s="1"/>
      <c r="D8" s="1"/>
      <c r="E8" s="17"/>
      <c r="F8" s="1"/>
      <c r="G8" s="1"/>
      <c r="H8" s="1"/>
      <c r="I8" s="17"/>
      <c r="J8" s="1"/>
      <c r="K8" s="1"/>
      <c r="L8" s="1"/>
      <c r="M8" s="17"/>
      <c r="N8" s="1"/>
      <c r="O8" s="1"/>
      <c r="P8" s="1"/>
      <c r="Q8" s="17"/>
      <c r="R8" s="1"/>
      <c r="S8" s="1"/>
      <c r="T8" s="1"/>
      <c r="U8" s="17"/>
    </row>
    <row r="9" spans="1:21" ht="11.25">
      <c r="A9" s="13" t="s">
        <v>57</v>
      </c>
      <c r="B9" s="1" t="s">
        <v>212</v>
      </c>
      <c r="C9" s="1" t="s">
        <v>214</v>
      </c>
      <c r="D9" s="1" t="s">
        <v>216</v>
      </c>
      <c r="E9" s="17" t="s">
        <v>61</v>
      </c>
      <c r="F9" s="1" t="s">
        <v>218</v>
      </c>
      <c r="G9" s="1" t="s">
        <v>220</v>
      </c>
      <c r="H9" s="1" t="s">
        <v>222</v>
      </c>
      <c r="I9" s="17" t="s">
        <v>62</v>
      </c>
      <c r="J9" s="1" t="s">
        <v>224</v>
      </c>
      <c r="K9" s="1" t="s">
        <v>226</v>
      </c>
      <c r="L9" s="1" t="s">
        <v>228</v>
      </c>
      <c r="M9" s="17" t="s">
        <v>64</v>
      </c>
      <c r="N9" s="1" t="s">
        <v>230</v>
      </c>
      <c r="O9" s="1" t="s">
        <v>232</v>
      </c>
      <c r="P9" s="1" t="s">
        <v>234</v>
      </c>
      <c r="Q9" s="17" t="s">
        <v>66</v>
      </c>
      <c r="R9" s="1" t="s">
        <v>236</v>
      </c>
      <c r="S9" s="1" t="s">
        <v>238</v>
      </c>
      <c r="T9" s="1" t="s">
        <v>240</v>
      </c>
      <c r="U9" s="17" t="s">
        <v>68</v>
      </c>
    </row>
    <row r="10" spans="1:21" ht="12" thickBot="1">
      <c r="A10" s="13" t="s">
        <v>58</v>
      </c>
      <c r="B10" s="1" t="s">
        <v>70</v>
      </c>
      <c r="C10" s="1" t="s">
        <v>70</v>
      </c>
      <c r="D10" s="1" t="s">
        <v>70</v>
      </c>
      <c r="E10" s="17" t="s">
        <v>70</v>
      </c>
      <c r="F10" s="1" t="s">
        <v>70</v>
      </c>
      <c r="G10" s="1" t="s">
        <v>70</v>
      </c>
      <c r="H10" s="1" t="s">
        <v>70</v>
      </c>
      <c r="I10" s="17" t="s">
        <v>70</v>
      </c>
      <c r="J10" s="1" t="s">
        <v>70</v>
      </c>
      <c r="K10" s="1" t="s">
        <v>70</v>
      </c>
      <c r="L10" s="1" t="s">
        <v>70</v>
      </c>
      <c r="M10" s="17" t="s">
        <v>70</v>
      </c>
      <c r="N10" s="1" t="s">
        <v>70</v>
      </c>
      <c r="O10" s="1" t="s">
        <v>70</v>
      </c>
      <c r="P10" s="1" t="s">
        <v>70</v>
      </c>
      <c r="Q10" s="17" t="s">
        <v>70</v>
      </c>
      <c r="R10" s="1" t="s">
        <v>70</v>
      </c>
      <c r="S10" s="1" t="s">
        <v>70</v>
      </c>
      <c r="T10" s="1" t="s">
        <v>70</v>
      </c>
      <c r="U10" s="17" t="s">
        <v>70</v>
      </c>
    </row>
    <row r="11" spans="1:21" ht="12" thickTop="1">
      <c r="A11" s="9" t="s">
        <v>69</v>
      </c>
      <c r="B11" s="27">
        <v>1450795</v>
      </c>
      <c r="C11" s="27">
        <v>1266284</v>
      </c>
      <c r="D11" s="27">
        <v>1097206</v>
      </c>
      <c r="E11" s="21">
        <v>886578</v>
      </c>
      <c r="F11" s="27">
        <v>1157396</v>
      </c>
      <c r="G11" s="27">
        <v>1060909</v>
      </c>
      <c r="H11" s="27">
        <v>1033668</v>
      </c>
      <c r="I11" s="21">
        <v>1059253</v>
      </c>
      <c r="J11" s="27">
        <v>1065429</v>
      </c>
      <c r="K11" s="27">
        <v>987335</v>
      </c>
      <c r="L11" s="27">
        <v>1140152</v>
      </c>
      <c r="M11" s="21">
        <v>1229676</v>
      </c>
      <c r="N11" s="27">
        <v>1040773</v>
      </c>
      <c r="O11" s="27">
        <v>936876</v>
      </c>
      <c r="P11" s="27">
        <v>1187823</v>
      </c>
      <c r="Q11" s="21">
        <v>1399682</v>
      </c>
      <c r="R11" s="27">
        <v>1371458</v>
      </c>
      <c r="S11" s="27">
        <v>946793</v>
      </c>
      <c r="T11" s="27">
        <v>1703543</v>
      </c>
      <c r="U11" s="21">
        <v>1282014</v>
      </c>
    </row>
    <row r="12" spans="1:21" ht="11.25">
      <c r="A12" s="2" t="s">
        <v>71</v>
      </c>
      <c r="B12" s="28">
        <v>1898833</v>
      </c>
      <c r="C12" s="28">
        <v>1854971</v>
      </c>
      <c r="D12" s="28">
        <v>1477661</v>
      </c>
      <c r="E12" s="22">
        <v>1096105</v>
      </c>
      <c r="F12" s="28">
        <v>1288768</v>
      </c>
      <c r="G12" s="28">
        <v>1300248</v>
      </c>
      <c r="H12" s="28">
        <v>1343255</v>
      </c>
      <c r="I12" s="22">
        <v>1203953</v>
      </c>
      <c r="J12" s="28"/>
      <c r="K12" s="28"/>
      <c r="L12" s="28"/>
      <c r="M12" s="22">
        <v>1238019</v>
      </c>
      <c r="N12" s="28"/>
      <c r="O12" s="28"/>
      <c r="P12" s="28"/>
      <c r="Q12" s="22"/>
      <c r="R12" s="28"/>
      <c r="S12" s="28"/>
      <c r="T12" s="28"/>
      <c r="U12" s="22"/>
    </row>
    <row r="13" spans="1:21" ht="11.25">
      <c r="A13" s="2" t="s">
        <v>72</v>
      </c>
      <c r="B13" s="28">
        <v>244815</v>
      </c>
      <c r="C13" s="28">
        <v>296961</v>
      </c>
      <c r="D13" s="28">
        <v>367804</v>
      </c>
      <c r="E13" s="22">
        <v>452659</v>
      </c>
      <c r="F13" s="28">
        <v>520474</v>
      </c>
      <c r="G13" s="28">
        <v>555477</v>
      </c>
      <c r="H13" s="28">
        <v>624740</v>
      </c>
      <c r="I13" s="22">
        <v>662935</v>
      </c>
      <c r="J13" s="28">
        <v>761055</v>
      </c>
      <c r="K13" s="28">
        <v>827453</v>
      </c>
      <c r="L13" s="28">
        <v>947543</v>
      </c>
      <c r="M13" s="22">
        <v>1041376</v>
      </c>
      <c r="N13" s="28">
        <v>1199704</v>
      </c>
      <c r="O13" s="28">
        <v>1309870</v>
      </c>
      <c r="P13" s="28">
        <v>1494109</v>
      </c>
      <c r="Q13" s="22">
        <v>1516632</v>
      </c>
      <c r="R13" s="28">
        <v>1635118</v>
      </c>
      <c r="S13" s="28">
        <v>1671753</v>
      </c>
      <c r="T13" s="28">
        <v>1760687</v>
      </c>
      <c r="U13" s="22">
        <v>1779325</v>
      </c>
    </row>
    <row r="14" spans="1:21" ht="11.25">
      <c r="A14" s="2" t="s">
        <v>73</v>
      </c>
      <c r="B14" s="28">
        <v>4734271</v>
      </c>
      <c r="C14" s="28">
        <v>4460038</v>
      </c>
      <c r="D14" s="28">
        <v>4649767</v>
      </c>
      <c r="E14" s="22">
        <v>4590341</v>
      </c>
      <c r="F14" s="28">
        <v>4840373</v>
      </c>
      <c r="G14" s="28">
        <v>4500289</v>
      </c>
      <c r="H14" s="28">
        <v>4637910</v>
      </c>
      <c r="I14" s="22">
        <v>4567457</v>
      </c>
      <c r="J14" s="28">
        <v>4851364</v>
      </c>
      <c r="K14" s="28">
        <v>4512343</v>
      </c>
      <c r="L14" s="28">
        <v>4605579</v>
      </c>
      <c r="M14" s="22">
        <v>4770635</v>
      </c>
      <c r="N14" s="28">
        <v>5107530</v>
      </c>
      <c r="O14" s="28">
        <v>4837221</v>
      </c>
      <c r="P14" s="28">
        <v>5075942</v>
      </c>
      <c r="Q14" s="22">
        <v>5249041</v>
      </c>
      <c r="R14" s="28">
        <v>5521469</v>
      </c>
      <c r="S14" s="28">
        <v>5218657</v>
      </c>
      <c r="T14" s="28">
        <v>5351017</v>
      </c>
      <c r="U14" s="22"/>
    </row>
    <row r="15" spans="1:21" ht="11.25">
      <c r="A15" s="2" t="s">
        <v>74</v>
      </c>
      <c r="B15" s="28">
        <v>70931</v>
      </c>
      <c r="C15" s="28">
        <v>55935</v>
      </c>
      <c r="D15" s="28">
        <v>66639</v>
      </c>
      <c r="E15" s="22">
        <v>62788</v>
      </c>
      <c r="F15" s="28">
        <v>62554</v>
      </c>
      <c r="G15" s="28">
        <v>31289</v>
      </c>
      <c r="H15" s="28">
        <v>37088</v>
      </c>
      <c r="I15" s="22">
        <v>39687</v>
      </c>
      <c r="J15" s="28">
        <v>61256</v>
      </c>
      <c r="K15" s="28">
        <v>17347</v>
      </c>
      <c r="L15" s="28">
        <v>20758</v>
      </c>
      <c r="M15" s="22">
        <v>17243</v>
      </c>
      <c r="N15" s="28">
        <v>64072</v>
      </c>
      <c r="O15" s="28">
        <v>20293</v>
      </c>
      <c r="P15" s="28">
        <v>24711</v>
      </c>
      <c r="Q15" s="22">
        <v>18603</v>
      </c>
      <c r="R15" s="28">
        <v>65320</v>
      </c>
      <c r="S15" s="28">
        <v>20462</v>
      </c>
      <c r="T15" s="28">
        <v>30736</v>
      </c>
      <c r="U15" s="22"/>
    </row>
    <row r="16" spans="1:21" ht="11.25">
      <c r="A16" s="2" t="s">
        <v>78</v>
      </c>
      <c r="B16" s="28">
        <v>1415502</v>
      </c>
      <c r="C16" s="28">
        <v>1309124</v>
      </c>
      <c r="D16" s="28">
        <v>1265125</v>
      </c>
      <c r="E16" s="22">
        <v>1511233</v>
      </c>
      <c r="F16" s="28">
        <v>1515200</v>
      </c>
      <c r="G16" s="28">
        <v>1538612</v>
      </c>
      <c r="H16" s="28">
        <v>1366728</v>
      </c>
      <c r="I16" s="22">
        <v>1256684</v>
      </c>
      <c r="J16" s="28">
        <v>1666723</v>
      </c>
      <c r="K16" s="28">
        <v>1796450</v>
      </c>
      <c r="L16" s="28">
        <v>1624255</v>
      </c>
      <c r="M16" s="22">
        <v>1237743</v>
      </c>
      <c r="N16" s="28">
        <v>1439580</v>
      </c>
      <c r="O16" s="28">
        <v>1631178</v>
      </c>
      <c r="P16" s="28">
        <v>1591089</v>
      </c>
      <c r="Q16" s="22">
        <v>1293202</v>
      </c>
      <c r="R16" s="28">
        <v>1469389</v>
      </c>
      <c r="S16" s="28">
        <v>1619280</v>
      </c>
      <c r="T16" s="28">
        <v>1523984</v>
      </c>
      <c r="U16" s="22">
        <v>1382385</v>
      </c>
    </row>
    <row r="17" spans="1:21" ht="11.25">
      <c r="A17" s="2" t="s">
        <v>79</v>
      </c>
      <c r="B17" s="28">
        <v>-82848</v>
      </c>
      <c r="C17" s="28">
        <v>-91944</v>
      </c>
      <c r="D17" s="28">
        <v>-111161</v>
      </c>
      <c r="E17" s="22">
        <v>-124742</v>
      </c>
      <c r="F17" s="28">
        <v>-137153</v>
      </c>
      <c r="G17" s="28">
        <v>-142010</v>
      </c>
      <c r="H17" s="28">
        <v>-152273</v>
      </c>
      <c r="I17" s="22">
        <v>-156266</v>
      </c>
      <c r="J17" s="28">
        <v>-196242</v>
      </c>
      <c r="K17" s="28">
        <v>-193749</v>
      </c>
      <c r="L17" s="28">
        <v>-180672</v>
      </c>
      <c r="M17" s="22">
        <v>-190387</v>
      </c>
      <c r="N17" s="28">
        <v>-182818</v>
      </c>
      <c r="O17" s="28">
        <v>-190831</v>
      </c>
      <c r="P17" s="28">
        <v>-186943</v>
      </c>
      <c r="Q17" s="22">
        <v>-195286</v>
      </c>
      <c r="R17" s="28">
        <v>-215411</v>
      </c>
      <c r="S17" s="28">
        <v>-200852</v>
      </c>
      <c r="T17" s="28">
        <v>-224608</v>
      </c>
      <c r="U17" s="22">
        <v>-217757</v>
      </c>
    </row>
    <row r="18" spans="1:21" ht="11.25">
      <c r="A18" s="2" t="s">
        <v>80</v>
      </c>
      <c r="B18" s="28">
        <v>9732300</v>
      </c>
      <c r="C18" s="28">
        <v>9151371</v>
      </c>
      <c r="D18" s="28">
        <v>8813043</v>
      </c>
      <c r="E18" s="22">
        <v>8474964</v>
      </c>
      <c r="F18" s="28">
        <v>9247614</v>
      </c>
      <c r="G18" s="28">
        <v>8844816</v>
      </c>
      <c r="H18" s="28">
        <v>8891118</v>
      </c>
      <c r="I18" s="22">
        <v>8836025</v>
      </c>
      <c r="J18" s="28">
        <v>9579562</v>
      </c>
      <c r="K18" s="28">
        <v>9297771</v>
      </c>
      <c r="L18" s="28">
        <v>9547491</v>
      </c>
      <c r="M18" s="22">
        <v>9769170</v>
      </c>
      <c r="N18" s="28">
        <v>10152649</v>
      </c>
      <c r="O18" s="28">
        <v>9914578</v>
      </c>
      <c r="P18" s="28">
        <v>10605461</v>
      </c>
      <c r="Q18" s="22">
        <v>11081647</v>
      </c>
      <c r="R18" s="28">
        <v>11381989</v>
      </c>
      <c r="S18" s="28">
        <v>10692532</v>
      </c>
      <c r="T18" s="28">
        <v>11881044</v>
      </c>
      <c r="U18" s="22">
        <v>11454557</v>
      </c>
    </row>
    <row r="19" spans="1:21" ht="11.25">
      <c r="A19" s="3" t="s">
        <v>241</v>
      </c>
      <c r="B19" s="28">
        <v>15659741</v>
      </c>
      <c r="C19" s="28">
        <v>15655750</v>
      </c>
      <c r="D19" s="28">
        <v>15944997</v>
      </c>
      <c r="E19" s="22">
        <v>15953954</v>
      </c>
      <c r="F19" s="28">
        <v>16366123</v>
      </c>
      <c r="G19" s="28">
        <v>16334682</v>
      </c>
      <c r="H19" s="28">
        <v>16426476</v>
      </c>
      <c r="I19" s="22">
        <v>16695003</v>
      </c>
      <c r="J19" s="28">
        <v>17001096</v>
      </c>
      <c r="K19" s="28">
        <v>16835573</v>
      </c>
      <c r="L19" s="28">
        <v>17397732</v>
      </c>
      <c r="M19" s="22">
        <v>17560588</v>
      </c>
      <c r="N19" s="28">
        <v>17906037</v>
      </c>
      <c r="O19" s="28">
        <v>18189183</v>
      </c>
      <c r="P19" s="28">
        <v>18489501</v>
      </c>
      <c r="Q19" s="22">
        <v>18807654</v>
      </c>
      <c r="R19" s="28">
        <v>19250532</v>
      </c>
      <c r="S19" s="28">
        <v>19492702</v>
      </c>
      <c r="T19" s="28">
        <v>19789585</v>
      </c>
      <c r="U19" s="22">
        <v>19546223</v>
      </c>
    </row>
    <row r="20" spans="1:21" ht="11.25">
      <c r="A20" s="3" t="s">
        <v>92</v>
      </c>
      <c r="B20" s="28">
        <v>16313017</v>
      </c>
      <c r="C20" s="28">
        <v>16313017</v>
      </c>
      <c r="D20" s="28">
        <v>16313017</v>
      </c>
      <c r="E20" s="22">
        <v>16321671</v>
      </c>
      <c r="F20" s="28">
        <v>16658438</v>
      </c>
      <c r="G20" s="28">
        <v>16658438</v>
      </c>
      <c r="H20" s="28">
        <v>16658438</v>
      </c>
      <c r="I20" s="22">
        <v>16658438</v>
      </c>
      <c r="J20" s="28">
        <v>16658438</v>
      </c>
      <c r="K20" s="28">
        <v>16658438</v>
      </c>
      <c r="L20" s="28">
        <v>16700392</v>
      </c>
      <c r="M20" s="22">
        <v>16699989</v>
      </c>
      <c r="N20" s="28">
        <v>16699693</v>
      </c>
      <c r="O20" s="28">
        <v>16687752</v>
      </c>
      <c r="P20" s="28">
        <v>16686675</v>
      </c>
      <c r="Q20" s="22">
        <v>16682175</v>
      </c>
      <c r="R20" s="28">
        <v>16368750</v>
      </c>
      <c r="S20" s="28">
        <v>16368750</v>
      </c>
      <c r="T20" s="28">
        <v>16368405</v>
      </c>
      <c r="U20" s="22">
        <v>16368405</v>
      </c>
    </row>
    <row r="21" spans="1:21" ht="11.25">
      <c r="A21" s="3" t="s">
        <v>242</v>
      </c>
      <c r="B21" s="28">
        <v>1771042</v>
      </c>
      <c r="C21" s="28">
        <v>1655784</v>
      </c>
      <c r="D21" s="28">
        <v>1704592</v>
      </c>
      <c r="E21" s="22">
        <v>1770477</v>
      </c>
      <c r="F21" s="28">
        <v>1735248</v>
      </c>
      <c r="G21" s="28">
        <v>1605921</v>
      </c>
      <c r="H21" s="28">
        <v>1575224</v>
      </c>
      <c r="I21" s="22"/>
      <c r="J21" s="28">
        <v>1598722</v>
      </c>
      <c r="K21" s="28">
        <v>1515479</v>
      </c>
      <c r="L21" s="28">
        <v>1365689</v>
      </c>
      <c r="M21" s="22"/>
      <c r="N21" s="28">
        <v>1488594</v>
      </c>
      <c r="O21" s="28">
        <v>1593350</v>
      </c>
      <c r="P21" s="28">
        <v>1539937</v>
      </c>
      <c r="Q21" s="22"/>
      <c r="R21" s="28">
        <v>1743223</v>
      </c>
      <c r="S21" s="28">
        <v>1619698</v>
      </c>
      <c r="T21" s="28">
        <v>1589272</v>
      </c>
      <c r="U21" s="22"/>
    </row>
    <row r="22" spans="1:21" ht="11.25">
      <c r="A22" s="3" t="s">
        <v>95</v>
      </c>
      <c r="B22" s="28">
        <v>33743801</v>
      </c>
      <c r="C22" s="28">
        <v>33624552</v>
      </c>
      <c r="D22" s="28">
        <v>33962606</v>
      </c>
      <c r="E22" s="22">
        <v>34046103</v>
      </c>
      <c r="F22" s="28">
        <v>34759810</v>
      </c>
      <c r="G22" s="28">
        <v>34599042</v>
      </c>
      <c r="H22" s="28">
        <v>34660140</v>
      </c>
      <c r="I22" s="22">
        <v>34874553</v>
      </c>
      <c r="J22" s="28">
        <v>35258257</v>
      </c>
      <c r="K22" s="28">
        <v>35009491</v>
      </c>
      <c r="L22" s="28">
        <v>35463814</v>
      </c>
      <c r="M22" s="22">
        <v>35663300</v>
      </c>
      <c r="N22" s="28">
        <v>36094324</v>
      </c>
      <c r="O22" s="28">
        <v>36470286</v>
      </c>
      <c r="P22" s="28">
        <v>36716115</v>
      </c>
      <c r="Q22" s="22">
        <v>37073998</v>
      </c>
      <c r="R22" s="28">
        <v>37362506</v>
      </c>
      <c r="S22" s="28">
        <v>37481151</v>
      </c>
      <c r="T22" s="28">
        <v>37747263</v>
      </c>
      <c r="U22" s="22">
        <v>37337084</v>
      </c>
    </row>
    <row r="23" spans="1:21" ht="11.25">
      <c r="A23" s="3" t="s">
        <v>96</v>
      </c>
      <c r="B23" s="28">
        <v>532388</v>
      </c>
      <c r="C23" s="28">
        <v>548311</v>
      </c>
      <c r="D23" s="28">
        <v>564234</v>
      </c>
      <c r="E23" s="22">
        <v>580157</v>
      </c>
      <c r="F23" s="28">
        <v>596080</v>
      </c>
      <c r="G23" s="28">
        <v>612003</v>
      </c>
      <c r="H23" s="28">
        <v>627926</v>
      </c>
      <c r="I23" s="22">
        <v>561918</v>
      </c>
      <c r="J23" s="28">
        <v>573745</v>
      </c>
      <c r="K23" s="28">
        <v>585571</v>
      </c>
      <c r="L23" s="28">
        <v>597398</v>
      </c>
      <c r="M23" s="22">
        <v>609224</v>
      </c>
      <c r="N23" s="28">
        <v>621051</v>
      </c>
      <c r="O23" s="28">
        <v>632878</v>
      </c>
      <c r="P23" s="28">
        <v>644704</v>
      </c>
      <c r="Q23" s="22">
        <v>656531</v>
      </c>
      <c r="R23" s="28">
        <v>668357</v>
      </c>
      <c r="S23" s="28">
        <v>680184</v>
      </c>
      <c r="T23" s="28">
        <v>692010</v>
      </c>
      <c r="U23" s="22">
        <v>703837</v>
      </c>
    </row>
    <row r="24" spans="1:21" ht="11.25">
      <c r="A24" s="3" t="s">
        <v>78</v>
      </c>
      <c r="B24" s="28">
        <v>2895015</v>
      </c>
      <c r="C24" s="28">
        <v>2947712</v>
      </c>
      <c r="D24" s="28">
        <v>2984773</v>
      </c>
      <c r="E24" s="22">
        <v>3017039</v>
      </c>
      <c r="F24" s="28">
        <v>3083424</v>
      </c>
      <c r="G24" s="28">
        <v>3163188</v>
      </c>
      <c r="H24" s="28">
        <v>3132257</v>
      </c>
      <c r="I24" s="22">
        <v>3169373</v>
      </c>
      <c r="J24" s="28">
        <v>3266337</v>
      </c>
      <c r="K24" s="28">
        <v>3263584</v>
      </c>
      <c r="L24" s="28">
        <v>3426378</v>
      </c>
      <c r="M24" s="22">
        <v>3489791</v>
      </c>
      <c r="N24" s="28">
        <v>3555377</v>
      </c>
      <c r="O24" s="28">
        <v>3166209</v>
      </c>
      <c r="P24" s="28">
        <v>3136617</v>
      </c>
      <c r="Q24" s="22">
        <v>3152372</v>
      </c>
      <c r="R24" s="28">
        <v>3129805</v>
      </c>
      <c r="S24" s="28">
        <v>3119870</v>
      </c>
      <c r="T24" s="28">
        <v>3052569</v>
      </c>
      <c r="U24" s="22">
        <v>3067411</v>
      </c>
    </row>
    <row r="25" spans="1:21" ht="11.25">
      <c r="A25" s="3" t="s">
        <v>101</v>
      </c>
      <c r="B25" s="28">
        <v>3427403</v>
      </c>
      <c r="C25" s="28">
        <v>3496024</v>
      </c>
      <c r="D25" s="28">
        <v>3549008</v>
      </c>
      <c r="E25" s="22">
        <v>3597197</v>
      </c>
      <c r="F25" s="28">
        <v>3679505</v>
      </c>
      <c r="G25" s="28">
        <v>3775191</v>
      </c>
      <c r="H25" s="28">
        <v>3760184</v>
      </c>
      <c r="I25" s="22">
        <v>3731292</v>
      </c>
      <c r="J25" s="28">
        <v>3840083</v>
      </c>
      <c r="K25" s="28">
        <v>3849156</v>
      </c>
      <c r="L25" s="28">
        <v>4023776</v>
      </c>
      <c r="M25" s="22">
        <v>4099016</v>
      </c>
      <c r="N25" s="28">
        <v>4176429</v>
      </c>
      <c r="O25" s="28">
        <v>3799087</v>
      </c>
      <c r="P25" s="28">
        <v>3781321</v>
      </c>
      <c r="Q25" s="22">
        <v>3808903</v>
      </c>
      <c r="R25" s="28">
        <v>3798163</v>
      </c>
      <c r="S25" s="28">
        <v>3800054</v>
      </c>
      <c r="T25" s="28">
        <v>3744579</v>
      </c>
      <c r="U25" s="22">
        <v>3771248</v>
      </c>
    </row>
    <row r="26" spans="1:21" ht="11.25">
      <c r="A26" s="3" t="s">
        <v>108</v>
      </c>
      <c r="B26" s="28">
        <v>4020549</v>
      </c>
      <c r="C26" s="28">
        <v>4126688</v>
      </c>
      <c r="D26" s="28">
        <v>4719763</v>
      </c>
      <c r="E26" s="22">
        <v>4939561</v>
      </c>
      <c r="F26" s="28">
        <v>5064570</v>
      </c>
      <c r="G26" s="28">
        <v>5142373</v>
      </c>
      <c r="H26" s="28">
        <v>5222493</v>
      </c>
      <c r="I26" s="22">
        <v>5441640</v>
      </c>
      <c r="J26" s="28">
        <v>5567552</v>
      </c>
      <c r="K26" s="28">
        <v>5640563</v>
      </c>
      <c r="L26" s="28">
        <v>5701139</v>
      </c>
      <c r="M26" s="22">
        <v>5954586</v>
      </c>
      <c r="N26" s="28">
        <v>6076276</v>
      </c>
      <c r="O26" s="28">
        <v>6181332</v>
      </c>
      <c r="P26" s="28">
        <v>6279802</v>
      </c>
      <c r="Q26" s="22">
        <v>6562892</v>
      </c>
      <c r="R26" s="28">
        <v>6687587</v>
      </c>
      <c r="S26" s="28">
        <v>6794109</v>
      </c>
      <c r="T26" s="28">
        <v>7246753</v>
      </c>
      <c r="U26" s="22">
        <v>7508699</v>
      </c>
    </row>
    <row r="27" spans="1:21" ht="11.25">
      <c r="A27" s="3" t="s">
        <v>109</v>
      </c>
      <c r="B27" s="28">
        <v>6752606</v>
      </c>
      <c r="C27" s="28">
        <v>6945873</v>
      </c>
      <c r="D27" s="28">
        <v>7132501</v>
      </c>
      <c r="E27" s="22">
        <v>7189626</v>
      </c>
      <c r="F27" s="28">
        <v>7224005</v>
      </c>
      <c r="G27" s="28">
        <v>7333368</v>
      </c>
      <c r="H27" s="28">
        <v>7326069</v>
      </c>
      <c r="I27" s="22">
        <v>7348830</v>
      </c>
      <c r="J27" s="28">
        <v>7863864</v>
      </c>
      <c r="K27" s="28">
        <v>7896441</v>
      </c>
      <c r="L27" s="28">
        <v>7900916</v>
      </c>
      <c r="M27" s="22">
        <v>7969720</v>
      </c>
      <c r="N27" s="28">
        <v>7999799</v>
      </c>
      <c r="O27" s="28">
        <v>8494423</v>
      </c>
      <c r="P27" s="28">
        <v>8498878</v>
      </c>
      <c r="Q27" s="22">
        <v>8506390</v>
      </c>
      <c r="R27" s="28">
        <v>8515218</v>
      </c>
      <c r="S27" s="28">
        <v>8523883</v>
      </c>
      <c r="T27" s="28">
        <v>8916774</v>
      </c>
      <c r="U27" s="22">
        <v>8926594</v>
      </c>
    </row>
    <row r="28" spans="1:21" ht="11.25">
      <c r="A28" s="3" t="s">
        <v>78</v>
      </c>
      <c r="B28" s="28">
        <v>2600513</v>
      </c>
      <c r="C28" s="28">
        <v>2547325</v>
      </c>
      <c r="D28" s="28">
        <v>2540216</v>
      </c>
      <c r="E28" s="22">
        <v>2486844</v>
      </c>
      <c r="F28" s="28">
        <v>2491662</v>
      </c>
      <c r="G28" s="28">
        <v>2449294</v>
      </c>
      <c r="H28" s="28">
        <v>2417942</v>
      </c>
      <c r="I28" s="22">
        <v>187347</v>
      </c>
      <c r="J28" s="28">
        <v>2535927</v>
      </c>
      <c r="K28" s="28">
        <v>2486284</v>
      </c>
      <c r="L28" s="28">
        <v>2492329</v>
      </c>
      <c r="M28" s="22">
        <v>221276</v>
      </c>
      <c r="N28" s="28">
        <v>2598727</v>
      </c>
      <c r="O28" s="28">
        <v>2659966</v>
      </c>
      <c r="P28" s="28">
        <v>2670061</v>
      </c>
      <c r="Q28" s="22">
        <v>129108</v>
      </c>
      <c r="R28" s="28">
        <v>3784490</v>
      </c>
      <c r="S28" s="28">
        <v>3833963</v>
      </c>
      <c r="T28" s="28">
        <v>3114596</v>
      </c>
      <c r="U28" s="22">
        <v>439709</v>
      </c>
    </row>
    <row r="29" spans="1:21" ht="11.25">
      <c r="A29" s="3" t="s">
        <v>79</v>
      </c>
      <c r="B29" s="28">
        <v>-13320</v>
      </c>
      <c r="C29" s="28">
        <v>-13120</v>
      </c>
      <c r="D29" s="28">
        <v>-13220</v>
      </c>
      <c r="E29" s="22">
        <v>-13461</v>
      </c>
      <c r="F29" s="28">
        <v>-20035</v>
      </c>
      <c r="G29" s="28">
        <v>-19735</v>
      </c>
      <c r="H29" s="28">
        <v>-19736</v>
      </c>
      <c r="I29" s="22">
        <v>-19976</v>
      </c>
      <c r="J29" s="28">
        <v>-14064</v>
      </c>
      <c r="K29" s="28">
        <v>-34129</v>
      </c>
      <c r="L29" s="28">
        <v>-34141</v>
      </c>
      <c r="M29" s="22">
        <v>-34657</v>
      </c>
      <c r="N29" s="28">
        <v>-34549</v>
      </c>
      <c r="O29" s="28">
        <v>-34194</v>
      </c>
      <c r="P29" s="28">
        <v>-33965</v>
      </c>
      <c r="Q29" s="22">
        <v>-34359</v>
      </c>
      <c r="R29" s="28">
        <v>-1013949</v>
      </c>
      <c r="S29" s="28">
        <v>-1013650</v>
      </c>
      <c r="T29" s="28">
        <v>-1013540</v>
      </c>
      <c r="U29" s="22">
        <v>-1013882</v>
      </c>
    </row>
    <row r="30" spans="1:21" ht="11.25">
      <c r="A30" s="3" t="s">
        <v>111</v>
      </c>
      <c r="B30" s="28">
        <v>13360350</v>
      </c>
      <c r="C30" s="28">
        <v>13606768</v>
      </c>
      <c r="D30" s="28">
        <v>14379261</v>
      </c>
      <c r="E30" s="22">
        <v>14602572</v>
      </c>
      <c r="F30" s="28">
        <v>14760202</v>
      </c>
      <c r="G30" s="28">
        <v>14905300</v>
      </c>
      <c r="H30" s="28">
        <v>14946770</v>
      </c>
      <c r="I30" s="22">
        <v>15208251</v>
      </c>
      <c r="J30" s="28">
        <v>15953280</v>
      </c>
      <c r="K30" s="28">
        <v>15989160</v>
      </c>
      <c r="L30" s="28">
        <v>16060243</v>
      </c>
      <c r="M30" s="22">
        <v>16403362</v>
      </c>
      <c r="N30" s="28">
        <v>16640254</v>
      </c>
      <c r="O30" s="28">
        <v>17301527</v>
      </c>
      <c r="P30" s="28">
        <v>17414776</v>
      </c>
      <c r="Q30" s="22">
        <v>17580864</v>
      </c>
      <c r="R30" s="28">
        <v>17973347</v>
      </c>
      <c r="S30" s="28">
        <v>18138305</v>
      </c>
      <c r="T30" s="28">
        <v>18264582</v>
      </c>
      <c r="U30" s="22">
        <v>18523737</v>
      </c>
    </row>
    <row r="31" spans="1:21" ht="11.25">
      <c r="A31" s="2" t="s">
        <v>112</v>
      </c>
      <c r="B31" s="28">
        <v>50531555</v>
      </c>
      <c r="C31" s="28">
        <v>50727345</v>
      </c>
      <c r="D31" s="28">
        <v>51890877</v>
      </c>
      <c r="E31" s="22">
        <v>52245872</v>
      </c>
      <c r="F31" s="28">
        <v>53199517</v>
      </c>
      <c r="G31" s="28">
        <v>53279535</v>
      </c>
      <c r="H31" s="28">
        <v>53367094</v>
      </c>
      <c r="I31" s="22">
        <v>53814097</v>
      </c>
      <c r="J31" s="28">
        <v>55051620</v>
      </c>
      <c r="K31" s="28">
        <v>54847808</v>
      </c>
      <c r="L31" s="28">
        <v>55547835</v>
      </c>
      <c r="M31" s="22">
        <v>56165679</v>
      </c>
      <c r="N31" s="28">
        <v>56911008</v>
      </c>
      <c r="O31" s="28">
        <v>57570902</v>
      </c>
      <c r="P31" s="28">
        <v>57912212</v>
      </c>
      <c r="Q31" s="22">
        <v>58463766</v>
      </c>
      <c r="R31" s="28">
        <v>59134017</v>
      </c>
      <c r="S31" s="28">
        <v>59419512</v>
      </c>
      <c r="T31" s="28">
        <v>59756426</v>
      </c>
      <c r="U31" s="22">
        <v>59632070</v>
      </c>
    </row>
    <row r="32" spans="1:21" ht="12" thickBot="1">
      <c r="A32" s="5" t="s">
        <v>113</v>
      </c>
      <c r="B32" s="29">
        <v>60263856</v>
      </c>
      <c r="C32" s="29">
        <v>59878717</v>
      </c>
      <c r="D32" s="29">
        <v>60703920</v>
      </c>
      <c r="E32" s="23">
        <v>60720837</v>
      </c>
      <c r="F32" s="29">
        <v>62447132</v>
      </c>
      <c r="G32" s="29">
        <v>62124351</v>
      </c>
      <c r="H32" s="29">
        <v>62258212</v>
      </c>
      <c r="I32" s="23">
        <v>62650123</v>
      </c>
      <c r="J32" s="29">
        <v>64631183</v>
      </c>
      <c r="K32" s="29">
        <v>64145580</v>
      </c>
      <c r="L32" s="29">
        <v>65095326</v>
      </c>
      <c r="M32" s="23">
        <v>65934850</v>
      </c>
      <c r="N32" s="29">
        <v>67063657</v>
      </c>
      <c r="O32" s="29">
        <v>67485480</v>
      </c>
      <c r="P32" s="29">
        <v>68517674</v>
      </c>
      <c r="Q32" s="23">
        <v>69545413</v>
      </c>
      <c r="R32" s="29">
        <v>70516006</v>
      </c>
      <c r="S32" s="29">
        <v>70112044</v>
      </c>
      <c r="T32" s="29">
        <v>71637470</v>
      </c>
      <c r="U32" s="23">
        <v>71086627</v>
      </c>
    </row>
    <row r="33" spans="1:21" ht="12" thickTop="1">
      <c r="A33" s="2" t="s">
        <v>243</v>
      </c>
      <c r="B33" s="28">
        <v>7762553</v>
      </c>
      <c r="C33" s="28">
        <v>5117950</v>
      </c>
      <c r="D33" s="28">
        <v>7285765</v>
      </c>
      <c r="E33" s="22">
        <v>4507926</v>
      </c>
      <c r="F33" s="28">
        <v>7622361</v>
      </c>
      <c r="G33" s="28">
        <v>4981145</v>
      </c>
      <c r="H33" s="28">
        <v>7268827</v>
      </c>
      <c r="I33" s="22">
        <v>4693938</v>
      </c>
      <c r="J33" s="28">
        <v>7520454</v>
      </c>
      <c r="K33" s="28">
        <v>5036801</v>
      </c>
      <c r="L33" s="28">
        <v>7271737</v>
      </c>
      <c r="M33" s="22">
        <v>4735961</v>
      </c>
      <c r="N33" s="28">
        <v>7719358</v>
      </c>
      <c r="O33" s="28">
        <v>5195317</v>
      </c>
      <c r="P33" s="28">
        <v>7593365</v>
      </c>
      <c r="Q33" s="22">
        <v>5375546</v>
      </c>
      <c r="R33" s="28">
        <v>8439501</v>
      </c>
      <c r="S33" s="28">
        <v>5556098</v>
      </c>
      <c r="T33" s="28">
        <v>8480826</v>
      </c>
      <c r="U33" s="22">
        <v>5686789</v>
      </c>
    </row>
    <row r="34" spans="1:21" ht="11.25">
      <c r="A34" s="2" t="s">
        <v>116</v>
      </c>
      <c r="B34" s="28">
        <v>10043036</v>
      </c>
      <c r="C34" s="28">
        <v>13187632</v>
      </c>
      <c r="D34" s="28">
        <v>12970172</v>
      </c>
      <c r="E34" s="22">
        <v>14137912</v>
      </c>
      <c r="F34" s="28">
        <v>12390412</v>
      </c>
      <c r="G34" s="28">
        <v>14190974</v>
      </c>
      <c r="H34" s="28">
        <v>14469184</v>
      </c>
      <c r="I34" s="22">
        <v>5630000</v>
      </c>
      <c r="J34" s="28">
        <v>14576364</v>
      </c>
      <c r="K34" s="28">
        <v>16810016</v>
      </c>
      <c r="L34" s="28">
        <v>17482616</v>
      </c>
      <c r="M34" s="22">
        <v>7770000</v>
      </c>
      <c r="N34" s="28">
        <v>16611784</v>
      </c>
      <c r="O34" s="28">
        <v>19938044</v>
      </c>
      <c r="P34" s="28">
        <v>19801434</v>
      </c>
      <c r="Q34" s="22">
        <v>8934900</v>
      </c>
      <c r="R34" s="28">
        <v>17695934</v>
      </c>
      <c r="S34" s="28">
        <v>19626980</v>
      </c>
      <c r="T34" s="28">
        <v>19271390</v>
      </c>
      <c r="U34" s="22">
        <v>9140000</v>
      </c>
    </row>
    <row r="35" spans="1:21" ht="11.25">
      <c r="A35" s="2" t="s">
        <v>120</v>
      </c>
      <c r="B35" s="28">
        <v>146254</v>
      </c>
      <c r="C35" s="28">
        <v>205108</v>
      </c>
      <c r="D35" s="28">
        <v>187779</v>
      </c>
      <c r="E35" s="22">
        <v>213233</v>
      </c>
      <c r="F35" s="28">
        <v>289507</v>
      </c>
      <c r="G35" s="28">
        <v>438864</v>
      </c>
      <c r="H35" s="28">
        <v>177137</v>
      </c>
      <c r="I35" s="22">
        <v>337430</v>
      </c>
      <c r="J35" s="28">
        <v>212123</v>
      </c>
      <c r="K35" s="28">
        <v>209253</v>
      </c>
      <c r="L35" s="28">
        <v>147160</v>
      </c>
      <c r="M35" s="22">
        <v>215370</v>
      </c>
      <c r="N35" s="28">
        <v>168210</v>
      </c>
      <c r="O35" s="28">
        <v>207451</v>
      </c>
      <c r="P35" s="28">
        <v>106942</v>
      </c>
      <c r="Q35" s="22">
        <v>144802</v>
      </c>
      <c r="R35" s="28">
        <v>165803</v>
      </c>
      <c r="S35" s="28">
        <v>273110</v>
      </c>
      <c r="T35" s="28">
        <v>251164</v>
      </c>
      <c r="U35" s="22">
        <v>431850</v>
      </c>
    </row>
    <row r="36" spans="1:21" ht="11.25">
      <c r="A36" s="2" t="s">
        <v>126</v>
      </c>
      <c r="B36" s="28">
        <v>130700</v>
      </c>
      <c r="C36" s="28">
        <v>86369</v>
      </c>
      <c r="D36" s="28">
        <v>158700</v>
      </c>
      <c r="E36" s="22">
        <v>122481</v>
      </c>
      <c r="F36" s="28">
        <v>127000</v>
      </c>
      <c r="G36" s="28">
        <v>93923</v>
      </c>
      <c r="H36" s="28">
        <v>163000</v>
      </c>
      <c r="I36" s="22">
        <v>109556</v>
      </c>
      <c r="J36" s="28">
        <v>161100</v>
      </c>
      <c r="K36" s="28">
        <v>94862</v>
      </c>
      <c r="L36" s="28">
        <v>185500</v>
      </c>
      <c r="M36" s="22">
        <v>125094</v>
      </c>
      <c r="N36" s="28">
        <v>161300</v>
      </c>
      <c r="O36" s="28">
        <v>98390</v>
      </c>
      <c r="P36" s="28">
        <v>161400</v>
      </c>
      <c r="Q36" s="22">
        <v>120637</v>
      </c>
      <c r="R36" s="28">
        <v>232500</v>
      </c>
      <c r="S36" s="28">
        <v>149257</v>
      </c>
      <c r="T36" s="28">
        <v>225300</v>
      </c>
      <c r="U36" s="22">
        <v>182351</v>
      </c>
    </row>
    <row r="37" spans="1:21" ht="11.25">
      <c r="A37" s="2" t="s">
        <v>78</v>
      </c>
      <c r="B37" s="28">
        <v>3283138</v>
      </c>
      <c r="C37" s="28">
        <v>2926364</v>
      </c>
      <c r="D37" s="28">
        <v>2382230</v>
      </c>
      <c r="E37" s="22">
        <v>2700625</v>
      </c>
      <c r="F37" s="28">
        <v>2714623</v>
      </c>
      <c r="G37" s="28">
        <v>2286425</v>
      </c>
      <c r="H37" s="28">
        <v>2132201</v>
      </c>
      <c r="I37" s="22">
        <v>2088744</v>
      </c>
      <c r="J37" s="28">
        <v>2529411</v>
      </c>
      <c r="K37" s="28">
        <v>2341747</v>
      </c>
      <c r="L37" s="28">
        <v>2018480</v>
      </c>
      <c r="M37" s="22">
        <v>1726007</v>
      </c>
      <c r="N37" s="28">
        <v>2043429</v>
      </c>
      <c r="O37" s="28">
        <v>1941368</v>
      </c>
      <c r="P37" s="28">
        <v>2211468</v>
      </c>
      <c r="Q37" s="22">
        <v>2067829</v>
      </c>
      <c r="R37" s="28">
        <v>2134785</v>
      </c>
      <c r="S37" s="28">
        <v>2615073</v>
      </c>
      <c r="T37" s="28">
        <v>3223546</v>
      </c>
      <c r="U37" s="22">
        <v>2585470</v>
      </c>
    </row>
    <row r="38" spans="1:21" ht="11.25">
      <c r="A38" s="2" t="s">
        <v>128</v>
      </c>
      <c r="B38" s="28">
        <v>21365682</v>
      </c>
      <c r="C38" s="28">
        <v>21523424</v>
      </c>
      <c r="D38" s="28">
        <v>22984647</v>
      </c>
      <c r="E38" s="22">
        <v>21682178</v>
      </c>
      <c r="F38" s="28">
        <v>23143904</v>
      </c>
      <c r="G38" s="28">
        <v>21991332</v>
      </c>
      <c r="H38" s="28">
        <v>24210350</v>
      </c>
      <c r="I38" s="22">
        <v>22757937</v>
      </c>
      <c r="J38" s="28">
        <v>24999452</v>
      </c>
      <c r="K38" s="28">
        <v>24492679</v>
      </c>
      <c r="L38" s="28">
        <v>27105494</v>
      </c>
      <c r="M38" s="22">
        <v>25968700</v>
      </c>
      <c r="N38" s="28">
        <v>26704082</v>
      </c>
      <c r="O38" s="28">
        <v>27380570</v>
      </c>
      <c r="P38" s="28">
        <v>29874611</v>
      </c>
      <c r="Q38" s="22">
        <v>28385862</v>
      </c>
      <c r="R38" s="28">
        <v>28668524</v>
      </c>
      <c r="S38" s="28">
        <v>28220520</v>
      </c>
      <c r="T38" s="28">
        <v>31452227</v>
      </c>
      <c r="U38" s="22">
        <v>28856671</v>
      </c>
    </row>
    <row r="39" spans="1:21" ht="11.25">
      <c r="A39" s="2" t="s">
        <v>129</v>
      </c>
      <c r="B39" s="28">
        <v>13710002</v>
      </c>
      <c r="C39" s="28">
        <v>14956149</v>
      </c>
      <c r="D39" s="28">
        <v>13955242</v>
      </c>
      <c r="E39" s="22">
        <v>15545845</v>
      </c>
      <c r="F39" s="28">
        <v>15798288</v>
      </c>
      <c r="G39" s="28">
        <v>16709921</v>
      </c>
      <c r="H39" s="28">
        <v>15009582</v>
      </c>
      <c r="I39" s="22">
        <v>16882553</v>
      </c>
      <c r="J39" s="28">
        <v>16691224</v>
      </c>
      <c r="K39" s="28">
        <v>17056045</v>
      </c>
      <c r="L39" s="28">
        <v>15086614</v>
      </c>
      <c r="M39" s="22">
        <v>17024843</v>
      </c>
      <c r="N39" s="28">
        <v>17682052</v>
      </c>
      <c r="O39" s="28">
        <v>17656823</v>
      </c>
      <c r="P39" s="28">
        <v>16149894</v>
      </c>
      <c r="Q39" s="22">
        <v>18519315</v>
      </c>
      <c r="R39" s="28">
        <v>19319836</v>
      </c>
      <c r="S39" s="28">
        <v>19358220</v>
      </c>
      <c r="T39" s="28">
        <v>17602230</v>
      </c>
      <c r="U39" s="22">
        <v>20076360</v>
      </c>
    </row>
    <row r="40" spans="1:21" ht="11.25">
      <c r="A40" s="2" t="s">
        <v>130</v>
      </c>
      <c r="B40" s="28">
        <v>2062844</v>
      </c>
      <c r="C40" s="28">
        <v>2037801</v>
      </c>
      <c r="D40" s="28">
        <v>2144622</v>
      </c>
      <c r="E40" s="22">
        <v>2106429</v>
      </c>
      <c r="F40" s="28">
        <v>2198544</v>
      </c>
      <c r="G40" s="28">
        <v>2159973</v>
      </c>
      <c r="H40" s="28">
        <v>2165090</v>
      </c>
      <c r="I40" s="22">
        <v>2166477</v>
      </c>
      <c r="J40" s="28">
        <v>2169705</v>
      </c>
      <c r="K40" s="28">
        <v>2524765</v>
      </c>
      <c r="L40" s="28">
        <v>2551214</v>
      </c>
      <c r="M40" s="22">
        <v>2604680</v>
      </c>
      <c r="N40" s="28">
        <v>2601121</v>
      </c>
      <c r="O40" s="28">
        <v>2561974</v>
      </c>
      <c r="P40" s="28">
        <v>2796011</v>
      </c>
      <c r="Q40" s="22">
        <v>2769849</v>
      </c>
      <c r="R40" s="28">
        <v>2783577</v>
      </c>
      <c r="S40" s="28">
        <v>2741058</v>
      </c>
      <c r="T40" s="28">
        <v>2759235</v>
      </c>
      <c r="U40" s="22">
        <v>2752394</v>
      </c>
    </row>
    <row r="41" spans="1:21" ht="11.25">
      <c r="A41" s="2" t="s">
        <v>131</v>
      </c>
      <c r="B41" s="28">
        <v>95750</v>
      </c>
      <c r="C41" s="28">
        <v>93360</v>
      </c>
      <c r="D41" s="28">
        <v>91000</v>
      </c>
      <c r="E41" s="22">
        <v>87210</v>
      </c>
      <c r="F41" s="28">
        <v>83450</v>
      </c>
      <c r="G41" s="28">
        <v>81060</v>
      </c>
      <c r="H41" s="28">
        <v>78700</v>
      </c>
      <c r="I41" s="22">
        <v>111170</v>
      </c>
      <c r="J41" s="28">
        <v>107750</v>
      </c>
      <c r="K41" s="28">
        <v>105740</v>
      </c>
      <c r="L41" s="28">
        <v>103720</v>
      </c>
      <c r="M41" s="22">
        <v>107730</v>
      </c>
      <c r="N41" s="28">
        <v>105110</v>
      </c>
      <c r="O41" s="28">
        <v>103580</v>
      </c>
      <c r="P41" s="28">
        <v>102070</v>
      </c>
      <c r="Q41" s="22">
        <v>103350</v>
      </c>
      <c r="R41" s="28">
        <v>100780</v>
      </c>
      <c r="S41" s="28">
        <v>99270</v>
      </c>
      <c r="T41" s="28">
        <v>97790</v>
      </c>
      <c r="U41" s="22">
        <v>110180</v>
      </c>
    </row>
    <row r="42" spans="1:21" ht="11.25">
      <c r="A42" s="2" t="s">
        <v>132</v>
      </c>
      <c r="B42" s="28">
        <v>138552</v>
      </c>
      <c r="C42" s="28">
        <v>149956</v>
      </c>
      <c r="D42" s="28">
        <v>158021</v>
      </c>
      <c r="E42" s="22">
        <v>167266</v>
      </c>
      <c r="F42" s="28">
        <v>175992</v>
      </c>
      <c r="G42" s="28">
        <v>183570</v>
      </c>
      <c r="H42" s="28">
        <v>198796</v>
      </c>
      <c r="I42" s="22">
        <v>214230</v>
      </c>
      <c r="J42" s="28">
        <v>228164</v>
      </c>
      <c r="K42" s="28">
        <v>244623</v>
      </c>
      <c r="L42" s="28">
        <v>269856</v>
      </c>
      <c r="M42" s="22">
        <v>292300</v>
      </c>
      <c r="N42" s="28">
        <v>95800</v>
      </c>
      <c r="O42" s="28">
        <v>116700</v>
      </c>
      <c r="P42" s="28">
        <v>144900</v>
      </c>
      <c r="Q42" s="22">
        <v>144600</v>
      </c>
      <c r="R42" s="28">
        <v>168200</v>
      </c>
      <c r="S42" s="28">
        <v>183400</v>
      </c>
      <c r="T42" s="28">
        <v>215300</v>
      </c>
      <c r="U42" s="22">
        <v>198200</v>
      </c>
    </row>
    <row r="43" spans="1:21" ht="11.25">
      <c r="A43" s="2" t="s">
        <v>133</v>
      </c>
      <c r="B43" s="28">
        <v>173000</v>
      </c>
      <c r="C43" s="28">
        <v>173000</v>
      </c>
      <c r="D43" s="28">
        <v>203330</v>
      </c>
      <c r="E43" s="22">
        <v>203330</v>
      </c>
      <c r="F43" s="28">
        <v>173000</v>
      </c>
      <c r="G43" s="28">
        <v>173000</v>
      </c>
      <c r="H43" s="28">
        <v>173000</v>
      </c>
      <c r="I43" s="22">
        <v>173000</v>
      </c>
      <c r="J43" s="28">
        <v>173000</v>
      </c>
      <c r="K43" s="28">
        <v>173000</v>
      </c>
      <c r="L43" s="28">
        <v>220066</v>
      </c>
      <c r="M43" s="22">
        <v>246666</v>
      </c>
      <c r="N43" s="28">
        <v>253000</v>
      </c>
      <c r="O43" s="28">
        <v>254500</v>
      </c>
      <c r="P43" s="28">
        <v>178100</v>
      </c>
      <c r="Q43" s="22">
        <v>176600</v>
      </c>
      <c r="R43" s="28">
        <v>173000</v>
      </c>
      <c r="S43" s="28">
        <v>173000</v>
      </c>
      <c r="T43" s="28">
        <v>173000</v>
      </c>
      <c r="U43" s="22">
        <v>189570</v>
      </c>
    </row>
    <row r="44" spans="1:21" ht="11.25">
      <c r="A44" s="2" t="s">
        <v>244</v>
      </c>
      <c r="B44" s="28">
        <v>474400</v>
      </c>
      <c r="C44" s="28"/>
      <c r="D44" s="28"/>
      <c r="E44" s="22"/>
      <c r="F44" s="28"/>
      <c r="G44" s="28"/>
      <c r="H44" s="28"/>
      <c r="I44" s="22"/>
      <c r="J44" s="28"/>
      <c r="K44" s="28"/>
      <c r="L44" s="28"/>
      <c r="M44" s="22"/>
      <c r="N44" s="28"/>
      <c r="O44" s="28"/>
      <c r="P44" s="28"/>
      <c r="Q44" s="22"/>
      <c r="R44" s="28"/>
      <c r="S44" s="28"/>
      <c r="T44" s="28"/>
      <c r="U44" s="22"/>
    </row>
    <row r="45" spans="1:21" ht="11.25">
      <c r="A45" s="2" t="s">
        <v>134</v>
      </c>
      <c r="B45" s="28">
        <v>161568</v>
      </c>
      <c r="C45" s="28">
        <v>160726</v>
      </c>
      <c r="D45" s="28">
        <v>159883</v>
      </c>
      <c r="E45" s="22">
        <v>159041</v>
      </c>
      <c r="F45" s="28">
        <v>158215</v>
      </c>
      <c r="G45" s="28">
        <v>157390</v>
      </c>
      <c r="H45" s="28">
        <v>144601</v>
      </c>
      <c r="I45" s="22">
        <v>143836</v>
      </c>
      <c r="J45" s="28">
        <v>126938</v>
      </c>
      <c r="K45" s="28">
        <v>101749</v>
      </c>
      <c r="L45" s="28">
        <v>101207</v>
      </c>
      <c r="M45" s="22"/>
      <c r="N45" s="28"/>
      <c r="O45" s="28"/>
      <c r="P45" s="28"/>
      <c r="Q45" s="22"/>
      <c r="R45" s="28"/>
      <c r="S45" s="28"/>
      <c r="T45" s="28"/>
      <c r="U45" s="22"/>
    </row>
    <row r="46" spans="1:21" ht="11.25">
      <c r="A46" s="2" t="s">
        <v>135</v>
      </c>
      <c r="B46" s="28">
        <v>2420443</v>
      </c>
      <c r="C46" s="28">
        <v>968056</v>
      </c>
      <c r="D46" s="28">
        <v>1028797</v>
      </c>
      <c r="E46" s="22">
        <v>1074180</v>
      </c>
      <c r="F46" s="28">
        <v>1114237</v>
      </c>
      <c r="G46" s="28">
        <v>1154293</v>
      </c>
      <c r="H46" s="28">
        <v>1194350</v>
      </c>
      <c r="I46" s="22">
        <v>1239577</v>
      </c>
      <c r="J46" s="28">
        <v>1279352</v>
      </c>
      <c r="K46" s="28">
        <v>1316306</v>
      </c>
      <c r="L46" s="28">
        <v>1351791</v>
      </c>
      <c r="M46" s="22">
        <v>1389262</v>
      </c>
      <c r="N46" s="28">
        <v>1421379</v>
      </c>
      <c r="O46" s="28">
        <v>1441248</v>
      </c>
      <c r="P46" s="28">
        <v>1435352</v>
      </c>
      <c r="Q46" s="22">
        <v>1472069</v>
      </c>
      <c r="R46" s="28">
        <v>1513957</v>
      </c>
      <c r="S46" s="28">
        <v>1546963</v>
      </c>
      <c r="T46" s="28">
        <v>1580362</v>
      </c>
      <c r="U46" s="22">
        <v>1609110</v>
      </c>
    </row>
    <row r="47" spans="1:21" ht="11.25">
      <c r="A47" s="2" t="s">
        <v>136</v>
      </c>
      <c r="B47" s="28">
        <v>2276471</v>
      </c>
      <c r="C47" s="28">
        <v>2229827</v>
      </c>
      <c r="D47" s="28">
        <v>2282695</v>
      </c>
      <c r="E47" s="22">
        <v>2277840</v>
      </c>
      <c r="F47" s="28">
        <v>2292533</v>
      </c>
      <c r="G47" s="28">
        <v>2259340</v>
      </c>
      <c r="H47" s="28">
        <v>2253812</v>
      </c>
      <c r="I47" s="22">
        <v>2247717</v>
      </c>
      <c r="J47" s="28">
        <v>2270534</v>
      </c>
      <c r="K47" s="28">
        <v>2275123</v>
      </c>
      <c r="L47" s="28">
        <v>2285119</v>
      </c>
      <c r="M47" s="22">
        <v>2308444</v>
      </c>
      <c r="N47" s="28">
        <v>2339584</v>
      </c>
      <c r="O47" s="28">
        <v>2479599</v>
      </c>
      <c r="P47" s="28">
        <v>2488469</v>
      </c>
      <c r="Q47" s="22">
        <v>2468061</v>
      </c>
      <c r="R47" s="28">
        <v>2517046</v>
      </c>
      <c r="S47" s="28">
        <v>2545853</v>
      </c>
      <c r="T47" s="28">
        <v>2552944</v>
      </c>
      <c r="U47" s="22">
        <v>2555315</v>
      </c>
    </row>
    <row r="48" spans="1:21" ht="11.25">
      <c r="A48" s="2" t="s">
        <v>78</v>
      </c>
      <c r="B48" s="28">
        <v>1347927</v>
      </c>
      <c r="C48" s="28">
        <v>1271274</v>
      </c>
      <c r="D48" s="28">
        <v>1336830</v>
      </c>
      <c r="E48" s="22">
        <v>1298216</v>
      </c>
      <c r="F48" s="28">
        <v>1289531</v>
      </c>
      <c r="G48" s="28">
        <v>1249068</v>
      </c>
      <c r="H48" s="28">
        <v>1103508</v>
      </c>
      <c r="I48" s="22">
        <v>521751</v>
      </c>
      <c r="J48" s="28">
        <v>1230673</v>
      </c>
      <c r="K48" s="28">
        <v>650449</v>
      </c>
      <c r="L48" s="28">
        <v>671152</v>
      </c>
      <c r="M48" s="22">
        <v>331853</v>
      </c>
      <c r="N48" s="28">
        <v>745217</v>
      </c>
      <c r="O48" s="28">
        <v>458596</v>
      </c>
      <c r="P48" s="28">
        <v>486580</v>
      </c>
      <c r="Q48" s="22">
        <v>95856</v>
      </c>
      <c r="R48" s="28">
        <v>506828</v>
      </c>
      <c r="S48" s="28">
        <v>414243</v>
      </c>
      <c r="T48" s="28">
        <v>375543</v>
      </c>
      <c r="U48" s="22">
        <v>107448</v>
      </c>
    </row>
    <row r="49" spans="1:21" ht="11.25">
      <c r="A49" s="2" t="s">
        <v>137</v>
      </c>
      <c r="B49" s="28">
        <v>22860960</v>
      </c>
      <c r="C49" s="28">
        <v>22040150</v>
      </c>
      <c r="D49" s="28">
        <v>21360422</v>
      </c>
      <c r="E49" s="22">
        <v>22919358</v>
      </c>
      <c r="F49" s="28">
        <v>23283792</v>
      </c>
      <c r="G49" s="28">
        <v>24127618</v>
      </c>
      <c r="H49" s="28">
        <v>22321442</v>
      </c>
      <c r="I49" s="22">
        <v>24340265</v>
      </c>
      <c r="J49" s="28">
        <v>24277341</v>
      </c>
      <c r="K49" s="28">
        <v>24447803</v>
      </c>
      <c r="L49" s="28">
        <v>22640741</v>
      </c>
      <c r="M49" s="22">
        <v>24694926</v>
      </c>
      <c r="N49" s="28">
        <v>25243265</v>
      </c>
      <c r="O49" s="28">
        <v>25073022</v>
      </c>
      <c r="P49" s="28">
        <v>23781378</v>
      </c>
      <c r="Q49" s="22">
        <v>26133250</v>
      </c>
      <c r="R49" s="28">
        <v>27083226</v>
      </c>
      <c r="S49" s="28">
        <v>27062008</v>
      </c>
      <c r="T49" s="28">
        <v>25356406</v>
      </c>
      <c r="U49" s="22">
        <v>27598578</v>
      </c>
    </row>
    <row r="50" spans="1:21" ht="12" thickBot="1">
      <c r="A50" s="5" t="s">
        <v>138</v>
      </c>
      <c r="B50" s="29">
        <v>44226642</v>
      </c>
      <c r="C50" s="29">
        <v>43563575</v>
      </c>
      <c r="D50" s="29">
        <v>44345070</v>
      </c>
      <c r="E50" s="23">
        <v>44601537</v>
      </c>
      <c r="F50" s="29">
        <v>46427696</v>
      </c>
      <c r="G50" s="29">
        <v>46118950</v>
      </c>
      <c r="H50" s="29">
        <v>46531793</v>
      </c>
      <c r="I50" s="23">
        <v>47098202</v>
      </c>
      <c r="J50" s="29">
        <v>49276794</v>
      </c>
      <c r="K50" s="29">
        <v>48940483</v>
      </c>
      <c r="L50" s="29">
        <v>49746236</v>
      </c>
      <c r="M50" s="23">
        <v>50663626</v>
      </c>
      <c r="N50" s="29">
        <v>51947348</v>
      </c>
      <c r="O50" s="29">
        <v>52453592</v>
      </c>
      <c r="P50" s="29">
        <v>53655989</v>
      </c>
      <c r="Q50" s="23">
        <v>54519112</v>
      </c>
      <c r="R50" s="29">
        <v>55751751</v>
      </c>
      <c r="S50" s="29">
        <v>55282528</v>
      </c>
      <c r="T50" s="29">
        <v>56808633</v>
      </c>
      <c r="U50" s="23">
        <v>56455250</v>
      </c>
    </row>
    <row r="51" spans="1:21" ht="12" thickTop="1">
      <c r="A51" s="2" t="s">
        <v>139</v>
      </c>
      <c r="B51" s="28">
        <v>3697500</v>
      </c>
      <c r="C51" s="28">
        <v>3697500</v>
      </c>
      <c r="D51" s="28">
        <v>3697500</v>
      </c>
      <c r="E51" s="22">
        <v>3697500</v>
      </c>
      <c r="F51" s="28">
        <v>3697500</v>
      </c>
      <c r="G51" s="28">
        <v>3697500</v>
      </c>
      <c r="H51" s="28">
        <v>3697500</v>
      </c>
      <c r="I51" s="22">
        <v>3697500</v>
      </c>
      <c r="J51" s="28">
        <v>3697500</v>
      </c>
      <c r="K51" s="28">
        <v>3697500</v>
      </c>
      <c r="L51" s="28">
        <v>3697500</v>
      </c>
      <c r="M51" s="22">
        <v>3697500</v>
      </c>
      <c r="N51" s="28">
        <v>3697500</v>
      </c>
      <c r="O51" s="28">
        <v>3697500</v>
      </c>
      <c r="P51" s="28">
        <v>3697500</v>
      </c>
      <c r="Q51" s="22">
        <v>3697500</v>
      </c>
      <c r="R51" s="28">
        <v>3697500</v>
      </c>
      <c r="S51" s="28">
        <v>3697500</v>
      </c>
      <c r="T51" s="28">
        <v>3697500</v>
      </c>
      <c r="U51" s="22">
        <v>3697500</v>
      </c>
    </row>
    <row r="52" spans="1:21" ht="11.25">
      <c r="A52" s="2" t="s">
        <v>141</v>
      </c>
      <c r="B52" s="28">
        <v>5347500</v>
      </c>
      <c r="C52" s="28">
        <v>5347500</v>
      </c>
      <c r="D52" s="28">
        <v>5347500</v>
      </c>
      <c r="E52" s="22">
        <v>5347500</v>
      </c>
      <c r="F52" s="28">
        <v>5347500</v>
      </c>
      <c r="G52" s="28">
        <v>5347500</v>
      </c>
      <c r="H52" s="28">
        <v>5347500</v>
      </c>
      <c r="I52" s="22">
        <v>5347500</v>
      </c>
      <c r="J52" s="28">
        <v>5347500</v>
      </c>
      <c r="K52" s="28">
        <v>5347500</v>
      </c>
      <c r="L52" s="28">
        <v>5347500</v>
      </c>
      <c r="M52" s="22">
        <v>5347500</v>
      </c>
      <c r="N52" s="28">
        <v>5347500</v>
      </c>
      <c r="O52" s="28">
        <v>5347500</v>
      </c>
      <c r="P52" s="28">
        <v>5347500</v>
      </c>
      <c r="Q52" s="22">
        <v>5347500</v>
      </c>
      <c r="R52" s="28">
        <v>5347500</v>
      </c>
      <c r="S52" s="28">
        <v>5347500</v>
      </c>
      <c r="T52" s="28">
        <v>5347500</v>
      </c>
      <c r="U52" s="22">
        <v>5347500</v>
      </c>
    </row>
    <row r="53" spans="1:21" ht="11.25">
      <c r="A53" s="2" t="s">
        <v>146</v>
      </c>
      <c r="B53" s="28">
        <v>6866028</v>
      </c>
      <c r="C53" s="28">
        <v>7163086</v>
      </c>
      <c r="D53" s="28">
        <v>7201724</v>
      </c>
      <c r="E53" s="22">
        <v>6975902</v>
      </c>
      <c r="F53" s="28">
        <v>6909681</v>
      </c>
      <c r="G53" s="28">
        <v>6905862</v>
      </c>
      <c r="H53" s="28">
        <v>6646367</v>
      </c>
      <c r="I53" s="22">
        <v>6451164</v>
      </c>
      <c r="J53" s="28">
        <v>6261826</v>
      </c>
      <c r="K53" s="28">
        <v>6115425</v>
      </c>
      <c r="L53" s="28">
        <v>6266199</v>
      </c>
      <c r="M53" s="22">
        <v>6181088</v>
      </c>
      <c r="N53" s="28">
        <v>6029644</v>
      </c>
      <c r="O53" s="28">
        <v>5944853</v>
      </c>
      <c r="P53" s="28">
        <v>5772120</v>
      </c>
      <c r="Q53" s="22">
        <v>5926452</v>
      </c>
      <c r="R53" s="28">
        <v>5662859</v>
      </c>
      <c r="S53" s="28">
        <v>5705459</v>
      </c>
      <c r="T53" s="28">
        <v>5709177</v>
      </c>
      <c r="U53" s="22">
        <v>5527044</v>
      </c>
    </row>
    <row r="54" spans="1:21" ht="11.25">
      <c r="A54" s="2" t="s">
        <v>147</v>
      </c>
      <c r="B54" s="28">
        <v>-389</v>
      </c>
      <c r="C54" s="28">
        <v>-389</v>
      </c>
      <c r="D54" s="28">
        <v>-345</v>
      </c>
      <c r="E54" s="22">
        <v>-345</v>
      </c>
      <c r="F54" s="28">
        <v>-327</v>
      </c>
      <c r="G54" s="28">
        <v>-277</v>
      </c>
      <c r="H54" s="28">
        <v>-277</v>
      </c>
      <c r="I54" s="22">
        <v>-277</v>
      </c>
      <c r="J54" s="28">
        <v>-277</v>
      </c>
      <c r="K54" s="28">
        <v>-277</v>
      </c>
      <c r="L54" s="28">
        <v>-277</v>
      </c>
      <c r="M54" s="22">
        <v>-277</v>
      </c>
      <c r="N54" s="28">
        <v>-277</v>
      </c>
      <c r="O54" s="28">
        <v>-277</v>
      </c>
      <c r="P54" s="28">
        <v>-191</v>
      </c>
      <c r="Q54" s="22">
        <v>-191</v>
      </c>
      <c r="R54" s="28">
        <v>-191</v>
      </c>
      <c r="S54" s="28">
        <v>-153</v>
      </c>
      <c r="T54" s="28">
        <v>-153</v>
      </c>
      <c r="U54" s="22">
        <v>-153</v>
      </c>
    </row>
    <row r="55" spans="1:21" ht="11.25">
      <c r="A55" s="2" t="s">
        <v>148</v>
      </c>
      <c r="B55" s="28">
        <v>15910639</v>
      </c>
      <c r="C55" s="28">
        <v>16207696</v>
      </c>
      <c r="D55" s="28">
        <v>16246379</v>
      </c>
      <c r="E55" s="22">
        <v>16020557</v>
      </c>
      <c r="F55" s="28">
        <v>15954354</v>
      </c>
      <c r="G55" s="28">
        <v>15950584</v>
      </c>
      <c r="H55" s="28">
        <v>15691090</v>
      </c>
      <c r="I55" s="22">
        <v>15495887</v>
      </c>
      <c r="J55" s="28">
        <v>15306548</v>
      </c>
      <c r="K55" s="28">
        <v>15160148</v>
      </c>
      <c r="L55" s="28">
        <v>15310921</v>
      </c>
      <c r="M55" s="22">
        <v>15225810</v>
      </c>
      <c r="N55" s="28">
        <v>15074366</v>
      </c>
      <c r="O55" s="28">
        <v>14989576</v>
      </c>
      <c r="P55" s="28">
        <v>14816929</v>
      </c>
      <c r="Q55" s="22">
        <v>14971261</v>
      </c>
      <c r="R55" s="28">
        <v>14707668</v>
      </c>
      <c r="S55" s="28">
        <v>14750305</v>
      </c>
      <c r="T55" s="28">
        <v>14754023</v>
      </c>
      <c r="U55" s="22">
        <v>14571890</v>
      </c>
    </row>
    <row r="56" spans="1:21" ht="11.25">
      <c r="A56" s="2" t="s">
        <v>149</v>
      </c>
      <c r="B56" s="28">
        <v>104528</v>
      </c>
      <c r="C56" s="28">
        <v>84949</v>
      </c>
      <c r="D56" s="28">
        <v>92319</v>
      </c>
      <c r="E56" s="22">
        <v>78753</v>
      </c>
      <c r="F56" s="28">
        <v>42828</v>
      </c>
      <c r="G56" s="28">
        <v>31984</v>
      </c>
      <c r="H56" s="28">
        <v>14385</v>
      </c>
      <c r="I56" s="22">
        <v>35079</v>
      </c>
      <c r="J56" s="28">
        <v>27052</v>
      </c>
      <c r="K56" s="28">
        <v>23586</v>
      </c>
      <c r="L56" s="28">
        <v>18912</v>
      </c>
      <c r="M56" s="22">
        <v>26270</v>
      </c>
      <c r="N56" s="28">
        <v>22837</v>
      </c>
      <c r="O56" s="28">
        <v>21849</v>
      </c>
      <c r="P56" s="28">
        <v>25584</v>
      </c>
      <c r="Q56" s="22">
        <v>36471</v>
      </c>
      <c r="R56" s="28">
        <v>37912</v>
      </c>
      <c r="S56" s="28">
        <v>61136</v>
      </c>
      <c r="T56" s="28">
        <v>56019</v>
      </c>
      <c r="U56" s="22">
        <v>38172</v>
      </c>
    </row>
    <row r="57" spans="1:21" ht="11.25">
      <c r="A57" s="2" t="s">
        <v>150</v>
      </c>
      <c r="B57" s="28">
        <v>104528</v>
      </c>
      <c r="C57" s="28">
        <v>84949</v>
      </c>
      <c r="D57" s="28">
        <v>92319</v>
      </c>
      <c r="E57" s="22">
        <v>78753</v>
      </c>
      <c r="F57" s="28">
        <v>42828</v>
      </c>
      <c r="G57" s="28">
        <v>31984</v>
      </c>
      <c r="H57" s="28">
        <v>14385</v>
      </c>
      <c r="I57" s="22">
        <v>35079</v>
      </c>
      <c r="J57" s="28">
        <v>27052</v>
      </c>
      <c r="K57" s="28">
        <v>23586</v>
      </c>
      <c r="L57" s="28">
        <v>18912</v>
      </c>
      <c r="M57" s="22">
        <v>26270</v>
      </c>
      <c r="N57" s="28">
        <v>22837</v>
      </c>
      <c r="O57" s="28">
        <v>21849</v>
      </c>
      <c r="P57" s="28">
        <v>25584</v>
      </c>
      <c r="Q57" s="22">
        <v>36471</v>
      </c>
      <c r="R57" s="28">
        <v>37912</v>
      </c>
      <c r="S57" s="28">
        <v>61136</v>
      </c>
      <c r="T57" s="28">
        <v>56019</v>
      </c>
      <c r="U57" s="22">
        <v>38172</v>
      </c>
    </row>
    <row r="58" spans="1:21" ht="11.25">
      <c r="A58" s="6" t="s">
        <v>0</v>
      </c>
      <c r="B58" s="28">
        <v>22045</v>
      </c>
      <c r="C58" s="28">
        <v>22494</v>
      </c>
      <c r="D58" s="28">
        <v>20152</v>
      </c>
      <c r="E58" s="22">
        <v>19989</v>
      </c>
      <c r="F58" s="28">
        <v>22252</v>
      </c>
      <c r="G58" s="28">
        <v>22831</v>
      </c>
      <c r="H58" s="28">
        <v>20942</v>
      </c>
      <c r="I58" s="22">
        <v>20953</v>
      </c>
      <c r="J58" s="28">
        <v>20787</v>
      </c>
      <c r="K58" s="28">
        <v>21362</v>
      </c>
      <c r="L58" s="28">
        <v>19256</v>
      </c>
      <c r="M58" s="22">
        <v>19142</v>
      </c>
      <c r="N58" s="28">
        <v>19103</v>
      </c>
      <c r="O58" s="28">
        <v>20461</v>
      </c>
      <c r="P58" s="28">
        <v>19170</v>
      </c>
      <c r="Q58" s="22">
        <v>18568</v>
      </c>
      <c r="R58" s="28">
        <v>18673</v>
      </c>
      <c r="S58" s="28">
        <v>18073</v>
      </c>
      <c r="T58" s="28">
        <v>18793</v>
      </c>
      <c r="U58" s="22">
        <v>21314</v>
      </c>
    </row>
    <row r="59" spans="1:21" ht="11.25">
      <c r="A59" s="6" t="s">
        <v>151</v>
      </c>
      <c r="B59" s="28">
        <v>16037213</v>
      </c>
      <c r="C59" s="28">
        <v>16315141</v>
      </c>
      <c r="D59" s="28">
        <v>16358850</v>
      </c>
      <c r="E59" s="22">
        <v>16119299</v>
      </c>
      <c r="F59" s="28">
        <v>16019435</v>
      </c>
      <c r="G59" s="28">
        <v>16005400</v>
      </c>
      <c r="H59" s="28">
        <v>15726418</v>
      </c>
      <c r="I59" s="22">
        <v>15551920</v>
      </c>
      <c r="J59" s="28">
        <v>15354389</v>
      </c>
      <c r="K59" s="28">
        <v>15205097</v>
      </c>
      <c r="L59" s="28">
        <v>15349090</v>
      </c>
      <c r="M59" s="22">
        <v>15271224</v>
      </c>
      <c r="N59" s="28">
        <v>15116308</v>
      </c>
      <c r="O59" s="28">
        <v>15031887</v>
      </c>
      <c r="P59" s="28">
        <v>14861684</v>
      </c>
      <c r="Q59" s="22">
        <v>15026300</v>
      </c>
      <c r="R59" s="28">
        <v>14764255</v>
      </c>
      <c r="S59" s="28">
        <v>14829515</v>
      </c>
      <c r="T59" s="28">
        <v>14828836</v>
      </c>
      <c r="U59" s="22">
        <v>14631377</v>
      </c>
    </row>
    <row r="60" spans="1:21" ht="12" thickBot="1">
      <c r="A60" s="7" t="s">
        <v>152</v>
      </c>
      <c r="B60" s="28">
        <v>60263856</v>
      </c>
      <c r="C60" s="28">
        <v>59878717</v>
      </c>
      <c r="D60" s="28">
        <v>60703920</v>
      </c>
      <c r="E60" s="22">
        <v>60720837</v>
      </c>
      <c r="F60" s="28">
        <v>62447132</v>
      </c>
      <c r="G60" s="28">
        <v>62124351</v>
      </c>
      <c r="H60" s="28">
        <v>62258212</v>
      </c>
      <c r="I60" s="22">
        <v>62650123</v>
      </c>
      <c r="J60" s="28">
        <v>64631183</v>
      </c>
      <c r="K60" s="28">
        <v>64145580</v>
      </c>
      <c r="L60" s="28">
        <v>65095326</v>
      </c>
      <c r="M60" s="22">
        <v>65934850</v>
      </c>
      <c r="N60" s="28">
        <v>67063657</v>
      </c>
      <c r="O60" s="28">
        <v>67485480</v>
      </c>
      <c r="P60" s="28">
        <v>68517674</v>
      </c>
      <c r="Q60" s="22">
        <v>69545413</v>
      </c>
      <c r="R60" s="28">
        <v>70516006</v>
      </c>
      <c r="S60" s="28">
        <v>70112044</v>
      </c>
      <c r="T60" s="28">
        <v>71637470</v>
      </c>
      <c r="U60" s="22">
        <v>71086627</v>
      </c>
    </row>
    <row r="61" spans="1:21" ht="12" thickTop="1">
      <c r="A61" s="8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</row>
    <row r="63" ht="11.25">
      <c r="A63" s="20" t="s">
        <v>157</v>
      </c>
    </row>
    <row r="64" ht="11.25">
      <c r="A64" s="20" t="s">
        <v>158</v>
      </c>
    </row>
  </sheetData>
  <mergeCells count="1">
    <mergeCell ref="B6:U6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2:F63"/>
  <sheetViews>
    <sheetView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6" width="17.83203125" style="0" customWidth="1"/>
  </cols>
  <sheetData>
    <row r="1" ht="12" thickBot="1"/>
    <row r="2" spans="1:6" ht="12" thickTop="1">
      <c r="A2" s="10" t="s">
        <v>153</v>
      </c>
      <c r="B2" s="14">
        <v>9846</v>
      </c>
      <c r="C2" s="14"/>
      <c r="D2" s="14"/>
      <c r="E2" s="14"/>
      <c r="F2" s="14"/>
    </row>
    <row r="3" spans="1:6" ht="12" thickBot="1">
      <c r="A3" s="11" t="s">
        <v>154</v>
      </c>
      <c r="B3" s="1" t="s">
        <v>155</v>
      </c>
      <c r="C3" s="1"/>
      <c r="D3" s="1"/>
      <c r="E3" s="1"/>
      <c r="F3" s="1"/>
    </row>
    <row r="4" spans="1:6" ht="12" thickTop="1">
      <c r="A4" s="10" t="s">
        <v>52</v>
      </c>
      <c r="B4" s="15" t="str">
        <f>HYPERLINK("http://www.kabupro.jp/mark/20130524/S000DFDJ.htm","有価証券報告書")</f>
        <v>有価証券報告書</v>
      </c>
      <c r="C4" s="15" t="str">
        <f>HYPERLINK("http://www.kabupro.jp/mark/20130524/S000DFDJ.htm","有価証券報告書")</f>
        <v>有価証券報告書</v>
      </c>
      <c r="D4" s="15" t="str">
        <f>HYPERLINK("http://www.kabupro.jp/mark/20120525/S000AVZL.htm","有価証券報告書")</f>
        <v>有価証券報告書</v>
      </c>
      <c r="E4" s="15" t="str">
        <f>HYPERLINK("http://www.kabupro.jp/mark/20110525/S0008C14.htm","有価証券報告書")</f>
        <v>有価証券報告書</v>
      </c>
      <c r="F4" s="15" t="str">
        <f>HYPERLINK("http://www.kabupro.jp/mark/20100528/S0005R9V.htm","有価証券報告書")</f>
        <v>有価証券報告書</v>
      </c>
    </row>
    <row r="5" spans="1:6" ht="12" thickBot="1">
      <c r="A5" s="11" t="s">
        <v>53</v>
      </c>
      <c r="B5" s="1" t="s">
        <v>59</v>
      </c>
      <c r="C5" s="1" t="s">
        <v>59</v>
      </c>
      <c r="D5" s="1" t="s">
        <v>63</v>
      </c>
      <c r="E5" s="1" t="s">
        <v>65</v>
      </c>
      <c r="F5" s="1" t="s">
        <v>67</v>
      </c>
    </row>
    <row r="6" spans="1:6" ht="12.75" thickBot="1" thickTop="1">
      <c r="A6" s="10" t="s">
        <v>54</v>
      </c>
      <c r="B6" s="18" t="s">
        <v>209</v>
      </c>
      <c r="C6" s="19"/>
      <c r="D6" s="19"/>
      <c r="E6" s="19"/>
      <c r="F6" s="19"/>
    </row>
    <row r="7" spans="1:6" ht="12" thickTop="1">
      <c r="A7" s="12" t="s">
        <v>55</v>
      </c>
      <c r="B7" s="16" t="s">
        <v>60</v>
      </c>
      <c r="C7" s="16" t="s">
        <v>60</v>
      </c>
      <c r="D7" s="16" t="s">
        <v>60</v>
      </c>
      <c r="E7" s="16" t="s">
        <v>60</v>
      </c>
      <c r="F7" s="16" t="s">
        <v>60</v>
      </c>
    </row>
    <row r="8" spans="1:6" ht="11.25">
      <c r="A8" s="13" t="s">
        <v>56</v>
      </c>
      <c r="B8" s="17" t="s">
        <v>159</v>
      </c>
      <c r="C8" s="17" t="s">
        <v>160</v>
      </c>
      <c r="D8" s="17" t="s">
        <v>161</v>
      </c>
      <c r="E8" s="17" t="s">
        <v>162</v>
      </c>
      <c r="F8" s="17" t="s">
        <v>163</v>
      </c>
    </row>
    <row r="9" spans="1:6" ht="11.25">
      <c r="A9" s="13" t="s">
        <v>57</v>
      </c>
      <c r="B9" s="17" t="s">
        <v>61</v>
      </c>
      <c r="C9" s="17" t="s">
        <v>62</v>
      </c>
      <c r="D9" s="17" t="s">
        <v>64</v>
      </c>
      <c r="E9" s="17" t="s">
        <v>66</v>
      </c>
      <c r="F9" s="17" t="s">
        <v>68</v>
      </c>
    </row>
    <row r="10" spans="1:6" ht="12" thickBot="1">
      <c r="A10" s="13" t="s">
        <v>58</v>
      </c>
      <c r="B10" s="17" t="s">
        <v>70</v>
      </c>
      <c r="C10" s="17" t="s">
        <v>70</v>
      </c>
      <c r="D10" s="17" t="s">
        <v>70</v>
      </c>
      <c r="E10" s="17" t="s">
        <v>70</v>
      </c>
      <c r="F10" s="17" t="s">
        <v>70</v>
      </c>
    </row>
    <row r="11" spans="1:6" ht="12" thickTop="1">
      <c r="A11" s="26" t="s">
        <v>164</v>
      </c>
      <c r="B11" s="21">
        <v>55417290</v>
      </c>
      <c r="C11" s="21">
        <v>55218552</v>
      </c>
      <c r="D11" s="21">
        <v>57711295</v>
      </c>
      <c r="E11" s="21">
        <v>61653873</v>
      </c>
      <c r="F11" s="21">
        <v>66949089</v>
      </c>
    </row>
    <row r="12" spans="1:6" ht="11.25">
      <c r="A12" s="6" t="s">
        <v>165</v>
      </c>
      <c r="B12" s="22">
        <v>3744426</v>
      </c>
      <c r="C12" s="22">
        <v>3931205</v>
      </c>
      <c r="D12" s="22">
        <v>4384040</v>
      </c>
      <c r="E12" s="22">
        <v>4612597</v>
      </c>
      <c r="F12" s="22">
        <v>4935400</v>
      </c>
    </row>
    <row r="13" spans="1:6" ht="11.25">
      <c r="A13" s="6" t="s">
        <v>166</v>
      </c>
      <c r="B13" s="22">
        <v>43214433</v>
      </c>
      <c r="C13" s="22">
        <v>42719111</v>
      </c>
      <c r="D13" s="22">
        <v>44429145</v>
      </c>
      <c r="E13" s="22">
        <v>47549033</v>
      </c>
      <c r="F13" s="22">
        <v>51347188</v>
      </c>
    </row>
    <row r="14" spans="1:6" ht="11.25">
      <c r="A14" s="6" t="s">
        <v>167</v>
      </c>
      <c r="B14" s="22">
        <v>46958859</v>
      </c>
      <c r="C14" s="22">
        <v>46650316</v>
      </c>
      <c r="D14" s="22">
        <v>48813185</v>
      </c>
      <c r="E14" s="22">
        <v>52161631</v>
      </c>
      <c r="F14" s="22">
        <v>56282588</v>
      </c>
    </row>
    <row r="15" spans="1:6" ht="11.25">
      <c r="A15" s="6" t="s">
        <v>168</v>
      </c>
      <c r="B15" s="22">
        <v>3772937</v>
      </c>
      <c r="C15" s="22">
        <v>3744426</v>
      </c>
      <c r="D15" s="22">
        <v>3931205</v>
      </c>
      <c r="E15" s="22">
        <v>4384040</v>
      </c>
      <c r="F15" s="22">
        <v>4612597</v>
      </c>
    </row>
    <row r="16" spans="1:6" ht="11.25">
      <c r="A16" s="6" t="s">
        <v>169</v>
      </c>
      <c r="B16" s="22">
        <v>43185921</v>
      </c>
      <c r="C16" s="22">
        <v>42905890</v>
      </c>
      <c r="D16" s="22">
        <v>44881980</v>
      </c>
      <c r="E16" s="22">
        <v>47777591</v>
      </c>
      <c r="F16" s="22">
        <v>51669990</v>
      </c>
    </row>
    <row r="17" spans="1:6" ht="11.25">
      <c r="A17" s="7" t="s">
        <v>170</v>
      </c>
      <c r="B17" s="22">
        <v>12231369</v>
      </c>
      <c r="C17" s="22">
        <v>12312661</v>
      </c>
      <c r="D17" s="22">
        <v>12829314</v>
      </c>
      <c r="E17" s="22">
        <v>13876282</v>
      </c>
      <c r="F17" s="22">
        <v>15279098</v>
      </c>
    </row>
    <row r="18" spans="1:6" ht="11.25">
      <c r="A18" s="6" t="s">
        <v>171</v>
      </c>
      <c r="B18" s="22">
        <v>1170151</v>
      </c>
      <c r="C18" s="22">
        <v>1147863</v>
      </c>
      <c r="D18" s="22">
        <v>1149487</v>
      </c>
      <c r="E18" s="22">
        <v>1168824</v>
      </c>
      <c r="F18" s="22">
        <v>1190955</v>
      </c>
    </row>
    <row r="19" spans="1:6" ht="11.25">
      <c r="A19" s="6" t="s">
        <v>172</v>
      </c>
      <c r="B19" s="22">
        <v>1001730</v>
      </c>
      <c r="C19" s="22">
        <v>975235</v>
      </c>
      <c r="D19" s="22">
        <v>1015130</v>
      </c>
      <c r="E19" s="22">
        <v>1110439</v>
      </c>
      <c r="F19" s="22">
        <v>1184948</v>
      </c>
    </row>
    <row r="20" spans="1:6" ht="11.25">
      <c r="A20" s="6" t="s">
        <v>173</v>
      </c>
      <c r="B20" s="22">
        <v>375706</v>
      </c>
      <c r="C20" s="22">
        <v>425098</v>
      </c>
      <c r="D20" s="22">
        <v>523897</v>
      </c>
      <c r="E20" s="22">
        <v>562139</v>
      </c>
      <c r="F20" s="22">
        <v>626227</v>
      </c>
    </row>
    <row r="21" spans="1:6" ht="11.25">
      <c r="A21" s="6" t="s">
        <v>174</v>
      </c>
      <c r="B21" s="22">
        <v>2547588</v>
      </c>
      <c r="C21" s="22">
        <v>2548197</v>
      </c>
      <c r="D21" s="22">
        <v>2688515</v>
      </c>
      <c r="E21" s="22">
        <v>2841403</v>
      </c>
      <c r="F21" s="22">
        <v>3002130</v>
      </c>
    </row>
    <row r="22" spans="1:6" ht="11.25">
      <c r="A22" s="7" t="s">
        <v>175</v>
      </c>
      <c r="B22" s="22">
        <v>14778957</v>
      </c>
      <c r="C22" s="22">
        <v>14860859</v>
      </c>
      <c r="D22" s="22">
        <v>15517830</v>
      </c>
      <c r="E22" s="22">
        <v>16717686</v>
      </c>
      <c r="F22" s="22">
        <v>18281228</v>
      </c>
    </row>
    <row r="23" spans="1:6" ht="11.25">
      <c r="A23" s="6" t="s">
        <v>176</v>
      </c>
      <c r="B23" s="22">
        <v>452241</v>
      </c>
      <c r="C23" s="22">
        <v>437624</v>
      </c>
      <c r="D23" s="22">
        <v>487101</v>
      </c>
      <c r="E23" s="22">
        <v>723460</v>
      </c>
      <c r="F23" s="22">
        <v>755871</v>
      </c>
    </row>
    <row r="24" spans="1:6" ht="11.25">
      <c r="A24" s="6" t="s">
        <v>177</v>
      </c>
      <c r="B24" s="22">
        <v>268419</v>
      </c>
      <c r="C24" s="22">
        <v>233631</v>
      </c>
      <c r="D24" s="22">
        <v>285311</v>
      </c>
      <c r="E24" s="22">
        <v>407809</v>
      </c>
      <c r="F24" s="22">
        <v>434645</v>
      </c>
    </row>
    <row r="25" spans="1:6" ht="11.25">
      <c r="A25" s="6" t="s">
        <v>178</v>
      </c>
      <c r="B25" s="22">
        <v>975206</v>
      </c>
      <c r="C25" s="22">
        <v>951485</v>
      </c>
      <c r="D25" s="22">
        <v>996883</v>
      </c>
      <c r="E25" s="22">
        <v>1074485</v>
      </c>
      <c r="F25" s="22">
        <v>1126542</v>
      </c>
    </row>
    <row r="26" spans="1:6" ht="11.25">
      <c r="A26" s="6" t="s">
        <v>179</v>
      </c>
      <c r="B26" s="22">
        <v>1050130</v>
      </c>
      <c r="C26" s="22">
        <v>998720</v>
      </c>
      <c r="D26" s="22">
        <v>1043944</v>
      </c>
      <c r="E26" s="22">
        <v>1078470</v>
      </c>
      <c r="F26" s="22">
        <v>1278224</v>
      </c>
    </row>
    <row r="27" spans="1:6" ht="11.25">
      <c r="A27" s="6" t="s">
        <v>180</v>
      </c>
      <c r="B27" s="22">
        <v>3548814</v>
      </c>
      <c r="C27" s="22">
        <v>3565572</v>
      </c>
      <c r="D27" s="22">
        <v>3851831</v>
      </c>
      <c r="E27" s="22">
        <v>4411780</v>
      </c>
      <c r="F27" s="22">
        <v>4646751</v>
      </c>
    </row>
    <row r="28" spans="1:6" ht="11.25">
      <c r="A28" s="6" t="s">
        <v>181</v>
      </c>
      <c r="B28" s="22">
        <v>111996</v>
      </c>
      <c r="C28" s="22">
        <v>103783</v>
      </c>
      <c r="D28" s="22">
        <v>124162</v>
      </c>
      <c r="E28" s="22">
        <v>160795</v>
      </c>
      <c r="F28" s="22">
        <v>301337</v>
      </c>
    </row>
    <row r="29" spans="1:6" ht="11.25">
      <c r="A29" s="6" t="s">
        <v>182</v>
      </c>
      <c r="B29" s="22">
        <v>89100</v>
      </c>
      <c r="C29" s="22">
        <v>52200</v>
      </c>
      <c r="D29" s="22">
        <v>67100</v>
      </c>
      <c r="E29" s="22">
        <v>53300</v>
      </c>
      <c r="F29" s="22">
        <v>126200</v>
      </c>
    </row>
    <row r="30" spans="1:6" ht="11.25">
      <c r="A30" s="6" t="s">
        <v>183</v>
      </c>
      <c r="B30" s="22">
        <v>439093</v>
      </c>
      <c r="C30" s="22">
        <v>447948</v>
      </c>
      <c r="D30" s="22">
        <v>483116</v>
      </c>
      <c r="E30" s="22">
        <v>519614</v>
      </c>
      <c r="F30" s="22">
        <v>548024</v>
      </c>
    </row>
    <row r="31" spans="1:6" ht="11.25">
      <c r="A31" s="6" t="s">
        <v>184</v>
      </c>
      <c r="B31" s="22">
        <v>115709</v>
      </c>
      <c r="C31" s="22">
        <v>138385</v>
      </c>
      <c r="D31" s="22">
        <v>189431</v>
      </c>
      <c r="E31" s="22">
        <v>186023</v>
      </c>
      <c r="F31" s="22">
        <v>167922</v>
      </c>
    </row>
    <row r="32" spans="1:6" ht="11.25">
      <c r="A32" s="6" t="s">
        <v>185</v>
      </c>
      <c r="B32" s="22">
        <v>2947971</v>
      </c>
      <c r="C32" s="22">
        <v>3032635</v>
      </c>
      <c r="D32" s="22">
        <v>3236960</v>
      </c>
      <c r="E32" s="22">
        <v>3349440</v>
      </c>
      <c r="F32" s="22">
        <v>3498855</v>
      </c>
    </row>
    <row r="33" spans="1:6" ht="11.25">
      <c r="A33" s="6" t="s">
        <v>186</v>
      </c>
      <c r="B33" s="22">
        <v>386836</v>
      </c>
      <c r="C33" s="22">
        <v>360885</v>
      </c>
      <c r="D33" s="22">
        <v>366944</v>
      </c>
      <c r="E33" s="22">
        <v>407699</v>
      </c>
      <c r="F33" s="22">
        <v>424614</v>
      </c>
    </row>
    <row r="34" spans="1:6" ht="11.25">
      <c r="A34" s="6" t="s">
        <v>187</v>
      </c>
      <c r="B34" s="22">
        <v>345856</v>
      </c>
      <c r="C34" s="22">
        <v>351958</v>
      </c>
      <c r="D34" s="22">
        <v>361795</v>
      </c>
      <c r="E34" s="22">
        <v>414638</v>
      </c>
      <c r="F34" s="22">
        <v>445676</v>
      </c>
    </row>
    <row r="35" spans="1:6" ht="11.25">
      <c r="A35" s="6" t="s">
        <v>188</v>
      </c>
      <c r="B35" s="22"/>
      <c r="C35" s="22">
        <v>8590</v>
      </c>
      <c r="D35" s="22">
        <v>39418</v>
      </c>
      <c r="E35" s="22">
        <v>38245</v>
      </c>
      <c r="F35" s="22">
        <v>41042</v>
      </c>
    </row>
    <row r="36" spans="1:6" ht="11.25">
      <c r="A36" s="6" t="s">
        <v>189</v>
      </c>
      <c r="B36" s="22">
        <v>1368691</v>
      </c>
      <c r="C36" s="22">
        <v>1437296</v>
      </c>
      <c r="D36" s="22">
        <v>1469918</v>
      </c>
      <c r="E36" s="22">
        <v>1533387</v>
      </c>
      <c r="F36" s="22">
        <v>1511911</v>
      </c>
    </row>
    <row r="37" spans="1:6" ht="11.25">
      <c r="A37" s="6" t="s">
        <v>78</v>
      </c>
      <c r="B37" s="22">
        <v>1415012</v>
      </c>
      <c r="C37" s="22">
        <v>1343250</v>
      </c>
      <c r="D37" s="22">
        <v>1369728</v>
      </c>
      <c r="E37" s="22">
        <v>1448837</v>
      </c>
      <c r="F37" s="22">
        <v>1491921</v>
      </c>
    </row>
    <row r="38" spans="1:6" ht="11.25">
      <c r="A38" s="6" t="s">
        <v>190</v>
      </c>
      <c r="B38" s="22">
        <v>13515079</v>
      </c>
      <c r="C38" s="22">
        <v>13463969</v>
      </c>
      <c r="D38" s="22">
        <v>14389464</v>
      </c>
      <c r="E38" s="22">
        <v>15851427</v>
      </c>
      <c r="F38" s="22">
        <v>16874795</v>
      </c>
    </row>
    <row r="39" spans="1:6" ht="12" thickBot="1">
      <c r="A39" s="25" t="s">
        <v>191</v>
      </c>
      <c r="B39" s="23">
        <v>1263878</v>
      </c>
      <c r="C39" s="23">
        <v>1396890</v>
      </c>
      <c r="D39" s="23">
        <v>1128365</v>
      </c>
      <c r="E39" s="23">
        <v>866258</v>
      </c>
      <c r="F39" s="23">
        <v>1406433</v>
      </c>
    </row>
    <row r="40" spans="1:6" ht="12" thickTop="1">
      <c r="A40" s="6" t="s">
        <v>192</v>
      </c>
      <c r="B40" s="22">
        <v>80015</v>
      </c>
      <c r="C40" s="22">
        <v>94330</v>
      </c>
      <c r="D40" s="22">
        <v>110648</v>
      </c>
      <c r="E40" s="22">
        <v>126775</v>
      </c>
      <c r="F40" s="22">
        <v>140052</v>
      </c>
    </row>
    <row r="41" spans="1:6" ht="11.25">
      <c r="A41" s="6" t="s">
        <v>193</v>
      </c>
      <c r="B41" s="22">
        <v>272019</v>
      </c>
      <c r="C41" s="22">
        <v>144957</v>
      </c>
      <c r="D41" s="22">
        <v>78562</v>
      </c>
      <c r="E41" s="22">
        <v>102626</v>
      </c>
      <c r="F41" s="22">
        <v>131756</v>
      </c>
    </row>
    <row r="42" spans="1:6" ht="11.25">
      <c r="A42" s="6" t="s">
        <v>78</v>
      </c>
      <c r="B42" s="22">
        <v>18283</v>
      </c>
      <c r="C42" s="22">
        <v>20815</v>
      </c>
      <c r="D42" s="22">
        <v>21806</v>
      </c>
      <c r="E42" s="22">
        <v>22722</v>
      </c>
      <c r="F42" s="22">
        <v>5852</v>
      </c>
    </row>
    <row r="43" spans="1:6" ht="11.25">
      <c r="A43" s="6" t="s">
        <v>194</v>
      </c>
      <c r="B43" s="22">
        <v>370318</v>
      </c>
      <c r="C43" s="22">
        <v>260102</v>
      </c>
      <c r="D43" s="22">
        <v>211017</v>
      </c>
      <c r="E43" s="22">
        <v>252125</v>
      </c>
      <c r="F43" s="22">
        <v>339833</v>
      </c>
    </row>
    <row r="44" spans="1:6" ht="11.25">
      <c r="A44" s="6" t="s">
        <v>195</v>
      </c>
      <c r="B44" s="22">
        <v>364316</v>
      </c>
      <c r="C44" s="22">
        <v>431121</v>
      </c>
      <c r="D44" s="22">
        <v>509921</v>
      </c>
      <c r="E44" s="22">
        <v>575566</v>
      </c>
      <c r="F44" s="22">
        <v>639789</v>
      </c>
    </row>
    <row r="45" spans="1:6" ht="11.25">
      <c r="A45" s="6" t="s">
        <v>78</v>
      </c>
      <c r="B45" s="22">
        <v>8358</v>
      </c>
      <c r="C45" s="22">
        <v>8887</v>
      </c>
      <c r="D45" s="22">
        <v>8389</v>
      </c>
      <c r="E45" s="22">
        <v>8535</v>
      </c>
      <c r="F45" s="22">
        <v>7739</v>
      </c>
    </row>
    <row r="46" spans="1:6" ht="11.25">
      <c r="A46" s="6" t="s">
        <v>196</v>
      </c>
      <c r="B46" s="22">
        <v>372674</v>
      </c>
      <c r="C46" s="22">
        <v>440008</v>
      </c>
      <c r="D46" s="22">
        <v>518311</v>
      </c>
      <c r="E46" s="22">
        <v>584101</v>
      </c>
      <c r="F46" s="22">
        <v>647528</v>
      </c>
    </row>
    <row r="47" spans="1:6" ht="12" thickBot="1">
      <c r="A47" s="25" t="s">
        <v>197</v>
      </c>
      <c r="B47" s="23">
        <v>1261522</v>
      </c>
      <c r="C47" s="23">
        <v>1216984</v>
      </c>
      <c r="D47" s="23">
        <v>821071</v>
      </c>
      <c r="E47" s="23">
        <v>534281</v>
      </c>
      <c r="F47" s="23">
        <v>1098738</v>
      </c>
    </row>
    <row r="48" spans="1:6" ht="12" thickTop="1">
      <c r="A48" s="6" t="s">
        <v>198</v>
      </c>
      <c r="B48" s="22"/>
      <c r="C48" s="22">
        <v>47745</v>
      </c>
      <c r="D48" s="22"/>
      <c r="E48" s="22"/>
      <c r="F48" s="22"/>
    </row>
    <row r="49" spans="1:6" ht="11.25">
      <c r="A49" s="6" t="s">
        <v>199</v>
      </c>
      <c r="B49" s="22"/>
      <c r="C49" s="22">
        <v>47745</v>
      </c>
      <c r="D49" s="22"/>
      <c r="E49" s="22">
        <v>218321</v>
      </c>
      <c r="F49" s="22"/>
    </row>
    <row r="50" spans="1:6" ht="11.25">
      <c r="A50" s="6" t="s">
        <v>200</v>
      </c>
      <c r="B50" s="22">
        <v>255215</v>
      </c>
      <c r="C50" s="22">
        <v>79780</v>
      </c>
      <c r="D50" s="22">
        <v>79321</v>
      </c>
      <c r="E50" s="22">
        <v>77570</v>
      </c>
      <c r="F50" s="22">
        <v>77540</v>
      </c>
    </row>
    <row r="51" spans="1:6" ht="11.25">
      <c r="A51" s="6" t="s">
        <v>201</v>
      </c>
      <c r="B51" s="22">
        <v>213626</v>
      </c>
      <c r="C51" s="22"/>
      <c r="D51" s="22"/>
      <c r="E51" s="22"/>
      <c r="F51" s="22"/>
    </row>
    <row r="52" spans="1:6" ht="11.25">
      <c r="A52" s="6" t="s">
        <v>202</v>
      </c>
      <c r="B52" s="22"/>
      <c r="C52" s="22">
        <v>52284</v>
      </c>
      <c r="D52" s="22"/>
      <c r="E52" s="22"/>
      <c r="F52" s="22"/>
    </row>
    <row r="53" spans="1:6" ht="11.25">
      <c r="A53" s="6" t="s">
        <v>78</v>
      </c>
      <c r="B53" s="22">
        <v>67833</v>
      </c>
      <c r="C53" s="22">
        <v>668307</v>
      </c>
      <c r="D53" s="22">
        <v>96246</v>
      </c>
      <c r="E53" s="22">
        <v>20518</v>
      </c>
      <c r="F53" s="22">
        <v>21038</v>
      </c>
    </row>
    <row r="54" spans="1:6" ht="11.25">
      <c r="A54" s="6" t="s">
        <v>203</v>
      </c>
      <c r="B54" s="22">
        <v>536675</v>
      </c>
      <c r="C54" s="22">
        <v>800372</v>
      </c>
      <c r="D54" s="22">
        <v>749077</v>
      </c>
      <c r="E54" s="22">
        <v>198576</v>
      </c>
      <c r="F54" s="22">
        <v>241817</v>
      </c>
    </row>
    <row r="55" spans="1:6" ht="11.25">
      <c r="A55" s="7" t="s">
        <v>204</v>
      </c>
      <c r="B55" s="22">
        <v>724847</v>
      </c>
      <c r="C55" s="22">
        <v>464356</v>
      </c>
      <c r="D55" s="22">
        <v>71994</v>
      </c>
      <c r="E55" s="22">
        <v>554026</v>
      </c>
      <c r="F55" s="22">
        <v>856920</v>
      </c>
    </row>
    <row r="56" spans="1:6" ht="11.25">
      <c r="A56" s="7" t="s">
        <v>205</v>
      </c>
      <c r="B56" s="22">
        <v>134100</v>
      </c>
      <c r="C56" s="22">
        <v>108400</v>
      </c>
      <c r="D56" s="22">
        <v>41320</v>
      </c>
      <c r="E56" s="22">
        <v>32320</v>
      </c>
      <c r="F56" s="22">
        <v>306600</v>
      </c>
    </row>
    <row r="57" spans="1:6" ht="11.25">
      <c r="A57" s="7" t="s">
        <v>206</v>
      </c>
      <c r="B57" s="22">
        <v>87364</v>
      </c>
      <c r="C57" s="22">
        <v>326596</v>
      </c>
      <c r="D57" s="22">
        <v>17925</v>
      </c>
      <c r="E57" s="22">
        <v>196058</v>
      </c>
      <c r="F57" s="22">
        <v>-17753</v>
      </c>
    </row>
    <row r="58" spans="1:6" ht="11.25">
      <c r="A58" s="7" t="s">
        <v>207</v>
      </c>
      <c r="B58" s="22">
        <v>221464</v>
      </c>
      <c r="C58" s="22">
        <v>434996</v>
      </c>
      <c r="D58" s="22">
        <v>59245</v>
      </c>
      <c r="E58" s="22">
        <v>228378</v>
      </c>
      <c r="F58" s="22">
        <v>483056</v>
      </c>
    </row>
    <row r="59" spans="1:6" ht="12" thickBot="1">
      <c r="A59" s="7" t="s">
        <v>208</v>
      </c>
      <c r="B59" s="22">
        <v>503382</v>
      </c>
      <c r="C59" s="22">
        <v>29360</v>
      </c>
      <c r="D59" s="22">
        <v>12748</v>
      </c>
      <c r="E59" s="22">
        <v>325648</v>
      </c>
      <c r="F59" s="22">
        <v>373863</v>
      </c>
    </row>
    <row r="60" spans="1:6" ht="12" thickTop="1">
      <c r="A60" s="8"/>
      <c r="B60" s="24"/>
      <c r="C60" s="24"/>
      <c r="D60" s="24"/>
      <c r="E60" s="24"/>
      <c r="F60" s="24"/>
    </row>
    <row r="62" ht="11.25">
      <c r="A62" s="20" t="s">
        <v>157</v>
      </c>
    </row>
    <row r="63" ht="11.25">
      <c r="A63" s="20" t="s">
        <v>158</v>
      </c>
    </row>
  </sheetData>
  <mergeCells count="1">
    <mergeCell ref="B6:F6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2:F109"/>
  <sheetViews>
    <sheetView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6" width="17.83203125" style="0" customWidth="1"/>
  </cols>
  <sheetData>
    <row r="1" ht="12" thickBot="1"/>
    <row r="2" spans="1:6" ht="12" thickTop="1">
      <c r="A2" s="10" t="s">
        <v>153</v>
      </c>
      <c r="B2" s="14">
        <v>9846</v>
      </c>
      <c r="C2" s="14"/>
      <c r="D2" s="14"/>
      <c r="E2" s="14"/>
      <c r="F2" s="14"/>
    </row>
    <row r="3" spans="1:6" ht="12" thickBot="1">
      <c r="A3" s="11" t="s">
        <v>154</v>
      </c>
      <c r="B3" s="1" t="s">
        <v>155</v>
      </c>
      <c r="C3" s="1"/>
      <c r="D3" s="1"/>
      <c r="E3" s="1"/>
      <c r="F3" s="1"/>
    </row>
    <row r="4" spans="1:6" ht="12" thickTop="1">
      <c r="A4" s="10" t="s">
        <v>52</v>
      </c>
      <c r="B4" s="15" t="str">
        <f>HYPERLINK("http://www.kabupro.jp/mark/20130524/S000DFDJ.htm","有価証券報告書")</f>
        <v>有価証券報告書</v>
      </c>
      <c r="C4" s="15" t="str">
        <f>HYPERLINK("http://www.kabupro.jp/mark/20130524/S000DFDJ.htm","有価証券報告書")</f>
        <v>有価証券報告書</v>
      </c>
      <c r="D4" s="15" t="str">
        <f>HYPERLINK("http://www.kabupro.jp/mark/20120525/S000AVZL.htm","有価証券報告書")</f>
        <v>有価証券報告書</v>
      </c>
      <c r="E4" s="15" t="str">
        <f>HYPERLINK("http://www.kabupro.jp/mark/20110525/S0008C14.htm","有価証券報告書")</f>
        <v>有価証券報告書</v>
      </c>
      <c r="F4" s="15" t="str">
        <f>HYPERLINK("http://www.kabupro.jp/mark/20100528/S0005R9V.htm","有価証券報告書")</f>
        <v>有価証券報告書</v>
      </c>
    </row>
    <row r="5" spans="1:6" ht="12" thickBot="1">
      <c r="A5" s="11" t="s">
        <v>53</v>
      </c>
      <c r="B5" s="1" t="s">
        <v>59</v>
      </c>
      <c r="C5" s="1" t="s">
        <v>59</v>
      </c>
      <c r="D5" s="1" t="s">
        <v>63</v>
      </c>
      <c r="E5" s="1" t="s">
        <v>65</v>
      </c>
      <c r="F5" s="1" t="s">
        <v>67</v>
      </c>
    </row>
    <row r="6" spans="1:6" ht="12.75" thickBot="1" thickTop="1">
      <c r="A6" s="10" t="s">
        <v>54</v>
      </c>
      <c r="B6" s="18" t="s">
        <v>156</v>
      </c>
      <c r="C6" s="19"/>
      <c r="D6" s="19"/>
      <c r="E6" s="19"/>
      <c r="F6" s="19"/>
    </row>
    <row r="7" spans="1:6" ht="12" thickTop="1">
      <c r="A7" s="12" t="s">
        <v>55</v>
      </c>
      <c r="B7" s="16" t="s">
        <v>60</v>
      </c>
      <c r="C7" s="16" t="s">
        <v>60</v>
      </c>
      <c r="D7" s="16" t="s">
        <v>60</v>
      </c>
      <c r="E7" s="16" t="s">
        <v>60</v>
      </c>
      <c r="F7" s="16" t="s">
        <v>60</v>
      </c>
    </row>
    <row r="8" spans="1:6" ht="11.25">
      <c r="A8" s="13" t="s">
        <v>56</v>
      </c>
      <c r="B8" s="17"/>
      <c r="C8" s="17"/>
      <c r="D8" s="17"/>
      <c r="E8" s="17"/>
      <c r="F8" s="17"/>
    </row>
    <row r="9" spans="1:6" ht="11.25">
      <c r="A9" s="13" t="s">
        <v>57</v>
      </c>
      <c r="B9" s="17" t="s">
        <v>61</v>
      </c>
      <c r="C9" s="17" t="s">
        <v>62</v>
      </c>
      <c r="D9" s="17" t="s">
        <v>64</v>
      </c>
      <c r="E9" s="17" t="s">
        <v>66</v>
      </c>
      <c r="F9" s="17" t="s">
        <v>68</v>
      </c>
    </row>
    <row r="10" spans="1:6" ht="12" thickBot="1">
      <c r="A10" s="13" t="s">
        <v>58</v>
      </c>
      <c r="B10" s="17" t="s">
        <v>70</v>
      </c>
      <c r="C10" s="17" t="s">
        <v>70</v>
      </c>
      <c r="D10" s="17" t="s">
        <v>70</v>
      </c>
      <c r="E10" s="17" t="s">
        <v>70</v>
      </c>
      <c r="F10" s="17" t="s">
        <v>70</v>
      </c>
    </row>
    <row r="11" spans="1:6" ht="12" thickTop="1">
      <c r="A11" s="9" t="s">
        <v>69</v>
      </c>
      <c r="B11" s="21">
        <v>670009</v>
      </c>
      <c r="C11" s="21">
        <v>853223</v>
      </c>
      <c r="D11" s="21">
        <v>1051735</v>
      </c>
      <c r="E11" s="21">
        <v>1137943</v>
      </c>
      <c r="F11" s="21">
        <v>1051842</v>
      </c>
    </row>
    <row r="12" spans="1:6" ht="11.25">
      <c r="A12" s="2" t="s">
        <v>71</v>
      </c>
      <c r="B12" s="22">
        <v>778892</v>
      </c>
      <c r="C12" s="22">
        <v>880276</v>
      </c>
      <c r="D12" s="22">
        <v>933085</v>
      </c>
      <c r="E12" s="22">
        <v>1017646</v>
      </c>
      <c r="F12" s="22">
        <v>1056247</v>
      </c>
    </row>
    <row r="13" spans="1:6" ht="11.25">
      <c r="A13" s="2" t="s">
        <v>72</v>
      </c>
      <c r="B13" s="22">
        <v>452659</v>
      </c>
      <c r="C13" s="22">
        <v>662935</v>
      </c>
      <c r="D13" s="22">
        <v>1041376</v>
      </c>
      <c r="E13" s="22">
        <v>1516632</v>
      </c>
      <c r="F13" s="22">
        <v>1779325</v>
      </c>
    </row>
    <row r="14" spans="1:6" ht="11.25">
      <c r="A14" s="2" t="s">
        <v>73</v>
      </c>
      <c r="B14" s="22">
        <v>3772937</v>
      </c>
      <c r="C14" s="22">
        <v>3744426</v>
      </c>
      <c r="D14" s="22">
        <v>3931205</v>
      </c>
      <c r="E14" s="22">
        <v>4384040</v>
      </c>
      <c r="F14" s="22">
        <v>4612597</v>
      </c>
    </row>
    <row r="15" spans="1:6" ht="11.25">
      <c r="A15" s="2" t="s">
        <v>74</v>
      </c>
      <c r="B15" s="22">
        <v>60922</v>
      </c>
      <c r="C15" s="22">
        <v>37931</v>
      </c>
      <c r="D15" s="22">
        <v>15504</v>
      </c>
      <c r="E15" s="22">
        <v>16614</v>
      </c>
      <c r="F15" s="22">
        <v>18801</v>
      </c>
    </row>
    <row r="16" spans="1:6" ht="11.25">
      <c r="A16" s="2" t="s">
        <v>75</v>
      </c>
      <c r="B16" s="22">
        <v>250045</v>
      </c>
      <c r="C16" s="22">
        <v>257447</v>
      </c>
      <c r="D16" s="22">
        <v>273568</v>
      </c>
      <c r="E16" s="22">
        <v>269905</v>
      </c>
      <c r="F16" s="22">
        <v>281774</v>
      </c>
    </row>
    <row r="17" spans="1:6" ht="11.25">
      <c r="A17" s="2" t="s">
        <v>76</v>
      </c>
      <c r="B17" s="22">
        <v>3041000</v>
      </c>
      <c r="C17" s="22">
        <v>3521000</v>
      </c>
      <c r="D17" s="22">
        <v>3418000</v>
      </c>
      <c r="E17" s="22">
        <v>3873500</v>
      </c>
      <c r="F17" s="22">
        <v>3538500</v>
      </c>
    </row>
    <row r="18" spans="1:6" ht="11.25">
      <c r="A18" s="2" t="s">
        <v>77</v>
      </c>
      <c r="B18" s="22">
        <v>122230</v>
      </c>
      <c r="C18" s="22">
        <v>148295</v>
      </c>
      <c r="D18" s="22">
        <v>372377</v>
      </c>
      <c r="E18" s="22">
        <v>183224</v>
      </c>
      <c r="F18" s="22">
        <v>162184</v>
      </c>
    </row>
    <row r="19" spans="1:6" ht="11.25">
      <c r="A19" s="2" t="s">
        <v>78</v>
      </c>
      <c r="B19" s="22">
        <v>1079977</v>
      </c>
      <c r="C19" s="22">
        <v>872611</v>
      </c>
      <c r="D19" s="22">
        <v>828775</v>
      </c>
      <c r="E19" s="22">
        <v>870173</v>
      </c>
      <c r="F19" s="22">
        <v>1178171</v>
      </c>
    </row>
    <row r="20" spans="1:6" ht="11.25">
      <c r="A20" s="2" t="s">
        <v>79</v>
      </c>
      <c r="B20" s="22">
        <v>-122839</v>
      </c>
      <c r="C20" s="22">
        <v>-152999</v>
      </c>
      <c r="D20" s="22">
        <v>-182634</v>
      </c>
      <c r="E20" s="22">
        <v>-188511</v>
      </c>
      <c r="F20" s="22">
        <v>-212660</v>
      </c>
    </row>
    <row r="21" spans="1:6" ht="11.25">
      <c r="A21" s="2" t="s">
        <v>80</v>
      </c>
      <c r="B21" s="22">
        <v>10105836</v>
      </c>
      <c r="C21" s="22">
        <v>10825148</v>
      </c>
      <c r="D21" s="22">
        <v>11682995</v>
      </c>
      <c r="E21" s="22">
        <v>13081282</v>
      </c>
      <c r="F21" s="22">
        <v>13467018</v>
      </c>
    </row>
    <row r="22" spans="1:6" ht="11.25">
      <c r="A22" s="3" t="s">
        <v>81</v>
      </c>
      <c r="B22" s="22">
        <v>43127504</v>
      </c>
      <c r="C22" s="22">
        <v>43889361</v>
      </c>
      <c r="D22" s="22">
        <v>43625065</v>
      </c>
      <c r="E22" s="22">
        <v>43909089</v>
      </c>
      <c r="F22" s="22">
        <v>43826045</v>
      </c>
    </row>
    <row r="23" spans="1:6" ht="11.25">
      <c r="A23" s="4" t="s">
        <v>82</v>
      </c>
      <c r="B23" s="22">
        <v>-30759747</v>
      </c>
      <c r="C23" s="22">
        <v>-30919432</v>
      </c>
      <c r="D23" s="22">
        <v>-30162669</v>
      </c>
      <c r="E23" s="22">
        <v>-29519752</v>
      </c>
      <c r="F23" s="22">
        <v>-28663794</v>
      </c>
    </row>
    <row r="24" spans="1:6" ht="11.25">
      <c r="A24" s="4" t="s">
        <v>83</v>
      </c>
      <c r="B24" s="22">
        <v>12367756</v>
      </c>
      <c r="C24" s="22">
        <v>12969928</v>
      </c>
      <c r="D24" s="22">
        <v>13462395</v>
      </c>
      <c r="E24" s="22">
        <v>14389336</v>
      </c>
      <c r="F24" s="22">
        <v>15162251</v>
      </c>
    </row>
    <row r="25" spans="1:6" ht="11.25">
      <c r="A25" s="3" t="s">
        <v>84</v>
      </c>
      <c r="B25" s="22">
        <v>2452732</v>
      </c>
      <c r="C25" s="22">
        <v>2494211</v>
      </c>
      <c r="D25" s="22">
        <v>2615764</v>
      </c>
      <c r="E25" s="22">
        <v>2628155</v>
      </c>
      <c r="F25" s="22">
        <v>2622871</v>
      </c>
    </row>
    <row r="26" spans="1:6" ht="11.25">
      <c r="A26" s="4" t="s">
        <v>82</v>
      </c>
      <c r="B26" s="22">
        <v>-2081254</v>
      </c>
      <c r="C26" s="22">
        <v>-2088925</v>
      </c>
      <c r="D26" s="22">
        <v>-2045406</v>
      </c>
      <c r="E26" s="22">
        <v>-2004983</v>
      </c>
      <c r="F26" s="22">
        <v>-1916898</v>
      </c>
    </row>
    <row r="27" spans="1:6" ht="11.25">
      <c r="A27" s="4" t="s">
        <v>85</v>
      </c>
      <c r="B27" s="22">
        <v>371477</v>
      </c>
      <c r="C27" s="22">
        <v>405285</v>
      </c>
      <c r="D27" s="22">
        <v>570357</v>
      </c>
      <c r="E27" s="22">
        <v>623172</v>
      </c>
      <c r="F27" s="22">
        <v>705972</v>
      </c>
    </row>
    <row r="28" spans="1:6" ht="11.25">
      <c r="A28" s="3" t="s">
        <v>86</v>
      </c>
      <c r="B28" s="22">
        <v>813965</v>
      </c>
      <c r="C28" s="22">
        <v>797048</v>
      </c>
      <c r="D28" s="22">
        <v>837911</v>
      </c>
      <c r="E28" s="22">
        <v>939476</v>
      </c>
      <c r="F28" s="22">
        <v>943358</v>
      </c>
    </row>
    <row r="29" spans="1:6" ht="11.25">
      <c r="A29" s="4" t="s">
        <v>82</v>
      </c>
      <c r="B29" s="22">
        <v>-659745</v>
      </c>
      <c r="C29" s="22">
        <v>-639594</v>
      </c>
      <c r="D29" s="22">
        <v>-654549</v>
      </c>
      <c r="E29" s="22">
        <v>-752104</v>
      </c>
      <c r="F29" s="22">
        <v>-737673</v>
      </c>
    </row>
    <row r="30" spans="1:6" ht="11.25">
      <c r="A30" s="4" t="s">
        <v>87</v>
      </c>
      <c r="B30" s="22">
        <v>154220</v>
      </c>
      <c r="C30" s="22">
        <v>157453</v>
      </c>
      <c r="D30" s="22">
        <v>183362</v>
      </c>
      <c r="E30" s="22">
        <v>187371</v>
      </c>
      <c r="F30" s="22">
        <v>205684</v>
      </c>
    </row>
    <row r="31" spans="1:6" ht="11.25">
      <c r="A31" s="3" t="s">
        <v>88</v>
      </c>
      <c r="B31" s="22">
        <v>1653</v>
      </c>
      <c r="C31" s="22">
        <v>1653</v>
      </c>
      <c r="D31" s="22">
        <v>1653</v>
      </c>
      <c r="E31" s="22">
        <v>1653</v>
      </c>
      <c r="F31" s="22">
        <v>1653</v>
      </c>
    </row>
    <row r="32" spans="1:6" ht="11.25">
      <c r="A32" s="4" t="s">
        <v>82</v>
      </c>
      <c r="B32" s="22">
        <v>-1652</v>
      </c>
      <c r="C32" s="22">
        <v>-1636</v>
      </c>
      <c r="D32" s="22">
        <v>-1619</v>
      </c>
      <c r="E32" s="22">
        <v>-1603</v>
      </c>
      <c r="F32" s="22">
        <v>-1586</v>
      </c>
    </row>
    <row r="33" spans="1:6" ht="11.25">
      <c r="A33" s="4" t="s">
        <v>89</v>
      </c>
      <c r="B33" s="22">
        <v>0</v>
      </c>
      <c r="C33" s="22">
        <v>16</v>
      </c>
      <c r="D33" s="22">
        <v>33</v>
      </c>
      <c r="E33" s="22">
        <v>49</v>
      </c>
      <c r="F33" s="22">
        <v>66</v>
      </c>
    </row>
    <row r="34" spans="1:6" ht="11.25">
      <c r="A34" s="3" t="s">
        <v>90</v>
      </c>
      <c r="B34" s="22">
        <v>4687471</v>
      </c>
      <c r="C34" s="22">
        <v>5126753</v>
      </c>
      <c r="D34" s="22">
        <v>5337766</v>
      </c>
      <c r="E34" s="22">
        <v>5537163</v>
      </c>
      <c r="F34" s="22">
        <v>5827119</v>
      </c>
    </row>
    <row r="35" spans="1:6" ht="11.25">
      <c r="A35" s="4" t="s">
        <v>82</v>
      </c>
      <c r="B35" s="22">
        <v>-4463251</v>
      </c>
      <c r="C35" s="22">
        <v>-4867493</v>
      </c>
      <c r="D35" s="22">
        <v>-4929362</v>
      </c>
      <c r="E35" s="22">
        <v>-4968381</v>
      </c>
      <c r="F35" s="22">
        <v>-5168761</v>
      </c>
    </row>
    <row r="36" spans="1:6" ht="11.25">
      <c r="A36" s="4" t="s">
        <v>91</v>
      </c>
      <c r="B36" s="22">
        <v>224219</v>
      </c>
      <c r="C36" s="22">
        <v>259259</v>
      </c>
      <c r="D36" s="22">
        <v>408404</v>
      </c>
      <c r="E36" s="22">
        <v>568781</v>
      </c>
      <c r="F36" s="22">
        <v>658358</v>
      </c>
    </row>
    <row r="37" spans="1:6" ht="11.25">
      <c r="A37" s="3" t="s">
        <v>92</v>
      </c>
      <c r="B37" s="22">
        <v>12811385</v>
      </c>
      <c r="C37" s="22">
        <v>13134663</v>
      </c>
      <c r="D37" s="22">
        <v>13176213</v>
      </c>
      <c r="E37" s="22">
        <v>13079010</v>
      </c>
      <c r="F37" s="22">
        <v>12756509</v>
      </c>
    </row>
    <row r="38" spans="1:6" ht="11.25">
      <c r="A38" s="3" t="s">
        <v>93</v>
      </c>
      <c r="B38" s="22">
        <v>1118028</v>
      </c>
      <c r="C38" s="22">
        <v>840963</v>
      </c>
      <c r="D38" s="22">
        <v>423017</v>
      </c>
      <c r="E38" s="22">
        <v>305690</v>
      </c>
      <c r="F38" s="22"/>
    </row>
    <row r="39" spans="1:6" ht="11.25">
      <c r="A39" s="4" t="s">
        <v>82</v>
      </c>
      <c r="B39" s="22">
        <v>-360254</v>
      </c>
      <c r="C39" s="22">
        <v>-216292</v>
      </c>
      <c r="D39" s="22">
        <v>-116214</v>
      </c>
      <c r="E39" s="22">
        <v>-46128</v>
      </c>
      <c r="F39" s="22"/>
    </row>
    <row r="40" spans="1:6" ht="11.25">
      <c r="A40" s="4" t="s">
        <v>93</v>
      </c>
      <c r="B40" s="22">
        <v>757773</v>
      </c>
      <c r="C40" s="22">
        <v>624670</v>
      </c>
      <c r="D40" s="22">
        <v>306802</v>
      </c>
      <c r="E40" s="22">
        <v>259561</v>
      </c>
      <c r="F40" s="22"/>
    </row>
    <row r="41" spans="1:6" ht="11.25">
      <c r="A41" s="3" t="s">
        <v>94</v>
      </c>
      <c r="B41" s="22">
        <v>3150</v>
      </c>
      <c r="C41" s="22">
        <v>15478</v>
      </c>
      <c r="D41" s="22">
        <v>27231</v>
      </c>
      <c r="E41" s="22">
        <v>15851</v>
      </c>
      <c r="F41" s="22">
        <v>15851</v>
      </c>
    </row>
    <row r="42" spans="1:6" ht="11.25">
      <c r="A42" s="3" t="s">
        <v>95</v>
      </c>
      <c r="B42" s="22">
        <v>26689982</v>
      </c>
      <c r="C42" s="22">
        <v>27566756</v>
      </c>
      <c r="D42" s="22">
        <v>28134801</v>
      </c>
      <c r="E42" s="22">
        <v>29123136</v>
      </c>
      <c r="F42" s="22">
        <v>29504694</v>
      </c>
    </row>
    <row r="43" spans="1:6" ht="11.25">
      <c r="A43" s="3" t="s">
        <v>96</v>
      </c>
      <c r="B43" s="22">
        <v>65544</v>
      </c>
      <c r="C43" s="22"/>
      <c r="D43" s="22"/>
      <c r="E43" s="22"/>
      <c r="F43" s="22"/>
    </row>
    <row r="44" spans="1:6" ht="11.25">
      <c r="A44" s="3" t="s">
        <v>97</v>
      </c>
      <c r="B44" s="22">
        <v>1813545</v>
      </c>
      <c r="C44" s="22">
        <v>1807487</v>
      </c>
      <c r="D44" s="22">
        <v>1949554</v>
      </c>
      <c r="E44" s="22">
        <v>1952477</v>
      </c>
      <c r="F44" s="22">
        <v>1952676</v>
      </c>
    </row>
    <row r="45" spans="1:6" ht="11.25">
      <c r="A45" s="3" t="s">
        <v>98</v>
      </c>
      <c r="B45" s="22">
        <v>283136</v>
      </c>
      <c r="C45" s="22">
        <v>442827</v>
      </c>
      <c r="D45" s="22">
        <v>574105</v>
      </c>
      <c r="E45" s="22">
        <v>278908</v>
      </c>
      <c r="F45" s="22">
        <v>178426</v>
      </c>
    </row>
    <row r="46" spans="1:6" ht="11.25">
      <c r="A46" s="3" t="s">
        <v>99</v>
      </c>
      <c r="B46" s="22">
        <v>19673</v>
      </c>
      <c r="C46" s="22">
        <v>22438</v>
      </c>
      <c r="D46" s="22">
        <v>25162</v>
      </c>
      <c r="E46" s="22">
        <v>22897</v>
      </c>
      <c r="F46" s="22">
        <v>26797</v>
      </c>
    </row>
    <row r="47" spans="1:6" ht="11.25">
      <c r="A47" s="3" t="s">
        <v>100</v>
      </c>
      <c r="B47" s="22">
        <v>84052</v>
      </c>
      <c r="C47" s="22">
        <v>84052</v>
      </c>
      <c r="D47" s="22">
        <v>84052</v>
      </c>
      <c r="E47" s="22">
        <v>84285</v>
      </c>
      <c r="F47" s="22">
        <v>84358</v>
      </c>
    </row>
    <row r="48" spans="1:6" ht="11.25">
      <c r="A48" s="3" t="s">
        <v>101</v>
      </c>
      <c r="B48" s="22">
        <v>2265952</v>
      </c>
      <c r="C48" s="22">
        <v>2356806</v>
      </c>
      <c r="D48" s="22">
        <v>2632874</v>
      </c>
      <c r="E48" s="22">
        <v>2338569</v>
      </c>
      <c r="F48" s="22">
        <v>2242258</v>
      </c>
    </row>
    <row r="49" spans="1:6" ht="11.25">
      <c r="A49" s="3" t="s">
        <v>102</v>
      </c>
      <c r="B49" s="22">
        <v>472266</v>
      </c>
      <c r="C49" s="22">
        <v>405878</v>
      </c>
      <c r="D49" s="22">
        <v>402839</v>
      </c>
      <c r="E49" s="22">
        <v>445130</v>
      </c>
      <c r="F49" s="22">
        <v>453066</v>
      </c>
    </row>
    <row r="50" spans="1:6" ht="11.25">
      <c r="A50" s="3" t="s">
        <v>103</v>
      </c>
      <c r="B50" s="22">
        <v>1267039</v>
      </c>
      <c r="C50" s="22">
        <v>1267039</v>
      </c>
      <c r="D50" s="22">
        <v>1267039</v>
      </c>
      <c r="E50" s="22">
        <v>1246699</v>
      </c>
      <c r="F50" s="22">
        <v>1246699</v>
      </c>
    </row>
    <row r="51" spans="1:6" ht="11.25">
      <c r="A51" s="3" t="s">
        <v>104</v>
      </c>
      <c r="B51" s="22">
        <v>1660</v>
      </c>
      <c r="C51" s="22">
        <v>1660</v>
      </c>
      <c r="D51" s="22">
        <v>1660</v>
      </c>
      <c r="E51" s="22">
        <v>1660</v>
      </c>
      <c r="F51" s="22">
        <v>1660</v>
      </c>
    </row>
    <row r="52" spans="1:6" ht="11.25">
      <c r="A52" s="3" t="s">
        <v>105</v>
      </c>
      <c r="B52" s="22">
        <v>258</v>
      </c>
      <c r="C52" s="22">
        <v>3357</v>
      </c>
      <c r="D52" s="22">
        <v>6457</v>
      </c>
      <c r="E52" s="22">
        <v>9557</v>
      </c>
      <c r="F52" s="22"/>
    </row>
    <row r="53" spans="1:6" ht="11.25">
      <c r="A53" s="3" t="s">
        <v>106</v>
      </c>
      <c r="B53" s="22">
        <v>3300000</v>
      </c>
      <c r="C53" s="22">
        <v>3000000</v>
      </c>
      <c r="D53" s="22">
        <v>3700000</v>
      </c>
      <c r="E53" s="22">
        <v>4200000</v>
      </c>
      <c r="F53" s="22">
        <v>4700000</v>
      </c>
    </row>
    <row r="54" spans="1:6" ht="11.25">
      <c r="A54" s="3" t="s">
        <v>107</v>
      </c>
      <c r="B54" s="22">
        <v>62911</v>
      </c>
      <c r="C54" s="22">
        <v>105174</v>
      </c>
      <c r="D54" s="22">
        <v>126350</v>
      </c>
      <c r="E54" s="22">
        <v>27481</v>
      </c>
      <c r="F54" s="22">
        <v>90723</v>
      </c>
    </row>
    <row r="55" spans="1:6" ht="11.25">
      <c r="A55" s="3" t="s">
        <v>108</v>
      </c>
      <c r="B55" s="22">
        <v>4609242</v>
      </c>
      <c r="C55" s="22">
        <v>5124776</v>
      </c>
      <c r="D55" s="22">
        <v>5607249</v>
      </c>
      <c r="E55" s="22">
        <v>6175472</v>
      </c>
      <c r="F55" s="22">
        <v>7076706</v>
      </c>
    </row>
    <row r="56" spans="1:6" ht="11.25">
      <c r="A56" s="3" t="s">
        <v>109</v>
      </c>
      <c r="B56" s="22">
        <v>6597270</v>
      </c>
      <c r="C56" s="22">
        <v>6756787</v>
      </c>
      <c r="D56" s="22">
        <v>7328353</v>
      </c>
      <c r="E56" s="22">
        <v>7837404</v>
      </c>
      <c r="F56" s="22">
        <v>8252701</v>
      </c>
    </row>
    <row r="57" spans="1:6" ht="11.25">
      <c r="A57" s="3" t="s">
        <v>77</v>
      </c>
      <c r="B57" s="22">
        <v>1095388</v>
      </c>
      <c r="C57" s="22">
        <v>1180176</v>
      </c>
      <c r="D57" s="22">
        <v>1283564</v>
      </c>
      <c r="E57" s="22">
        <v>1483554</v>
      </c>
      <c r="F57" s="22">
        <v>1699891</v>
      </c>
    </row>
    <row r="58" spans="1:6" ht="11.25">
      <c r="A58" s="3" t="s">
        <v>78</v>
      </c>
      <c r="B58" s="22">
        <v>33344</v>
      </c>
      <c r="C58" s="22">
        <v>23002</v>
      </c>
      <c r="D58" s="22">
        <v>43169</v>
      </c>
      <c r="E58" s="22">
        <v>42891</v>
      </c>
      <c r="F58" s="22">
        <v>299059</v>
      </c>
    </row>
    <row r="59" spans="1:6" ht="11.25">
      <c r="A59" s="3" t="s">
        <v>79</v>
      </c>
      <c r="B59" s="22">
        <v>-13461</v>
      </c>
      <c r="C59" s="22">
        <v>-13401</v>
      </c>
      <c r="D59" s="22">
        <v>-33866</v>
      </c>
      <c r="E59" s="22">
        <v>-33589</v>
      </c>
      <c r="F59" s="22">
        <v>-1013340</v>
      </c>
    </row>
    <row r="60" spans="1:6" ht="11.25">
      <c r="A60" s="3" t="s">
        <v>110</v>
      </c>
      <c r="B60" s="22">
        <v>-365000</v>
      </c>
      <c r="C60" s="22">
        <v>-365000</v>
      </c>
      <c r="D60" s="22">
        <v>-365000</v>
      </c>
      <c r="E60" s="22">
        <v>-365000</v>
      </c>
      <c r="F60" s="22">
        <v>-365000</v>
      </c>
    </row>
    <row r="61" spans="1:6" ht="11.25">
      <c r="A61" s="3" t="s">
        <v>111</v>
      </c>
      <c r="B61" s="22">
        <v>17060920</v>
      </c>
      <c r="C61" s="22">
        <v>17489452</v>
      </c>
      <c r="D61" s="22">
        <v>19367819</v>
      </c>
      <c r="E61" s="22">
        <v>21071261</v>
      </c>
      <c r="F61" s="22">
        <v>22442168</v>
      </c>
    </row>
    <row r="62" spans="1:6" ht="11.25">
      <c r="A62" s="2" t="s">
        <v>112</v>
      </c>
      <c r="B62" s="22">
        <v>46016855</v>
      </c>
      <c r="C62" s="22">
        <v>47413015</v>
      </c>
      <c r="D62" s="22">
        <v>50135495</v>
      </c>
      <c r="E62" s="22">
        <v>52532967</v>
      </c>
      <c r="F62" s="22">
        <v>54189120</v>
      </c>
    </row>
    <row r="63" spans="1:6" ht="12" thickBot="1">
      <c r="A63" s="5" t="s">
        <v>113</v>
      </c>
      <c r="B63" s="23">
        <v>56122692</v>
      </c>
      <c r="C63" s="23">
        <v>58238163</v>
      </c>
      <c r="D63" s="23">
        <v>61818490</v>
      </c>
      <c r="E63" s="23">
        <v>65614250</v>
      </c>
      <c r="F63" s="23">
        <v>67656139</v>
      </c>
    </row>
    <row r="64" spans="1:6" ht="12" thickTop="1">
      <c r="A64" s="2" t="s">
        <v>114</v>
      </c>
      <c r="B64" s="22">
        <v>1510320</v>
      </c>
      <c r="C64" s="22">
        <v>1539900</v>
      </c>
      <c r="D64" s="22">
        <v>1650808</v>
      </c>
      <c r="E64" s="22">
        <v>1816112</v>
      </c>
      <c r="F64" s="22">
        <v>2117401</v>
      </c>
    </row>
    <row r="65" spans="1:6" ht="11.25">
      <c r="A65" s="2" t="s">
        <v>115</v>
      </c>
      <c r="B65" s="22">
        <v>2071820</v>
      </c>
      <c r="C65" s="22">
        <v>2176765</v>
      </c>
      <c r="D65" s="22">
        <v>2108510</v>
      </c>
      <c r="E65" s="22">
        <v>2427039</v>
      </c>
      <c r="F65" s="22">
        <v>2468232</v>
      </c>
    </row>
    <row r="66" spans="1:6" ht="11.25">
      <c r="A66" s="2" t="s">
        <v>116</v>
      </c>
      <c r="B66" s="22">
        <v>4940000</v>
      </c>
      <c r="C66" s="22">
        <v>5630000</v>
      </c>
      <c r="D66" s="22">
        <v>7770000</v>
      </c>
      <c r="E66" s="22">
        <v>8934900</v>
      </c>
      <c r="F66" s="22">
        <v>9140000</v>
      </c>
    </row>
    <row r="67" spans="1:6" ht="11.25">
      <c r="A67" s="2" t="s">
        <v>117</v>
      </c>
      <c r="B67" s="22">
        <v>9160912</v>
      </c>
      <c r="C67" s="22">
        <v>9672844</v>
      </c>
      <c r="D67" s="22">
        <v>11229156</v>
      </c>
      <c r="E67" s="22">
        <v>11614344</v>
      </c>
      <c r="F67" s="22">
        <v>10820210</v>
      </c>
    </row>
    <row r="68" spans="1:6" ht="11.25">
      <c r="A68" s="2" t="s">
        <v>118</v>
      </c>
      <c r="B68" s="22">
        <v>193345</v>
      </c>
      <c r="C68" s="22">
        <v>151482</v>
      </c>
      <c r="D68" s="22">
        <v>93170</v>
      </c>
      <c r="E68" s="22">
        <v>68531</v>
      </c>
      <c r="F68" s="22"/>
    </row>
    <row r="69" spans="1:6" ht="11.25">
      <c r="A69" s="2" t="s">
        <v>119</v>
      </c>
      <c r="B69" s="22">
        <v>286219</v>
      </c>
      <c r="C69" s="22">
        <v>257139</v>
      </c>
      <c r="D69" s="22">
        <v>211485</v>
      </c>
      <c r="E69" s="22">
        <v>152284</v>
      </c>
      <c r="F69" s="22">
        <v>466253</v>
      </c>
    </row>
    <row r="70" spans="1:6" ht="11.25">
      <c r="A70" s="2" t="s">
        <v>120</v>
      </c>
      <c r="B70" s="22">
        <v>66825</v>
      </c>
      <c r="C70" s="22">
        <v>105502</v>
      </c>
      <c r="D70" s="22">
        <v>65147</v>
      </c>
      <c r="E70" s="22">
        <v>42002</v>
      </c>
      <c r="F70" s="22">
        <v>227059</v>
      </c>
    </row>
    <row r="71" spans="1:6" ht="11.25">
      <c r="A71" s="2" t="s">
        <v>121</v>
      </c>
      <c r="B71" s="22">
        <v>95848</v>
      </c>
      <c r="C71" s="22">
        <v>88779</v>
      </c>
      <c r="D71" s="22">
        <v>117287</v>
      </c>
      <c r="E71" s="22">
        <v>145125</v>
      </c>
      <c r="F71" s="22">
        <v>158426</v>
      </c>
    </row>
    <row r="72" spans="1:6" ht="11.25">
      <c r="A72" s="2" t="s">
        <v>122</v>
      </c>
      <c r="B72" s="22">
        <v>648619</v>
      </c>
      <c r="C72" s="22">
        <v>566301</v>
      </c>
      <c r="D72" s="22">
        <v>543208</v>
      </c>
      <c r="E72" s="22">
        <v>675877</v>
      </c>
      <c r="F72" s="22">
        <v>684139</v>
      </c>
    </row>
    <row r="73" spans="1:6" ht="11.25">
      <c r="A73" s="2" t="s">
        <v>123</v>
      </c>
      <c r="B73" s="22">
        <v>398</v>
      </c>
      <c r="C73" s="22">
        <v>1387</v>
      </c>
      <c r="D73" s="22">
        <v>1137</v>
      </c>
      <c r="E73" s="22">
        <v>1521</v>
      </c>
      <c r="F73" s="22">
        <v>2397</v>
      </c>
    </row>
    <row r="74" spans="1:6" ht="11.25">
      <c r="A74" s="2" t="s">
        <v>124</v>
      </c>
      <c r="B74" s="22">
        <v>261925</v>
      </c>
      <c r="C74" s="22">
        <v>290987</v>
      </c>
      <c r="D74" s="22">
        <v>282069</v>
      </c>
      <c r="E74" s="22">
        <v>327882</v>
      </c>
      <c r="F74" s="22">
        <v>347770</v>
      </c>
    </row>
    <row r="75" spans="1:6" ht="11.25">
      <c r="A75" s="2" t="s">
        <v>125</v>
      </c>
      <c r="B75" s="22">
        <v>84289</v>
      </c>
      <c r="C75" s="22">
        <v>84546</v>
      </c>
      <c r="D75" s="22">
        <v>80981</v>
      </c>
      <c r="E75" s="22">
        <v>80559</v>
      </c>
      <c r="F75" s="22">
        <v>84375</v>
      </c>
    </row>
    <row r="76" spans="1:6" ht="11.25">
      <c r="A76" s="2" t="s">
        <v>126</v>
      </c>
      <c r="B76" s="22">
        <v>89100</v>
      </c>
      <c r="C76" s="22">
        <v>52200</v>
      </c>
      <c r="D76" s="22">
        <v>67100</v>
      </c>
      <c r="E76" s="22">
        <v>53300</v>
      </c>
      <c r="F76" s="22">
        <v>126200</v>
      </c>
    </row>
    <row r="77" spans="1:6" ht="11.25">
      <c r="A77" s="2" t="s">
        <v>127</v>
      </c>
      <c r="B77" s="22">
        <v>407927</v>
      </c>
      <c r="C77" s="22">
        <v>244979</v>
      </c>
      <c r="D77" s="22">
        <v>42636</v>
      </c>
      <c r="E77" s="22">
        <v>185225</v>
      </c>
      <c r="F77" s="22">
        <v>346174</v>
      </c>
    </row>
    <row r="78" spans="1:6" ht="11.25">
      <c r="A78" s="2" t="s">
        <v>78</v>
      </c>
      <c r="B78" s="22">
        <v>221003</v>
      </c>
      <c r="C78" s="22">
        <v>148447</v>
      </c>
      <c r="D78" s="22">
        <v>7371</v>
      </c>
      <c r="E78" s="22">
        <v>7623</v>
      </c>
      <c r="F78" s="22">
        <v>8719</v>
      </c>
    </row>
    <row r="79" spans="1:6" ht="11.25">
      <c r="A79" s="2" t="s">
        <v>128</v>
      </c>
      <c r="B79" s="22">
        <v>20038554</v>
      </c>
      <c r="C79" s="22">
        <v>21011264</v>
      </c>
      <c r="D79" s="22">
        <v>24270071</v>
      </c>
      <c r="E79" s="22">
        <v>26532328</v>
      </c>
      <c r="F79" s="22">
        <v>26997359</v>
      </c>
    </row>
    <row r="80" spans="1:6" ht="11.25">
      <c r="A80" s="2" t="s">
        <v>129</v>
      </c>
      <c r="B80" s="22">
        <v>15372345</v>
      </c>
      <c r="C80" s="22">
        <v>16672053</v>
      </c>
      <c r="D80" s="22">
        <v>16777343</v>
      </c>
      <c r="E80" s="22">
        <v>18234815</v>
      </c>
      <c r="F80" s="22">
        <v>20033860</v>
      </c>
    </row>
    <row r="81" spans="1:6" ht="11.25">
      <c r="A81" s="2" t="s">
        <v>118</v>
      </c>
      <c r="B81" s="22">
        <v>616702</v>
      </c>
      <c r="C81" s="22">
        <v>533300</v>
      </c>
      <c r="D81" s="22">
        <v>245553</v>
      </c>
      <c r="E81" s="22">
        <v>225690</v>
      </c>
      <c r="F81" s="22"/>
    </row>
    <row r="82" spans="1:6" ht="11.25">
      <c r="A82" s="2" t="s">
        <v>130</v>
      </c>
      <c r="B82" s="22">
        <v>1816661</v>
      </c>
      <c r="C82" s="22">
        <v>1886579</v>
      </c>
      <c r="D82" s="22">
        <v>2330212</v>
      </c>
      <c r="E82" s="22">
        <v>2480632</v>
      </c>
      <c r="F82" s="22">
        <v>2487628</v>
      </c>
    </row>
    <row r="83" spans="1:6" ht="11.25">
      <c r="A83" s="2" t="s">
        <v>131</v>
      </c>
      <c r="B83" s="22">
        <v>87210</v>
      </c>
      <c r="C83" s="22">
        <v>111170</v>
      </c>
      <c r="D83" s="22">
        <v>107730</v>
      </c>
      <c r="E83" s="22">
        <v>103350</v>
      </c>
      <c r="F83" s="22">
        <v>110180</v>
      </c>
    </row>
    <row r="84" spans="1:6" ht="11.25">
      <c r="A84" s="2" t="s">
        <v>132</v>
      </c>
      <c r="B84" s="22">
        <v>167266</v>
      </c>
      <c r="C84" s="22">
        <v>214230</v>
      </c>
      <c r="D84" s="22">
        <v>292300</v>
      </c>
      <c r="E84" s="22">
        <v>144600</v>
      </c>
      <c r="F84" s="22">
        <v>198200</v>
      </c>
    </row>
    <row r="85" spans="1:6" ht="11.25">
      <c r="A85" s="2" t="s">
        <v>133</v>
      </c>
      <c r="B85" s="22">
        <v>203330</v>
      </c>
      <c r="C85" s="22">
        <v>173000</v>
      </c>
      <c r="D85" s="22">
        <v>239666</v>
      </c>
      <c r="E85" s="22">
        <v>176600</v>
      </c>
      <c r="F85" s="22">
        <v>173000</v>
      </c>
    </row>
    <row r="86" spans="1:6" ht="11.25">
      <c r="A86" s="2" t="s">
        <v>134</v>
      </c>
      <c r="B86" s="22">
        <v>87953</v>
      </c>
      <c r="C86" s="22">
        <v>84227</v>
      </c>
      <c r="D86" s="22"/>
      <c r="E86" s="22"/>
      <c r="F86" s="22"/>
    </row>
    <row r="87" spans="1:6" ht="11.25">
      <c r="A87" s="2" t="s">
        <v>135</v>
      </c>
      <c r="B87" s="22">
        <v>1049771</v>
      </c>
      <c r="C87" s="22">
        <v>1217645</v>
      </c>
      <c r="D87" s="22">
        <v>1366974</v>
      </c>
      <c r="E87" s="22">
        <v>1503956</v>
      </c>
      <c r="F87" s="22">
        <v>1630936</v>
      </c>
    </row>
    <row r="88" spans="1:6" ht="11.25">
      <c r="A88" s="2" t="s">
        <v>136</v>
      </c>
      <c r="B88" s="22">
        <v>2018568</v>
      </c>
      <c r="C88" s="22">
        <v>1993077</v>
      </c>
      <c r="D88" s="22">
        <v>2024460</v>
      </c>
      <c r="E88" s="22">
        <v>2194731</v>
      </c>
      <c r="F88" s="22">
        <v>2263747</v>
      </c>
    </row>
    <row r="89" spans="1:6" ht="11.25">
      <c r="A89" s="2" t="s">
        <v>78</v>
      </c>
      <c r="B89" s="22">
        <v>324188</v>
      </c>
      <c r="C89" s="22">
        <v>489939</v>
      </c>
      <c r="D89" s="22">
        <v>291645</v>
      </c>
      <c r="E89" s="22">
        <v>89482</v>
      </c>
      <c r="F89" s="22">
        <v>99905</v>
      </c>
    </row>
    <row r="90" spans="1:6" ht="11.25">
      <c r="A90" s="2" t="s">
        <v>137</v>
      </c>
      <c r="B90" s="22">
        <v>21743996</v>
      </c>
      <c r="C90" s="22">
        <v>23375224</v>
      </c>
      <c r="D90" s="22">
        <v>23675885</v>
      </c>
      <c r="E90" s="22">
        <v>25153859</v>
      </c>
      <c r="F90" s="22">
        <v>26997458</v>
      </c>
    </row>
    <row r="91" spans="1:6" ht="12" thickBot="1">
      <c r="A91" s="5" t="s">
        <v>138</v>
      </c>
      <c r="B91" s="23">
        <v>41782551</v>
      </c>
      <c r="C91" s="23">
        <v>44386489</v>
      </c>
      <c r="D91" s="23">
        <v>47945957</v>
      </c>
      <c r="E91" s="23">
        <v>51686188</v>
      </c>
      <c r="F91" s="23">
        <v>53994817</v>
      </c>
    </row>
    <row r="92" spans="1:6" ht="12" thickTop="1">
      <c r="A92" s="2" t="s">
        <v>139</v>
      </c>
      <c r="B92" s="22">
        <v>3697500</v>
      </c>
      <c r="C92" s="22">
        <v>3697500</v>
      </c>
      <c r="D92" s="22">
        <v>3697500</v>
      </c>
      <c r="E92" s="22">
        <v>3697500</v>
      </c>
      <c r="F92" s="22">
        <v>3697500</v>
      </c>
    </row>
    <row r="93" spans="1:6" ht="11.25">
      <c r="A93" s="3" t="s">
        <v>140</v>
      </c>
      <c r="B93" s="22">
        <v>5347500</v>
      </c>
      <c r="C93" s="22">
        <v>5347500</v>
      </c>
      <c r="D93" s="22">
        <v>5347500</v>
      </c>
      <c r="E93" s="22">
        <v>5347500</v>
      </c>
      <c r="F93" s="22">
        <v>5347500</v>
      </c>
    </row>
    <row r="94" spans="1:6" ht="11.25">
      <c r="A94" s="3" t="s">
        <v>141</v>
      </c>
      <c r="B94" s="22">
        <v>5347500</v>
      </c>
      <c r="C94" s="22">
        <v>5347500</v>
      </c>
      <c r="D94" s="22">
        <v>5347500</v>
      </c>
      <c r="E94" s="22">
        <v>5347500</v>
      </c>
      <c r="F94" s="22">
        <v>5347500</v>
      </c>
    </row>
    <row r="95" spans="1:6" ht="11.25">
      <c r="A95" s="3" t="s">
        <v>142</v>
      </c>
      <c r="B95" s="22">
        <v>114511</v>
      </c>
      <c r="C95" s="22">
        <v>114511</v>
      </c>
      <c r="D95" s="22">
        <v>114511</v>
      </c>
      <c r="E95" s="22">
        <v>114511</v>
      </c>
      <c r="F95" s="22">
        <v>114511</v>
      </c>
    </row>
    <row r="96" spans="1:6" ht="11.25">
      <c r="A96" s="4" t="s">
        <v>143</v>
      </c>
      <c r="B96" s="22">
        <v>235337</v>
      </c>
      <c r="C96" s="22">
        <v>235337</v>
      </c>
      <c r="D96" s="22">
        <v>216909</v>
      </c>
      <c r="E96" s="22">
        <v>216909</v>
      </c>
      <c r="F96" s="22">
        <v>216909</v>
      </c>
    </row>
    <row r="97" spans="1:6" ht="11.25">
      <c r="A97" s="4" t="s">
        <v>144</v>
      </c>
      <c r="B97" s="22">
        <v>4200000</v>
      </c>
      <c r="C97" s="22">
        <v>4200000</v>
      </c>
      <c r="D97" s="22">
        <v>4200000</v>
      </c>
      <c r="E97" s="22">
        <v>4000000</v>
      </c>
      <c r="F97" s="22">
        <v>3700000</v>
      </c>
    </row>
    <row r="98" spans="1:6" ht="11.25">
      <c r="A98" s="4" t="s">
        <v>145</v>
      </c>
      <c r="B98" s="22">
        <v>670504</v>
      </c>
      <c r="C98" s="22">
        <v>224870</v>
      </c>
      <c r="D98" s="22">
        <v>271685</v>
      </c>
      <c r="E98" s="22">
        <v>516685</v>
      </c>
      <c r="F98" s="22">
        <v>548786</v>
      </c>
    </row>
    <row r="99" spans="1:6" ht="11.25">
      <c r="A99" s="3" t="s">
        <v>146</v>
      </c>
      <c r="B99" s="22">
        <v>5220353</v>
      </c>
      <c r="C99" s="22">
        <v>4774718</v>
      </c>
      <c r="D99" s="22">
        <v>4803106</v>
      </c>
      <c r="E99" s="22">
        <v>4848106</v>
      </c>
      <c r="F99" s="22">
        <v>4580207</v>
      </c>
    </row>
    <row r="100" spans="1:6" ht="11.25">
      <c r="A100" s="2" t="s">
        <v>147</v>
      </c>
      <c r="B100" s="22">
        <v>-345</v>
      </c>
      <c r="C100" s="22">
        <v>-277</v>
      </c>
      <c r="D100" s="22">
        <v>-277</v>
      </c>
      <c r="E100" s="22">
        <v>-191</v>
      </c>
      <c r="F100" s="22">
        <v>-153</v>
      </c>
    </row>
    <row r="101" spans="1:6" ht="11.25">
      <c r="A101" s="2" t="s">
        <v>148</v>
      </c>
      <c r="B101" s="22">
        <v>14265007</v>
      </c>
      <c r="C101" s="22">
        <v>13819441</v>
      </c>
      <c r="D101" s="22">
        <v>13847828</v>
      </c>
      <c r="E101" s="22">
        <v>13892915</v>
      </c>
      <c r="F101" s="22">
        <v>13625053</v>
      </c>
    </row>
    <row r="102" spans="1:6" ht="11.25">
      <c r="A102" s="2" t="s">
        <v>149</v>
      </c>
      <c r="B102" s="22">
        <v>75133</v>
      </c>
      <c r="C102" s="22">
        <v>32233</v>
      </c>
      <c r="D102" s="22">
        <v>24703</v>
      </c>
      <c r="E102" s="22">
        <v>35146</v>
      </c>
      <c r="F102" s="22">
        <v>36267</v>
      </c>
    </row>
    <row r="103" spans="1:6" ht="11.25">
      <c r="A103" s="2" t="s">
        <v>150</v>
      </c>
      <c r="B103" s="22">
        <v>75133</v>
      </c>
      <c r="C103" s="22">
        <v>32233</v>
      </c>
      <c r="D103" s="22">
        <v>24703</v>
      </c>
      <c r="E103" s="22">
        <v>35146</v>
      </c>
      <c r="F103" s="22">
        <v>36267</v>
      </c>
    </row>
    <row r="104" spans="1:6" ht="11.25">
      <c r="A104" s="6" t="s">
        <v>151</v>
      </c>
      <c r="B104" s="22">
        <v>14340140</v>
      </c>
      <c r="C104" s="22">
        <v>13851674</v>
      </c>
      <c r="D104" s="22">
        <v>13872532</v>
      </c>
      <c r="E104" s="22">
        <v>13928061</v>
      </c>
      <c r="F104" s="22">
        <v>13661321</v>
      </c>
    </row>
    <row r="105" spans="1:6" ht="12" thickBot="1">
      <c r="A105" s="7" t="s">
        <v>152</v>
      </c>
      <c r="B105" s="22">
        <v>56122692</v>
      </c>
      <c r="C105" s="22">
        <v>58238163</v>
      </c>
      <c r="D105" s="22">
        <v>61818490</v>
      </c>
      <c r="E105" s="22">
        <v>65614250</v>
      </c>
      <c r="F105" s="22">
        <v>67656139</v>
      </c>
    </row>
    <row r="106" spans="1:6" ht="12" thickTop="1">
      <c r="A106" s="8"/>
      <c r="B106" s="24"/>
      <c r="C106" s="24"/>
      <c r="D106" s="24"/>
      <c r="E106" s="24"/>
      <c r="F106" s="24"/>
    </row>
    <row r="108" ht="11.25">
      <c r="A108" s="20" t="s">
        <v>157</v>
      </c>
    </row>
    <row r="109" ht="11.25">
      <c r="A109" s="20" t="s">
        <v>158</v>
      </c>
    </row>
  </sheetData>
  <mergeCells count="1">
    <mergeCell ref="B6:F6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udm</dc:creator>
  <cp:keywords/>
  <dc:description/>
  <cp:lastModifiedBy>udm</cp:lastModifiedBy>
  <dcterms:created xsi:type="dcterms:W3CDTF">2014-01-14T16:46:39Z</dcterms:created>
  <dcterms:modified xsi:type="dcterms:W3CDTF">2014-01-14T16:46:46Z</dcterms:modified>
  <cp:category/>
  <cp:version/>
  <cp:contentType/>
  <cp:contentStatus/>
</cp:coreProperties>
</file>