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<sst xmlns="http://schemas.openxmlformats.org/spreadsheetml/2006/main" count="454" uniqueCount="172">
  <si>
    <t>投資有価証券売却益</t>
  </si>
  <si>
    <t>特別利益</t>
  </si>
  <si>
    <t>固定資産除売却損</t>
  </si>
  <si>
    <t>店舗閉鎖損失</t>
  </si>
  <si>
    <t>投資有価証券売却損</t>
  </si>
  <si>
    <t>特別損失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</si>
  <si>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</si>
  <si>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</si>
  <si>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</si>
  <si>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</si>
  <si>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</si>
  <si>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</si>
  <si>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</si>
  <si>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</si>
  <si>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</si>
  <si>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</si>
  <si>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2014/02/10</t>
  </si>
  <si>
    <t>四半期</t>
  </si>
  <si>
    <t>2013/12/31</t>
  </si>
  <si>
    <t>2013/11/11</t>
  </si>
  <si>
    <t>2013/09/30</t>
  </si>
  <si>
    <t>2013/08/12</t>
  </si>
  <si>
    <t>2013/06/30</t>
  </si>
  <si>
    <t>通期</t>
  </si>
  <si>
    <t>2013/03/31</t>
  </si>
  <si>
    <t>2013/02/12</t>
  </si>
  <si>
    <t>2012/12/31</t>
  </si>
  <si>
    <t>2012/11/12</t>
  </si>
  <si>
    <t>2012/09/30</t>
  </si>
  <si>
    <t>2012/08/13</t>
  </si>
  <si>
    <t>2012/06/30</t>
  </si>
  <si>
    <t>2013/06/27</t>
  </si>
  <si>
    <t>2012/03/31</t>
  </si>
  <si>
    <t>2012/02/10</t>
  </si>
  <si>
    <t>2011/12/31</t>
  </si>
  <si>
    <t>2011/11/11</t>
  </si>
  <si>
    <t>2011/09/30</t>
  </si>
  <si>
    <t>2011/08/12</t>
  </si>
  <si>
    <t>2011/06/30</t>
  </si>
  <si>
    <t>2012/06/27</t>
  </si>
  <si>
    <t>2011/03/31</t>
  </si>
  <si>
    <t>2011/02/10</t>
  </si>
  <si>
    <t>2010/12/31</t>
  </si>
  <si>
    <t>2010/11/15</t>
  </si>
  <si>
    <t>2010/09/30</t>
  </si>
  <si>
    <t>2010/08/12</t>
  </si>
  <si>
    <t>2010/06/30</t>
  </si>
  <si>
    <t>2011/06/28</t>
  </si>
  <si>
    <t>2010/03/31</t>
  </si>
  <si>
    <t>2010/02/12</t>
  </si>
  <si>
    <t>2009/12/31</t>
  </si>
  <si>
    <t>2009/11/13</t>
  </si>
  <si>
    <t>2009/09/30</t>
  </si>
  <si>
    <t>2009/08/13</t>
  </si>
  <si>
    <t>2009/06/30</t>
  </si>
  <si>
    <t>2010/06/25</t>
  </si>
  <si>
    <t>2009/03/31</t>
  </si>
  <si>
    <t>2009/02/13</t>
  </si>
  <si>
    <t>2008/12/31</t>
  </si>
  <si>
    <t>2008/11/13</t>
  </si>
  <si>
    <t>2008/09/30</t>
  </si>
  <si>
    <t>2008/08/13</t>
  </si>
  <si>
    <t>2008/06/30</t>
  </si>
  <si>
    <t>2009/06/25</t>
  </si>
  <si>
    <t>2008/03/31</t>
  </si>
  <si>
    <t>現金及び預金</t>
  </si>
  <si>
    <t>千円</t>
  </si>
  <si>
    <t>売掛金</t>
  </si>
  <si>
    <t>商品</t>
  </si>
  <si>
    <t>その他</t>
  </si>
  <si>
    <t>流動資産</t>
  </si>
  <si>
    <t>建物（純額）</t>
  </si>
  <si>
    <t>土地</t>
  </si>
  <si>
    <t>その他（純額）</t>
  </si>
  <si>
    <t>有形固定資産</t>
  </si>
  <si>
    <t>無形固定資産</t>
  </si>
  <si>
    <t>投資有価証券</t>
  </si>
  <si>
    <t>敷金及び保証金</t>
  </si>
  <si>
    <t>投資その他の資産</t>
  </si>
  <si>
    <t>固定資産</t>
  </si>
  <si>
    <t>資産</t>
  </si>
  <si>
    <t>買掛金</t>
  </si>
  <si>
    <t>1年内償還予定の社債</t>
  </si>
  <si>
    <t>1年内返済予定の長期借入金</t>
  </si>
  <si>
    <t>未払法人税等</t>
  </si>
  <si>
    <t>賞与引当金</t>
  </si>
  <si>
    <t>流動負債</t>
  </si>
  <si>
    <t>長期借入金</t>
  </si>
  <si>
    <t>退職給付引当金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</si>
  <si>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</si>
  <si>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</si>
  <si>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</si>
  <si>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</si>
  <si>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</si>
  <si>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</si>
  <si>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</si>
  <si>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</si>
  <si>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</si>
  <si>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</si>
  <si>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</si>
  <si>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</si>
  <si>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</si>
  <si>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</si>
  <si>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株式会社ワットマン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</si>
  <si>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</si>
  <si>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</si>
  <si>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</si>
  <si>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</si>
  <si>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</si>
  <si>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</si>
  <si>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</si>
  <si>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</si>
  <si>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</si>
  <si>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</si>
  <si>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</si>
  <si>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</si>
  <si>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</si>
  <si>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減損損失</t>
  </si>
  <si>
    <t>長期前払費用償却額</t>
  </si>
  <si>
    <t>差入保証金償却額</t>
  </si>
  <si>
    <t>賞与引当金の増減額（△は減少）</t>
  </si>
  <si>
    <t>退職給付引当金の増減額（△は減少）</t>
  </si>
  <si>
    <t>受取利息及び受取配当金</t>
  </si>
  <si>
    <t>支払利息</t>
  </si>
  <si>
    <t>有形固定資産除売却損益（△は益）</t>
  </si>
  <si>
    <t>投資有価証券売却損益（△は益）</t>
  </si>
  <si>
    <t>フランチャイズ加盟契約解約損</t>
  </si>
  <si>
    <t>売上債権の増減額（△は増加）</t>
  </si>
  <si>
    <t>たな卸資産の増減額（△は増加）</t>
  </si>
  <si>
    <t>仕入債務の増減額（△は減少）</t>
  </si>
  <si>
    <t>未払費用の増減額（△は減少）</t>
  </si>
  <si>
    <t>未払消費税等の増減額（△は減少）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</si>
  <si>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</si>
  <si>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</si>
  <si>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</si>
  <si>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</si>
  <si>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</si>
  <si>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フランチャイズ加盟契約解約に伴う解決金の支払額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</si>
  <si>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</si>
  <si>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</si>
  <si>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</si>
  <si>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</si>
  <si>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</si>
  <si>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</si>
  <si>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</si>
  <si>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長期預り金の返還による支出</t>
  </si>
  <si>
    <t>差入敷金保証金の支払による支出</t>
  </si>
  <si>
    <t>差入敷金保証金の戻入による収入</t>
  </si>
  <si>
    <t>投資活動によるキャッシュ・フロー</t>
  </si>
  <si>
    <t>長期借入金の返済による支出</t>
  </si>
  <si>
    <t>社債の償還による支出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</si>
  <si>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</si>
  <si>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</si>
  <si>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</si>
  <si>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</si>
  <si>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</si>
  <si>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</si>
  <si>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</si>
  <si>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</si>
  <si>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</si>
  <si>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</si>
  <si>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</si>
  <si>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</si>
  <si>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</si>
  <si>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</si>
  <si>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受取手数料</t>
  </si>
  <si>
    <t>雑収益</t>
  </si>
  <si>
    <t>営業外収益</t>
  </si>
  <si>
    <t>社債利息</t>
  </si>
  <si>
    <t>雑損失</t>
  </si>
  <si>
    <t>営業外費用</t>
  </si>
  <si>
    <t>経常利益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</si>
</sst>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101</v>
      </c>
      <c r="B2" s="13">
        <v>9927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102</v>
      </c>
      <c r="B3" s="1" t="s">
        <v>103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9</v>
      </c>
      <c r="B4" s="14" t="str">
        <f>HYPERLINK("http://www.kabupro.jp/mark/20140210/S10014KO.htm","四半期報告書")</f>
        <v>四半期報告書</v>
      </c>
      <c r="C4" s="14" t="str">
        <f>HYPERLINK("http://www.kabupro.jp/mark/20131111/S1000EJ9.htm","四半期報告書")</f>
        <v>四半期報告書</v>
      </c>
      <c r="D4" s="14" t="str">
        <f>HYPERLINK("http://www.kabupro.jp/mark/20130812/S000E9V2.htm","四半期報告書")</f>
        <v>四半期報告書</v>
      </c>
      <c r="E4" s="14" t="str">
        <f>HYPERLINK("http://www.kabupro.jp/mark/20130627/S000DV7A.htm","有価証券報告書")</f>
        <v>有価証券報告書</v>
      </c>
      <c r="F4" s="14" t="str">
        <f>HYPERLINK("http://www.kabupro.jp/mark/20140210/S10014KO.htm","四半期報告書")</f>
        <v>四半期報告書</v>
      </c>
      <c r="G4" s="14" t="str">
        <f>HYPERLINK("http://www.kabupro.jp/mark/20131111/S1000EJ9.htm","四半期報告書")</f>
        <v>四半期報告書</v>
      </c>
      <c r="H4" s="14" t="str">
        <f>HYPERLINK("http://www.kabupro.jp/mark/20130812/S000E9V2.htm","四半期報告書")</f>
        <v>四半期報告書</v>
      </c>
      <c r="I4" s="14" t="str">
        <f>HYPERLINK("http://www.kabupro.jp/mark/20130627/S000DV7A.htm","有価証券報告書")</f>
        <v>有価証券報告書</v>
      </c>
      <c r="J4" s="14" t="str">
        <f>HYPERLINK("http://www.kabupro.jp/mark/20130212/S000CP8M.htm","四半期報告書")</f>
        <v>四半期報告書</v>
      </c>
      <c r="K4" s="14" t="str">
        <f>HYPERLINK("http://www.kabupro.jp/mark/20121112/S000C95Y.htm","四半期報告書")</f>
        <v>四半期報告書</v>
      </c>
      <c r="L4" s="14" t="str">
        <f>HYPERLINK("http://www.kabupro.jp/mark/20120813/S000BP7Y.htm","四半期報告書")</f>
        <v>四半期報告書</v>
      </c>
      <c r="M4" s="14" t="str">
        <f>HYPERLINK("http://www.kabupro.jp/mark/20120627/S000B8V4.htm","有価証券報告書")</f>
        <v>有価証券報告書</v>
      </c>
      <c r="N4" s="14" t="str">
        <f>HYPERLINK("http://www.kabupro.jp/mark/20120210/S000A98U.htm","四半期報告書")</f>
        <v>四半期報告書</v>
      </c>
      <c r="O4" s="14" t="str">
        <f>HYPERLINK("http://www.kabupro.jp/mark/20111111/S0009PGK.htm","四半期報告書")</f>
        <v>四半期報告書</v>
      </c>
      <c r="P4" s="14" t="str">
        <f>HYPERLINK("http://www.kabupro.jp/mark/20110812/S00095N5.htm","四半期報告書")</f>
        <v>四半期報告書</v>
      </c>
      <c r="Q4" s="14" t="str">
        <f>HYPERLINK("http://www.kabupro.jp/mark/20110628/S0008Q3Y.htm","有価証券報告書")</f>
        <v>有価証券報告書</v>
      </c>
      <c r="R4" s="14" t="str">
        <f>HYPERLINK("http://www.kabupro.jp/mark/20110210/S0007Q3A.htm","四半期報告書")</f>
        <v>四半期報告書</v>
      </c>
      <c r="S4" s="14" t="str">
        <f>HYPERLINK("http://www.kabupro.jp/mark/20101115/S00077YN.htm","四半期報告書")</f>
        <v>四半期報告書</v>
      </c>
      <c r="T4" s="14" t="str">
        <f>HYPERLINK("http://www.kabupro.jp/mark/20100812/S0006KTP.htm","四半期報告書")</f>
        <v>四半期報告書</v>
      </c>
      <c r="U4" s="14" t="str">
        <f>HYPERLINK("http://www.kabupro.jp/mark/20100625/S000624H.htm","有価証券報告書")</f>
        <v>有価証券報告書</v>
      </c>
      <c r="V4" s="14" t="str">
        <f>HYPERLINK("http://www.kabupro.jp/mark/20100212/S00056YA.htm","四半期報告書")</f>
        <v>四半期報告書</v>
      </c>
      <c r="W4" s="14" t="str">
        <f>HYPERLINK("http://www.kabupro.jp/mark/20091113/S0004IZR.htm","四半期報告書")</f>
        <v>四半期報告書</v>
      </c>
      <c r="X4" s="14" t="str">
        <f>HYPERLINK("http://www.kabupro.jp/mark/20090813/S0003WGR.htm","四半期報告書")</f>
        <v>四半期報告書</v>
      </c>
      <c r="Y4" s="14" t="str">
        <f>HYPERLINK("http://www.kabupro.jp/mark/20090625/S0003DL9.htm","有価証券報告書")</f>
        <v>有価証券報告書</v>
      </c>
    </row>
    <row r="5" spans="1:25" ht="14.25" thickBot="1">
      <c r="A5" s="10" t="s">
        <v>10</v>
      </c>
      <c r="B5" s="1" t="s">
        <v>16</v>
      </c>
      <c r="C5" s="1" t="s">
        <v>19</v>
      </c>
      <c r="D5" s="1" t="s">
        <v>21</v>
      </c>
      <c r="E5" s="1" t="s">
        <v>31</v>
      </c>
      <c r="F5" s="1" t="s">
        <v>16</v>
      </c>
      <c r="G5" s="1" t="s">
        <v>19</v>
      </c>
      <c r="H5" s="1" t="s">
        <v>21</v>
      </c>
      <c r="I5" s="1" t="s">
        <v>31</v>
      </c>
      <c r="J5" s="1" t="s">
        <v>25</v>
      </c>
      <c r="K5" s="1" t="s">
        <v>27</v>
      </c>
      <c r="L5" s="1" t="s">
        <v>29</v>
      </c>
      <c r="M5" s="1" t="s">
        <v>39</v>
      </c>
      <c r="N5" s="1" t="s">
        <v>33</v>
      </c>
      <c r="O5" s="1" t="s">
        <v>35</v>
      </c>
      <c r="P5" s="1" t="s">
        <v>37</v>
      </c>
      <c r="Q5" s="1" t="s">
        <v>47</v>
      </c>
      <c r="R5" s="1" t="s">
        <v>41</v>
      </c>
      <c r="S5" s="1" t="s">
        <v>43</v>
      </c>
      <c r="T5" s="1" t="s">
        <v>45</v>
      </c>
      <c r="U5" s="1" t="s">
        <v>55</v>
      </c>
      <c r="V5" s="1" t="s">
        <v>49</v>
      </c>
      <c r="W5" s="1" t="s">
        <v>51</v>
      </c>
      <c r="X5" s="1" t="s">
        <v>53</v>
      </c>
      <c r="Y5" s="1" t="s">
        <v>63</v>
      </c>
    </row>
    <row r="6" spans="1:25" ht="15" thickBot="1" thickTop="1">
      <c r="A6" s="9" t="s">
        <v>11</v>
      </c>
      <c r="B6" s="17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12</v>
      </c>
      <c r="B7" s="13" t="s">
        <v>107</v>
      </c>
      <c r="C7" s="13" t="s">
        <v>107</v>
      </c>
      <c r="D7" s="13" t="s">
        <v>107</v>
      </c>
      <c r="E7" s="15" t="s">
        <v>23</v>
      </c>
      <c r="F7" s="13" t="s">
        <v>107</v>
      </c>
      <c r="G7" s="13" t="s">
        <v>107</v>
      </c>
      <c r="H7" s="13" t="s">
        <v>107</v>
      </c>
      <c r="I7" s="15" t="s">
        <v>23</v>
      </c>
      <c r="J7" s="13" t="s">
        <v>107</v>
      </c>
      <c r="K7" s="13" t="s">
        <v>107</v>
      </c>
      <c r="L7" s="13" t="s">
        <v>107</v>
      </c>
      <c r="M7" s="15" t="s">
        <v>23</v>
      </c>
      <c r="N7" s="13" t="s">
        <v>107</v>
      </c>
      <c r="O7" s="13" t="s">
        <v>107</v>
      </c>
      <c r="P7" s="13" t="s">
        <v>107</v>
      </c>
      <c r="Q7" s="15" t="s">
        <v>23</v>
      </c>
      <c r="R7" s="13" t="s">
        <v>107</v>
      </c>
      <c r="S7" s="13" t="s">
        <v>107</v>
      </c>
      <c r="T7" s="13" t="s">
        <v>107</v>
      </c>
      <c r="U7" s="15" t="s">
        <v>23</v>
      </c>
      <c r="V7" s="13" t="s">
        <v>107</v>
      </c>
      <c r="W7" s="13" t="s">
        <v>107</v>
      </c>
      <c r="X7" s="13" t="s">
        <v>107</v>
      </c>
      <c r="Y7" s="15" t="s">
        <v>23</v>
      </c>
    </row>
    <row r="8" spans="1:25" ht="13.5">
      <c r="A8" s="12" t="s">
        <v>13</v>
      </c>
      <c r="B8" s="1" t="s">
        <v>108</v>
      </c>
      <c r="C8" s="1" t="s">
        <v>108</v>
      </c>
      <c r="D8" s="1" t="s">
        <v>108</v>
      </c>
      <c r="E8" s="16" t="s">
        <v>109</v>
      </c>
      <c r="F8" s="1" t="s">
        <v>109</v>
      </c>
      <c r="G8" s="1" t="s">
        <v>109</v>
      </c>
      <c r="H8" s="1" t="s">
        <v>109</v>
      </c>
      <c r="I8" s="16" t="s">
        <v>110</v>
      </c>
      <c r="J8" s="1" t="s">
        <v>110</v>
      </c>
      <c r="K8" s="1" t="s">
        <v>110</v>
      </c>
      <c r="L8" s="1" t="s">
        <v>110</v>
      </c>
      <c r="M8" s="16" t="s">
        <v>111</v>
      </c>
      <c r="N8" s="1" t="s">
        <v>111</v>
      </c>
      <c r="O8" s="1" t="s">
        <v>111</v>
      </c>
      <c r="P8" s="1" t="s">
        <v>111</v>
      </c>
      <c r="Q8" s="16" t="s">
        <v>112</v>
      </c>
      <c r="R8" s="1" t="s">
        <v>112</v>
      </c>
      <c r="S8" s="1" t="s">
        <v>112</v>
      </c>
      <c r="T8" s="1" t="s">
        <v>112</v>
      </c>
      <c r="U8" s="16" t="s">
        <v>113</v>
      </c>
      <c r="V8" s="1" t="s">
        <v>113</v>
      </c>
      <c r="W8" s="1" t="s">
        <v>113</v>
      </c>
      <c r="X8" s="1" t="s">
        <v>113</v>
      </c>
      <c r="Y8" s="16" t="s">
        <v>114</v>
      </c>
    </row>
    <row r="9" spans="1:25" ht="13.5">
      <c r="A9" s="12" t="s">
        <v>14</v>
      </c>
      <c r="B9" s="1" t="s">
        <v>18</v>
      </c>
      <c r="C9" s="1" t="s">
        <v>20</v>
      </c>
      <c r="D9" s="1" t="s">
        <v>22</v>
      </c>
      <c r="E9" s="16" t="s">
        <v>24</v>
      </c>
      <c r="F9" s="1" t="s">
        <v>26</v>
      </c>
      <c r="G9" s="1" t="s">
        <v>28</v>
      </c>
      <c r="H9" s="1" t="s">
        <v>30</v>
      </c>
      <c r="I9" s="16" t="s">
        <v>32</v>
      </c>
      <c r="J9" s="1" t="s">
        <v>34</v>
      </c>
      <c r="K9" s="1" t="s">
        <v>36</v>
      </c>
      <c r="L9" s="1" t="s">
        <v>38</v>
      </c>
      <c r="M9" s="16" t="s">
        <v>40</v>
      </c>
      <c r="N9" s="1" t="s">
        <v>42</v>
      </c>
      <c r="O9" s="1" t="s">
        <v>44</v>
      </c>
      <c r="P9" s="1" t="s">
        <v>46</v>
      </c>
      <c r="Q9" s="16" t="s">
        <v>48</v>
      </c>
      <c r="R9" s="1" t="s">
        <v>50</v>
      </c>
      <c r="S9" s="1" t="s">
        <v>52</v>
      </c>
      <c r="T9" s="1" t="s">
        <v>54</v>
      </c>
      <c r="U9" s="16" t="s">
        <v>56</v>
      </c>
      <c r="V9" s="1" t="s">
        <v>58</v>
      </c>
      <c r="W9" s="1" t="s">
        <v>60</v>
      </c>
      <c r="X9" s="1" t="s">
        <v>62</v>
      </c>
      <c r="Y9" s="16" t="s">
        <v>64</v>
      </c>
    </row>
    <row r="10" spans="1:25" ht="14.25" thickBot="1">
      <c r="A10" s="12" t="s">
        <v>15</v>
      </c>
      <c r="B10" s="1" t="s">
        <v>66</v>
      </c>
      <c r="C10" s="1" t="s">
        <v>66</v>
      </c>
      <c r="D10" s="1" t="s">
        <v>66</v>
      </c>
      <c r="E10" s="16" t="s">
        <v>66</v>
      </c>
      <c r="F10" s="1" t="s">
        <v>66</v>
      </c>
      <c r="G10" s="1" t="s">
        <v>66</v>
      </c>
      <c r="H10" s="1" t="s">
        <v>66</v>
      </c>
      <c r="I10" s="16" t="s">
        <v>66</v>
      </c>
      <c r="J10" s="1" t="s">
        <v>66</v>
      </c>
      <c r="K10" s="1" t="s">
        <v>66</v>
      </c>
      <c r="L10" s="1" t="s">
        <v>66</v>
      </c>
      <c r="M10" s="16" t="s">
        <v>66</v>
      </c>
      <c r="N10" s="1" t="s">
        <v>66</v>
      </c>
      <c r="O10" s="1" t="s">
        <v>66</v>
      </c>
      <c r="P10" s="1" t="s">
        <v>66</v>
      </c>
      <c r="Q10" s="16" t="s">
        <v>66</v>
      </c>
      <c r="R10" s="1" t="s">
        <v>66</v>
      </c>
      <c r="S10" s="1" t="s">
        <v>66</v>
      </c>
      <c r="T10" s="1" t="s">
        <v>66</v>
      </c>
      <c r="U10" s="16" t="s">
        <v>66</v>
      </c>
      <c r="V10" s="1" t="s">
        <v>66</v>
      </c>
      <c r="W10" s="1" t="s">
        <v>66</v>
      </c>
      <c r="X10" s="1" t="s">
        <v>66</v>
      </c>
      <c r="Y10" s="16" t="s">
        <v>66</v>
      </c>
    </row>
    <row r="11" spans="1:25" ht="14.25" thickTop="1">
      <c r="A11" s="29" t="s">
        <v>158</v>
      </c>
      <c r="B11" s="20">
        <v>2065999</v>
      </c>
      <c r="C11" s="20">
        <v>1348799</v>
      </c>
      <c r="D11" s="20">
        <v>683874</v>
      </c>
      <c r="E11" s="21">
        <v>2933954</v>
      </c>
      <c r="F11" s="20">
        <v>2207798</v>
      </c>
      <c r="G11" s="20">
        <v>1464081</v>
      </c>
      <c r="H11" s="20">
        <v>747680</v>
      </c>
      <c r="I11" s="21">
        <v>3144358</v>
      </c>
      <c r="J11" s="20">
        <v>2336667</v>
      </c>
      <c r="K11" s="20">
        <v>1525205</v>
      </c>
      <c r="L11" s="20">
        <v>750947</v>
      </c>
      <c r="M11" s="21">
        <v>3211342</v>
      </c>
      <c r="N11" s="20">
        <v>2445704</v>
      </c>
      <c r="O11" s="20">
        <v>1598956</v>
      </c>
      <c r="P11" s="20">
        <v>828670</v>
      </c>
      <c r="Q11" s="21">
        <v>3245426</v>
      </c>
      <c r="R11" s="20">
        <v>2433552</v>
      </c>
      <c r="S11" s="20">
        <v>1618832</v>
      </c>
      <c r="T11" s="20">
        <v>838595</v>
      </c>
      <c r="U11" s="21">
        <v>2995329</v>
      </c>
      <c r="V11" s="20">
        <v>2207902</v>
      </c>
      <c r="W11" s="20">
        <v>1405994</v>
      </c>
      <c r="X11" s="20">
        <v>698176</v>
      </c>
      <c r="Y11" s="21">
        <v>2585585</v>
      </c>
    </row>
    <row r="12" spans="1:25" ht="13.5">
      <c r="A12" s="6" t="s">
        <v>159</v>
      </c>
      <c r="B12" s="22">
        <v>647514</v>
      </c>
      <c r="C12" s="22">
        <v>416769</v>
      </c>
      <c r="D12" s="22">
        <v>213711</v>
      </c>
      <c r="E12" s="23">
        <v>1012621</v>
      </c>
      <c r="F12" s="22">
        <v>786136</v>
      </c>
      <c r="G12" s="22">
        <v>534287</v>
      </c>
      <c r="H12" s="22">
        <v>271177</v>
      </c>
      <c r="I12" s="23">
        <v>1068302</v>
      </c>
      <c r="J12" s="22">
        <v>781883</v>
      </c>
      <c r="K12" s="22">
        <v>500547</v>
      </c>
      <c r="L12" s="22">
        <v>234234</v>
      </c>
      <c r="M12" s="23">
        <v>1079682</v>
      </c>
      <c r="N12" s="22">
        <v>837386</v>
      </c>
      <c r="O12" s="22">
        <v>566481</v>
      </c>
      <c r="P12" s="22">
        <v>300101</v>
      </c>
      <c r="Q12" s="23">
        <v>1174229</v>
      </c>
      <c r="R12" s="22">
        <v>885229</v>
      </c>
      <c r="S12" s="22">
        <v>600090</v>
      </c>
      <c r="T12" s="22">
        <v>314548</v>
      </c>
      <c r="U12" s="23">
        <v>1179343</v>
      </c>
      <c r="V12" s="22">
        <v>875630</v>
      </c>
      <c r="W12" s="22">
        <v>550039</v>
      </c>
      <c r="X12" s="22">
        <v>271304</v>
      </c>
      <c r="Y12" s="23">
        <v>1034894</v>
      </c>
    </row>
    <row r="13" spans="1:25" ht="13.5">
      <c r="A13" s="6" t="s">
        <v>160</v>
      </c>
      <c r="B13" s="22">
        <v>1418484</v>
      </c>
      <c r="C13" s="22">
        <v>932029</v>
      </c>
      <c r="D13" s="22">
        <v>470162</v>
      </c>
      <c r="E13" s="23">
        <v>1921332</v>
      </c>
      <c r="F13" s="22">
        <v>1421662</v>
      </c>
      <c r="G13" s="22">
        <v>929793</v>
      </c>
      <c r="H13" s="22">
        <v>476502</v>
      </c>
      <c r="I13" s="23">
        <v>2076056</v>
      </c>
      <c r="J13" s="22">
        <v>1554783</v>
      </c>
      <c r="K13" s="22">
        <v>1024657</v>
      </c>
      <c r="L13" s="22">
        <v>516712</v>
      </c>
      <c r="M13" s="23">
        <v>2131660</v>
      </c>
      <c r="N13" s="22">
        <v>1608317</v>
      </c>
      <c r="O13" s="22">
        <v>1032474</v>
      </c>
      <c r="P13" s="22">
        <v>528568</v>
      </c>
      <c r="Q13" s="23">
        <v>2071197</v>
      </c>
      <c r="R13" s="22">
        <v>1548322</v>
      </c>
      <c r="S13" s="22">
        <v>1018741</v>
      </c>
      <c r="T13" s="22">
        <v>524046</v>
      </c>
      <c r="U13" s="23">
        <v>1815986</v>
      </c>
      <c r="V13" s="22">
        <v>1332271</v>
      </c>
      <c r="W13" s="22">
        <v>855955</v>
      </c>
      <c r="X13" s="22">
        <v>426871</v>
      </c>
      <c r="Y13" s="23">
        <v>1550690</v>
      </c>
    </row>
    <row r="14" spans="1:25" ht="13.5">
      <c r="A14" s="6" t="s">
        <v>161</v>
      </c>
      <c r="B14" s="22">
        <v>1321477</v>
      </c>
      <c r="C14" s="22">
        <v>874706</v>
      </c>
      <c r="D14" s="22">
        <v>449058</v>
      </c>
      <c r="E14" s="23">
        <v>1772561</v>
      </c>
      <c r="F14" s="22">
        <v>1346302</v>
      </c>
      <c r="G14" s="22">
        <v>903197</v>
      </c>
      <c r="H14" s="22">
        <v>456326</v>
      </c>
      <c r="I14" s="23">
        <v>1865874</v>
      </c>
      <c r="J14" s="22">
        <v>1389441</v>
      </c>
      <c r="K14" s="22">
        <v>902455</v>
      </c>
      <c r="L14" s="22">
        <v>443829</v>
      </c>
      <c r="M14" s="23">
        <v>1855143</v>
      </c>
      <c r="N14" s="22">
        <v>1402377</v>
      </c>
      <c r="O14" s="22">
        <v>937740</v>
      </c>
      <c r="P14" s="22">
        <v>471970</v>
      </c>
      <c r="Q14" s="23">
        <v>1811734</v>
      </c>
      <c r="R14" s="22">
        <v>1356573</v>
      </c>
      <c r="S14" s="22">
        <v>898486</v>
      </c>
      <c r="T14" s="22">
        <v>451147</v>
      </c>
      <c r="U14" s="23">
        <v>1771248</v>
      </c>
      <c r="V14" s="22">
        <v>1325164</v>
      </c>
      <c r="W14" s="22">
        <v>853519</v>
      </c>
      <c r="X14" s="22">
        <v>410892</v>
      </c>
      <c r="Y14" s="23">
        <v>1378783</v>
      </c>
    </row>
    <row r="15" spans="1:25" ht="14.25" thickBot="1">
      <c r="A15" s="28" t="s">
        <v>162</v>
      </c>
      <c r="B15" s="24">
        <v>97006</v>
      </c>
      <c r="C15" s="24">
        <v>57323</v>
      </c>
      <c r="D15" s="24">
        <v>21104</v>
      </c>
      <c r="E15" s="25">
        <v>148771</v>
      </c>
      <c r="F15" s="24">
        <v>75359</v>
      </c>
      <c r="G15" s="24">
        <v>26595</v>
      </c>
      <c r="H15" s="24">
        <v>20176</v>
      </c>
      <c r="I15" s="25">
        <v>210181</v>
      </c>
      <c r="J15" s="24">
        <v>165342</v>
      </c>
      <c r="K15" s="24">
        <v>122202</v>
      </c>
      <c r="L15" s="24">
        <v>72882</v>
      </c>
      <c r="M15" s="25">
        <v>276517</v>
      </c>
      <c r="N15" s="24">
        <v>205939</v>
      </c>
      <c r="O15" s="24">
        <v>94734</v>
      </c>
      <c r="P15" s="24">
        <v>56598</v>
      </c>
      <c r="Q15" s="25">
        <v>259463</v>
      </c>
      <c r="R15" s="24">
        <v>191749</v>
      </c>
      <c r="S15" s="24">
        <v>120255</v>
      </c>
      <c r="T15" s="24">
        <v>72899</v>
      </c>
      <c r="U15" s="25">
        <v>44737</v>
      </c>
      <c r="V15" s="24">
        <v>7107</v>
      </c>
      <c r="W15" s="24">
        <v>2435</v>
      </c>
      <c r="X15" s="24">
        <v>15978</v>
      </c>
      <c r="Y15" s="25">
        <v>171906</v>
      </c>
    </row>
    <row r="16" spans="1:25" ht="14.25" thickTop="1">
      <c r="A16" s="5" t="s">
        <v>163</v>
      </c>
      <c r="B16" s="22">
        <v>4164</v>
      </c>
      <c r="C16" s="22">
        <v>2858</v>
      </c>
      <c r="D16" s="22">
        <v>1404</v>
      </c>
      <c r="E16" s="23">
        <v>6481</v>
      </c>
      <c r="F16" s="22">
        <v>4706</v>
      </c>
      <c r="G16" s="22">
        <v>3205</v>
      </c>
      <c r="H16" s="22">
        <v>1596</v>
      </c>
      <c r="I16" s="23">
        <v>6976</v>
      </c>
      <c r="J16" s="22">
        <v>5273</v>
      </c>
      <c r="K16" s="22">
        <v>3582</v>
      </c>
      <c r="L16" s="22">
        <v>1782</v>
      </c>
      <c r="M16" s="23">
        <v>7813</v>
      </c>
      <c r="N16" s="22">
        <v>5930</v>
      </c>
      <c r="O16" s="22">
        <v>4056</v>
      </c>
      <c r="P16" s="22">
        <v>2034</v>
      </c>
      <c r="Q16" s="23">
        <v>8546</v>
      </c>
      <c r="R16" s="22">
        <v>6450</v>
      </c>
      <c r="S16" s="22">
        <v>4398</v>
      </c>
      <c r="T16" s="22">
        <v>2190</v>
      </c>
      <c r="U16" s="23">
        <v>9552</v>
      </c>
      <c r="V16" s="22">
        <v>7190</v>
      </c>
      <c r="W16" s="22">
        <v>4869</v>
      </c>
      <c r="X16" s="22">
        <v>2310</v>
      </c>
      <c r="Y16" s="23">
        <v>10300</v>
      </c>
    </row>
    <row r="17" spans="1:25" ht="13.5">
      <c r="A17" s="5" t="s">
        <v>164</v>
      </c>
      <c r="B17" s="22">
        <v>2572</v>
      </c>
      <c r="C17" s="22">
        <v>1371</v>
      </c>
      <c r="D17" s="22">
        <v>1260</v>
      </c>
      <c r="E17" s="23">
        <v>13402</v>
      </c>
      <c r="F17" s="22">
        <v>11240</v>
      </c>
      <c r="G17" s="22">
        <v>5901</v>
      </c>
      <c r="H17" s="22">
        <v>5836</v>
      </c>
      <c r="I17" s="23">
        <v>11413</v>
      </c>
      <c r="J17" s="22">
        <v>11413</v>
      </c>
      <c r="K17" s="22">
        <v>6074</v>
      </c>
      <c r="L17" s="22">
        <v>6074</v>
      </c>
      <c r="M17" s="23">
        <v>6437</v>
      </c>
      <c r="N17" s="22">
        <v>6537</v>
      </c>
      <c r="O17" s="22">
        <v>6097</v>
      </c>
      <c r="P17" s="22">
        <v>5977</v>
      </c>
      <c r="Q17" s="23">
        <v>3728</v>
      </c>
      <c r="R17" s="22">
        <v>3728</v>
      </c>
      <c r="S17" s="22">
        <v>3488</v>
      </c>
      <c r="T17" s="22">
        <v>3230</v>
      </c>
      <c r="U17" s="23">
        <v>3760</v>
      </c>
      <c r="V17" s="22">
        <v>3760</v>
      </c>
      <c r="W17" s="22">
        <v>3393</v>
      </c>
      <c r="X17" s="22">
        <v>3375</v>
      </c>
      <c r="Y17" s="23">
        <v>4432</v>
      </c>
    </row>
    <row r="18" spans="1:25" ht="13.5">
      <c r="A18" s="5" t="s">
        <v>165</v>
      </c>
      <c r="B18" s="22">
        <v>6161</v>
      </c>
      <c r="C18" s="22">
        <v>4258</v>
      </c>
      <c r="D18" s="22">
        <v>1992</v>
      </c>
      <c r="E18" s="23">
        <v>8679</v>
      </c>
      <c r="F18" s="22">
        <v>6854</v>
      </c>
      <c r="G18" s="22">
        <v>4693</v>
      </c>
      <c r="H18" s="22">
        <v>2171</v>
      </c>
      <c r="I18" s="23">
        <v>9880</v>
      </c>
      <c r="J18" s="22">
        <v>7725</v>
      </c>
      <c r="K18" s="22">
        <v>5178</v>
      </c>
      <c r="L18" s="22">
        <v>2391</v>
      </c>
      <c r="M18" s="23">
        <v>1613</v>
      </c>
      <c r="N18" s="22">
        <v>1506</v>
      </c>
      <c r="O18" s="22">
        <v>1015</v>
      </c>
      <c r="P18" s="22"/>
      <c r="Q18" s="23"/>
      <c r="R18" s="22"/>
      <c r="S18" s="22"/>
      <c r="T18" s="22"/>
      <c r="U18" s="23"/>
      <c r="V18" s="22"/>
      <c r="W18" s="22"/>
      <c r="X18" s="22"/>
      <c r="Y18" s="23">
        <v>10035</v>
      </c>
    </row>
    <row r="19" spans="1:25" ht="13.5">
      <c r="A19" s="5" t="s">
        <v>166</v>
      </c>
      <c r="B19" s="22">
        <v>5687</v>
      </c>
      <c r="C19" s="22">
        <v>4379</v>
      </c>
      <c r="D19" s="22">
        <v>1667</v>
      </c>
      <c r="E19" s="23">
        <v>7277</v>
      </c>
      <c r="F19" s="22">
        <v>4824</v>
      </c>
      <c r="G19" s="22">
        <v>3721</v>
      </c>
      <c r="H19" s="22">
        <v>1118</v>
      </c>
      <c r="I19" s="23">
        <v>4841</v>
      </c>
      <c r="J19" s="22">
        <v>3728</v>
      </c>
      <c r="K19" s="22">
        <v>2744</v>
      </c>
      <c r="L19" s="22">
        <v>2085</v>
      </c>
      <c r="M19" s="23">
        <v>5124</v>
      </c>
      <c r="N19" s="22">
        <v>3540</v>
      </c>
      <c r="O19" s="22">
        <v>2824</v>
      </c>
      <c r="P19" s="22">
        <v>2497</v>
      </c>
      <c r="Q19" s="23">
        <v>10554</v>
      </c>
      <c r="R19" s="22">
        <v>9369</v>
      </c>
      <c r="S19" s="22">
        <v>6746</v>
      </c>
      <c r="T19" s="22">
        <v>2754</v>
      </c>
      <c r="U19" s="23">
        <v>22170</v>
      </c>
      <c r="V19" s="22">
        <v>19878</v>
      </c>
      <c r="W19" s="22">
        <v>18891</v>
      </c>
      <c r="X19" s="22">
        <v>16810</v>
      </c>
      <c r="Y19" s="23">
        <v>8188</v>
      </c>
    </row>
    <row r="20" spans="1:25" ht="13.5">
      <c r="A20" s="5" t="s">
        <v>167</v>
      </c>
      <c r="B20" s="22">
        <v>18586</v>
      </c>
      <c r="C20" s="22">
        <v>12868</v>
      </c>
      <c r="D20" s="22">
        <v>6324</v>
      </c>
      <c r="E20" s="23">
        <v>35841</v>
      </c>
      <c r="F20" s="22">
        <v>27625</v>
      </c>
      <c r="G20" s="22">
        <v>17522</v>
      </c>
      <c r="H20" s="22">
        <v>10723</v>
      </c>
      <c r="I20" s="23">
        <v>33112</v>
      </c>
      <c r="J20" s="22">
        <v>28141</v>
      </c>
      <c r="K20" s="22">
        <v>17581</v>
      </c>
      <c r="L20" s="22">
        <v>12335</v>
      </c>
      <c r="M20" s="23">
        <v>20989</v>
      </c>
      <c r="N20" s="22">
        <v>17514</v>
      </c>
      <c r="O20" s="22">
        <v>13993</v>
      </c>
      <c r="P20" s="22">
        <v>10510</v>
      </c>
      <c r="Q20" s="23">
        <v>22828</v>
      </c>
      <c r="R20" s="22">
        <v>19548</v>
      </c>
      <c r="S20" s="22">
        <v>14632</v>
      </c>
      <c r="T20" s="22">
        <v>8174</v>
      </c>
      <c r="U20" s="23">
        <v>35483</v>
      </c>
      <c r="V20" s="22">
        <v>30829</v>
      </c>
      <c r="W20" s="22">
        <v>27154</v>
      </c>
      <c r="X20" s="22">
        <v>22495</v>
      </c>
      <c r="Y20" s="23">
        <v>32955</v>
      </c>
    </row>
    <row r="21" spans="1:25" ht="13.5">
      <c r="A21" s="5" t="s">
        <v>123</v>
      </c>
      <c r="B21" s="22">
        <v>3955</v>
      </c>
      <c r="C21" s="22">
        <v>2397</v>
      </c>
      <c r="D21" s="22">
        <v>1293</v>
      </c>
      <c r="E21" s="23">
        <v>7472</v>
      </c>
      <c r="F21" s="22">
        <v>5951</v>
      </c>
      <c r="G21" s="22">
        <v>4206</v>
      </c>
      <c r="H21" s="22">
        <v>2205</v>
      </c>
      <c r="I21" s="23">
        <v>11448</v>
      </c>
      <c r="J21" s="22">
        <v>9001</v>
      </c>
      <c r="K21" s="22">
        <v>6255</v>
      </c>
      <c r="L21" s="22">
        <v>3242</v>
      </c>
      <c r="M21" s="23">
        <v>15777</v>
      </c>
      <c r="N21" s="22">
        <v>12286</v>
      </c>
      <c r="O21" s="22">
        <v>8403</v>
      </c>
      <c r="P21" s="22">
        <v>4239</v>
      </c>
      <c r="Q21" s="23">
        <v>20583</v>
      </c>
      <c r="R21" s="22">
        <v>15925</v>
      </c>
      <c r="S21" s="22">
        <v>10879</v>
      </c>
      <c r="T21" s="22">
        <v>5722</v>
      </c>
      <c r="U21" s="23">
        <v>26546</v>
      </c>
      <c r="V21" s="22">
        <v>19854</v>
      </c>
      <c r="W21" s="22">
        <v>13830</v>
      </c>
      <c r="X21" s="22">
        <v>6894</v>
      </c>
      <c r="Y21" s="23">
        <v>28684</v>
      </c>
    </row>
    <row r="22" spans="1:25" ht="13.5">
      <c r="A22" s="5" t="s">
        <v>168</v>
      </c>
      <c r="B22" s="22">
        <v>2158</v>
      </c>
      <c r="C22" s="22">
        <v>2109</v>
      </c>
      <c r="D22" s="22">
        <v>920</v>
      </c>
      <c r="E22" s="23">
        <v>3982</v>
      </c>
      <c r="F22" s="22">
        <v>3003</v>
      </c>
      <c r="G22" s="22">
        <v>1992</v>
      </c>
      <c r="H22" s="22">
        <v>992</v>
      </c>
      <c r="I22" s="23">
        <v>3986</v>
      </c>
      <c r="J22" s="22">
        <v>2996</v>
      </c>
      <c r="K22" s="22">
        <v>1996</v>
      </c>
      <c r="L22" s="22">
        <v>992</v>
      </c>
      <c r="M22" s="23">
        <v>3985</v>
      </c>
      <c r="N22" s="22">
        <v>3003</v>
      </c>
      <c r="O22" s="22">
        <v>1999</v>
      </c>
      <c r="P22" s="22">
        <v>990</v>
      </c>
      <c r="Q22" s="23">
        <v>3945</v>
      </c>
      <c r="R22" s="22">
        <v>2950</v>
      </c>
      <c r="S22" s="22">
        <v>1952</v>
      </c>
      <c r="T22" s="22">
        <v>954</v>
      </c>
      <c r="U22" s="23">
        <v>1789</v>
      </c>
      <c r="V22" s="22"/>
      <c r="W22" s="22"/>
      <c r="X22" s="22"/>
      <c r="Y22" s="23"/>
    </row>
    <row r="23" spans="1:25" ht="13.5">
      <c r="A23" s="5" t="s">
        <v>169</v>
      </c>
      <c r="B23" s="22">
        <v>3282</v>
      </c>
      <c r="C23" s="22">
        <v>2188</v>
      </c>
      <c r="D23" s="22">
        <v>1094</v>
      </c>
      <c r="E23" s="23">
        <v>184</v>
      </c>
      <c r="F23" s="22">
        <v>3282</v>
      </c>
      <c r="G23" s="22">
        <v>2188</v>
      </c>
      <c r="H23" s="22">
        <v>1094</v>
      </c>
      <c r="I23" s="23">
        <v>1688</v>
      </c>
      <c r="J23" s="22">
        <v>4719</v>
      </c>
      <c r="K23" s="22">
        <v>2188</v>
      </c>
      <c r="L23" s="22">
        <v>1094</v>
      </c>
      <c r="M23" s="23">
        <v>1640</v>
      </c>
      <c r="N23" s="22">
        <v>3407</v>
      </c>
      <c r="O23" s="22">
        <v>2313</v>
      </c>
      <c r="P23" s="22">
        <v>1096</v>
      </c>
      <c r="Q23" s="23">
        <v>6044</v>
      </c>
      <c r="R23" s="22">
        <v>6829</v>
      </c>
      <c r="S23" s="22">
        <v>5730</v>
      </c>
      <c r="T23" s="22">
        <v>2609</v>
      </c>
      <c r="U23" s="23">
        <v>4144</v>
      </c>
      <c r="V23" s="22">
        <v>6760</v>
      </c>
      <c r="W23" s="22">
        <v>4826</v>
      </c>
      <c r="X23" s="22">
        <v>3127</v>
      </c>
      <c r="Y23" s="23">
        <v>8697</v>
      </c>
    </row>
    <row r="24" spans="1:25" ht="13.5">
      <c r="A24" s="5" t="s">
        <v>69</v>
      </c>
      <c r="B24" s="22">
        <v>955</v>
      </c>
      <c r="C24" s="22">
        <v>915</v>
      </c>
      <c r="D24" s="22">
        <v>887</v>
      </c>
      <c r="E24" s="23"/>
      <c r="F24" s="22">
        <v>139</v>
      </c>
      <c r="G24" s="22">
        <v>98</v>
      </c>
      <c r="H24" s="22">
        <v>67</v>
      </c>
      <c r="I24" s="23"/>
      <c r="J24" s="22">
        <v>193</v>
      </c>
      <c r="K24" s="22">
        <v>128</v>
      </c>
      <c r="L24" s="22">
        <v>49</v>
      </c>
      <c r="M24" s="23">
        <v>3</v>
      </c>
      <c r="N24" s="22">
        <v>419</v>
      </c>
      <c r="O24" s="22">
        <v>357</v>
      </c>
      <c r="P24" s="22">
        <v>210</v>
      </c>
      <c r="Q24" s="23">
        <v>3</v>
      </c>
      <c r="R24" s="22">
        <v>393</v>
      </c>
      <c r="S24" s="22">
        <v>266</v>
      </c>
      <c r="T24" s="22">
        <v>164</v>
      </c>
      <c r="U24" s="23">
        <v>1251</v>
      </c>
      <c r="V24" s="22">
        <v>315</v>
      </c>
      <c r="W24" s="22">
        <v>115</v>
      </c>
      <c r="X24" s="22">
        <v>750</v>
      </c>
      <c r="Y24" s="23"/>
    </row>
    <row r="25" spans="1:25" ht="13.5">
      <c r="A25" s="5" t="s">
        <v>170</v>
      </c>
      <c r="B25" s="22">
        <v>10352</v>
      </c>
      <c r="C25" s="22">
        <v>7611</v>
      </c>
      <c r="D25" s="22">
        <v>4195</v>
      </c>
      <c r="E25" s="23">
        <v>16015</v>
      </c>
      <c r="F25" s="22">
        <v>12376</v>
      </c>
      <c r="G25" s="22">
        <v>8484</v>
      </c>
      <c r="H25" s="22">
        <v>4359</v>
      </c>
      <c r="I25" s="23">
        <v>21499</v>
      </c>
      <c r="J25" s="22">
        <v>16910</v>
      </c>
      <c r="K25" s="22">
        <v>10569</v>
      </c>
      <c r="L25" s="22">
        <v>5379</v>
      </c>
      <c r="M25" s="23">
        <v>25783</v>
      </c>
      <c r="N25" s="22">
        <v>19116</v>
      </c>
      <c r="O25" s="22">
        <v>13073</v>
      </c>
      <c r="P25" s="22">
        <v>6536</v>
      </c>
      <c r="Q25" s="23">
        <v>34953</v>
      </c>
      <c r="R25" s="22">
        <v>26099</v>
      </c>
      <c r="S25" s="22">
        <v>18829</v>
      </c>
      <c r="T25" s="22">
        <v>9450</v>
      </c>
      <c r="U25" s="23">
        <v>44926</v>
      </c>
      <c r="V25" s="22">
        <v>34158</v>
      </c>
      <c r="W25" s="22">
        <v>23741</v>
      </c>
      <c r="X25" s="22">
        <v>10772</v>
      </c>
      <c r="Y25" s="23">
        <v>44518</v>
      </c>
    </row>
    <row r="26" spans="1:25" ht="14.25" thickBot="1">
      <c r="A26" s="28" t="s">
        <v>171</v>
      </c>
      <c r="B26" s="24">
        <v>105240</v>
      </c>
      <c r="C26" s="24">
        <v>62580</v>
      </c>
      <c r="D26" s="24">
        <v>23233</v>
      </c>
      <c r="E26" s="25">
        <v>168596</v>
      </c>
      <c r="F26" s="24">
        <v>90608</v>
      </c>
      <c r="G26" s="24">
        <v>35633</v>
      </c>
      <c r="H26" s="24">
        <v>26539</v>
      </c>
      <c r="I26" s="25">
        <v>221793</v>
      </c>
      <c r="J26" s="24">
        <v>176573</v>
      </c>
      <c r="K26" s="24">
        <v>129214</v>
      </c>
      <c r="L26" s="24">
        <v>79838</v>
      </c>
      <c r="M26" s="25">
        <v>271723</v>
      </c>
      <c r="N26" s="24">
        <v>204338</v>
      </c>
      <c r="O26" s="24">
        <v>95654</v>
      </c>
      <c r="P26" s="24">
        <v>60572</v>
      </c>
      <c r="Q26" s="25">
        <v>247338</v>
      </c>
      <c r="R26" s="24">
        <v>185199</v>
      </c>
      <c r="S26" s="24">
        <v>116058</v>
      </c>
      <c r="T26" s="24">
        <v>71623</v>
      </c>
      <c r="U26" s="25">
        <v>35295</v>
      </c>
      <c r="V26" s="24">
        <v>3778</v>
      </c>
      <c r="W26" s="24">
        <v>5847</v>
      </c>
      <c r="X26" s="24">
        <v>27702</v>
      </c>
      <c r="Y26" s="25">
        <v>160343</v>
      </c>
    </row>
    <row r="27" spans="1:25" ht="14.25" thickTop="1">
      <c r="A27" s="5" t="s">
        <v>0</v>
      </c>
      <c r="B27" s="22">
        <v>8159</v>
      </c>
      <c r="C27" s="22"/>
      <c r="D27" s="22"/>
      <c r="E27" s="23">
        <v>27419</v>
      </c>
      <c r="F27" s="22">
        <v>2635</v>
      </c>
      <c r="G27" s="22">
        <v>2635</v>
      </c>
      <c r="H27" s="22"/>
      <c r="I27" s="23"/>
      <c r="J27" s="22"/>
      <c r="K27" s="22"/>
      <c r="L27" s="22"/>
      <c r="M27" s="23"/>
      <c r="N27" s="22"/>
      <c r="O27" s="22"/>
      <c r="P27" s="22"/>
      <c r="Q27" s="23"/>
      <c r="R27" s="22"/>
      <c r="S27" s="22"/>
      <c r="T27" s="22"/>
      <c r="U27" s="23">
        <v>50891</v>
      </c>
      <c r="V27" s="22">
        <v>50891</v>
      </c>
      <c r="W27" s="22">
        <v>47966</v>
      </c>
      <c r="X27" s="22"/>
      <c r="Y27" s="23">
        <v>31146</v>
      </c>
    </row>
    <row r="28" spans="1:25" ht="13.5">
      <c r="A28" s="5" t="s">
        <v>1</v>
      </c>
      <c r="B28" s="22">
        <v>8159</v>
      </c>
      <c r="C28" s="22"/>
      <c r="D28" s="22"/>
      <c r="E28" s="23">
        <v>27419</v>
      </c>
      <c r="F28" s="22">
        <v>2635</v>
      </c>
      <c r="G28" s="22">
        <v>2635</v>
      </c>
      <c r="H28" s="22"/>
      <c r="I28" s="23"/>
      <c r="J28" s="22"/>
      <c r="K28" s="22"/>
      <c r="L28" s="22"/>
      <c r="M28" s="23"/>
      <c r="N28" s="22">
        <v>27335</v>
      </c>
      <c r="O28" s="22"/>
      <c r="P28" s="22"/>
      <c r="Q28" s="23"/>
      <c r="R28" s="22"/>
      <c r="S28" s="22"/>
      <c r="T28" s="22"/>
      <c r="U28" s="23">
        <v>50891</v>
      </c>
      <c r="V28" s="22">
        <v>50891</v>
      </c>
      <c r="W28" s="22">
        <v>47966</v>
      </c>
      <c r="X28" s="22"/>
      <c r="Y28" s="23">
        <v>31146</v>
      </c>
    </row>
    <row r="29" spans="1:25" ht="13.5">
      <c r="A29" s="5" t="s">
        <v>2</v>
      </c>
      <c r="B29" s="22">
        <v>18708</v>
      </c>
      <c r="C29" s="22">
        <v>16369</v>
      </c>
      <c r="D29" s="22">
        <v>16369</v>
      </c>
      <c r="E29" s="23"/>
      <c r="F29" s="22">
        <v>943</v>
      </c>
      <c r="G29" s="22">
        <v>943</v>
      </c>
      <c r="H29" s="22">
        <v>943</v>
      </c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22"/>
      <c r="U29" s="23"/>
      <c r="V29" s="22"/>
      <c r="W29" s="22"/>
      <c r="X29" s="22"/>
      <c r="Y29" s="23"/>
    </row>
    <row r="30" spans="1:25" ht="13.5">
      <c r="A30" s="5" t="s">
        <v>117</v>
      </c>
      <c r="B30" s="22">
        <v>13943</v>
      </c>
      <c r="C30" s="22">
        <v>13943</v>
      </c>
      <c r="D30" s="22"/>
      <c r="E30" s="23">
        <v>13266</v>
      </c>
      <c r="F30" s="22"/>
      <c r="G30" s="22"/>
      <c r="H30" s="22"/>
      <c r="I30" s="23">
        <v>9543</v>
      </c>
      <c r="J30" s="22"/>
      <c r="K30" s="22"/>
      <c r="L30" s="22"/>
      <c r="M30" s="23"/>
      <c r="N30" s="22"/>
      <c r="O30" s="22"/>
      <c r="P30" s="22"/>
      <c r="Q30" s="23"/>
      <c r="R30" s="22"/>
      <c r="S30" s="22"/>
      <c r="T30" s="22"/>
      <c r="U30" s="23"/>
      <c r="V30" s="22"/>
      <c r="W30" s="22"/>
      <c r="X30" s="22"/>
      <c r="Y30" s="23"/>
    </row>
    <row r="31" spans="1:25" ht="13.5">
      <c r="A31" s="5" t="s">
        <v>3</v>
      </c>
      <c r="B31" s="22">
        <v>700</v>
      </c>
      <c r="C31" s="22">
        <v>700</v>
      </c>
      <c r="D31" s="22">
        <v>700</v>
      </c>
      <c r="E31" s="23">
        <v>6560</v>
      </c>
      <c r="F31" s="22">
        <v>5599</v>
      </c>
      <c r="G31" s="22">
        <v>5599</v>
      </c>
      <c r="H31" s="22"/>
      <c r="I31" s="23"/>
      <c r="J31" s="22"/>
      <c r="K31" s="22"/>
      <c r="L31" s="22"/>
      <c r="M31" s="23"/>
      <c r="N31" s="22"/>
      <c r="O31" s="22"/>
      <c r="P31" s="22"/>
      <c r="Q31" s="23"/>
      <c r="R31" s="22"/>
      <c r="S31" s="22"/>
      <c r="T31" s="22"/>
      <c r="U31" s="23"/>
      <c r="V31" s="22"/>
      <c r="W31" s="22"/>
      <c r="X31" s="22"/>
      <c r="Y31" s="23"/>
    </row>
    <row r="32" spans="1:25" ht="13.5">
      <c r="A32" s="5" t="s">
        <v>4</v>
      </c>
      <c r="B32" s="22">
        <v>642</v>
      </c>
      <c r="C32" s="22">
        <v>300</v>
      </c>
      <c r="D32" s="22"/>
      <c r="E32" s="23"/>
      <c r="F32" s="22"/>
      <c r="G32" s="22"/>
      <c r="H32" s="22"/>
      <c r="I32" s="23"/>
      <c r="J32" s="22"/>
      <c r="K32" s="22"/>
      <c r="L32" s="22"/>
      <c r="M32" s="23"/>
      <c r="N32" s="22"/>
      <c r="O32" s="22"/>
      <c r="P32" s="22"/>
      <c r="Q32" s="23"/>
      <c r="R32" s="22"/>
      <c r="S32" s="22"/>
      <c r="T32" s="22"/>
      <c r="U32" s="23"/>
      <c r="V32" s="22"/>
      <c r="W32" s="22"/>
      <c r="X32" s="22"/>
      <c r="Y32" s="23"/>
    </row>
    <row r="33" spans="1:25" ht="13.5">
      <c r="A33" s="5" t="s">
        <v>126</v>
      </c>
      <c r="B33" s="22">
        <v>450000</v>
      </c>
      <c r="C33" s="22">
        <v>450000</v>
      </c>
      <c r="D33" s="22">
        <v>450000</v>
      </c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22"/>
      <c r="U33" s="23"/>
      <c r="V33" s="22"/>
      <c r="W33" s="22"/>
      <c r="X33" s="22"/>
      <c r="Y33" s="23"/>
    </row>
    <row r="34" spans="1:25" ht="13.5">
      <c r="A34" s="5" t="s">
        <v>5</v>
      </c>
      <c r="B34" s="22">
        <v>483994</v>
      </c>
      <c r="C34" s="22">
        <v>481312</v>
      </c>
      <c r="D34" s="22">
        <v>467069</v>
      </c>
      <c r="E34" s="23">
        <v>21055</v>
      </c>
      <c r="F34" s="22">
        <v>6542</v>
      </c>
      <c r="G34" s="22">
        <v>6542</v>
      </c>
      <c r="H34" s="22">
        <v>943</v>
      </c>
      <c r="I34" s="23">
        <v>14202</v>
      </c>
      <c r="J34" s="22">
        <v>8963</v>
      </c>
      <c r="K34" s="22">
        <v>6188</v>
      </c>
      <c r="L34" s="22"/>
      <c r="M34" s="23">
        <v>33211</v>
      </c>
      <c r="N34" s="22">
        <v>34766</v>
      </c>
      <c r="O34" s="22">
        <v>34766</v>
      </c>
      <c r="P34" s="22">
        <v>7431</v>
      </c>
      <c r="Q34" s="23">
        <v>151</v>
      </c>
      <c r="R34" s="22">
        <v>151</v>
      </c>
      <c r="S34" s="22">
        <v>151</v>
      </c>
      <c r="T34" s="22">
        <v>151</v>
      </c>
      <c r="U34" s="23">
        <v>7101</v>
      </c>
      <c r="V34" s="22">
        <v>1879</v>
      </c>
      <c r="W34" s="22">
        <v>1966</v>
      </c>
      <c r="X34" s="22">
        <v>1821</v>
      </c>
      <c r="Y34" s="23">
        <v>28713</v>
      </c>
    </row>
    <row r="35" spans="1:25" ht="13.5">
      <c r="A35" s="6" t="s">
        <v>115</v>
      </c>
      <c r="B35" s="22">
        <v>-370593</v>
      </c>
      <c r="C35" s="22">
        <v>-418732</v>
      </c>
      <c r="D35" s="22">
        <v>-443835</v>
      </c>
      <c r="E35" s="23">
        <v>174961</v>
      </c>
      <c r="F35" s="22">
        <v>86701</v>
      </c>
      <c r="G35" s="22">
        <v>31726</v>
      </c>
      <c r="H35" s="22">
        <v>25596</v>
      </c>
      <c r="I35" s="23">
        <v>207591</v>
      </c>
      <c r="J35" s="22">
        <v>167609</v>
      </c>
      <c r="K35" s="22">
        <v>123025</v>
      </c>
      <c r="L35" s="22">
        <v>79838</v>
      </c>
      <c r="M35" s="23">
        <v>238512</v>
      </c>
      <c r="N35" s="22">
        <v>196907</v>
      </c>
      <c r="O35" s="22">
        <v>60888</v>
      </c>
      <c r="P35" s="22">
        <v>53141</v>
      </c>
      <c r="Q35" s="23">
        <v>247186</v>
      </c>
      <c r="R35" s="22">
        <v>185047</v>
      </c>
      <c r="S35" s="22">
        <v>115906</v>
      </c>
      <c r="T35" s="22">
        <v>71471</v>
      </c>
      <c r="U35" s="23">
        <v>79084</v>
      </c>
      <c r="V35" s="22">
        <v>52790</v>
      </c>
      <c r="W35" s="22">
        <v>51847</v>
      </c>
      <c r="X35" s="22">
        <v>25880</v>
      </c>
      <c r="Y35" s="23">
        <v>162777</v>
      </c>
    </row>
    <row r="36" spans="1:25" ht="13.5">
      <c r="A36" s="6" t="s">
        <v>6</v>
      </c>
      <c r="B36" s="22">
        <v>5597</v>
      </c>
      <c r="C36" s="22">
        <v>3697</v>
      </c>
      <c r="D36" s="22">
        <v>1900</v>
      </c>
      <c r="E36" s="23">
        <v>83142</v>
      </c>
      <c r="F36" s="22">
        <v>63871</v>
      </c>
      <c r="G36" s="22">
        <v>25131</v>
      </c>
      <c r="H36" s="22">
        <v>11363</v>
      </c>
      <c r="I36" s="23">
        <v>18509</v>
      </c>
      <c r="J36" s="22">
        <v>8421</v>
      </c>
      <c r="K36" s="22">
        <v>3900</v>
      </c>
      <c r="L36" s="22">
        <v>1950</v>
      </c>
      <c r="M36" s="23">
        <v>-10467</v>
      </c>
      <c r="N36" s="22">
        <v>5891</v>
      </c>
      <c r="O36" s="22">
        <v>3941</v>
      </c>
      <c r="P36" s="22">
        <v>1991</v>
      </c>
      <c r="Q36" s="23">
        <v>-17657</v>
      </c>
      <c r="R36" s="22">
        <v>5850</v>
      </c>
      <c r="S36" s="22">
        <v>3900</v>
      </c>
      <c r="T36" s="22">
        <v>1950</v>
      </c>
      <c r="U36" s="23">
        <v>6461</v>
      </c>
      <c r="V36" s="22">
        <v>8703</v>
      </c>
      <c r="W36" s="22">
        <v>5803</v>
      </c>
      <c r="X36" s="22">
        <v>3605</v>
      </c>
      <c r="Y36" s="23">
        <v>-22108</v>
      </c>
    </row>
    <row r="37" spans="1:25" ht="14.25" thickBot="1">
      <c r="A37" s="6" t="s">
        <v>7</v>
      </c>
      <c r="B37" s="22">
        <v>-376191</v>
      </c>
      <c r="C37" s="22">
        <v>-422429</v>
      </c>
      <c r="D37" s="22">
        <v>-445735</v>
      </c>
      <c r="E37" s="23">
        <v>91819</v>
      </c>
      <c r="F37" s="22">
        <v>22829</v>
      </c>
      <c r="G37" s="22">
        <v>6594</v>
      </c>
      <c r="H37" s="22">
        <v>14233</v>
      </c>
      <c r="I37" s="23">
        <v>189082</v>
      </c>
      <c r="J37" s="22">
        <v>159188</v>
      </c>
      <c r="K37" s="22">
        <v>119125</v>
      </c>
      <c r="L37" s="22">
        <v>77888</v>
      </c>
      <c r="M37" s="23">
        <v>248980</v>
      </c>
      <c r="N37" s="22">
        <v>191015</v>
      </c>
      <c r="O37" s="22">
        <v>56946</v>
      </c>
      <c r="P37" s="22">
        <v>51150</v>
      </c>
      <c r="Q37" s="23">
        <v>264843</v>
      </c>
      <c r="R37" s="22">
        <v>182341</v>
      </c>
      <c r="S37" s="22">
        <v>115150</v>
      </c>
      <c r="T37" s="22">
        <v>69521</v>
      </c>
      <c r="U37" s="23">
        <v>72622</v>
      </c>
      <c r="V37" s="22">
        <v>44086</v>
      </c>
      <c r="W37" s="22">
        <v>46043</v>
      </c>
      <c r="X37" s="22">
        <v>22275</v>
      </c>
      <c r="Y37" s="23">
        <v>184885</v>
      </c>
    </row>
    <row r="38" spans="1:25" ht="14.25" thickTop="1">
      <c r="A38" s="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40" ht="13.5">
      <c r="A40" s="19" t="s">
        <v>105</v>
      </c>
    </row>
    <row r="41" ht="13.5">
      <c r="A41" s="19" t="s">
        <v>106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S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9" t="s">
        <v>101</v>
      </c>
      <c r="B2" s="13">
        <v>9927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4.25" thickBot="1">
      <c r="A3" s="10" t="s">
        <v>102</v>
      </c>
      <c r="B3" s="1" t="s">
        <v>103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9" t="s">
        <v>9</v>
      </c>
      <c r="B4" s="14" t="str">
        <f>HYPERLINK("http://www.kabupro.jp/mark/20131111/S1000EJ9.htm","四半期報告書")</f>
        <v>四半期報告書</v>
      </c>
      <c r="C4" s="14" t="str">
        <f>HYPERLINK("http://www.kabupro.jp/mark/20130627/S000DV7A.htm","有価証券報告書")</f>
        <v>有価証券報告書</v>
      </c>
      <c r="D4" s="14" t="str">
        <f>HYPERLINK("http://www.kabupro.jp/mark/20131111/S1000EJ9.htm","四半期報告書")</f>
        <v>四半期報告書</v>
      </c>
      <c r="E4" s="14" t="str">
        <f>HYPERLINK("http://www.kabupro.jp/mark/20130627/S000DV7A.htm","有価証券報告書")</f>
        <v>有価証券報告書</v>
      </c>
      <c r="F4" s="14" t="str">
        <f>HYPERLINK("http://www.kabupro.jp/mark/20121112/S000C95Y.htm","四半期報告書")</f>
        <v>四半期報告書</v>
      </c>
      <c r="G4" s="14" t="str">
        <f>HYPERLINK("http://www.kabupro.jp/mark/20120627/S000B8V4.htm","有価証券報告書")</f>
        <v>有価証券報告書</v>
      </c>
      <c r="H4" s="14" t="str">
        <f>HYPERLINK("http://www.kabupro.jp/mark/20110210/S0007Q3A.htm","四半期報告書")</f>
        <v>四半期報告書</v>
      </c>
      <c r="I4" s="14" t="str">
        <f>HYPERLINK("http://www.kabupro.jp/mark/20111111/S0009PGK.htm","四半期報告書")</f>
        <v>四半期報告書</v>
      </c>
      <c r="J4" s="14" t="str">
        <f>HYPERLINK("http://www.kabupro.jp/mark/20100812/S0006KTP.htm","四半期報告書")</f>
        <v>四半期報告書</v>
      </c>
      <c r="K4" s="14" t="str">
        <f>HYPERLINK("http://www.kabupro.jp/mark/20110628/S0008Q3Y.htm","有価証券報告書")</f>
        <v>有価証券報告書</v>
      </c>
      <c r="L4" s="14" t="str">
        <f>HYPERLINK("http://www.kabupro.jp/mark/20110210/S0007Q3A.htm","四半期報告書")</f>
        <v>四半期報告書</v>
      </c>
      <c r="M4" s="14" t="str">
        <f>HYPERLINK("http://www.kabupro.jp/mark/20101115/S00077YN.htm","四半期報告書")</f>
        <v>四半期報告書</v>
      </c>
      <c r="N4" s="14" t="str">
        <f>HYPERLINK("http://www.kabupro.jp/mark/20100812/S0006KTP.htm","四半期報告書")</f>
        <v>四半期報告書</v>
      </c>
      <c r="O4" s="14" t="str">
        <f>HYPERLINK("http://www.kabupro.jp/mark/20100625/S000624H.htm","有価証券報告書")</f>
        <v>有価証券報告書</v>
      </c>
      <c r="P4" s="14" t="str">
        <f>HYPERLINK("http://www.kabupro.jp/mark/20100212/S00056YA.htm","四半期報告書")</f>
        <v>四半期報告書</v>
      </c>
      <c r="Q4" s="14" t="str">
        <f>HYPERLINK("http://www.kabupro.jp/mark/20091113/S0004IZR.htm","四半期報告書")</f>
        <v>四半期報告書</v>
      </c>
      <c r="R4" s="14" t="str">
        <f>HYPERLINK("http://www.kabupro.jp/mark/20090813/S0003WGR.htm","四半期報告書")</f>
        <v>四半期報告書</v>
      </c>
      <c r="S4" s="14" t="str">
        <f>HYPERLINK("http://www.kabupro.jp/mark/20090625/S0003DL9.htm","有価証券報告書")</f>
        <v>有価証券報告書</v>
      </c>
    </row>
    <row r="5" spans="1:19" ht="14.25" thickBot="1">
      <c r="A5" s="10" t="s">
        <v>10</v>
      </c>
      <c r="B5" s="1" t="s">
        <v>19</v>
      </c>
      <c r="C5" s="1" t="s">
        <v>31</v>
      </c>
      <c r="D5" s="1" t="s">
        <v>19</v>
      </c>
      <c r="E5" s="1" t="s">
        <v>31</v>
      </c>
      <c r="F5" s="1" t="s">
        <v>27</v>
      </c>
      <c r="G5" s="1" t="s">
        <v>39</v>
      </c>
      <c r="H5" s="1" t="s">
        <v>41</v>
      </c>
      <c r="I5" s="1" t="s">
        <v>35</v>
      </c>
      <c r="J5" s="1" t="s">
        <v>45</v>
      </c>
      <c r="K5" s="1" t="s">
        <v>47</v>
      </c>
      <c r="L5" s="1" t="s">
        <v>41</v>
      </c>
      <c r="M5" s="1" t="s">
        <v>43</v>
      </c>
      <c r="N5" s="1" t="s">
        <v>45</v>
      </c>
      <c r="O5" s="1" t="s">
        <v>55</v>
      </c>
      <c r="P5" s="1" t="s">
        <v>49</v>
      </c>
      <c r="Q5" s="1" t="s">
        <v>51</v>
      </c>
      <c r="R5" s="1" t="s">
        <v>53</v>
      </c>
      <c r="S5" s="1" t="s">
        <v>63</v>
      </c>
    </row>
    <row r="6" spans="1:19" ht="15" thickBot="1" thickTop="1">
      <c r="A6" s="9" t="s">
        <v>11</v>
      </c>
      <c r="B6" s="17" t="s">
        <v>157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4.25" thickTop="1">
      <c r="A7" s="11" t="s">
        <v>12</v>
      </c>
      <c r="B7" s="13" t="s">
        <v>107</v>
      </c>
      <c r="C7" s="15" t="s">
        <v>23</v>
      </c>
      <c r="D7" s="13" t="s">
        <v>107</v>
      </c>
      <c r="E7" s="15" t="s">
        <v>23</v>
      </c>
      <c r="F7" s="13" t="s">
        <v>107</v>
      </c>
      <c r="G7" s="15" t="s">
        <v>23</v>
      </c>
      <c r="H7" s="13" t="s">
        <v>107</v>
      </c>
      <c r="I7" s="13" t="s">
        <v>107</v>
      </c>
      <c r="J7" s="13" t="s">
        <v>107</v>
      </c>
      <c r="K7" s="15" t="s">
        <v>23</v>
      </c>
      <c r="L7" s="13" t="s">
        <v>107</v>
      </c>
      <c r="M7" s="13" t="s">
        <v>107</v>
      </c>
      <c r="N7" s="13" t="s">
        <v>107</v>
      </c>
      <c r="O7" s="15" t="s">
        <v>23</v>
      </c>
      <c r="P7" s="13" t="s">
        <v>107</v>
      </c>
      <c r="Q7" s="13" t="s">
        <v>107</v>
      </c>
      <c r="R7" s="13" t="s">
        <v>107</v>
      </c>
      <c r="S7" s="15" t="s">
        <v>23</v>
      </c>
    </row>
    <row r="8" spans="1:19" ht="13.5">
      <c r="A8" s="12" t="s">
        <v>13</v>
      </c>
      <c r="B8" s="1" t="s">
        <v>108</v>
      </c>
      <c r="C8" s="16" t="s">
        <v>109</v>
      </c>
      <c r="D8" s="1" t="s">
        <v>109</v>
      </c>
      <c r="E8" s="16" t="s">
        <v>110</v>
      </c>
      <c r="F8" s="1" t="s">
        <v>110</v>
      </c>
      <c r="G8" s="16" t="s">
        <v>111</v>
      </c>
      <c r="H8" s="1" t="s">
        <v>111</v>
      </c>
      <c r="I8" s="1" t="s">
        <v>111</v>
      </c>
      <c r="J8" s="1" t="s">
        <v>111</v>
      </c>
      <c r="K8" s="16" t="s">
        <v>112</v>
      </c>
      <c r="L8" s="1" t="s">
        <v>112</v>
      </c>
      <c r="M8" s="1" t="s">
        <v>112</v>
      </c>
      <c r="N8" s="1" t="s">
        <v>112</v>
      </c>
      <c r="O8" s="16" t="s">
        <v>113</v>
      </c>
      <c r="P8" s="1" t="s">
        <v>113</v>
      </c>
      <c r="Q8" s="1" t="s">
        <v>113</v>
      </c>
      <c r="R8" s="1" t="s">
        <v>113</v>
      </c>
      <c r="S8" s="16" t="s">
        <v>114</v>
      </c>
    </row>
    <row r="9" spans="1:19" ht="13.5">
      <c r="A9" s="12" t="s">
        <v>14</v>
      </c>
      <c r="B9" s="1" t="s">
        <v>20</v>
      </c>
      <c r="C9" s="16" t="s">
        <v>24</v>
      </c>
      <c r="D9" s="1" t="s">
        <v>28</v>
      </c>
      <c r="E9" s="16" t="s">
        <v>32</v>
      </c>
      <c r="F9" s="1" t="s">
        <v>36</v>
      </c>
      <c r="G9" s="16" t="s">
        <v>40</v>
      </c>
      <c r="H9" s="1" t="s">
        <v>42</v>
      </c>
      <c r="I9" s="1" t="s">
        <v>44</v>
      </c>
      <c r="J9" s="1" t="s">
        <v>46</v>
      </c>
      <c r="K9" s="16" t="s">
        <v>48</v>
      </c>
      <c r="L9" s="1" t="s">
        <v>50</v>
      </c>
      <c r="M9" s="1" t="s">
        <v>52</v>
      </c>
      <c r="N9" s="1" t="s">
        <v>54</v>
      </c>
      <c r="O9" s="16" t="s">
        <v>56</v>
      </c>
      <c r="P9" s="1" t="s">
        <v>58</v>
      </c>
      <c r="Q9" s="1" t="s">
        <v>60</v>
      </c>
      <c r="R9" s="1" t="s">
        <v>62</v>
      </c>
      <c r="S9" s="16" t="s">
        <v>64</v>
      </c>
    </row>
    <row r="10" spans="1:19" ht="14.25" thickBot="1">
      <c r="A10" s="12" t="s">
        <v>15</v>
      </c>
      <c r="B10" s="1" t="s">
        <v>66</v>
      </c>
      <c r="C10" s="16" t="s">
        <v>66</v>
      </c>
      <c r="D10" s="1" t="s">
        <v>66</v>
      </c>
      <c r="E10" s="16" t="s">
        <v>66</v>
      </c>
      <c r="F10" s="1" t="s">
        <v>66</v>
      </c>
      <c r="G10" s="16" t="s">
        <v>66</v>
      </c>
      <c r="H10" s="1" t="s">
        <v>66</v>
      </c>
      <c r="I10" s="1" t="s">
        <v>66</v>
      </c>
      <c r="J10" s="1" t="s">
        <v>66</v>
      </c>
      <c r="K10" s="16" t="s">
        <v>66</v>
      </c>
      <c r="L10" s="1" t="s">
        <v>66</v>
      </c>
      <c r="M10" s="1" t="s">
        <v>66</v>
      </c>
      <c r="N10" s="1" t="s">
        <v>66</v>
      </c>
      <c r="O10" s="16" t="s">
        <v>66</v>
      </c>
      <c r="P10" s="1" t="s">
        <v>66</v>
      </c>
      <c r="Q10" s="1" t="s">
        <v>66</v>
      </c>
      <c r="R10" s="1" t="s">
        <v>66</v>
      </c>
      <c r="S10" s="16" t="s">
        <v>66</v>
      </c>
    </row>
    <row r="11" spans="1:19" ht="14.25" thickTop="1">
      <c r="A11" s="27" t="s">
        <v>115</v>
      </c>
      <c r="B11" s="20">
        <v>-418732</v>
      </c>
      <c r="C11" s="21">
        <v>174961</v>
      </c>
      <c r="D11" s="20">
        <v>31726</v>
      </c>
      <c r="E11" s="21">
        <v>207591</v>
      </c>
      <c r="F11" s="20">
        <v>123025</v>
      </c>
      <c r="G11" s="21">
        <v>238512</v>
      </c>
      <c r="H11" s="20">
        <v>196907</v>
      </c>
      <c r="I11" s="20">
        <v>60888</v>
      </c>
      <c r="J11" s="20">
        <v>53141</v>
      </c>
      <c r="K11" s="21">
        <v>247186</v>
      </c>
      <c r="L11" s="20">
        <v>185047</v>
      </c>
      <c r="M11" s="20">
        <v>115906</v>
      </c>
      <c r="N11" s="20">
        <v>71471</v>
      </c>
      <c r="O11" s="21">
        <v>79084</v>
      </c>
      <c r="P11" s="20">
        <v>52790</v>
      </c>
      <c r="Q11" s="20">
        <v>51847</v>
      </c>
      <c r="R11" s="20">
        <v>25880</v>
      </c>
      <c r="S11" s="21">
        <v>162777</v>
      </c>
    </row>
    <row r="12" spans="1:19" ht="13.5">
      <c r="A12" s="5" t="s">
        <v>116</v>
      </c>
      <c r="B12" s="22">
        <v>37177</v>
      </c>
      <c r="C12" s="23">
        <v>82747</v>
      </c>
      <c r="D12" s="22">
        <v>40886</v>
      </c>
      <c r="E12" s="23">
        <v>84274</v>
      </c>
      <c r="F12" s="22">
        <v>38111</v>
      </c>
      <c r="G12" s="23">
        <v>77914</v>
      </c>
      <c r="H12" s="22">
        <v>57089</v>
      </c>
      <c r="I12" s="22">
        <v>37285</v>
      </c>
      <c r="J12" s="22">
        <v>17988</v>
      </c>
      <c r="K12" s="23">
        <v>76413</v>
      </c>
      <c r="L12" s="22">
        <v>55451</v>
      </c>
      <c r="M12" s="22">
        <v>36201</v>
      </c>
      <c r="N12" s="22">
        <v>18030</v>
      </c>
      <c r="O12" s="23">
        <v>71366</v>
      </c>
      <c r="P12" s="22">
        <v>51030</v>
      </c>
      <c r="Q12" s="22">
        <v>31015</v>
      </c>
      <c r="R12" s="22">
        <v>15340</v>
      </c>
      <c r="S12" s="23">
        <v>49007</v>
      </c>
    </row>
    <row r="13" spans="1:19" ht="13.5">
      <c r="A13" s="5" t="s">
        <v>117</v>
      </c>
      <c r="B13" s="22">
        <v>13943</v>
      </c>
      <c r="C13" s="23">
        <v>13266</v>
      </c>
      <c r="D13" s="22"/>
      <c r="E13" s="23">
        <v>9543</v>
      </c>
      <c r="F13" s="22"/>
      <c r="G13" s="23"/>
      <c r="H13" s="22"/>
      <c r="I13" s="22"/>
      <c r="J13" s="22"/>
      <c r="K13" s="23"/>
      <c r="L13" s="22"/>
      <c r="M13" s="22"/>
      <c r="N13" s="22"/>
      <c r="O13" s="23"/>
      <c r="P13" s="22"/>
      <c r="Q13" s="22"/>
      <c r="R13" s="22"/>
      <c r="S13" s="23"/>
    </row>
    <row r="14" spans="1:19" ht="13.5">
      <c r="A14" s="5" t="s">
        <v>118</v>
      </c>
      <c r="B14" s="22">
        <v>4268</v>
      </c>
      <c r="C14" s="23">
        <v>9469</v>
      </c>
      <c r="D14" s="22">
        <v>4768</v>
      </c>
      <c r="E14" s="23">
        <v>9302</v>
      </c>
      <c r="F14" s="22">
        <v>4568</v>
      </c>
      <c r="G14" s="23">
        <v>9136</v>
      </c>
      <c r="H14" s="22">
        <v>6852</v>
      </c>
      <c r="I14" s="22">
        <v>4568</v>
      </c>
      <c r="J14" s="22">
        <v>2284</v>
      </c>
      <c r="K14" s="23">
        <v>11695</v>
      </c>
      <c r="L14" s="22">
        <v>9411</v>
      </c>
      <c r="M14" s="22">
        <v>10160</v>
      </c>
      <c r="N14" s="22">
        <v>7526</v>
      </c>
      <c r="O14" s="23">
        <v>14365</v>
      </c>
      <c r="P14" s="22">
        <v>11259</v>
      </c>
      <c r="Q14" s="22">
        <v>7668</v>
      </c>
      <c r="R14" s="22">
        <v>3532</v>
      </c>
      <c r="S14" s="23">
        <v>17402</v>
      </c>
    </row>
    <row r="15" spans="1:19" ht="13.5">
      <c r="A15" s="5" t="s">
        <v>119</v>
      </c>
      <c r="B15" s="22">
        <v>972</v>
      </c>
      <c r="C15" s="23">
        <v>1311</v>
      </c>
      <c r="D15" s="22">
        <v>629</v>
      </c>
      <c r="E15" s="23">
        <v>2233</v>
      </c>
      <c r="F15" s="22">
        <v>718</v>
      </c>
      <c r="G15" s="23">
        <v>1436</v>
      </c>
      <c r="H15" s="22">
        <v>1077</v>
      </c>
      <c r="I15" s="22">
        <v>718</v>
      </c>
      <c r="J15" s="22">
        <v>359</v>
      </c>
      <c r="K15" s="23"/>
      <c r="L15" s="22"/>
      <c r="M15" s="22"/>
      <c r="N15" s="22"/>
      <c r="O15" s="23"/>
      <c r="P15" s="22"/>
      <c r="Q15" s="22"/>
      <c r="R15" s="22"/>
      <c r="S15" s="23"/>
    </row>
    <row r="16" spans="1:19" ht="13.5">
      <c r="A16" s="5" t="s">
        <v>120</v>
      </c>
      <c r="B16" s="22">
        <v>-2000</v>
      </c>
      <c r="C16" s="23">
        <v>3000</v>
      </c>
      <c r="D16" s="22">
        <v>-5000</v>
      </c>
      <c r="E16" s="23">
        <v>-8000</v>
      </c>
      <c r="F16" s="22">
        <v>-4000</v>
      </c>
      <c r="G16" s="23">
        <v>1000</v>
      </c>
      <c r="H16" s="22">
        <v>-14000</v>
      </c>
      <c r="I16" s="22">
        <v>-8000</v>
      </c>
      <c r="J16" s="22">
        <v>-11000</v>
      </c>
      <c r="K16" s="23">
        <v>11000</v>
      </c>
      <c r="L16" s="22">
        <v>-3000</v>
      </c>
      <c r="M16" s="22">
        <v>8055</v>
      </c>
      <c r="N16" s="22">
        <v>4500</v>
      </c>
      <c r="O16" s="23">
        <v>-6000</v>
      </c>
      <c r="P16" s="22">
        <v>-12000</v>
      </c>
      <c r="Q16" s="22">
        <v>-10320</v>
      </c>
      <c r="R16" s="22">
        <v>-10500</v>
      </c>
      <c r="S16" s="23">
        <v>6650</v>
      </c>
    </row>
    <row r="17" spans="1:19" ht="13.5">
      <c r="A17" s="5" t="s">
        <v>121</v>
      </c>
      <c r="B17" s="22">
        <v>2147</v>
      </c>
      <c r="C17" s="23">
        <v>3087</v>
      </c>
      <c r="D17" s="22">
        <v>1626</v>
      </c>
      <c r="E17" s="23">
        <v>1410</v>
      </c>
      <c r="F17" s="22"/>
      <c r="G17" s="23"/>
      <c r="H17" s="22"/>
      <c r="I17" s="22"/>
      <c r="J17" s="22"/>
      <c r="K17" s="23">
        <v>-2105</v>
      </c>
      <c r="L17" s="22">
        <v>-1601</v>
      </c>
      <c r="M17" s="22">
        <v>-1457</v>
      </c>
      <c r="N17" s="22">
        <v>-1128</v>
      </c>
      <c r="O17" s="23">
        <v>2105</v>
      </c>
      <c r="P17" s="22">
        <v>1594</v>
      </c>
      <c r="Q17" s="22"/>
      <c r="R17" s="22"/>
      <c r="S17" s="23"/>
    </row>
    <row r="18" spans="1:19" ht="13.5">
      <c r="A18" s="5" t="s">
        <v>122</v>
      </c>
      <c r="B18" s="22">
        <v>-4230</v>
      </c>
      <c r="C18" s="23">
        <v>-19884</v>
      </c>
      <c r="D18" s="22">
        <v>-9106</v>
      </c>
      <c r="E18" s="23">
        <v>-18389</v>
      </c>
      <c r="F18" s="22">
        <v>-9657</v>
      </c>
      <c r="G18" s="23">
        <v>-14251</v>
      </c>
      <c r="H18" s="22">
        <v>-12468</v>
      </c>
      <c r="I18" s="22">
        <v>-10153</v>
      </c>
      <c r="J18" s="22">
        <v>-8012</v>
      </c>
      <c r="K18" s="23">
        <v>-12274</v>
      </c>
      <c r="L18" s="22">
        <v>-10178</v>
      </c>
      <c r="M18" s="22">
        <v>-7886</v>
      </c>
      <c r="N18" s="22">
        <v>-5420</v>
      </c>
      <c r="O18" s="23">
        <v>-13312</v>
      </c>
      <c r="P18" s="22">
        <v>-10950</v>
      </c>
      <c r="Q18" s="22">
        <v>-8262</v>
      </c>
      <c r="R18" s="22">
        <v>-5685</v>
      </c>
      <c r="S18" s="23">
        <v>-14732</v>
      </c>
    </row>
    <row r="19" spans="1:19" ht="13.5">
      <c r="A19" s="5" t="s">
        <v>123</v>
      </c>
      <c r="B19" s="22">
        <v>4507</v>
      </c>
      <c r="C19" s="23">
        <v>11454</v>
      </c>
      <c r="D19" s="22">
        <v>6198</v>
      </c>
      <c r="E19" s="23">
        <v>15434</v>
      </c>
      <c r="F19" s="22">
        <v>8252</v>
      </c>
      <c r="G19" s="23">
        <v>19762</v>
      </c>
      <c r="H19" s="22">
        <v>15290</v>
      </c>
      <c r="I19" s="22">
        <v>10401</v>
      </c>
      <c r="J19" s="22">
        <v>5229</v>
      </c>
      <c r="K19" s="23">
        <v>24529</v>
      </c>
      <c r="L19" s="22">
        <v>18875</v>
      </c>
      <c r="M19" s="22">
        <v>12832</v>
      </c>
      <c r="N19" s="22">
        <v>6676</v>
      </c>
      <c r="O19" s="23">
        <v>26546</v>
      </c>
      <c r="P19" s="22">
        <v>19854</v>
      </c>
      <c r="Q19" s="22">
        <v>13830</v>
      </c>
      <c r="R19" s="22">
        <v>6894</v>
      </c>
      <c r="S19" s="23">
        <v>28684</v>
      </c>
    </row>
    <row r="20" spans="1:19" ht="13.5">
      <c r="A20" s="5" t="s">
        <v>124</v>
      </c>
      <c r="B20" s="22">
        <v>16369</v>
      </c>
      <c r="C20" s="23"/>
      <c r="D20" s="22">
        <v>943</v>
      </c>
      <c r="E20" s="23"/>
      <c r="F20" s="22"/>
      <c r="G20" s="23"/>
      <c r="H20" s="22"/>
      <c r="I20" s="22"/>
      <c r="J20" s="22"/>
      <c r="K20" s="23"/>
      <c r="L20" s="22"/>
      <c r="M20" s="22"/>
      <c r="N20" s="22"/>
      <c r="O20" s="23"/>
      <c r="P20" s="22"/>
      <c r="Q20" s="22"/>
      <c r="R20" s="22"/>
      <c r="S20" s="23"/>
    </row>
    <row r="21" spans="1:19" ht="13.5">
      <c r="A21" s="5" t="s">
        <v>125</v>
      </c>
      <c r="B21" s="22">
        <v>300</v>
      </c>
      <c r="C21" s="23">
        <v>-27419</v>
      </c>
      <c r="D21" s="22">
        <v>-2635</v>
      </c>
      <c r="E21" s="23"/>
      <c r="F21" s="22"/>
      <c r="G21" s="23"/>
      <c r="H21" s="22"/>
      <c r="I21" s="22"/>
      <c r="J21" s="22"/>
      <c r="K21" s="23"/>
      <c r="L21" s="22"/>
      <c r="M21" s="22"/>
      <c r="N21" s="22"/>
      <c r="O21" s="23">
        <v>-50891</v>
      </c>
      <c r="P21" s="22">
        <v>-50891</v>
      </c>
      <c r="Q21" s="22">
        <v>-47966</v>
      </c>
      <c r="R21" s="22"/>
      <c r="S21" s="23">
        <v>-31146</v>
      </c>
    </row>
    <row r="22" spans="1:19" ht="13.5">
      <c r="A22" s="5" t="s">
        <v>126</v>
      </c>
      <c r="B22" s="22">
        <v>450000</v>
      </c>
      <c r="C22" s="23"/>
      <c r="D22" s="22"/>
      <c r="E22" s="23"/>
      <c r="F22" s="22"/>
      <c r="G22" s="23"/>
      <c r="H22" s="22"/>
      <c r="I22" s="22"/>
      <c r="J22" s="22"/>
      <c r="K22" s="23"/>
      <c r="L22" s="22"/>
      <c r="M22" s="22"/>
      <c r="N22" s="22"/>
      <c r="O22" s="23"/>
      <c r="P22" s="22"/>
      <c r="Q22" s="22"/>
      <c r="R22" s="22"/>
      <c r="S22" s="23"/>
    </row>
    <row r="23" spans="1:19" ht="13.5">
      <c r="A23" s="5" t="s">
        <v>127</v>
      </c>
      <c r="B23" s="22">
        <v>795</v>
      </c>
      <c r="C23" s="23">
        <v>2473</v>
      </c>
      <c r="D23" s="22">
        <v>3703</v>
      </c>
      <c r="E23" s="23">
        <v>3992</v>
      </c>
      <c r="F23" s="22">
        <v>7119</v>
      </c>
      <c r="G23" s="23">
        <v>-6515</v>
      </c>
      <c r="H23" s="22">
        <v>-3958</v>
      </c>
      <c r="I23" s="22">
        <v>2074</v>
      </c>
      <c r="J23" s="22">
        <v>2624</v>
      </c>
      <c r="K23" s="23">
        <v>-3306</v>
      </c>
      <c r="L23" s="22">
        <v>-9130</v>
      </c>
      <c r="M23" s="22">
        <v>-634</v>
      </c>
      <c r="N23" s="22">
        <v>-3284</v>
      </c>
      <c r="O23" s="23">
        <v>3651</v>
      </c>
      <c r="P23" s="22">
        <v>-1540</v>
      </c>
      <c r="Q23" s="22">
        <v>-8671</v>
      </c>
      <c r="R23" s="22">
        <v>7378</v>
      </c>
      <c r="S23" s="23">
        <v>-3567</v>
      </c>
    </row>
    <row r="24" spans="1:19" ht="13.5">
      <c r="A24" s="5" t="s">
        <v>128</v>
      </c>
      <c r="B24" s="22">
        <v>11692</v>
      </c>
      <c r="C24" s="23">
        <v>85749</v>
      </c>
      <c r="D24" s="22">
        <v>31594</v>
      </c>
      <c r="E24" s="23">
        <v>19545</v>
      </c>
      <c r="F24" s="22">
        <v>17485</v>
      </c>
      <c r="G24" s="23">
        <v>92077</v>
      </c>
      <c r="H24" s="22">
        <v>60752</v>
      </c>
      <c r="I24" s="22">
        <v>36960</v>
      </c>
      <c r="J24" s="22">
        <v>7099</v>
      </c>
      <c r="K24" s="23">
        <v>77073</v>
      </c>
      <c r="L24" s="22">
        <v>73102</v>
      </c>
      <c r="M24" s="22">
        <v>65539</v>
      </c>
      <c r="N24" s="22">
        <v>30491</v>
      </c>
      <c r="O24" s="23">
        <v>-71538</v>
      </c>
      <c r="P24" s="22">
        <v>-102736</v>
      </c>
      <c r="Q24" s="22">
        <v>-78004</v>
      </c>
      <c r="R24" s="22">
        <v>-19536</v>
      </c>
      <c r="S24" s="23">
        <v>-44675</v>
      </c>
    </row>
    <row r="25" spans="1:19" ht="13.5">
      <c r="A25" s="5" t="s">
        <v>129</v>
      </c>
      <c r="B25" s="22">
        <v>899</v>
      </c>
      <c r="C25" s="23">
        <v>-8238</v>
      </c>
      <c r="D25" s="22">
        <v>-11536</v>
      </c>
      <c r="E25" s="23">
        <v>13995</v>
      </c>
      <c r="F25" s="22">
        <v>2649</v>
      </c>
      <c r="G25" s="23">
        <v>-809</v>
      </c>
      <c r="H25" s="22">
        <v>-93</v>
      </c>
      <c r="I25" s="22">
        <v>-2526</v>
      </c>
      <c r="J25" s="22">
        <v>-2092</v>
      </c>
      <c r="K25" s="23">
        <v>2215</v>
      </c>
      <c r="L25" s="22">
        <v>5501</v>
      </c>
      <c r="M25" s="22">
        <v>1198</v>
      </c>
      <c r="N25" s="22">
        <v>2056</v>
      </c>
      <c r="O25" s="23">
        <v>-4736</v>
      </c>
      <c r="P25" s="22">
        <v>3860</v>
      </c>
      <c r="Q25" s="22">
        <v>-2455</v>
      </c>
      <c r="R25" s="22">
        <v>2537</v>
      </c>
      <c r="S25" s="23">
        <v>-432</v>
      </c>
    </row>
    <row r="26" spans="1:19" ht="13.5">
      <c r="A26" s="5" t="s">
        <v>130</v>
      </c>
      <c r="B26" s="22">
        <v>-19711</v>
      </c>
      <c r="C26" s="23">
        <v>-13457</v>
      </c>
      <c r="D26" s="22">
        <v>-5373</v>
      </c>
      <c r="E26" s="23">
        <v>28728</v>
      </c>
      <c r="F26" s="22">
        <v>7766</v>
      </c>
      <c r="G26" s="23">
        <v>-2271</v>
      </c>
      <c r="H26" s="22">
        <v>25092</v>
      </c>
      <c r="I26" s="22">
        <v>3368</v>
      </c>
      <c r="J26" s="22">
        <v>25202</v>
      </c>
      <c r="K26" s="23">
        <v>-1654</v>
      </c>
      <c r="L26" s="22">
        <v>13998</v>
      </c>
      <c r="M26" s="22">
        <v>-5530</v>
      </c>
      <c r="N26" s="22">
        <v>-5242</v>
      </c>
      <c r="O26" s="23">
        <v>10642</v>
      </c>
      <c r="P26" s="22">
        <v>24499</v>
      </c>
      <c r="Q26" s="22">
        <v>1016</v>
      </c>
      <c r="R26" s="22">
        <v>24415</v>
      </c>
      <c r="S26" s="23">
        <v>-34142</v>
      </c>
    </row>
    <row r="27" spans="1:19" ht="13.5">
      <c r="A27" s="5" t="s">
        <v>131</v>
      </c>
      <c r="B27" s="22">
        <v>-7390</v>
      </c>
      <c r="C27" s="23">
        <v>8982</v>
      </c>
      <c r="D27" s="22">
        <v>4553</v>
      </c>
      <c r="E27" s="23">
        <v>-12666</v>
      </c>
      <c r="F27" s="22">
        <v>-8929</v>
      </c>
      <c r="G27" s="23">
        <v>-19570</v>
      </c>
      <c r="H27" s="22">
        <v>-21460</v>
      </c>
      <c r="I27" s="22">
        <v>-25796</v>
      </c>
      <c r="J27" s="22">
        <v>-21280</v>
      </c>
      <c r="K27" s="23">
        <v>29579</v>
      </c>
      <c r="L27" s="22">
        <v>21762</v>
      </c>
      <c r="M27" s="22">
        <v>17569</v>
      </c>
      <c r="N27" s="22">
        <v>10228</v>
      </c>
      <c r="O27" s="23">
        <v>-14696</v>
      </c>
      <c r="P27" s="22">
        <v>-20548</v>
      </c>
      <c r="Q27" s="22">
        <v>-20752</v>
      </c>
      <c r="R27" s="22">
        <v>-15660</v>
      </c>
      <c r="S27" s="23">
        <v>19518</v>
      </c>
    </row>
    <row r="28" spans="1:19" ht="13.5">
      <c r="A28" s="5" t="s">
        <v>132</v>
      </c>
      <c r="B28" s="22">
        <v>4988</v>
      </c>
      <c r="C28" s="23">
        <v>-1302</v>
      </c>
      <c r="D28" s="22">
        <v>2047</v>
      </c>
      <c r="E28" s="23">
        <v>3584</v>
      </c>
      <c r="F28" s="22">
        <v>2597</v>
      </c>
      <c r="G28" s="23">
        <v>-1852</v>
      </c>
      <c r="H28" s="22">
        <v>-2396</v>
      </c>
      <c r="I28" s="22">
        <v>-2253</v>
      </c>
      <c r="J28" s="22">
        <v>-9912</v>
      </c>
      <c r="K28" s="23">
        <v>58042</v>
      </c>
      <c r="L28" s="22">
        <v>39145</v>
      </c>
      <c r="M28" s="22">
        <v>-4170</v>
      </c>
      <c r="N28" s="22">
        <v>-7275</v>
      </c>
      <c r="O28" s="23">
        <v>17779</v>
      </c>
      <c r="P28" s="22">
        <v>-3422</v>
      </c>
      <c r="Q28" s="22"/>
      <c r="R28" s="22">
        <v>-67</v>
      </c>
      <c r="S28" s="23">
        <v>12496</v>
      </c>
    </row>
    <row r="29" spans="1:19" ht="13.5">
      <c r="A29" s="5" t="s">
        <v>133</v>
      </c>
      <c r="B29" s="22">
        <v>-27390</v>
      </c>
      <c r="C29" s="23">
        <v>19883</v>
      </c>
      <c r="D29" s="22">
        <v>-4650</v>
      </c>
      <c r="E29" s="23">
        <v>2640</v>
      </c>
      <c r="F29" s="22">
        <v>-2772</v>
      </c>
      <c r="G29" s="23">
        <v>-985</v>
      </c>
      <c r="H29" s="22">
        <v>-7086</v>
      </c>
      <c r="I29" s="22">
        <v>-887</v>
      </c>
      <c r="J29" s="22">
        <v>592</v>
      </c>
      <c r="K29" s="23">
        <v>-936</v>
      </c>
      <c r="L29" s="22">
        <v>-482</v>
      </c>
      <c r="M29" s="22">
        <v>-9049</v>
      </c>
      <c r="N29" s="22">
        <v>-6320</v>
      </c>
      <c r="O29" s="23">
        <v>-33201</v>
      </c>
      <c r="P29" s="22">
        <v>-16785</v>
      </c>
      <c r="Q29" s="22">
        <v>-20297</v>
      </c>
      <c r="R29" s="22">
        <v>-27424</v>
      </c>
      <c r="S29" s="23">
        <v>-11842</v>
      </c>
    </row>
    <row r="30" spans="1:19" ht="13.5">
      <c r="A30" s="5" t="s">
        <v>134</v>
      </c>
      <c r="B30" s="22">
        <v>68605</v>
      </c>
      <c r="C30" s="23">
        <v>347313</v>
      </c>
      <c r="D30" s="22">
        <v>90374</v>
      </c>
      <c r="E30" s="23">
        <v>372775</v>
      </c>
      <c r="F30" s="22">
        <v>197550</v>
      </c>
      <c r="G30" s="23">
        <v>422454</v>
      </c>
      <c r="H30" s="22">
        <v>308670</v>
      </c>
      <c r="I30" s="22">
        <v>140547</v>
      </c>
      <c r="J30" s="22">
        <v>69355</v>
      </c>
      <c r="K30" s="23">
        <v>517057</v>
      </c>
      <c r="L30" s="22">
        <v>398055</v>
      </c>
      <c r="M30" s="22">
        <v>238887</v>
      </c>
      <c r="N30" s="22">
        <v>122463</v>
      </c>
      <c r="O30" s="23">
        <v>39518</v>
      </c>
      <c r="P30" s="22">
        <v>-44879</v>
      </c>
      <c r="Q30" s="22">
        <v>-86845</v>
      </c>
      <c r="R30" s="22">
        <v>9677</v>
      </c>
      <c r="S30" s="23">
        <v>188084</v>
      </c>
    </row>
    <row r="31" spans="1:19" ht="13.5">
      <c r="A31" s="5" t="s">
        <v>135</v>
      </c>
      <c r="B31" s="22">
        <v>1723</v>
      </c>
      <c r="C31" s="23">
        <v>13530</v>
      </c>
      <c r="D31" s="22">
        <v>5960</v>
      </c>
      <c r="E31" s="23">
        <v>11535</v>
      </c>
      <c r="F31" s="22">
        <v>6137</v>
      </c>
      <c r="G31" s="23">
        <v>6664</v>
      </c>
      <c r="H31" s="22">
        <v>6710</v>
      </c>
      <c r="I31" s="22">
        <v>6270</v>
      </c>
      <c r="J31" s="22">
        <v>6048</v>
      </c>
      <c r="K31" s="23">
        <v>3978</v>
      </c>
      <c r="L31" s="22">
        <v>3891</v>
      </c>
      <c r="M31" s="22">
        <v>3651</v>
      </c>
      <c r="N31" s="22">
        <v>3281</v>
      </c>
      <c r="O31" s="23">
        <v>4327</v>
      </c>
      <c r="P31" s="22">
        <v>4148</v>
      </c>
      <c r="Q31" s="22">
        <v>3685</v>
      </c>
      <c r="R31" s="22">
        <v>3375</v>
      </c>
      <c r="S31" s="23">
        <v>5078</v>
      </c>
    </row>
    <row r="32" spans="1:19" ht="13.5">
      <c r="A32" s="5" t="s">
        <v>136</v>
      </c>
      <c r="B32" s="22">
        <v>-4498</v>
      </c>
      <c r="C32" s="23">
        <v>-11408</v>
      </c>
      <c r="D32" s="22">
        <v>-6197</v>
      </c>
      <c r="E32" s="23">
        <v>-14909</v>
      </c>
      <c r="F32" s="22">
        <v>-8154</v>
      </c>
      <c r="G32" s="23">
        <v>-19593</v>
      </c>
      <c r="H32" s="22">
        <v>-14721</v>
      </c>
      <c r="I32" s="22">
        <v>-10417</v>
      </c>
      <c r="J32" s="22">
        <v>-5168</v>
      </c>
      <c r="K32" s="23">
        <v>-24568</v>
      </c>
      <c r="L32" s="22">
        <v>-18269</v>
      </c>
      <c r="M32" s="22">
        <v>-13062</v>
      </c>
      <c r="N32" s="22">
        <v>-6834</v>
      </c>
      <c r="O32" s="23">
        <v>-20668</v>
      </c>
      <c r="P32" s="22">
        <v>-20676</v>
      </c>
      <c r="Q32" s="22">
        <v>-14073</v>
      </c>
      <c r="R32" s="22">
        <v>-7320</v>
      </c>
      <c r="S32" s="23">
        <v>-30756</v>
      </c>
    </row>
    <row r="33" spans="1:19" ht="13.5">
      <c r="A33" s="5" t="s">
        <v>137</v>
      </c>
      <c r="B33" s="22">
        <v>-450000</v>
      </c>
      <c r="C33" s="23"/>
      <c r="D33" s="22"/>
      <c r="E33" s="23"/>
      <c r="F33" s="22"/>
      <c r="G33" s="23"/>
      <c r="H33" s="22"/>
      <c r="I33" s="22"/>
      <c r="J33" s="22"/>
      <c r="K33" s="23"/>
      <c r="L33" s="22"/>
      <c r="M33" s="22"/>
      <c r="N33" s="22"/>
      <c r="O33" s="23"/>
      <c r="P33" s="22"/>
      <c r="Q33" s="22"/>
      <c r="R33" s="22"/>
      <c r="S33" s="23"/>
    </row>
    <row r="34" spans="1:19" ht="13.5">
      <c r="A34" s="5" t="s">
        <v>138</v>
      </c>
      <c r="B34" s="22">
        <v>-19952</v>
      </c>
      <c r="C34" s="23">
        <v>-7937</v>
      </c>
      <c r="D34" s="22">
        <v>-7330</v>
      </c>
      <c r="E34" s="23">
        <v>-8015</v>
      </c>
      <c r="F34" s="22">
        <v>-7565</v>
      </c>
      <c r="G34" s="23">
        <v>-7617</v>
      </c>
      <c r="H34" s="22">
        <v>-7935</v>
      </c>
      <c r="I34" s="22">
        <v>-7730</v>
      </c>
      <c r="J34" s="22">
        <v>-7730</v>
      </c>
      <c r="K34" s="23">
        <v>-10400</v>
      </c>
      <c r="L34" s="22">
        <v>-13195</v>
      </c>
      <c r="M34" s="22">
        <v>-8112</v>
      </c>
      <c r="N34" s="22">
        <v>-8112</v>
      </c>
      <c r="O34" s="23">
        <v>-10259</v>
      </c>
      <c r="P34" s="22">
        <v>-9957</v>
      </c>
      <c r="Q34" s="22">
        <v>-10527</v>
      </c>
      <c r="R34" s="22">
        <v>-10527</v>
      </c>
      <c r="S34" s="23">
        <v>-8553</v>
      </c>
    </row>
    <row r="35" spans="1:19" ht="14.25" thickBot="1">
      <c r="A35" s="4" t="s">
        <v>139</v>
      </c>
      <c r="B35" s="24">
        <v>-404121</v>
      </c>
      <c r="C35" s="25">
        <v>341498</v>
      </c>
      <c r="D35" s="24">
        <v>82807</v>
      </c>
      <c r="E35" s="25">
        <v>361385</v>
      </c>
      <c r="F35" s="24">
        <v>187968</v>
      </c>
      <c r="G35" s="25">
        <v>401907</v>
      </c>
      <c r="H35" s="24">
        <v>292725</v>
      </c>
      <c r="I35" s="24">
        <v>128670</v>
      </c>
      <c r="J35" s="24">
        <v>62505</v>
      </c>
      <c r="K35" s="25">
        <v>489211</v>
      </c>
      <c r="L35" s="24">
        <v>373625</v>
      </c>
      <c r="M35" s="24">
        <v>224506</v>
      </c>
      <c r="N35" s="24">
        <v>110797</v>
      </c>
      <c r="O35" s="25">
        <v>12918</v>
      </c>
      <c r="P35" s="24">
        <v>-77282</v>
      </c>
      <c r="Q35" s="24">
        <v>-111417</v>
      </c>
      <c r="R35" s="24">
        <v>-4795</v>
      </c>
      <c r="S35" s="25">
        <v>150478</v>
      </c>
    </row>
    <row r="36" spans="1:19" ht="14.25" thickTop="1">
      <c r="A36" s="5" t="s">
        <v>140</v>
      </c>
      <c r="B36" s="22">
        <v>-61610</v>
      </c>
      <c r="C36" s="23">
        <v>-18421</v>
      </c>
      <c r="D36" s="22">
        <v>-12814</v>
      </c>
      <c r="E36" s="23">
        <v>-112510</v>
      </c>
      <c r="F36" s="22">
        <v>-12717</v>
      </c>
      <c r="G36" s="23">
        <v>-42605</v>
      </c>
      <c r="H36" s="22">
        <v>-24680</v>
      </c>
      <c r="I36" s="22">
        <v>-36751</v>
      </c>
      <c r="J36" s="22">
        <v>-4882</v>
      </c>
      <c r="K36" s="23">
        <v>-76147</v>
      </c>
      <c r="L36" s="22">
        <v>-10870</v>
      </c>
      <c r="M36" s="22">
        <v>-11113</v>
      </c>
      <c r="N36" s="22">
        <v>-8321</v>
      </c>
      <c r="O36" s="23">
        <v>-172027</v>
      </c>
      <c r="P36" s="22">
        <v>-172027</v>
      </c>
      <c r="Q36" s="22">
        <v>-143144</v>
      </c>
      <c r="R36" s="22">
        <v>-80011</v>
      </c>
      <c r="S36" s="23">
        <v>-3702</v>
      </c>
    </row>
    <row r="37" spans="1:19" ht="13.5">
      <c r="A37" s="5" t="s">
        <v>141</v>
      </c>
      <c r="B37" s="22">
        <v>203640</v>
      </c>
      <c r="C37" s="23"/>
      <c r="D37" s="22"/>
      <c r="E37" s="23"/>
      <c r="F37" s="22"/>
      <c r="G37" s="23"/>
      <c r="H37" s="22"/>
      <c r="I37" s="22"/>
      <c r="J37" s="22"/>
      <c r="K37" s="23"/>
      <c r="L37" s="22"/>
      <c r="M37" s="22"/>
      <c r="N37" s="22"/>
      <c r="O37" s="23"/>
      <c r="P37" s="22"/>
      <c r="Q37" s="22"/>
      <c r="R37" s="22"/>
      <c r="S37" s="23"/>
    </row>
    <row r="38" spans="1:19" ht="13.5">
      <c r="A38" s="5" t="s">
        <v>142</v>
      </c>
      <c r="B38" s="22">
        <v>-2822</v>
      </c>
      <c r="C38" s="23">
        <v>-10855</v>
      </c>
      <c r="D38" s="22">
        <v>-7433</v>
      </c>
      <c r="E38" s="23"/>
      <c r="F38" s="22"/>
      <c r="G38" s="23">
        <v>-17498</v>
      </c>
      <c r="H38" s="22">
        <v>-17498</v>
      </c>
      <c r="I38" s="22"/>
      <c r="J38" s="22"/>
      <c r="K38" s="23">
        <v>-1162</v>
      </c>
      <c r="L38" s="22">
        <v>-1162</v>
      </c>
      <c r="M38" s="22"/>
      <c r="N38" s="22"/>
      <c r="O38" s="23"/>
      <c r="P38" s="22"/>
      <c r="Q38" s="22"/>
      <c r="R38" s="22"/>
      <c r="S38" s="23"/>
    </row>
    <row r="39" spans="1:19" ht="13.5">
      <c r="A39" s="5" t="s">
        <v>143</v>
      </c>
      <c r="B39" s="22"/>
      <c r="C39" s="23">
        <v>-98540</v>
      </c>
      <c r="D39" s="22">
        <v>-98540</v>
      </c>
      <c r="E39" s="23">
        <v>-100595</v>
      </c>
      <c r="F39" s="22">
        <v>-90295</v>
      </c>
      <c r="G39" s="23">
        <v>-51401</v>
      </c>
      <c r="H39" s="22">
        <v>-51401</v>
      </c>
      <c r="I39" s="22">
        <v>-51401</v>
      </c>
      <c r="J39" s="22"/>
      <c r="K39" s="23">
        <v>-79187</v>
      </c>
      <c r="L39" s="22">
        <v>-44077</v>
      </c>
      <c r="M39" s="22">
        <v>-33777</v>
      </c>
      <c r="N39" s="22"/>
      <c r="O39" s="23">
        <v>-83912</v>
      </c>
      <c r="P39" s="22">
        <v>-68379</v>
      </c>
      <c r="Q39" s="22">
        <v>-64034</v>
      </c>
      <c r="R39" s="22">
        <v>-13700</v>
      </c>
      <c r="S39" s="23">
        <v>-30129</v>
      </c>
    </row>
    <row r="40" spans="1:19" ht="13.5">
      <c r="A40" s="5" t="s">
        <v>144</v>
      </c>
      <c r="B40" s="22">
        <v>9990</v>
      </c>
      <c r="C40" s="23">
        <v>389882</v>
      </c>
      <c r="D40" s="22">
        <v>111767</v>
      </c>
      <c r="E40" s="23"/>
      <c r="F40" s="22"/>
      <c r="G40" s="23"/>
      <c r="H40" s="22"/>
      <c r="I40" s="22"/>
      <c r="J40" s="22"/>
      <c r="K40" s="23"/>
      <c r="L40" s="22"/>
      <c r="M40" s="22"/>
      <c r="N40" s="22"/>
      <c r="O40" s="23">
        <v>94163</v>
      </c>
      <c r="P40" s="22">
        <v>94163</v>
      </c>
      <c r="Q40" s="22">
        <v>86693</v>
      </c>
      <c r="R40" s="22"/>
      <c r="S40" s="23">
        <v>57691</v>
      </c>
    </row>
    <row r="41" spans="1:19" ht="13.5">
      <c r="A41" s="5" t="s">
        <v>145</v>
      </c>
      <c r="B41" s="22">
        <v>-24000</v>
      </c>
      <c r="C41" s="23">
        <v>-1000</v>
      </c>
      <c r="D41" s="22">
        <v>-1000</v>
      </c>
      <c r="E41" s="23"/>
      <c r="F41" s="22"/>
      <c r="G41" s="23">
        <v>-4000</v>
      </c>
      <c r="H41" s="22">
        <v>-4000</v>
      </c>
      <c r="I41" s="22">
        <v>-4000</v>
      </c>
      <c r="J41" s="22">
        <v>-4000</v>
      </c>
      <c r="K41" s="23">
        <v>-25250</v>
      </c>
      <c r="L41" s="22">
        <v>-25250</v>
      </c>
      <c r="M41" s="22">
        <v>-25250</v>
      </c>
      <c r="N41" s="22"/>
      <c r="O41" s="23">
        <v>-103130</v>
      </c>
      <c r="P41" s="22">
        <v>-106417</v>
      </c>
      <c r="Q41" s="22">
        <v>-99230</v>
      </c>
      <c r="R41" s="22">
        <v>-93080</v>
      </c>
      <c r="S41" s="23"/>
    </row>
    <row r="42" spans="1:19" ht="13.5">
      <c r="A42" s="5" t="s">
        <v>146</v>
      </c>
      <c r="B42" s="22">
        <v>-4500</v>
      </c>
      <c r="C42" s="23"/>
      <c r="D42" s="22"/>
      <c r="E42" s="23"/>
      <c r="F42" s="22"/>
      <c r="G42" s="23">
        <v>-300</v>
      </c>
      <c r="H42" s="22">
        <v>-300</v>
      </c>
      <c r="I42" s="22">
        <v>-300</v>
      </c>
      <c r="J42" s="22">
        <v>-300</v>
      </c>
      <c r="K42" s="23">
        <v>-10000</v>
      </c>
      <c r="L42" s="22">
        <v>-10000</v>
      </c>
      <c r="M42" s="22"/>
      <c r="N42" s="22"/>
      <c r="O42" s="23">
        <v>-3000</v>
      </c>
      <c r="P42" s="22">
        <v>-3000</v>
      </c>
      <c r="Q42" s="22">
        <v>-3000</v>
      </c>
      <c r="R42" s="22">
        <v>-3000</v>
      </c>
      <c r="S42" s="23">
        <v>-7950</v>
      </c>
    </row>
    <row r="43" spans="1:19" ht="13.5">
      <c r="A43" s="5" t="s">
        <v>147</v>
      </c>
      <c r="B43" s="22">
        <v>33922</v>
      </c>
      <c r="C43" s="23">
        <v>65557</v>
      </c>
      <c r="D43" s="22">
        <v>33024</v>
      </c>
      <c r="E43" s="23">
        <v>51544</v>
      </c>
      <c r="F43" s="22">
        <v>27822</v>
      </c>
      <c r="G43" s="23">
        <v>55644</v>
      </c>
      <c r="H43" s="22">
        <v>41733</v>
      </c>
      <c r="I43" s="22">
        <v>27822</v>
      </c>
      <c r="J43" s="22">
        <v>13911</v>
      </c>
      <c r="K43" s="23">
        <v>25300</v>
      </c>
      <c r="L43" s="22">
        <v>25300</v>
      </c>
      <c r="M43" s="22">
        <v>53092</v>
      </c>
      <c r="N43" s="22">
        <v>16561</v>
      </c>
      <c r="O43" s="23">
        <v>64177</v>
      </c>
      <c r="P43" s="22">
        <v>52233</v>
      </c>
      <c r="Q43" s="22">
        <v>36372</v>
      </c>
      <c r="R43" s="22">
        <v>15761</v>
      </c>
      <c r="S43" s="23">
        <v>70812</v>
      </c>
    </row>
    <row r="44" spans="1:19" ht="13.5">
      <c r="A44" s="5" t="s">
        <v>69</v>
      </c>
      <c r="B44" s="22">
        <v>-544</v>
      </c>
      <c r="C44" s="23">
        <v>-121</v>
      </c>
      <c r="D44" s="22">
        <v>-187</v>
      </c>
      <c r="E44" s="23"/>
      <c r="F44" s="22"/>
      <c r="G44" s="23">
        <v>3966</v>
      </c>
      <c r="H44" s="22">
        <v>3866</v>
      </c>
      <c r="I44" s="22">
        <v>3866</v>
      </c>
      <c r="J44" s="22">
        <v>3866</v>
      </c>
      <c r="K44" s="23">
        <v>489</v>
      </c>
      <c r="L44" s="22">
        <v>375</v>
      </c>
      <c r="M44" s="22">
        <v>227</v>
      </c>
      <c r="N44" s="22">
        <v>113</v>
      </c>
      <c r="O44" s="23">
        <v>492</v>
      </c>
      <c r="P44" s="22">
        <v>431</v>
      </c>
      <c r="Q44" s="22">
        <v>189</v>
      </c>
      <c r="R44" s="22">
        <v>113</v>
      </c>
      <c r="S44" s="23">
        <v>504</v>
      </c>
    </row>
    <row r="45" spans="1:19" ht="14.25" thickBot="1">
      <c r="A45" s="4" t="s">
        <v>148</v>
      </c>
      <c r="B45" s="24">
        <v>154075</v>
      </c>
      <c r="C45" s="25">
        <v>326502</v>
      </c>
      <c r="D45" s="24">
        <v>24815</v>
      </c>
      <c r="E45" s="25">
        <v>-163562</v>
      </c>
      <c r="F45" s="24">
        <v>-75191</v>
      </c>
      <c r="G45" s="25">
        <v>-46194</v>
      </c>
      <c r="H45" s="24">
        <v>-42280</v>
      </c>
      <c r="I45" s="24">
        <v>-50764</v>
      </c>
      <c r="J45" s="24">
        <v>8595</v>
      </c>
      <c r="K45" s="25">
        <v>-167958</v>
      </c>
      <c r="L45" s="24">
        <v>-67685</v>
      </c>
      <c r="M45" s="24">
        <v>-16821</v>
      </c>
      <c r="N45" s="24">
        <v>8353</v>
      </c>
      <c r="O45" s="25">
        <v>-167237</v>
      </c>
      <c r="P45" s="24">
        <v>-165996</v>
      </c>
      <c r="Q45" s="24">
        <v>-149154</v>
      </c>
      <c r="R45" s="24">
        <v>-133917</v>
      </c>
      <c r="S45" s="25">
        <v>85226</v>
      </c>
    </row>
    <row r="46" spans="1:19" ht="14.25" thickTop="1">
      <c r="A46" s="5" t="s">
        <v>149</v>
      </c>
      <c r="B46" s="22">
        <v>-75919</v>
      </c>
      <c r="C46" s="23">
        <v>-169936</v>
      </c>
      <c r="D46" s="22">
        <v>-84968</v>
      </c>
      <c r="E46" s="23">
        <v>-183299</v>
      </c>
      <c r="F46" s="22">
        <v>-96668</v>
      </c>
      <c r="G46" s="23">
        <v>-299846</v>
      </c>
      <c r="H46" s="22">
        <v>-238067</v>
      </c>
      <c r="I46" s="22">
        <v>-190706</v>
      </c>
      <c r="J46" s="22">
        <v>-75503</v>
      </c>
      <c r="K46" s="23">
        <v>-344365</v>
      </c>
      <c r="L46" s="22">
        <v>-257175</v>
      </c>
      <c r="M46" s="22">
        <v>-175528</v>
      </c>
      <c r="N46" s="22">
        <v>-102764</v>
      </c>
      <c r="O46" s="23">
        <v>-326501</v>
      </c>
      <c r="P46" s="22">
        <v>-243550</v>
      </c>
      <c r="Q46" s="22">
        <v>-154456</v>
      </c>
      <c r="R46" s="22">
        <v>-88470</v>
      </c>
      <c r="S46" s="23">
        <v>-507826</v>
      </c>
    </row>
    <row r="47" spans="1:19" ht="13.5">
      <c r="A47" s="5" t="s">
        <v>150</v>
      </c>
      <c r="B47" s="22">
        <v>-100000</v>
      </c>
      <c r="C47" s="23"/>
      <c r="D47" s="22"/>
      <c r="E47" s="23"/>
      <c r="F47" s="22"/>
      <c r="G47" s="23"/>
      <c r="H47" s="22"/>
      <c r="I47" s="22"/>
      <c r="J47" s="22"/>
      <c r="K47" s="23"/>
      <c r="L47" s="22"/>
      <c r="M47" s="22"/>
      <c r="N47" s="22"/>
      <c r="O47" s="23"/>
      <c r="P47" s="22"/>
      <c r="Q47" s="22"/>
      <c r="R47" s="22"/>
      <c r="S47" s="23"/>
    </row>
    <row r="48" spans="1:19" ht="13.5">
      <c r="A48" s="5" t="s">
        <v>151</v>
      </c>
      <c r="B48" s="22">
        <v>-19</v>
      </c>
      <c r="C48" s="23">
        <v>-43</v>
      </c>
      <c r="D48" s="22">
        <v>-18</v>
      </c>
      <c r="E48" s="23">
        <v>-109</v>
      </c>
      <c r="F48" s="22"/>
      <c r="G48" s="23">
        <v>-113</v>
      </c>
      <c r="H48" s="22">
        <v>-113</v>
      </c>
      <c r="I48" s="22">
        <v>-113</v>
      </c>
      <c r="J48" s="22"/>
      <c r="K48" s="23"/>
      <c r="L48" s="22"/>
      <c r="M48" s="22"/>
      <c r="N48" s="22"/>
      <c r="O48" s="23"/>
      <c r="P48" s="22"/>
      <c r="Q48" s="22"/>
      <c r="R48" s="22"/>
      <c r="S48" s="23">
        <v>-92</v>
      </c>
    </row>
    <row r="49" spans="1:19" ht="13.5">
      <c r="A49" s="5" t="s">
        <v>152</v>
      </c>
      <c r="B49" s="22">
        <v>-21658</v>
      </c>
      <c r="C49" s="23">
        <v>-21667</v>
      </c>
      <c r="D49" s="22">
        <v>-21416</v>
      </c>
      <c r="E49" s="23">
        <v>-21583</v>
      </c>
      <c r="F49" s="22">
        <v>-21508</v>
      </c>
      <c r="G49" s="23">
        <v>-21577</v>
      </c>
      <c r="H49" s="22">
        <v>-21881</v>
      </c>
      <c r="I49" s="22">
        <v>-21881</v>
      </c>
      <c r="J49" s="22">
        <v>-21881</v>
      </c>
      <c r="K49" s="23">
        <v>-21881</v>
      </c>
      <c r="L49" s="22">
        <v>-21881</v>
      </c>
      <c r="M49" s="22">
        <v>-21881</v>
      </c>
      <c r="N49" s="22">
        <v>-21881</v>
      </c>
      <c r="O49" s="23"/>
      <c r="P49" s="22"/>
      <c r="Q49" s="22"/>
      <c r="R49" s="22"/>
      <c r="S49" s="23"/>
    </row>
    <row r="50" spans="1:19" ht="14.25" thickBot="1">
      <c r="A50" s="4" t="s">
        <v>153</v>
      </c>
      <c r="B50" s="24">
        <v>-197596</v>
      </c>
      <c r="C50" s="25">
        <v>-191647</v>
      </c>
      <c r="D50" s="24">
        <v>-106403</v>
      </c>
      <c r="E50" s="25">
        <v>-204991</v>
      </c>
      <c r="F50" s="24">
        <v>-118176</v>
      </c>
      <c r="G50" s="25">
        <v>-171537</v>
      </c>
      <c r="H50" s="24">
        <v>-110062</v>
      </c>
      <c r="I50" s="24">
        <v>-62701</v>
      </c>
      <c r="J50" s="24">
        <v>-97384</v>
      </c>
      <c r="K50" s="25">
        <v>-296246</v>
      </c>
      <c r="L50" s="24">
        <v>-259056</v>
      </c>
      <c r="M50" s="24">
        <v>-227409</v>
      </c>
      <c r="N50" s="24">
        <v>-204645</v>
      </c>
      <c r="O50" s="25">
        <v>247520</v>
      </c>
      <c r="P50" s="24">
        <v>306450</v>
      </c>
      <c r="Q50" s="24">
        <v>245544</v>
      </c>
      <c r="R50" s="24">
        <v>61530</v>
      </c>
      <c r="S50" s="25">
        <v>-59084</v>
      </c>
    </row>
    <row r="51" spans="1:19" ht="14.25" thickTop="1">
      <c r="A51" s="6" t="s">
        <v>154</v>
      </c>
      <c r="B51" s="22"/>
      <c r="C51" s="23"/>
      <c r="D51" s="22"/>
      <c r="E51" s="23"/>
      <c r="F51" s="22"/>
      <c r="G51" s="23"/>
      <c r="H51" s="22">
        <v>0</v>
      </c>
      <c r="I51" s="22"/>
      <c r="J51" s="22"/>
      <c r="K51" s="23"/>
      <c r="L51" s="22">
        <v>0</v>
      </c>
      <c r="M51" s="22">
        <v>0</v>
      </c>
      <c r="N51" s="22"/>
      <c r="O51" s="23"/>
      <c r="P51" s="22">
        <v>0</v>
      </c>
      <c r="Q51" s="22">
        <v>0</v>
      </c>
      <c r="R51" s="22"/>
      <c r="S51" s="23"/>
    </row>
    <row r="52" spans="1:19" ht="13.5">
      <c r="A52" s="6" t="s">
        <v>155</v>
      </c>
      <c r="B52" s="22">
        <v>-447642</v>
      </c>
      <c r="C52" s="23">
        <v>476353</v>
      </c>
      <c r="D52" s="22">
        <v>1219</v>
      </c>
      <c r="E52" s="23">
        <v>-7168</v>
      </c>
      <c r="F52" s="22">
        <v>-5399</v>
      </c>
      <c r="G52" s="23">
        <v>184176</v>
      </c>
      <c r="H52" s="22">
        <v>140382</v>
      </c>
      <c r="I52" s="22">
        <v>15205</v>
      </c>
      <c r="J52" s="22">
        <v>-26283</v>
      </c>
      <c r="K52" s="23">
        <v>25006</v>
      </c>
      <c r="L52" s="22">
        <v>46883</v>
      </c>
      <c r="M52" s="22">
        <v>-19724</v>
      </c>
      <c r="N52" s="22">
        <v>-85494</v>
      </c>
      <c r="O52" s="23">
        <v>93201</v>
      </c>
      <c r="P52" s="22">
        <v>63171</v>
      </c>
      <c r="Q52" s="22">
        <v>-15027</v>
      </c>
      <c r="R52" s="22">
        <v>-77182</v>
      </c>
      <c r="S52" s="23">
        <v>176620</v>
      </c>
    </row>
    <row r="53" spans="1:19" ht="13.5">
      <c r="A53" s="6" t="s">
        <v>156</v>
      </c>
      <c r="B53" s="22">
        <v>1143330</v>
      </c>
      <c r="C53" s="23">
        <v>666977</v>
      </c>
      <c r="D53" s="22">
        <v>666977</v>
      </c>
      <c r="E53" s="23">
        <v>674145</v>
      </c>
      <c r="F53" s="22">
        <v>674145</v>
      </c>
      <c r="G53" s="23">
        <v>489969</v>
      </c>
      <c r="H53" s="22">
        <v>489969</v>
      </c>
      <c r="I53" s="22">
        <v>489969</v>
      </c>
      <c r="J53" s="22">
        <v>489969</v>
      </c>
      <c r="K53" s="23">
        <v>464962</v>
      </c>
      <c r="L53" s="22">
        <v>464962</v>
      </c>
      <c r="M53" s="22">
        <v>464962</v>
      </c>
      <c r="N53" s="22">
        <v>464962</v>
      </c>
      <c r="O53" s="23">
        <v>371761</v>
      </c>
      <c r="P53" s="22">
        <v>371761</v>
      </c>
      <c r="Q53" s="22">
        <v>371761</v>
      </c>
      <c r="R53" s="22">
        <v>371761</v>
      </c>
      <c r="S53" s="23">
        <v>195141</v>
      </c>
    </row>
    <row r="54" spans="1:19" ht="14.25" thickBot="1">
      <c r="A54" s="6" t="s">
        <v>156</v>
      </c>
      <c r="B54" s="22">
        <v>695687</v>
      </c>
      <c r="C54" s="23">
        <v>1143330</v>
      </c>
      <c r="D54" s="22">
        <v>668197</v>
      </c>
      <c r="E54" s="23">
        <v>666977</v>
      </c>
      <c r="F54" s="22">
        <v>668746</v>
      </c>
      <c r="G54" s="23">
        <v>674145</v>
      </c>
      <c r="H54" s="22">
        <v>630351</v>
      </c>
      <c r="I54" s="22">
        <v>505174</v>
      </c>
      <c r="J54" s="22">
        <v>463685</v>
      </c>
      <c r="K54" s="23">
        <v>489969</v>
      </c>
      <c r="L54" s="22">
        <v>511846</v>
      </c>
      <c r="M54" s="22">
        <v>445238</v>
      </c>
      <c r="N54" s="22">
        <v>379467</v>
      </c>
      <c r="O54" s="23">
        <v>464962</v>
      </c>
      <c r="P54" s="22">
        <v>434932</v>
      </c>
      <c r="Q54" s="22">
        <v>356733</v>
      </c>
      <c r="R54" s="22">
        <v>294578</v>
      </c>
      <c r="S54" s="23">
        <v>371761</v>
      </c>
    </row>
    <row r="55" spans="1:19" ht="14.25" thickTop="1">
      <c r="A55" s="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7" ht="13.5">
      <c r="A57" s="19" t="s">
        <v>105</v>
      </c>
    </row>
    <row r="58" ht="13.5">
      <c r="A58" s="19" t="s">
        <v>106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101</v>
      </c>
      <c r="B2" s="13">
        <v>9927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102</v>
      </c>
      <c r="B3" s="1" t="s">
        <v>103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9</v>
      </c>
      <c r="B4" s="14" t="str">
        <f>HYPERLINK("http://www.kabupro.jp/mark/20140210/S10014KO.htm","四半期報告書")</f>
        <v>四半期報告書</v>
      </c>
      <c r="C4" s="14" t="str">
        <f>HYPERLINK("http://www.kabupro.jp/mark/20131111/S1000EJ9.htm","四半期報告書")</f>
        <v>四半期報告書</v>
      </c>
      <c r="D4" s="14" t="str">
        <f>HYPERLINK("http://www.kabupro.jp/mark/20130812/S000E9V2.htm","四半期報告書")</f>
        <v>四半期報告書</v>
      </c>
      <c r="E4" s="14" t="str">
        <f>HYPERLINK("http://www.kabupro.jp/mark/20140210/S10014KO.htm","四半期報告書")</f>
        <v>四半期報告書</v>
      </c>
      <c r="F4" s="14" t="str">
        <f>HYPERLINK("http://www.kabupro.jp/mark/20130212/S000CP8M.htm","四半期報告書")</f>
        <v>四半期報告書</v>
      </c>
      <c r="G4" s="14" t="str">
        <f>HYPERLINK("http://www.kabupro.jp/mark/20121112/S000C95Y.htm","四半期報告書")</f>
        <v>四半期報告書</v>
      </c>
      <c r="H4" s="14" t="str">
        <f>HYPERLINK("http://www.kabupro.jp/mark/20120813/S000BP7Y.htm","四半期報告書")</f>
        <v>四半期報告書</v>
      </c>
      <c r="I4" s="14" t="str">
        <f>HYPERLINK("http://www.kabupro.jp/mark/20130627/S000DV7A.htm","有価証券報告書")</f>
        <v>有価証券報告書</v>
      </c>
      <c r="J4" s="14" t="str">
        <f>HYPERLINK("http://www.kabupro.jp/mark/20120210/S000A98U.htm","四半期報告書")</f>
        <v>四半期報告書</v>
      </c>
      <c r="K4" s="14" t="str">
        <f>HYPERLINK("http://www.kabupro.jp/mark/20111111/S0009PGK.htm","四半期報告書")</f>
        <v>四半期報告書</v>
      </c>
      <c r="L4" s="14" t="str">
        <f>HYPERLINK("http://www.kabupro.jp/mark/20110812/S00095N5.htm","四半期報告書")</f>
        <v>四半期報告書</v>
      </c>
      <c r="M4" s="14" t="str">
        <f>HYPERLINK("http://www.kabupro.jp/mark/20120627/S000B8V4.htm","有価証券報告書")</f>
        <v>有価証券報告書</v>
      </c>
      <c r="N4" s="14" t="str">
        <f>HYPERLINK("http://www.kabupro.jp/mark/20110210/S0007Q3A.htm","四半期報告書")</f>
        <v>四半期報告書</v>
      </c>
      <c r="O4" s="14" t="str">
        <f>HYPERLINK("http://www.kabupro.jp/mark/20101115/S00077YN.htm","四半期報告書")</f>
        <v>四半期報告書</v>
      </c>
      <c r="P4" s="14" t="str">
        <f>HYPERLINK("http://www.kabupro.jp/mark/20100812/S0006KTP.htm","四半期報告書")</f>
        <v>四半期報告書</v>
      </c>
      <c r="Q4" s="14" t="str">
        <f>HYPERLINK("http://www.kabupro.jp/mark/20110628/S0008Q3Y.htm","有価証券報告書")</f>
        <v>有価証券報告書</v>
      </c>
      <c r="R4" s="14" t="str">
        <f>HYPERLINK("http://www.kabupro.jp/mark/20100212/S00056YA.htm","四半期報告書")</f>
        <v>四半期報告書</v>
      </c>
      <c r="S4" s="14" t="str">
        <f>HYPERLINK("http://www.kabupro.jp/mark/20091113/S0004IZR.htm","四半期報告書")</f>
        <v>四半期報告書</v>
      </c>
      <c r="T4" s="14" t="str">
        <f>HYPERLINK("http://www.kabupro.jp/mark/20090813/S0003WGR.htm","四半期報告書")</f>
        <v>四半期報告書</v>
      </c>
      <c r="U4" s="14" t="str">
        <f>HYPERLINK("http://www.kabupro.jp/mark/20100625/S000624H.htm","有価証券報告書")</f>
        <v>有価証券報告書</v>
      </c>
      <c r="V4" s="14" t="str">
        <f>HYPERLINK("http://www.kabupro.jp/mark/20090213/S0002GLU.htm","四半期報告書")</f>
        <v>四半期報告書</v>
      </c>
      <c r="W4" s="14" t="str">
        <f>HYPERLINK("http://www.kabupro.jp/mark/20081113/S0001QTD.htm","四半期報告書")</f>
        <v>四半期報告書</v>
      </c>
      <c r="X4" s="14" t="str">
        <f>HYPERLINK("http://www.kabupro.jp/mark/20080813/S00012J0.htm","四半期報告書")</f>
        <v>四半期報告書</v>
      </c>
      <c r="Y4" s="14" t="str">
        <f>HYPERLINK("http://www.kabupro.jp/mark/20090625/S0003DL9.htm","有価証券報告書")</f>
        <v>有価証券報告書</v>
      </c>
    </row>
    <row r="5" spans="1:25" ht="14.25" thickBot="1">
      <c r="A5" s="10" t="s">
        <v>10</v>
      </c>
      <c r="B5" s="1" t="s">
        <v>16</v>
      </c>
      <c r="C5" s="1" t="s">
        <v>19</v>
      </c>
      <c r="D5" s="1" t="s">
        <v>21</v>
      </c>
      <c r="E5" s="1" t="s">
        <v>16</v>
      </c>
      <c r="F5" s="1" t="s">
        <v>25</v>
      </c>
      <c r="G5" s="1" t="s">
        <v>27</v>
      </c>
      <c r="H5" s="1" t="s">
        <v>29</v>
      </c>
      <c r="I5" s="1" t="s">
        <v>31</v>
      </c>
      <c r="J5" s="1" t="s">
        <v>33</v>
      </c>
      <c r="K5" s="1" t="s">
        <v>35</v>
      </c>
      <c r="L5" s="1" t="s">
        <v>37</v>
      </c>
      <c r="M5" s="1" t="s">
        <v>39</v>
      </c>
      <c r="N5" s="1" t="s">
        <v>41</v>
      </c>
      <c r="O5" s="1" t="s">
        <v>43</v>
      </c>
      <c r="P5" s="1" t="s">
        <v>45</v>
      </c>
      <c r="Q5" s="1" t="s">
        <v>47</v>
      </c>
      <c r="R5" s="1" t="s">
        <v>49</v>
      </c>
      <c r="S5" s="1" t="s">
        <v>51</v>
      </c>
      <c r="T5" s="1" t="s">
        <v>53</v>
      </c>
      <c r="U5" s="1" t="s">
        <v>55</v>
      </c>
      <c r="V5" s="1" t="s">
        <v>57</v>
      </c>
      <c r="W5" s="1" t="s">
        <v>59</v>
      </c>
      <c r="X5" s="1" t="s">
        <v>61</v>
      </c>
      <c r="Y5" s="1" t="s">
        <v>63</v>
      </c>
    </row>
    <row r="6" spans="1:25" ht="15" thickBot="1" thickTop="1">
      <c r="A6" s="9" t="s">
        <v>11</v>
      </c>
      <c r="B6" s="17" t="s">
        <v>104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12</v>
      </c>
      <c r="B7" s="13" t="s">
        <v>17</v>
      </c>
      <c r="C7" s="13" t="s">
        <v>17</v>
      </c>
      <c r="D7" s="13" t="s">
        <v>17</v>
      </c>
      <c r="E7" s="15" t="s">
        <v>23</v>
      </c>
      <c r="F7" s="13" t="s">
        <v>17</v>
      </c>
      <c r="G7" s="13" t="s">
        <v>17</v>
      </c>
      <c r="H7" s="13" t="s">
        <v>17</v>
      </c>
      <c r="I7" s="15" t="s">
        <v>23</v>
      </c>
      <c r="J7" s="13" t="s">
        <v>17</v>
      </c>
      <c r="K7" s="13" t="s">
        <v>17</v>
      </c>
      <c r="L7" s="13" t="s">
        <v>17</v>
      </c>
      <c r="M7" s="15" t="s">
        <v>23</v>
      </c>
      <c r="N7" s="13" t="s">
        <v>17</v>
      </c>
      <c r="O7" s="13" t="s">
        <v>17</v>
      </c>
      <c r="P7" s="13" t="s">
        <v>17</v>
      </c>
      <c r="Q7" s="15" t="s">
        <v>23</v>
      </c>
      <c r="R7" s="13" t="s">
        <v>17</v>
      </c>
      <c r="S7" s="13" t="s">
        <v>17</v>
      </c>
      <c r="T7" s="13" t="s">
        <v>17</v>
      </c>
      <c r="U7" s="15" t="s">
        <v>23</v>
      </c>
      <c r="V7" s="13" t="s">
        <v>17</v>
      </c>
      <c r="W7" s="13" t="s">
        <v>17</v>
      </c>
      <c r="X7" s="13" t="s">
        <v>17</v>
      </c>
      <c r="Y7" s="15" t="s">
        <v>23</v>
      </c>
    </row>
    <row r="8" spans="1:25" ht="13.5">
      <c r="A8" s="12" t="s">
        <v>13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</row>
    <row r="9" spans="1:25" ht="13.5">
      <c r="A9" s="12" t="s">
        <v>14</v>
      </c>
      <c r="B9" s="1" t="s">
        <v>18</v>
      </c>
      <c r="C9" s="1" t="s">
        <v>20</v>
      </c>
      <c r="D9" s="1" t="s">
        <v>22</v>
      </c>
      <c r="E9" s="16" t="s">
        <v>24</v>
      </c>
      <c r="F9" s="1" t="s">
        <v>26</v>
      </c>
      <c r="G9" s="1" t="s">
        <v>28</v>
      </c>
      <c r="H9" s="1" t="s">
        <v>30</v>
      </c>
      <c r="I9" s="16" t="s">
        <v>32</v>
      </c>
      <c r="J9" s="1" t="s">
        <v>34</v>
      </c>
      <c r="K9" s="1" t="s">
        <v>36</v>
      </c>
      <c r="L9" s="1" t="s">
        <v>38</v>
      </c>
      <c r="M9" s="16" t="s">
        <v>40</v>
      </c>
      <c r="N9" s="1" t="s">
        <v>42</v>
      </c>
      <c r="O9" s="1" t="s">
        <v>44</v>
      </c>
      <c r="P9" s="1" t="s">
        <v>46</v>
      </c>
      <c r="Q9" s="16" t="s">
        <v>48</v>
      </c>
      <c r="R9" s="1" t="s">
        <v>50</v>
      </c>
      <c r="S9" s="1" t="s">
        <v>52</v>
      </c>
      <c r="T9" s="1" t="s">
        <v>54</v>
      </c>
      <c r="U9" s="16" t="s">
        <v>56</v>
      </c>
      <c r="V9" s="1" t="s">
        <v>58</v>
      </c>
      <c r="W9" s="1" t="s">
        <v>60</v>
      </c>
      <c r="X9" s="1" t="s">
        <v>62</v>
      </c>
      <c r="Y9" s="16" t="s">
        <v>64</v>
      </c>
    </row>
    <row r="10" spans="1:25" ht="14.25" thickBot="1">
      <c r="A10" s="12" t="s">
        <v>15</v>
      </c>
      <c r="B10" s="1" t="s">
        <v>66</v>
      </c>
      <c r="C10" s="1" t="s">
        <v>66</v>
      </c>
      <c r="D10" s="1" t="s">
        <v>66</v>
      </c>
      <c r="E10" s="16" t="s">
        <v>66</v>
      </c>
      <c r="F10" s="1" t="s">
        <v>66</v>
      </c>
      <c r="G10" s="1" t="s">
        <v>66</v>
      </c>
      <c r="H10" s="1" t="s">
        <v>66</v>
      </c>
      <c r="I10" s="16" t="s">
        <v>66</v>
      </c>
      <c r="J10" s="1" t="s">
        <v>66</v>
      </c>
      <c r="K10" s="1" t="s">
        <v>66</v>
      </c>
      <c r="L10" s="1" t="s">
        <v>66</v>
      </c>
      <c r="M10" s="16" t="s">
        <v>66</v>
      </c>
      <c r="N10" s="1" t="s">
        <v>66</v>
      </c>
      <c r="O10" s="1" t="s">
        <v>66</v>
      </c>
      <c r="P10" s="1" t="s">
        <v>66</v>
      </c>
      <c r="Q10" s="16" t="s">
        <v>66</v>
      </c>
      <c r="R10" s="1" t="s">
        <v>66</v>
      </c>
      <c r="S10" s="1" t="s">
        <v>66</v>
      </c>
      <c r="T10" s="1" t="s">
        <v>66</v>
      </c>
      <c r="U10" s="16" t="s">
        <v>66</v>
      </c>
      <c r="V10" s="1" t="s">
        <v>66</v>
      </c>
      <c r="W10" s="1" t="s">
        <v>66</v>
      </c>
      <c r="X10" s="1" t="s">
        <v>66</v>
      </c>
      <c r="Y10" s="16" t="s">
        <v>66</v>
      </c>
    </row>
    <row r="11" spans="1:25" ht="14.25" thickTop="1">
      <c r="A11" s="8" t="s">
        <v>65</v>
      </c>
      <c r="B11" s="20">
        <v>630173</v>
      </c>
      <c r="C11" s="20">
        <v>695687</v>
      </c>
      <c r="D11" s="20">
        <v>798361</v>
      </c>
      <c r="E11" s="21">
        <v>1143330</v>
      </c>
      <c r="F11" s="20">
        <v>773650</v>
      </c>
      <c r="G11" s="20">
        <v>668197</v>
      </c>
      <c r="H11" s="20">
        <v>651548</v>
      </c>
      <c r="I11" s="21">
        <v>666977</v>
      </c>
      <c r="J11" s="20">
        <v>635056</v>
      </c>
      <c r="K11" s="20">
        <v>668746</v>
      </c>
      <c r="L11" s="20">
        <v>689121</v>
      </c>
      <c r="M11" s="21">
        <v>674145</v>
      </c>
      <c r="N11" s="20">
        <v>630351</v>
      </c>
      <c r="O11" s="20">
        <v>505174</v>
      </c>
      <c r="P11" s="20">
        <v>473685</v>
      </c>
      <c r="Q11" s="21">
        <v>499969</v>
      </c>
      <c r="R11" s="20">
        <v>521846</v>
      </c>
      <c r="S11" s="20">
        <v>455238</v>
      </c>
      <c r="T11" s="20">
        <v>389467</v>
      </c>
      <c r="U11" s="21">
        <v>474962</v>
      </c>
      <c r="V11" s="20">
        <v>444932</v>
      </c>
      <c r="W11" s="20">
        <v>366733</v>
      </c>
      <c r="X11" s="20">
        <v>304578</v>
      </c>
      <c r="Y11" s="21">
        <v>381761</v>
      </c>
    </row>
    <row r="12" spans="1:25" ht="13.5">
      <c r="A12" s="2" t="s">
        <v>67</v>
      </c>
      <c r="B12" s="22">
        <v>24139</v>
      </c>
      <c r="C12" s="22">
        <v>17972</v>
      </c>
      <c r="D12" s="22">
        <v>16932</v>
      </c>
      <c r="E12" s="23">
        <v>18767</v>
      </c>
      <c r="F12" s="22">
        <v>21373</v>
      </c>
      <c r="G12" s="22">
        <v>17537</v>
      </c>
      <c r="H12" s="22">
        <v>25587</v>
      </c>
      <c r="I12" s="23">
        <v>21240</v>
      </c>
      <c r="J12" s="22">
        <v>20806</v>
      </c>
      <c r="K12" s="22">
        <v>18113</v>
      </c>
      <c r="L12" s="22">
        <v>28304</v>
      </c>
      <c r="M12" s="23">
        <v>25233</v>
      </c>
      <c r="N12" s="22">
        <v>22676</v>
      </c>
      <c r="O12" s="22">
        <v>16643</v>
      </c>
      <c r="P12" s="22">
        <v>16092</v>
      </c>
      <c r="Q12" s="23">
        <v>18717</v>
      </c>
      <c r="R12" s="22">
        <v>24542</v>
      </c>
      <c r="S12" s="22">
        <v>16045</v>
      </c>
      <c r="T12" s="22">
        <v>18695</v>
      </c>
      <c r="U12" s="23">
        <v>15411</v>
      </c>
      <c r="V12" s="22">
        <v>20603</v>
      </c>
      <c r="W12" s="22">
        <v>27734</v>
      </c>
      <c r="X12" s="22">
        <v>11684</v>
      </c>
      <c r="Y12" s="23">
        <v>19063</v>
      </c>
    </row>
    <row r="13" spans="1:25" ht="13.5">
      <c r="A13" s="2" t="s">
        <v>68</v>
      </c>
      <c r="B13" s="22">
        <v>339121</v>
      </c>
      <c r="C13" s="22">
        <v>338686</v>
      </c>
      <c r="D13" s="22">
        <v>341687</v>
      </c>
      <c r="E13" s="23">
        <v>350379</v>
      </c>
      <c r="F13" s="22">
        <v>374942</v>
      </c>
      <c r="G13" s="22">
        <v>404534</v>
      </c>
      <c r="H13" s="22">
        <v>443852</v>
      </c>
      <c r="I13" s="23">
        <v>436129</v>
      </c>
      <c r="J13" s="22">
        <v>452956</v>
      </c>
      <c r="K13" s="22">
        <v>438189</v>
      </c>
      <c r="L13" s="22">
        <v>448860</v>
      </c>
      <c r="M13" s="23">
        <v>455674</v>
      </c>
      <c r="N13" s="22">
        <v>486999</v>
      </c>
      <c r="O13" s="22">
        <v>510790</v>
      </c>
      <c r="P13" s="22">
        <v>540652</v>
      </c>
      <c r="Q13" s="23">
        <v>547751</v>
      </c>
      <c r="R13" s="22">
        <v>551722</v>
      </c>
      <c r="S13" s="22">
        <v>559285</v>
      </c>
      <c r="T13" s="22">
        <v>594333</v>
      </c>
      <c r="U13" s="23">
        <v>624825</v>
      </c>
      <c r="V13" s="22">
        <v>656023</v>
      </c>
      <c r="W13" s="22">
        <v>631291</v>
      </c>
      <c r="X13" s="22">
        <v>572822</v>
      </c>
      <c r="Y13" s="23">
        <v>553286</v>
      </c>
    </row>
    <row r="14" spans="1:25" ht="13.5">
      <c r="A14" s="2" t="s">
        <v>69</v>
      </c>
      <c r="B14" s="22">
        <v>145051</v>
      </c>
      <c r="C14" s="22">
        <v>106550</v>
      </c>
      <c r="D14" s="22">
        <v>88022</v>
      </c>
      <c r="E14" s="23">
        <v>92753</v>
      </c>
      <c r="F14" s="22">
        <v>151885</v>
      </c>
      <c r="G14" s="22">
        <v>167368</v>
      </c>
      <c r="H14" s="22">
        <v>160316</v>
      </c>
      <c r="I14" s="23">
        <v>8782</v>
      </c>
      <c r="J14" s="22">
        <v>180592</v>
      </c>
      <c r="K14" s="22">
        <v>181231</v>
      </c>
      <c r="L14" s="22">
        <v>190061</v>
      </c>
      <c r="M14" s="23">
        <v>7969</v>
      </c>
      <c r="N14" s="22">
        <v>173530</v>
      </c>
      <c r="O14" s="22">
        <v>169693</v>
      </c>
      <c r="P14" s="22">
        <v>173892</v>
      </c>
      <c r="Q14" s="23">
        <v>8772</v>
      </c>
      <c r="R14" s="22">
        <v>147813</v>
      </c>
      <c r="S14" s="22">
        <v>144668</v>
      </c>
      <c r="T14" s="22">
        <v>147279</v>
      </c>
      <c r="U14" s="23">
        <v>1148</v>
      </c>
      <c r="V14" s="22">
        <v>158349</v>
      </c>
      <c r="W14" s="22">
        <v>166705</v>
      </c>
      <c r="X14" s="22">
        <v>163509</v>
      </c>
      <c r="Y14" s="23">
        <v>1101</v>
      </c>
    </row>
    <row r="15" spans="1:25" ht="13.5">
      <c r="A15" s="2" t="s">
        <v>70</v>
      </c>
      <c r="B15" s="22">
        <v>1138485</v>
      </c>
      <c r="C15" s="22">
        <v>1158897</v>
      </c>
      <c r="D15" s="22">
        <v>1245004</v>
      </c>
      <c r="E15" s="23">
        <v>1605230</v>
      </c>
      <c r="F15" s="22">
        <v>1321851</v>
      </c>
      <c r="G15" s="22">
        <v>1257637</v>
      </c>
      <c r="H15" s="22">
        <v>1281305</v>
      </c>
      <c r="I15" s="23">
        <v>1296022</v>
      </c>
      <c r="J15" s="22">
        <v>1289411</v>
      </c>
      <c r="K15" s="22">
        <v>1306281</v>
      </c>
      <c r="L15" s="22">
        <v>1356347</v>
      </c>
      <c r="M15" s="23">
        <v>1348070</v>
      </c>
      <c r="N15" s="22">
        <v>1313558</v>
      </c>
      <c r="O15" s="22">
        <v>1202302</v>
      </c>
      <c r="P15" s="22">
        <v>1204323</v>
      </c>
      <c r="Q15" s="23">
        <v>1237915</v>
      </c>
      <c r="R15" s="22">
        <v>1245924</v>
      </c>
      <c r="S15" s="22">
        <v>1175236</v>
      </c>
      <c r="T15" s="22">
        <v>1149775</v>
      </c>
      <c r="U15" s="23">
        <v>1265466</v>
      </c>
      <c r="V15" s="22">
        <v>1279909</v>
      </c>
      <c r="W15" s="22">
        <v>1192464</v>
      </c>
      <c r="X15" s="22">
        <v>1052594</v>
      </c>
      <c r="Y15" s="23">
        <v>1114218</v>
      </c>
    </row>
    <row r="16" spans="1:25" ht="13.5">
      <c r="A16" s="3" t="s">
        <v>71</v>
      </c>
      <c r="B16" s="22">
        <v>375460</v>
      </c>
      <c r="C16" s="22">
        <v>350457</v>
      </c>
      <c r="D16" s="22">
        <v>374012</v>
      </c>
      <c r="E16" s="23">
        <v>361910</v>
      </c>
      <c r="F16" s="22">
        <v>376492</v>
      </c>
      <c r="G16" s="22">
        <v>388352</v>
      </c>
      <c r="H16" s="22">
        <v>391759</v>
      </c>
      <c r="I16" s="23">
        <v>403176</v>
      </c>
      <c r="J16" s="22">
        <v>420976</v>
      </c>
      <c r="K16" s="22">
        <v>422105</v>
      </c>
      <c r="L16" s="22">
        <v>388259</v>
      </c>
      <c r="M16" s="23">
        <v>386379</v>
      </c>
      <c r="N16" s="22">
        <v>394115</v>
      </c>
      <c r="O16" s="22">
        <v>404471</v>
      </c>
      <c r="P16" s="22">
        <v>411267</v>
      </c>
      <c r="Q16" s="23">
        <v>408412</v>
      </c>
      <c r="R16" s="22">
        <v>420708</v>
      </c>
      <c r="S16" s="22">
        <v>383295</v>
      </c>
      <c r="T16" s="22">
        <v>394348</v>
      </c>
      <c r="U16" s="23">
        <v>402917</v>
      </c>
      <c r="V16" s="22">
        <v>414950</v>
      </c>
      <c r="W16" s="22">
        <v>411594</v>
      </c>
      <c r="X16" s="22">
        <v>390251</v>
      </c>
      <c r="Y16" s="23">
        <v>357652</v>
      </c>
    </row>
    <row r="17" spans="1:25" ht="13.5">
      <c r="A17" s="3" t="s">
        <v>72</v>
      </c>
      <c r="B17" s="22">
        <v>382457</v>
      </c>
      <c r="C17" s="22">
        <v>382457</v>
      </c>
      <c r="D17" s="22">
        <v>382457</v>
      </c>
      <c r="E17" s="23">
        <v>571202</v>
      </c>
      <c r="F17" s="22">
        <v>583125</v>
      </c>
      <c r="G17" s="22">
        <v>583125</v>
      </c>
      <c r="H17" s="22">
        <v>583125</v>
      </c>
      <c r="I17" s="23">
        <v>583125</v>
      </c>
      <c r="J17" s="22">
        <v>583125</v>
      </c>
      <c r="K17" s="22">
        <v>583125</v>
      </c>
      <c r="L17" s="22">
        <v>583125</v>
      </c>
      <c r="M17" s="23">
        <v>583125</v>
      </c>
      <c r="N17" s="22">
        <v>583125</v>
      </c>
      <c r="O17" s="22">
        <v>583125</v>
      </c>
      <c r="P17" s="22">
        <v>583125</v>
      </c>
      <c r="Q17" s="23">
        <v>583125</v>
      </c>
      <c r="R17" s="22">
        <v>583125</v>
      </c>
      <c r="S17" s="22">
        <v>583125</v>
      </c>
      <c r="T17" s="22">
        <v>583125</v>
      </c>
      <c r="U17" s="23">
        <v>583125</v>
      </c>
      <c r="V17" s="22">
        <v>583125</v>
      </c>
      <c r="W17" s="22">
        <v>583125</v>
      </c>
      <c r="X17" s="22">
        <v>583125</v>
      </c>
      <c r="Y17" s="23">
        <v>583125</v>
      </c>
    </row>
    <row r="18" spans="1:25" ht="13.5">
      <c r="A18" s="3" t="s">
        <v>73</v>
      </c>
      <c r="B18" s="22">
        <v>59544</v>
      </c>
      <c r="C18" s="22">
        <v>51673</v>
      </c>
      <c r="D18" s="22">
        <v>57594</v>
      </c>
      <c r="E18" s="23">
        <v>56165</v>
      </c>
      <c r="F18" s="22">
        <v>62355</v>
      </c>
      <c r="G18" s="22">
        <v>68347</v>
      </c>
      <c r="H18" s="22">
        <v>72191</v>
      </c>
      <c r="I18" s="23"/>
      <c r="J18" s="22">
        <v>73856</v>
      </c>
      <c r="K18" s="22">
        <v>65567</v>
      </c>
      <c r="L18" s="22">
        <v>71382</v>
      </c>
      <c r="M18" s="23"/>
      <c r="N18" s="22"/>
      <c r="O18" s="22"/>
      <c r="P18" s="22"/>
      <c r="Q18" s="23"/>
      <c r="R18" s="22"/>
      <c r="S18" s="22"/>
      <c r="T18" s="22"/>
      <c r="U18" s="23"/>
      <c r="V18" s="22"/>
      <c r="W18" s="22"/>
      <c r="X18" s="22"/>
      <c r="Y18" s="23"/>
    </row>
    <row r="19" spans="1:25" ht="13.5">
      <c r="A19" s="3" t="s">
        <v>74</v>
      </c>
      <c r="B19" s="22">
        <v>817461</v>
      </c>
      <c r="C19" s="22">
        <v>784588</v>
      </c>
      <c r="D19" s="22">
        <v>814064</v>
      </c>
      <c r="E19" s="23">
        <v>989277</v>
      </c>
      <c r="F19" s="22">
        <v>1021973</v>
      </c>
      <c r="G19" s="22">
        <v>1039825</v>
      </c>
      <c r="H19" s="22">
        <v>1047075</v>
      </c>
      <c r="I19" s="23">
        <v>1063087</v>
      </c>
      <c r="J19" s="22">
        <v>1077959</v>
      </c>
      <c r="K19" s="22">
        <v>1070798</v>
      </c>
      <c r="L19" s="22">
        <v>1042768</v>
      </c>
      <c r="M19" s="23">
        <v>1046915</v>
      </c>
      <c r="N19" s="22">
        <v>1049272</v>
      </c>
      <c r="O19" s="22">
        <v>1063590</v>
      </c>
      <c r="P19" s="22">
        <v>1074782</v>
      </c>
      <c r="Q19" s="23">
        <v>1077864</v>
      </c>
      <c r="R19" s="22">
        <v>1097888</v>
      </c>
      <c r="S19" s="22">
        <v>1053306</v>
      </c>
      <c r="T19" s="22">
        <v>1068643</v>
      </c>
      <c r="U19" s="23">
        <v>1078325</v>
      </c>
      <c r="V19" s="22">
        <v>1098541</v>
      </c>
      <c r="W19" s="22">
        <v>1089397</v>
      </c>
      <c r="X19" s="22">
        <v>1057435</v>
      </c>
      <c r="Y19" s="23">
        <v>976657</v>
      </c>
    </row>
    <row r="20" spans="1:25" ht="13.5">
      <c r="A20" s="2" t="s">
        <v>75</v>
      </c>
      <c r="B20" s="22">
        <v>20427</v>
      </c>
      <c r="C20" s="22">
        <v>22034</v>
      </c>
      <c r="D20" s="22">
        <v>23641</v>
      </c>
      <c r="E20" s="23">
        <v>23425</v>
      </c>
      <c r="F20" s="22">
        <v>21742</v>
      </c>
      <c r="G20" s="22">
        <v>21749</v>
      </c>
      <c r="H20" s="22">
        <v>21479</v>
      </c>
      <c r="I20" s="23">
        <v>16263</v>
      </c>
      <c r="J20" s="22">
        <v>17217</v>
      </c>
      <c r="K20" s="22">
        <v>18171</v>
      </c>
      <c r="L20" s="22">
        <v>19126</v>
      </c>
      <c r="M20" s="23">
        <v>20080</v>
      </c>
      <c r="N20" s="22">
        <v>21035</v>
      </c>
      <c r="O20" s="22">
        <v>21989</v>
      </c>
      <c r="P20" s="22">
        <v>22943</v>
      </c>
      <c r="Q20" s="23">
        <v>5816</v>
      </c>
      <c r="R20" s="22">
        <v>5896</v>
      </c>
      <c r="S20" s="22">
        <v>4774</v>
      </c>
      <c r="T20" s="22">
        <v>4816</v>
      </c>
      <c r="U20" s="23">
        <v>4996</v>
      </c>
      <c r="V20" s="22">
        <v>5212</v>
      </c>
      <c r="W20" s="22">
        <v>5488</v>
      </c>
      <c r="X20" s="22">
        <v>5822</v>
      </c>
      <c r="Y20" s="23">
        <v>6098</v>
      </c>
    </row>
    <row r="21" spans="1:25" ht="13.5">
      <c r="A21" s="3" t="s">
        <v>76</v>
      </c>
      <c r="B21" s="22">
        <v>58767</v>
      </c>
      <c r="C21" s="22">
        <v>100541</v>
      </c>
      <c r="D21" s="22">
        <v>105915</v>
      </c>
      <c r="E21" s="23">
        <v>109370</v>
      </c>
      <c r="F21" s="22">
        <v>337661</v>
      </c>
      <c r="G21" s="22"/>
      <c r="H21" s="22"/>
      <c r="I21" s="23">
        <v>319799</v>
      </c>
      <c r="J21" s="22"/>
      <c r="K21" s="22"/>
      <c r="L21" s="22"/>
      <c r="M21" s="23">
        <v>206535</v>
      </c>
      <c r="N21" s="22"/>
      <c r="O21" s="22"/>
      <c r="P21" s="22"/>
      <c r="Q21" s="23">
        <v>212205</v>
      </c>
      <c r="R21" s="22"/>
      <c r="S21" s="22"/>
      <c r="T21" s="22"/>
      <c r="U21" s="23">
        <v>128773</v>
      </c>
      <c r="V21" s="22"/>
      <c r="W21" s="22"/>
      <c r="X21" s="22"/>
      <c r="Y21" s="23">
        <v>162151</v>
      </c>
    </row>
    <row r="22" spans="1:25" ht="13.5">
      <c r="A22" s="3" t="s">
        <v>77</v>
      </c>
      <c r="B22" s="22">
        <v>560349</v>
      </c>
      <c r="C22" s="22">
        <v>558981</v>
      </c>
      <c r="D22" s="22">
        <v>580724</v>
      </c>
      <c r="E22" s="23">
        <v>605770</v>
      </c>
      <c r="F22" s="22">
        <v>612955</v>
      </c>
      <c r="G22" s="22">
        <v>619951</v>
      </c>
      <c r="H22" s="22">
        <v>641427</v>
      </c>
      <c r="I22" s="23">
        <v>648424</v>
      </c>
      <c r="J22" s="22">
        <v>665128</v>
      </c>
      <c r="K22" s="22">
        <v>675197</v>
      </c>
      <c r="L22" s="22">
        <v>678604</v>
      </c>
      <c r="M22" s="23">
        <v>691091</v>
      </c>
      <c r="N22" s="22">
        <v>703718</v>
      </c>
      <c r="O22" s="22">
        <v>716297</v>
      </c>
      <c r="P22" s="22">
        <v>728829</v>
      </c>
      <c r="Q22" s="23">
        <v>748447</v>
      </c>
      <c r="R22" s="22"/>
      <c r="S22" s="22"/>
      <c r="T22" s="22"/>
      <c r="U22" s="23">
        <v>808805</v>
      </c>
      <c r="V22" s="22"/>
      <c r="W22" s="22"/>
      <c r="X22" s="22"/>
      <c r="Y22" s="23">
        <v>859956</v>
      </c>
    </row>
    <row r="23" spans="1:25" ht="13.5">
      <c r="A23" s="3" t="s">
        <v>69</v>
      </c>
      <c r="B23" s="22">
        <v>40511</v>
      </c>
      <c r="C23" s="22">
        <v>42515</v>
      </c>
      <c r="D23" s="22">
        <v>44366</v>
      </c>
      <c r="E23" s="23">
        <v>47250</v>
      </c>
      <c r="F23" s="22">
        <v>49567</v>
      </c>
      <c r="G23" s="22">
        <v>333726</v>
      </c>
      <c r="H23" s="22">
        <v>358568</v>
      </c>
      <c r="I23" s="23"/>
      <c r="J23" s="22">
        <v>315379</v>
      </c>
      <c r="K23" s="22">
        <v>322694</v>
      </c>
      <c r="L23" s="22">
        <v>296392</v>
      </c>
      <c r="M23" s="23"/>
      <c r="N23" s="22">
        <v>312960</v>
      </c>
      <c r="O23" s="22">
        <v>264693</v>
      </c>
      <c r="P23" s="22">
        <v>256038</v>
      </c>
      <c r="Q23" s="23"/>
      <c r="R23" s="22">
        <v>245461</v>
      </c>
      <c r="S23" s="22">
        <v>241435</v>
      </c>
      <c r="T23" s="22">
        <v>230180</v>
      </c>
      <c r="U23" s="23">
        <v>1047</v>
      </c>
      <c r="V23" s="22">
        <v>226869</v>
      </c>
      <c r="W23" s="22">
        <v>256086</v>
      </c>
      <c r="X23" s="22">
        <v>312865</v>
      </c>
      <c r="Y23" s="23">
        <v>1047</v>
      </c>
    </row>
    <row r="24" spans="1:25" ht="13.5">
      <c r="A24" s="3" t="s">
        <v>78</v>
      </c>
      <c r="B24" s="22">
        <v>659628</v>
      </c>
      <c r="C24" s="22">
        <v>702038</v>
      </c>
      <c r="D24" s="22">
        <v>731006</v>
      </c>
      <c r="E24" s="23">
        <v>762390</v>
      </c>
      <c r="F24" s="22">
        <v>1000184</v>
      </c>
      <c r="G24" s="22">
        <v>953678</v>
      </c>
      <c r="H24" s="22">
        <v>999995</v>
      </c>
      <c r="I24" s="23">
        <v>1024944</v>
      </c>
      <c r="J24" s="22">
        <v>980508</v>
      </c>
      <c r="K24" s="22">
        <v>997892</v>
      </c>
      <c r="L24" s="22">
        <v>974997</v>
      </c>
      <c r="M24" s="23">
        <v>966545</v>
      </c>
      <c r="N24" s="22">
        <v>1016678</v>
      </c>
      <c r="O24" s="22">
        <v>980991</v>
      </c>
      <c r="P24" s="22">
        <v>984867</v>
      </c>
      <c r="Q24" s="23">
        <v>1037779</v>
      </c>
      <c r="R24" s="22">
        <v>1008590</v>
      </c>
      <c r="S24" s="22">
        <v>1007102</v>
      </c>
      <c r="T24" s="22">
        <v>1029339</v>
      </c>
      <c r="U24" s="23">
        <v>1028382</v>
      </c>
      <c r="V24" s="22">
        <v>1046117</v>
      </c>
      <c r="W24" s="22">
        <v>1083907</v>
      </c>
      <c r="X24" s="22">
        <v>1159200</v>
      </c>
      <c r="Y24" s="23">
        <v>1131221</v>
      </c>
    </row>
    <row r="25" spans="1:25" ht="13.5">
      <c r="A25" s="2" t="s">
        <v>79</v>
      </c>
      <c r="B25" s="22">
        <v>1497518</v>
      </c>
      <c r="C25" s="22">
        <v>1508661</v>
      </c>
      <c r="D25" s="22">
        <v>1568712</v>
      </c>
      <c r="E25" s="23">
        <v>1775093</v>
      </c>
      <c r="F25" s="22">
        <v>2043900</v>
      </c>
      <c r="G25" s="22">
        <v>2015253</v>
      </c>
      <c r="H25" s="22">
        <v>2068550</v>
      </c>
      <c r="I25" s="23">
        <v>2104294</v>
      </c>
      <c r="J25" s="22">
        <v>2075684</v>
      </c>
      <c r="K25" s="22">
        <v>2086862</v>
      </c>
      <c r="L25" s="22">
        <v>2036892</v>
      </c>
      <c r="M25" s="23">
        <v>2033541</v>
      </c>
      <c r="N25" s="22">
        <v>2086985</v>
      </c>
      <c r="O25" s="22">
        <v>2066571</v>
      </c>
      <c r="P25" s="22">
        <v>2082593</v>
      </c>
      <c r="Q25" s="23">
        <v>2121460</v>
      </c>
      <c r="R25" s="22">
        <v>2112375</v>
      </c>
      <c r="S25" s="22">
        <v>2065183</v>
      </c>
      <c r="T25" s="22">
        <v>2102799</v>
      </c>
      <c r="U25" s="23">
        <v>2111703</v>
      </c>
      <c r="V25" s="22">
        <v>2149871</v>
      </c>
      <c r="W25" s="22">
        <v>2178793</v>
      </c>
      <c r="X25" s="22">
        <v>2222459</v>
      </c>
      <c r="Y25" s="23">
        <v>2113977</v>
      </c>
    </row>
    <row r="26" spans="1:25" ht="14.25" thickBot="1">
      <c r="A26" s="4" t="s">
        <v>80</v>
      </c>
      <c r="B26" s="24">
        <v>2636004</v>
      </c>
      <c r="C26" s="24">
        <v>2667559</v>
      </c>
      <c r="D26" s="24">
        <v>2813716</v>
      </c>
      <c r="E26" s="25">
        <v>3380324</v>
      </c>
      <c r="F26" s="24">
        <v>3365751</v>
      </c>
      <c r="G26" s="24">
        <v>3272890</v>
      </c>
      <c r="H26" s="24">
        <v>3349855</v>
      </c>
      <c r="I26" s="25">
        <v>3400317</v>
      </c>
      <c r="J26" s="24">
        <v>3365095</v>
      </c>
      <c r="K26" s="24">
        <v>3393143</v>
      </c>
      <c r="L26" s="24">
        <v>3393239</v>
      </c>
      <c r="M26" s="25">
        <v>3381612</v>
      </c>
      <c r="N26" s="24">
        <v>3400544</v>
      </c>
      <c r="O26" s="24">
        <v>3268874</v>
      </c>
      <c r="P26" s="24">
        <v>3286916</v>
      </c>
      <c r="Q26" s="25">
        <v>3359375</v>
      </c>
      <c r="R26" s="24">
        <v>3358299</v>
      </c>
      <c r="S26" s="24">
        <v>3240420</v>
      </c>
      <c r="T26" s="24">
        <v>3252575</v>
      </c>
      <c r="U26" s="25">
        <v>3377169</v>
      </c>
      <c r="V26" s="24">
        <v>3429781</v>
      </c>
      <c r="W26" s="24">
        <v>3371257</v>
      </c>
      <c r="X26" s="24">
        <v>3275053</v>
      </c>
      <c r="Y26" s="25">
        <v>3228196</v>
      </c>
    </row>
    <row r="27" spans="1:25" ht="14.25" thickTop="1">
      <c r="A27" s="2" t="s">
        <v>81</v>
      </c>
      <c r="B27" s="22">
        <v>14094</v>
      </c>
      <c r="C27" s="22">
        <v>12372</v>
      </c>
      <c r="D27" s="22">
        <v>10377</v>
      </c>
      <c r="E27" s="23">
        <v>11518</v>
      </c>
      <c r="F27" s="22">
        <v>20808</v>
      </c>
      <c r="G27" s="22">
        <v>8174</v>
      </c>
      <c r="H27" s="22">
        <v>23675</v>
      </c>
      <c r="I27" s="23">
        <v>19710</v>
      </c>
      <c r="J27" s="22">
        <v>28757</v>
      </c>
      <c r="K27" s="22">
        <v>8363</v>
      </c>
      <c r="L27" s="22">
        <v>6902</v>
      </c>
      <c r="M27" s="23">
        <v>5714</v>
      </c>
      <c r="N27" s="22">
        <v>6430</v>
      </c>
      <c r="O27" s="22">
        <v>3998</v>
      </c>
      <c r="P27" s="22">
        <v>4431</v>
      </c>
      <c r="Q27" s="23">
        <v>6524</v>
      </c>
      <c r="R27" s="22">
        <v>9811</v>
      </c>
      <c r="S27" s="22">
        <v>5507</v>
      </c>
      <c r="T27" s="22">
        <v>6365</v>
      </c>
      <c r="U27" s="23">
        <v>4309</v>
      </c>
      <c r="V27" s="22">
        <v>12906</v>
      </c>
      <c r="W27" s="22">
        <v>6590</v>
      </c>
      <c r="X27" s="22">
        <v>11636</v>
      </c>
      <c r="Y27" s="23">
        <v>9096</v>
      </c>
    </row>
    <row r="28" spans="1:25" ht="13.5">
      <c r="A28" s="2" t="s">
        <v>82</v>
      </c>
      <c r="B28" s="22"/>
      <c r="C28" s="22">
        <v>100000</v>
      </c>
      <c r="D28" s="22">
        <v>200000</v>
      </c>
      <c r="E28" s="23">
        <v>200000</v>
      </c>
      <c r="F28" s="22">
        <v>200000</v>
      </c>
      <c r="G28" s="22"/>
      <c r="H28" s="22"/>
      <c r="I28" s="23"/>
      <c r="J28" s="22"/>
      <c r="K28" s="22"/>
      <c r="L28" s="22"/>
      <c r="M28" s="23"/>
      <c r="N28" s="22"/>
      <c r="O28" s="22"/>
      <c r="P28" s="22"/>
      <c r="Q28" s="23"/>
      <c r="R28" s="22"/>
      <c r="S28" s="22"/>
      <c r="T28" s="22"/>
      <c r="U28" s="23"/>
      <c r="V28" s="22"/>
      <c r="W28" s="22"/>
      <c r="X28" s="22"/>
      <c r="Y28" s="23"/>
    </row>
    <row r="29" spans="1:25" ht="13.5">
      <c r="A29" s="2" t="s">
        <v>83</v>
      </c>
      <c r="B29" s="22">
        <v>58700</v>
      </c>
      <c r="C29" s="22">
        <v>70553</v>
      </c>
      <c r="D29" s="22">
        <v>94063</v>
      </c>
      <c r="E29" s="23">
        <v>124597</v>
      </c>
      <c r="F29" s="22">
        <v>145681</v>
      </c>
      <c r="G29" s="22">
        <v>160887</v>
      </c>
      <c r="H29" s="22">
        <v>167436</v>
      </c>
      <c r="I29" s="23">
        <v>172936</v>
      </c>
      <c r="J29" s="22">
        <v>174386</v>
      </c>
      <c r="K29" s="22">
        <v>178286</v>
      </c>
      <c r="L29" s="22">
        <v>184136</v>
      </c>
      <c r="M29" s="23">
        <v>189986</v>
      </c>
      <c r="N29" s="22">
        <v>198144</v>
      </c>
      <c r="O29" s="22">
        <v>205808</v>
      </c>
      <c r="P29" s="22">
        <v>238642</v>
      </c>
      <c r="Q29" s="23">
        <v>251456</v>
      </c>
      <c r="R29" s="22"/>
      <c r="S29" s="22"/>
      <c r="T29" s="22"/>
      <c r="U29" s="23">
        <v>330056</v>
      </c>
      <c r="V29" s="22"/>
      <c r="W29" s="22"/>
      <c r="X29" s="22"/>
      <c r="Y29" s="23">
        <v>289720</v>
      </c>
    </row>
    <row r="30" spans="1:25" ht="13.5">
      <c r="A30" s="2" t="s">
        <v>84</v>
      </c>
      <c r="B30" s="22"/>
      <c r="C30" s="22">
        <v>9264</v>
      </c>
      <c r="D30" s="22">
        <v>4664</v>
      </c>
      <c r="E30" s="23">
        <v>25877</v>
      </c>
      <c r="F30" s="22">
        <v>66820</v>
      </c>
      <c r="G30" s="22">
        <v>30956</v>
      </c>
      <c r="H30" s="22">
        <v>14308</v>
      </c>
      <c r="I30" s="23">
        <v>13341</v>
      </c>
      <c r="J30" s="22">
        <v>11450</v>
      </c>
      <c r="K30" s="22">
        <v>9894</v>
      </c>
      <c r="L30" s="22">
        <v>4944</v>
      </c>
      <c r="M30" s="23">
        <v>13642</v>
      </c>
      <c r="N30" s="22">
        <v>8838</v>
      </c>
      <c r="O30" s="22">
        <v>9900</v>
      </c>
      <c r="P30" s="22">
        <v>4950</v>
      </c>
      <c r="Q30" s="23">
        <v>14220</v>
      </c>
      <c r="R30" s="22">
        <v>9767</v>
      </c>
      <c r="S30" s="22">
        <v>9900</v>
      </c>
      <c r="T30" s="22">
        <v>5176</v>
      </c>
      <c r="U30" s="23">
        <v>13997</v>
      </c>
      <c r="V30" s="22">
        <v>13092</v>
      </c>
      <c r="W30" s="22">
        <v>11886</v>
      </c>
      <c r="X30" s="22">
        <v>5986</v>
      </c>
      <c r="Y30" s="23">
        <v>15740</v>
      </c>
    </row>
    <row r="31" spans="1:25" ht="13.5">
      <c r="A31" s="2" t="s">
        <v>85</v>
      </c>
      <c r="B31" s="22">
        <v>7500</v>
      </c>
      <c r="C31" s="22">
        <v>14000</v>
      </c>
      <c r="D31" s="22">
        <v>4500</v>
      </c>
      <c r="E31" s="23">
        <v>16000</v>
      </c>
      <c r="F31" s="22">
        <v>7500</v>
      </c>
      <c r="G31" s="22">
        <v>8000</v>
      </c>
      <c r="H31" s="22">
        <v>4500</v>
      </c>
      <c r="I31" s="23">
        <v>13000</v>
      </c>
      <c r="J31" s="22">
        <v>6750</v>
      </c>
      <c r="K31" s="22">
        <v>17000</v>
      </c>
      <c r="L31" s="22">
        <v>7500</v>
      </c>
      <c r="M31" s="23">
        <v>21000</v>
      </c>
      <c r="N31" s="22">
        <v>6000</v>
      </c>
      <c r="O31" s="22">
        <v>12000</v>
      </c>
      <c r="P31" s="22">
        <v>9000</v>
      </c>
      <c r="Q31" s="23">
        <v>20000</v>
      </c>
      <c r="R31" s="22">
        <v>6000</v>
      </c>
      <c r="S31" s="22">
        <v>17055</v>
      </c>
      <c r="T31" s="22">
        <v>13500</v>
      </c>
      <c r="U31" s="23">
        <v>9000</v>
      </c>
      <c r="V31" s="22">
        <v>3000</v>
      </c>
      <c r="W31" s="22">
        <v>4680</v>
      </c>
      <c r="X31" s="22">
        <v>4500</v>
      </c>
      <c r="Y31" s="23">
        <v>15000</v>
      </c>
    </row>
    <row r="32" spans="1:25" ht="13.5">
      <c r="A32" s="2" t="s">
        <v>69</v>
      </c>
      <c r="B32" s="22">
        <v>181620</v>
      </c>
      <c r="C32" s="22">
        <v>133061</v>
      </c>
      <c r="D32" s="22">
        <v>188440</v>
      </c>
      <c r="E32" s="23">
        <v>187416</v>
      </c>
      <c r="F32" s="22">
        <v>183411</v>
      </c>
      <c r="G32" s="22">
        <v>168845</v>
      </c>
      <c r="H32" s="22">
        <v>189267</v>
      </c>
      <c r="I32" s="23"/>
      <c r="J32" s="22">
        <v>173654</v>
      </c>
      <c r="K32" s="22">
        <v>197314</v>
      </c>
      <c r="L32" s="22">
        <v>183177</v>
      </c>
      <c r="M32" s="23"/>
      <c r="N32" s="22">
        <v>174450</v>
      </c>
      <c r="O32" s="22">
        <v>148569</v>
      </c>
      <c r="P32" s="22">
        <v>200905</v>
      </c>
      <c r="Q32" s="23"/>
      <c r="R32" s="22">
        <v>243039</v>
      </c>
      <c r="S32" s="22">
        <v>152788</v>
      </c>
      <c r="T32" s="22">
        <v>153200</v>
      </c>
      <c r="U32" s="23"/>
      <c r="V32" s="22">
        <v>165618</v>
      </c>
      <c r="W32" s="22">
        <v>151284</v>
      </c>
      <c r="X32" s="22">
        <v>194470</v>
      </c>
      <c r="Y32" s="23"/>
    </row>
    <row r="33" spans="1:25" ht="13.5">
      <c r="A33" s="2" t="s">
        <v>86</v>
      </c>
      <c r="B33" s="22">
        <v>261915</v>
      </c>
      <c r="C33" s="22">
        <v>339251</v>
      </c>
      <c r="D33" s="22">
        <v>502045</v>
      </c>
      <c r="E33" s="23">
        <v>565409</v>
      </c>
      <c r="F33" s="22">
        <v>624221</v>
      </c>
      <c r="G33" s="22">
        <v>376862</v>
      </c>
      <c r="H33" s="22">
        <v>399187</v>
      </c>
      <c r="I33" s="23">
        <v>389239</v>
      </c>
      <c r="J33" s="22">
        <v>394998</v>
      </c>
      <c r="K33" s="22">
        <v>410858</v>
      </c>
      <c r="L33" s="22">
        <v>386660</v>
      </c>
      <c r="M33" s="23">
        <v>382735</v>
      </c>
      <c r="N33" s="22">
        <v>393862</v>
      </c>
      <c r="O33" s="22">
        <v>380275</v>
      </c>
      <c r="P33" s="22">
        <v>457929</v>
      </c>
      <c r="Q33" s="23">
        <v>465061</v>
      </c>
      <c r="R33" s="22">
        <v>582630</v>
      </c>
      <c r="S33" s="22">
        <v>574604</v>
      </c>
      <c r="T33" s="22">
        <v>532298</v>
      </c>
      <c r="U33" s="23">
        <v>643328</v>
      </c>
      <c r="V33" s="22">
        <v>765672</v>
      </c>
      <c r="W33" s="22">
        <v>847850</v>
      </c>
      <c r="X33" s="22">
        <v>823049</v>
      </c>
      <c r="Y33" s="23">
        <v>769448</v>
      </c>
    </row>
    <row r="34" spans="1:25" ht="13.5">
      <c r="A34" s="2" t="s">
        <v>87</v>
      </c>
      <c r="B34" s="22">
        <v>115115</v>
      </c>
      <c r="C34" s="22">
        <v>127540</v>
      </c>
      <c r="D34" s="22">
        <v>139965</v>
      </c>
      <c r="E34" s="23">
        <v>149415</v>
      </c>
      <c r="F34" s="22">
        <v>170815</v>
      </c>
      <c r="G34" s="22">
        <v>198093</v>
      </c>
      <c r="H34" s="22">
        <v>234028</v>
      </c>
      <c r="I34" s="23">
        <v>271012</v>
      </c>
      <c r="J34" s="22">
        <v>316496</v>
      </c>
      <c r="K34" s="22">
        <v>352293</v>
      </c>
      <c r="L34" s="22">
        <v>394777</v>
      </c>
      <c r="M34" s="23">
        <v>437261</v>
      </c>
      <c r="N34" s="22">
        <v>490882</v>
      </c>
      <c r="O34" s="22">
        <v>530579</v>
      </c>
      <c r="P34" s="22">
        <v>462948</v>
      </c>
      <c r="Q34" s="23">
        <v>525637</v>
      </c>
      <c r="R34" s="22">
        <v>500271</v>
      </c>
      <c r="S34" s="22">
        <v>456577</v>
      </c>
      <c r="T34" s="22">
        <v>514638</v>
      </c>
      <c r="U34" s="23">
        <v>591402</v>
      </c>
      <c r="V34" s="22">
        <v>533353</v>
      </c>
      <c r="W34" s="22">
        <v>470093</v>
      </c>
      <c r="X34" s="22">
        <v>453032</v>
      </c>
      <c r="Y34" s="23">
        <v>458239</v>
      </c>
    </row>
    <row r="35" spans="1:25" ht="13.5">
      <c r="A35" s="2" t="s">
        <v>88</v>
      </c>
      <c r="B35" s="22">
        <v>7557</v>
      </c>
      <c r="C35" s="22">
        <v>6645</v>
      </c>
      <c r="D35" s="22">
        <v>5781</v>
      </c>
      <c r="E35" s="23">
        <v>4498</v>
      </c>
      <c r="F35" s="22">
        <v>3706</v>
      </c>
      <c r="G35" s="22">
        <v>3036</v>
      </c>
      <c r="H35" s="22">
        <v>2226</v>
      </c>
      <c r="I35" s="23">
        <v>1410</v>
      </c>
      <c r="J35" s="22">
        <v>389</v>
      </c>
      <c r="K35" s="22"/>
      <c r="L35" s="22"/>
      <c r="M35" s="23"/>
      <c r="N35" s="22"/>
      <c r="O35" s="22"/>
      <c r="P35" s="22"/>
      <c r="Q35" s="23"/>
      <c r="R35" s="22">
        <v>504</v>
      </c>
      <c r="S35" s="22">
        <v>648</v>
      </c>
      <c r="T35" s="22">
        <v>977</v>
      </c>
      <c r="U35" s="23">
        <v>2105</v>
      </c>
      <c r="V35" s="22"/>
      <c r="W35" s="22"/>
      <c r="X35" s="22"/>
      <c r="Y35" s="23"/>
    </row>
    <row r="36" spans="1:25" ht="13.5">
      <c r="A36" s="2" t="s">
        <v>69</v>
      </c>
      <c r="B36" s="22">
        <v>136362</v>
      </c>
      <c r="C36" s="22">
        <v>136806</v>
      </c>
      <c r="D36" s="22">
        <v>136368</v>
      </c>
      <c r="E36" s="23">
        <v>160378</v>
      </c>
      <c r="F36" s="22">
        <v>160704</v>
      </c>
      <c r="G36" s="22">
        <v>160715</v>
      </c>
      <c r="H36" s="22">
        <v>161212</v>
      </c>
      <c r="I36" s="23">
        <v>60</v>
      </c>
      <c r="J36" s="22">
        <v>164426</v>
      </c>
      <c r="K36" s="22">
        <v>164437</v>
      </c>
      <c r="L36" s="22">
        <v>164448</v>
      </c>
      <c r="M36" s="23">
        <v>106</v>
      </c>
      <c r="N36" s="22">
        <v>163284</v>
      </c>
      <c r="O36" s="22">
        <v>163296</v>
      </c>
      <c r="P36" s="22">
        <v>163307</v>
      </c>
      <c r="Q36" s="23">
        <v>150</v>
      </c>
      <c r="R36" s="22">
        <v>156432</v>
      </c>
      <c r="S36" s="22">
        <v>151444</v>
      </c>
      <c r="T36" s="22">
        <v>175944</v>
      </c>
      <c r="U36" s="23">
        <v>2705</v>
      </c>
      <c r="V36" s="22">
        <v>180898</v>
      </c>
      <c r="W36" s="22">
        <v>189609</v>
      </c>
      <c r="X36" s="22">
        <v>222019</v>
      </c>
      <c r="Y36" s="23">
        <v>10426</v>
      </c>
    </row>
    <row r="37" spans="1:25" ht="13.5">
      <c r="A37" s="2" t="s">
        <v>89</v>
      </c>
      <c r="B37" s="22">
        <v>259035</v>
      </c>
      <c r="C37" s="22">
        <v>270992</v>
      </c>
      <c r="D37" s="22">
        <v>282115</v>
      </c>
      <c r="E37" s="23">
        <v>314291</v>
      </c>
      <c r="F37" s="22">
        <v>335225</v>
      </c>
      <c r="G37" s="22">
        <v>561845</v>
      </c>
      <c r="H37" s="22">
        <v>597466</v>
      </c>
      <c r="I37" s="23">
        <v>635057</v>
      </c>
      <c r="J37" s="22">
        <v>681311</v>
      </c>
      <c r="K37" s="22">
        <v>716730</v>
      </c>
      <c r="L37" s="22">
        <v>759225</v>
      </c>
      <c r="M37" s="23">
        <v>801721</v>
      </c>
      <c r="N37" s="22">
        <v>854166</v>
      </c>
      <c r="O37" s="22">
        <v>893875</v>
      </c>
      <c r="P37" s="22">
        <v>826255</v>
      </c>
      <c r="Q37" s="23">
        <v>892953</v>
      </c>
      <c r="R37" s="22">
        <v>857207</v>
      </c>
      <c r="S37" s="22">
        <v>808669</v>
      </c>
      <c r="T37" s="22">
        <v>891559</v>
      </c>
      <c r="U37" s="23">
        <v>969481</v>
      </c>
      <c r="V37" s="22">
        <v>914251</v>
      </c>
      <c r="W37" s="22">
        <v>759702</v>
      </c>
      <c r="X37" s="22">
        <v>675051</v>
      </c>
      <c r="Y37" s="23">
        <v>721261</v>
      </c>
    </row>
    <row r="38" spans="1:25" ht="14.25" thickBot="1">
      <c r="A38" s="4" t="s">
        <v>90</v>
      </c>
      <c r="B38" s="24">
        <v>520950</v>
      </c>
      <c r="C38" s="24">
        <v>610244</v>
      </c>
      <c r="D38" s="24">
        <v>784160</v>
      </c>
      <c r="E38" s="25">
        <v>879701</v>
      </c>
      <c r="F38" s="24">
        <v>959447</v>
      </c>
      <c r="G38" s="24">
        <v>938708</v>
      </c>
      <c r="H38" s="24">
        <v>996654</v>
      </c>
      <c r="I38" s="25">
        <v>1024296</v>
      </c>
      <c r="J38" s="24">
        <v>1076309</v>
      </c>
      <c r="K38" s="24">
        <v>1127588</v>
      </c>
      <c r="L38" s="24">
        <v>1145886</v>
      </c>
      <c r="M38" s="25">
        <v>1184456</v>
      </c>
      <c r="N38" s="24">
        <v>1248029</v>
      </c>
      <c r="O38" s="24">
        <v>1274150</v>
      </c>
      <c r="P38" s="24">
        <v>1284184</v>
      </c>
      <c r="Q38" s="25">
        <v>1358014</v>
      </c>
      <c r="R38" s="24">
        <v>1439837</v>
      </c>
      <c r="S38" s="24">
        <v>1383273</v>
      </c>
      <c r="T38" s="24">
        <v>1423857</v>
      </c>
      <c r="U38" s="25">
        <v>1612809</v>
      </c>
      <c r="V38" s="24">
        <v>1679923</v>
      </c>
      <c r="W38" s="24">
        <v>1607553</v>
      </c>
      <c r="X38" s="24">
        <v>1498101</v>
      </c>
      <c r="Y38" s="25">
        <v>1490709</v>
      </c>
    </row>
    <row r="39" spans="1:25" ht="14.25" thickTop="1">
      <c r="A39" s="2" t="s">
        <v>91</v>
      </c>
      <c r="B39" s="22">
        <v>500000</v>
      </c>
      <c r="C39" s="22">
        <v>500000</v>
      </c>
      <c r="D39" s="22">
        <v>500000</v>
      </c>
      <c r="E39" s="23">
        <v>500000</v>
      </c>
      <c r="F39" s="22">
        <v>500000</v>
      </c>
      <c r="G39" s="22">
        <v>500000</v>
      </c>
      <c r="H39" s="22">
        <v>500000</v>
      </c>
      <c r="I39" s="23">
        <v>500000</v>
      </c>
      <c r="J39" s="22">
        <v>500000</v>
      </c>
      <c r="K39" s="22">
        <v>500000</v>
      </c>
      <c r="L39" s="22">
        <v>500000</v>
      </c>
      <c r="M39" s="23">
        <v>500000</v>
      </c>
      <c r="N39" s="22">
        <v>500000</v>
      </c>
      <c r="O39" s="22">
        <v>500000</v>
      </c>
      <c r="P39" s="22">
        <v>500000</v>
      </c>
      <c r="Q39" s="23">
        <v>500000</v>
      </c>
      <c r="R39" s="22">
        <v>500000</v>
      </c>
      <c r="S39" s="22">
        <v>500000</v>
      </c>
      <c r="T39" s="22">
        <v>500000</v>
      </c>
      <c r="U39" s="23">
        <v>500000</v>
      </c>
      <c r="V39" s="22">
        <v>500000</v>
      </c>
      <c r="W39" s="22">
        <v>500000</v>
      </c>
      <c r="X39" s="22">
        <v>1940898</v>
      </c>
      <c r="Y39" s="23">
        <v>1940898</v>
      </c>
    </row>
    <row r="40" spans="1:25" ht="13.5">
      <c r="A40" s="2" t="s">
        <v>92</v>
      </c>
      <c r="B40" s="22">
        <v>1681733</v>
      </c>
      <c r="C40" s="22">
        <v>1681733</v>
      </c>
      <c r="D40" s="22">
        <v>1681733</v>
      </c>
      <c r="E40" s="23">
        <v>1681733</v>
      </c>
      <c r="F40" s="22">
        <v>1681733</v>
      </c>
      <c r="G40" s="22">
        <v>1681733</v>
      </c>
      <c r="H40" s="22">
        <v>1681733</v>
      </c>
      <c r="I40" s="23">
        <v>1681733</v>
      </c>
      <c r="J40" s="22">
        <v>1681733</v>
      </c>
      <c r="K40" s="22">
        <v>1681733</v>
      </c>
      <c r="L40" s="22">
        <v>1681733</v>
      </c>
      <c r="M40" s="23">
        <v>1681733</v>
      </c>
      <c r="N40" s="22">
        <v>1681733</v>
      </c>
      <c r="O40" s="22">
        <v>1681733</v>
      </c>
      <c r="P40" s="22">
        <v>1681733</v>
      </c>
      <c r="Q40" s="23">
        <v>1681733</v>
      </c>
      <c r="R40" s="22">
        <v>1681733</v>
      </c>
      <c r="S40" s="22">
        <v>1681733</v>
      </c>
      <c r="T40" s="22">
        <v>1681733</v>
      </c>
      <c r="U40" s="23">
        <v>1681733</v>
      </c>
      <c r="V40" s="22">
        <v>1681733</v>
      </c>
      <c r="W40" s="22">
        <v>1681733</v>
      </c>
      <c r="X40" s="22">
        <v>240835</v>
      </c>
      <c r="Y40" s="23">
        <v>240835</v>
      </c>
    </row>
    <row r="41" spans="1:25" ht="13.5">
      <c r="A41" s="2" t="s">
        <v>93</v>
      </c>
      <c r="B41" s="22">
        <v>74048</v>
      </c>
      <c r="C41" s="22">
        <v>27809</v>
      </c>
      <c r="D41" s="22">
        <v>4503</v>
      </c>
      <c r="E41" s="23">
        <v>1048896</v>
      </c>
      <c r="F41" s="22">
        <v>988787</v>
      </c>
      <c r="G41" s="22">
        <v>972553</v>
      </c>
      <c r="H41" s="22">
        <v>980191</v>
      </c>
      <c r="I41" s="23">
        <v>987835</v>
      </c>
      <c r="J41" s="22">
        <v>957942</v>
      </c>
      <c r="K41" s="22">
        <v>917879</v>
      </c>
      <c r="L41" s="22">
        <v>876642</v>
      </c>
      <c r="M41" s="23">
        <v>820633</v>
      </c>
      <c r="N41" s="22">
        <v>762667</v>
      </c>
      <c r="O41" s="22">
        <v>628599</v>
      </c>
      <c r="P41" s="22">
        <v>622802</v>
      </c>
      <c r="Q41" s="23">
        <v>593533</v>
      </c>
      <c r="R41" s="22">
        <v>511031</v>
      </c>
      <c r="S41" s="22">
        <v>443840</v>
      </c>
      <c r="T41" s="22">
        <v>398211</v>
      </c>
      <c r="U41" s="23">
        <v>350571</v>
      </c>
      <c r="V41" s="22">
        <v>322034</v>
      </c>
      <c r="W41" s="22">
        <v>323992</v>
      </c>
      <c r="X41" s="22">
        <v>300223</v>
      </c>
      <c r="Y41" s="23">
        <v>277948</v>
      </c>
    </row>
    <row r="42" spans="1:25" ht="13.5">
      <c r="A42" s="2" t="s">
        <v>94</v>
      </c>
      <c r="B42" s="22">
        <v>-57269</v>
      </c>
      <c r="C42" s="22">
        <v>-57269</v>
      </c>
      <c r="D42" s="22">
        <v>-57250</v>
      </c>
      <c r="E42" s="23">
        <v>-57250</v>
      </c>
      <c r="F42" s="22">
        <v>-57225</v>
      </c>
      <c r="G42" s="22">
        <v>-57225</v>
      </c>
      <c r="H42" s="22">
        <v>-57225</v>
      </c>
      <c r="I42" s="23">
        <v>-57206</v>
      </c>
      <c r="J42" s="22">
        <v>-57097</v>
      </c>
      <c r="K42" s="22">
        <v>-57097</v>
      </c>
      <c r="L42" s="22">
        <v>-57097</v>
      </c>
      <c r="M42" s="23">
        <v>-57097</v>
      </c>
      <c r="N42" s="22">
        <v>-57097</v>
      </c>
      <c r="O42" s="22">
        <v>-57097</v>
      </c>
      <c r="P42" s="22">
        <v>-56983</v>
      </c>
      <c r="Q42" s="23">
        <v>-56983</v>
      </c>
      <c r="R42" s="22">
        <v>-56983</v>
      </c>
      <c r="S42" s="22">
        <v>-56983</v>
      </c>
      <c r="T42" s="22">
        <v>-56983</v>
      </c>
      <c r="U42" s="23">
        <v>-56983</v>
      </c>
      <c r="V42" s="22">
        <v>-56983</v>
      </c>
      <c r="W42" s="22">
        <v>-56983</v>
      </c>
      <c r="X42" s="22">
        <v>-56983</v>
      </c>
      <c r="Y42" s="23">
        <v>-56983</v>
      </c>
    </row>
    <row r="43" spans="1:25" ht="13.5">
      <c r="A43" s="2" t="s">
        <v>95</v>
      </c>
      <c r="B43" s="22">
        <v>2198512</v>
      </c>
      <c r="C43" s="22">
        <v>2152274</v>
      </c>
      <c r="D43" s="22">
        <v>2128987</v>
      </c>
      <c r="E43" s="23">
        <v>3173380</v>
      </c>
      <c r="F43" s="22">
        <v>3113296</v>
      </c>
      <c r="G43" s="22">
        <v>3097061</v>
      </c>
      <c r="H43" s="22">
        <v>3104699</v>
      </c>
      <c r="I43" s="23">
        <v>3112363</v>
      </c>
      <c r="J43" s="22">
        <v>3082578</v>
      </c>
      <c r="K43" s="22">
        <v>3042515</v>
      </c>
      <c r="L43" s="22">
        <v>3001278</v>
      </c>
      <c r="M43" s="23">
        <v>2945269</v>
      </c>
      <c r="N43" s="22">
        <v>2887304</v>
      </c>
      <c r="O43" s="22">
        <v>2753235</v>
      </c>
      <c r="P43" s="22">
        <v>2747552</v>
      </c>
      <c r="Q43" s="23">
        <v>2718283</v>
      </c>
      <c r="R43" s="22">
        <v>2635781</v>
      </c>
      <c r="S43" s="22">
        <v>2568590</v>
      </c>
      <c r="T43" s="22">
        <v>2522961</v>
      </c>
      <c r="U43" s="23">
        <v>2475321</v>
      </c>
      <c r="V43" s="22">
        <v>2446784</v>
      </c>
      <c r="W43" s="22">
        <v>2448742</v>
      </c>
      <c r="X43" s="22">
        <v>2424973</v>
      </c>
      <c r="Y43" s="23">
        <v>2402698</v>
      </c>
    </row>
    <row r="44" spans="1:25" ht="13.5">
      <c r="A44" s="2" t="s">
        <v>96</v>
      </c>
      <c r="B44" s="22">
        <v>12267</v>
      </c>
      <c r="C44" s="22">
        <v>766</v>
      </c>
      <c r="D44" s="22">
        <v>-3705</v>
      </c>
      <c r="E44" s="23">
        <v>-250</v>
      </c>
      <c r="F44" s="22">
        <v>-25604</v>
      </c>
      <c r="G44" s="22">
        <v>-81491</v>
      </c>
      <c r="H44" s="22">
        <v>-70110</v>
      </c>
      <c r="I44" s="23">
        <v>-54955</v>
      </c>
      <c r="J44" s="22">
        <v>-112405</v>
      </c>
      <c r="K44" s="22">
        <v>-95573</v>
      </c>
      <c r="L44" s="22">
        <v>-72538</v>
      </c>
      <c r="M44" s="23">
        <v>-66726</v>
      </c>
      <c r="N44" s="22">
        <v>-53401</v>
      </c>
      <c r="O44" s="22">
        <v>-77124</v>
      </c>
      <c r="P44" s="22">
        <v>-63432</v>
      </c>
      <c r="Q44" s="23">
        <v>-35535</v>
      </c>
      <c r="R44" s="22">
        <v>-35931</v>
      </c>
      <c r="S44" s="22">
        <v>-30055</v>
      </c>
      <c r="T44" s="22">
        <v>-12856</v>
      </c>
      <c r="U44" s="23">
        <v>-29573</v>
      </c>
      <c r="V44" s="22">
        <v>-15540</v>
      </c>
      <c r="W44" s="22">
        <v>-3650</v>
      </c>
      <c r="X44" s="22">
        <v>33365</v>
      </c>
      <c r="Y44" s="23">
        <v>16176</v>
      </c>
    </row>
    <row r="45" spans="1:25" ht="13.5">
      <c r="A45" s="2" t="s">
        <v>97</v>
      </c>
      <c r="B45" s="22">
        <v>-95726</v>
      </c>
      <c r="C45" s="22">
        <v>-95726</v>
      </c>
      <c r="D45" s="22">
        <v>-95726</v>
      </c>
      <c r="E45" s="23">
        <v>-672506</v>
      </c>
      <c r="F45" s="22">
        <v>-681387</v>
      </c>
      <c r="G45" s="22">
        <v>-681387</v>
      </c>
      <c r="H45" s="22">
        <v>-681387</v>
      </c>
      <c r="I45" s="23">
        <v>-681387</v>
      </c>
      <c r="J45" s="22">
        <v>-681387</v>
      </c>
      <c r="K45" s="22">
        <v>-681387</v>
      </c>
      <c r="L45" s="22">
        <v>-681387</v>
      </c>
      <c r="M45" s="23">
        <v>-681387</v>
      </c>
      <c r="N45" s="22">
        <v>-681387</v>
      </c>
      <c r="O45" s="22">
        <v>-681387</v>
      </c>
      <c r="P45" s="22">
        <v>-681387</v>
      </c>
      <c r="Q45" s="23">
        <v>-681387</v>
      </c>
      <c r="R45" s="22">
        <v>-681387</v>
      </c>
      <c r="S45" s="22">
        <v>-681387</v>
      </c>
      <c r="T45" s="22">
        <v>-681387</v>
      </c>
      <c r="U45" s="23">
        <v>-681387</v>
      </c>
      <c r="V45" s="22">
        <v>-681387</v>
      </c>
      <c r="W45" s="22">
        <v>-681387</v>
      </c>
      <c r="X45" s="22">
        <v>-681387</v>
      </c>
      <c r="Y45" s="23">
        <v>-681387</v>
      </c>
    </row>
    <row r="46" spans="1:25" ht="13.5">
      <c r="A46" s="2" t="s">
        <v>98</v>
      </c>
      <c r="B46" s="22">
        <v>-83458</v>
      </c>
      <c r="C46" s="22">
        <v>-94959</v>
      </c>
      <c r="D46" s="22">
        <v>-99431</v>
      </c>
      <c r="E46" s="23">
        <v>-672757</v>
      </c>
      <c r="F46" s="22">
        <v>-706992</v>
      </c>
      <c r="G46" s="22">
        <v>-762879</v>
      </c>
      <c r="H46" s="22">
        <v>-751498</v>
      </c>
      <c r="I46" s="23">
        <v>-736342</v>
      </c>
      <c r="J46" s="22">
        <v>-793792</v>
      </c>
      <c r="K46" s="22">
        <v>-776960</v>
      </c>
      <c r="L46" s="22">
        <v>-753926</v>
      </c>
      <c r="M46" s="23">
        <v>-748114</v>
      </c>
      <c r="N46" s="22">
        <v>-734789</v>
      </c>
      <c r="O46" s="22">
        <v>-758511</v>
      </c>
      <c r="P46" s="22">
        <v>-744820</v>
      </c>
      <c r="Q46" s="23">
        <v>-716922</v>
      </c>
      <c r="R46" s="22">
        <v>-717319</v>
      </c>
      <c r="S46" s="22">
        <v>-711443</v>
      </c>
      <c r="T46" s="22">
        <v>-694243</v>
      </c>
      <c r="U46" s="23">
        <v>-710961</v>
      </c>
      <c r="V46" s="22">
        <v>-696927</v>
      </c>
      <c r="W46" s="22">
        <v>-685038</v>
      </c>
      <c r="X46" s="22">
        <v>-648021</v>
      </c>
      <c r="Y46" s="23">
        <v>-665210</v>
      </c>
    </row>
    <row r="47" spans="1:25" ht="13.5">
      <c r="A47" s="5" t="s">
        <v>99</v>
      </c>
      <c r="B47" s="22">
        <v>2115053</v>
      </c>
      <c r="C47" s="22">
        <v>2057315</v>
      </c>
      <c r="D47" s="22">
        <v>2029556</v>
      </c>
      <c r="E47" s="23">
        <v>2500623</v>
      </c>
      <c r="F47" s="22">
        <v>2406304</v>
      </c>
      <c r="G47" s="22">
        <v>2334182</v>
      </c>
      <c r="H47" s="22">
        <v>2353201</v>
      </c>
      <c r="I47" s="23">
        <v>2376020</v>
      </c>
      <c r="J47" s="22">
        <v>2288785</v>
      </c>
      <c r="K47" s="22">
        <v>2265554</v>
      </c>
      <c r="L47" s="22">
        <v>2247352</v>
      </c>
      <c r="M47" s="23">
        <v>2197155</v>
      </c>
      <c r="N47" s="22">
        <v>2152515</v>
      </c>
      <c r="O47" s="22">
        <v>1994723</v>
      </c>
      <c r="P47" s="22">
        <v>2002732</v>
      </c>
      <c r="Q47" s="23">
        <v>2001360</v>
      </c>
      <c r="R47" s="22">
        <v>1918462</v>
      </c>
      <c r="S47" s="22">
        <v>1857146</v>
      </c>
      <c r="T47" s="22">
        <v>1828717</v>
      </c>
      <c r="U47" s="23">
        <v>1764360</v>
      </c>
      <c r="V47" s="22">
        <v>1749857</v>
      </c>
      <c r="W47" s="22">
        <v>1763704</v>
      </c>
      <c r="X47" s="22">
        <v>1776952</v>
      </c>
      <c r="Y47" s="23">
        <v>1737487</v>
      </c>
    </row>
    <row r="48" spans="1:25" ht="14.25" thickBot="1">
      <c r="A48" s="6" t="s">
        <v>100</v>
      </c>
      <c r="B48" s="22">
        <v>2636004</v>
      </c>
      <c r="C48" s="22">
        <v>2667559</v>
      </c>
      <c r="D48" s="22">
        <v>2813716</v>
      </c>
      <c r="E48" s="23">
        <v>3380324</v>
      </c>
      <c r="F48" s="22">
        <v>3365751</v>
      </c>
      <c r="G48" s="22">
        <v>3272890</v>
      </c>
      <c r="H48" s="22">
        <v>3349855</v>
      </c>
      <c r="I48" s="23">
        <v>3400317</v>
      </c>
      <c r="J48" s="22">
        <v>3365095</v>
      </c>
      <c r="K48" s="22">
        <v>3393143</v>
      </c>
      <c r="L48" s="22">
        <v>3393239</v>
      </c>
      <c r="M48" s="23">
        <v>3381612</v>
      </c>
      <c r="N48" s="22">
        <v>3400544</v>
      </c>
      <c r="O48" s="22">
        <v>3268874</v>
      </c>
      <c r="P48" s="22">
        <v>3286916</v>
      </c>
      <c r="Q48" s="23">
        <v>3359375</v>
      </c>
      <c r="R48" s="22">
        <v>3358299</v>
      </c>
      <c r="S48" s="22">
        <v>3240420</v>
      </c>
      <c r="T48" s="22">
        <v>3252575</v>
      </c>
      <c r="U48" s="23">
        <v>3377169</v>
      </c>
      <c r="V48" s="22">
        <v>3429781</v>
      </c>
      <c r="W48" s="22">
        <v>3371257</v>
      </c>
      <c r="X48" s="22">
        <v>3275053</v>
      </c>
      <c r="Y48" s="23">
        <v>3228196</v>
      </c>
    </row>
    <row r="49" spans="1:25" ht="14.25" thickTop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1" ht="13.5">
      <c r="A51" s="19" t="s">
        <v>105</v>
      </c>
    </row>
    <row r="52" ht="13.5">
      <c r="A52" s="19" t="s">
        <v>106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2014-02-10T15:58:59Z</dcterms:created>
  <dcterms:modified xsi:type="dcterms:W3CDTF">2014-02-10T15:59:04Z</dcterms:modified>
  <cp:category/>
  <cp:version/>
  <cp:contentType/>
  <cp:contentStatus/>
</cp:coreProperties>
</file>