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<sst xmlns="http://schemas.openxmlformats.org/spreadsheetml/2006/main" count="739" uniqueCount="297">
  <si>
    <t>財務活動によるキャッシュ・フロー</t>
  </si>
  <si>
    <t>現金及び現金同等物の増減額（△は減少）</t>
  </si>
  <si>
    <t>現金及び現金同等物の残高</t>
  </si>
  <si>
    <t>連結・キャッシュフロー計算書</t>
  </si>
  <si>
    <t>仕入割引</t>
  </si>
  <si>
    <t>持分法による投資損失</t>
  </si>
  <si>
    <t>就業支援奨励金</t>
  </si>
  <si>
    <t>特別利益</t>
  </si>
  <si>
    <t>少数株主損益調整前四半期純利益</t>
  </si>
  <si>
    <t>賃貸事業等売上高</t>
  </si>
  <si>
    <t>連結・損益計算書</t>
  </si>
  <si>
    <t>受取手形及び営業未収入金</t>
  </si>
  <si>
    <t>営業貸付金</t>
  </si>
  <si>
    <t>繰延税金資産</t>
  </si>
  <si>
    <t>建物及び構築物（純額）</t>
  </si>
  <si>
    <t>支払手形及び買掛金</t>
  </si>
  <si>
    <t>事業整理損失引当金</t>
  </si>
  <si>
    <t>為替換算調整勘定</t>
  </si>
  <si>
    <t>少数株主持分</t>
  </si>
  <si>
    <t>連結・貸借対照表</t>
  </si>
  <si>
    <t>累積四半期</t>
  </si>
  <si>
    <t>2013/04/01</t>
  </si>
  <si>
    <t>ポイント引当金の増減額（△は減少）</t>
  </si>
  <si>
    <t>賞与引当金の増減額（△は減少）</t>
  </si>
  <si>
    <t>退職給付引当金の増減額（△は減少）</t>
  </si>
  <si>
    <t>役員退職慰労引当金の増減額（△は減少）</t>
  </si>
  <si>
    <t>貸倒引当金の増減額（△は減少）</t>
  </si>
  <si>
    <t>店舗閉鎖損失引当金の増減額（△は減少）</t>
  </si>
  <si>
    <t>事業整理損失引当金の増減額（△は減少）</t>
  </si>
  <si>
    <t>事業譲渡損失引当金の増減額（△は減少）</t>
  </si>
  <si>
    <t>受取利息及び受取配当金</t>
  </si>
  <si>
    <t>持分法による投資損益（△は益）</t>
  </si>
  <si>
    <t>長期貸付金の家賃相殺額</t>
  </si>
  <si>
    <t>投資有価証券評価損益（△は益）</t>
  </si>
  <si>
    <t>有形固定資産除売却損益（△は益）</t>
  </si>
  <si>
    <t>事業譲渡損益（△は益）</t>
  </si>
  <si>
    <t>売上債権の増減額（△は増加）</t>
  </si>
  <si>
    <t>営業貸付金の増減額（△は増加）</t>
  </si>
  <si>
    <t>たな卸資産の増減額（△は増加）</t>
  </si>
  <si>
    <t>仕入債務の増減額（△は減少）</t>
  </si>
  <si>
    <t>経費支払手形・未払金の増減額（△は減少）</t>
  </si>
  <si>
    <t>小計</t>
  </si>
  <si>
    <t>利息及び配当金の受取額</t>
  </si>
  <si>
    <t>利息の支払額</t>
  </si>
  <si>
    <t>法人税等の支払額</t>
  </si>
  <si>
    <t>法人税等の還付額</t>
  </si>
  <si>
    <t>営業活動によるキャッシュ・フロー</t>
  </si>
  <si>
    <t>定期預金の純増減額（△は増加）</t>
  </si>
  <si>
    <t>投資有価証券の取得による支出</t>
  </si>
  <si>
    <t>投資有価証券の売却による収入</t>
  </si>
  <si>
    <t>有形固定資産の取得による支出</t>
  </si>
  <si>
    <t>有形固定資産の売却による収入</t>
  </si>
  <si>
    <t>連結の範囲の変更を伴う子会社株式の取得による収入</t>
  </si>
  <si>
    <t>事業譲渡による収入</t>
  </si>
  <si>
    <t>長期貸付けによる支出</t>
  </si>
  <si>
    <t>長期貸付金の回収による収入</t>
  </si>
  <si>
    <t>差入保証金の差入による支出</t>
  </si>
  <si>
    <t>差入保証金の回収による収入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</si>
  <si>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</si>
  <si>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</si>
  <si>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</si>
  <si>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</si>
  <si>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ファイナンス・リース債務の返済による支出</t>
  </si>
  <si>
    <t>自己株式の取得による支出</t>
  </si>
  <si>
    <t>自己株式の売却による収入</t>
  </si>
  <si>
    <t>配当金の支払額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</si>
  <si>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</si>
  <si>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</si>
  <si>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</si>
  <si>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</si>
  <si>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</si>
  <si>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</si>
  <si>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</si>
  <si>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2013/06/28</t>
  </si>
  <si>
    <t>通期</t>
  </si>
  <si>
    <t>2013/03/31</t>
  </si>
  <si>
    <t>2012/03/31</t>
  </si>
  <si>
    <t>2012/11/14</t>
  </si>
  <si>
    <t>2011/03/31</t>
  </si>
  <si>
    <t>2011/06/29</t>
  </si>
  <si>
    <t>2010/03/31</t>
  </si>
  <si>
    <t>2009/06/29</t>
  </si>
  <si>
    <t>2009/03/31</t>
  </si>
  <si>
    <t>2008/03/31</t>
  </si>
  <si>
    <t>現金及び預金</t>
  </si>
  <si>
    <t>千円</t>
  </si>
  <si>
    <t>受取手形</t>
  </si>
  <si>
    <t>売掛金</t>
  </si>
  <si>
    <t>有価証券</t>
  </si>
  <si>
    <t>有価証券</t>
  </si>
  <si>
    <t>商品</t>
  </si>
  <si>
    <t>貯蔵品</t>
  </si>
  <si>
    <t>貯蔵品</t>
  </si>
  <si>
    <t>前渡金</t>
  </si>
  <si>
    <t>前払費用</t>
  </si>
  <si>
    <t>繰延税金資産</t>
  </si>
  <si>
    <t>関係会社短期貸付金</t>
  </si>
  <si>
    <t>未収入金</t>
  </si>
  <si>
    <t>未収入金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</si>
  <si>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</si>
  <si>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</si>
  <si>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</si>
  <si>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</si>
  <si>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</si>
  <si>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</si>
  <si>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</si>
  <si>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</si>
  <si>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</si>
  <si>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</si>
  <si>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</si>
  <si>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</si>
  <si>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</si>
  <si>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</si>
  <si>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</si>
  <si>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その他（純額）</t>
  </si>
  <si>
    <t>有形固定資産</t>
  </si>
  <si>
    <t>有形固定資産</t>
  </si>
  <si>
    <t>のれん</t>
  </si>
  <si>
    <t>商標権</t>
  </si>
  <si>
    <t>ソフトウエア</t>
  </si>
  <si>
    <t>ソフトウエア仮勘定</t>
  </si>
  <si>
    <t>電話加入権</t>
  </si>
  <si>
    <t>施設利用権</t>
  </si>
  <si>
    <t>無形固定資産</t>
  </si>
  <si>
    <t>無形固定資産</t>
  </si>
  <si>
    <t>投資有価証券</t>
  </si>
  <si>
    <t>関係会社株式</t>
  </si>
  <si>
    <t>関係会社出資金</t>
  </si>
  <si>
    <t>長期貸付金</t>
  </si>
  <si>
    <t>従業員に対する長期貸付金</t>
  </si>
  <si>
    <t>長期前払費用</t>
  </si>
  <si>
    <t>繰延税金資産</t>
  </si>
  <si>
    <t>差入保証金</t>
  </si>
  <si>
    <t>投資その他の資産</t>
  </si>
  <si>
    <t>固定資産</t>
  </si>
  <si>
    <t>資産</t>
  </si>
  <si>
    <t>資産</t>
  </si>
  <si>
    <t>支払手形</t>
  </si>
  <si>
    <t>買掛金</t>
  </si>
  <si>
    <t>1年内返済予定の長期借入金</t>
  </si>
  <si>
    <t>短期借入金</t>
  </si>
  <si>
    <t>リース債務</t>
  </si>
  <si>
    <t>未払金</t>
  </si>
  <si>
    <t>未払消費税等</t>
  </si>
  <si>
    <t>未払費用</t>
  </si>
  <si>
    <t>未払法人税等</t>
  </si>
  <si>
    <t>預り金</t>
  </si>
  <si>
    <t>ポイント引当金</t>
  </si>
  <si>
    <t>賞与引当金</t>
  </si>
  <si>
    <t>店舗閉鎖損失引当金</t>
  </si>
  <si>
    <t>関係会社事業損失引当金</t>
  </si>
  <si>
    <t>資産除去債務</t>
  </si>
  <si>
    <t>設備関係支払手形</t>
  </si>
  <si>
    <t>その他</t>
  </si>
  <si>
    <t>流動負債</t>
  </si>
  <si>
    <t>長期借入金</t>
  </si>
  <si>
    <t>長期借入金</t>
  </si>
  <si>
    <t>リース債務</t>
  </si>
  <si>
    <t>退職給付引当金</t>
  </si>
  <si>
    <t>退職給付引当金</t>
  </si>
  <si>
    <t>長期預り保証金</t>
  </si>
  <si>
    <t>固定負債</t>
  </si>
  <si>
    <t>負債</t>
  </si>
  <si>
    <t>負債</t>
  </si>
  <si>
    <t>資本金</t>
  </si>
  <si>
    <t>資本準備金</t>
  </si>
  <si>
    <t>その他資本剰余金</t>
  </si>
  <si>
    <t>資本剰余金</t>
  </si>
  <si>
    <t>利益準備金</t>
  </si>
  <si>
    <t>配当平均積立金</t>
  </si>
  <si>
    <t>別途積立金</t>
  </si>
  <si>
    <t>繰越利益剰余金</t>
  </si>
  <si>
    <t>利益剰余金</t>
  </si>
  <si>
    <t>自己株式</t>
  </si>
  <si>
    <t>株主資本</t>
  </si>
  <si>
    <t>株主資本</t>
  </si>
  <si>
    <t>その他有価証券評価差額金</t>
  </si>
  <si>
    <t>繰延ヘッジ損益</t>
  </si>
  <si>
    <t>評価・換算差額等</t>
  </si>
  <si>
    <t>評価・換算差額等</t>
  </si>
  <si>
    <t>新株予約権</t>
  </si>
  <si>
    <t>純資産</t>
  </si>
  <si>
    <t>純資産</t>
  </si>
  <si>
    <t>負債純資産</t>
  </si>
  <si>
    <t>証券コード</t>
  </si>
  <si>
    <t>企業名</t>
  </si>
  <si>
    <t>はるやま商事株式会社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</si>
  <si>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</si>
  <si>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</si>
  <si>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</si>
  <si>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</si>
  <si>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</si>
  <si>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</si>
  <si>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</si>
  <si>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</si>
  <si>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</si>
  <si>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売上高</t>
  </si>
  <si>
    <t>商品期首たな卸高</t>
  </si>
  <si>
    <t>当期商品仕入高</t>
  </si>
  <si>
    <t>合併による商品受入高</t>
  </si>
  <si>
    <t>補修加工賃</t>
  </si>
  <si>
    <t>合計</t>
  </si>
  <si>
    <t>他勘定振替高</t>
  </si>
  <si>
    <t>商品期末たな卸高</t>
  </si>
  <si>
    <t>商品売上原価合計</t>
  </si>
  <si>
    <t>施設運営原価</t>
  </si>
  <si>
    <t>売上原価</t>
  </si>
  <si>
    <t>売上原価</t>
  </si>
  <si>
    <t>売上総利益</t>
  </si>
  <si>
    <t>広告宣伝費</t>
  </si>
  <si>
    <t>役員報酬</t>
  </si>
  <si>
    <t>給料及び賞与</t>
  </si>
  <si>
    <t>雑給</t>
  </si>
  <si>
    <t>（うち賞与引当金繰入額）</t>
  </si>
  <si>
    <t>（うち退職給付費用）</t>
  </si>
  <si>
    <t>賃借料</t>
  </si>
  <si>
    <t>消耗品費</t>
  </si>
  <si>
    <t>水道光熱費</t>
  </si>
  <si>
    <t>減価償却費</t>
  </si>
  <si>
    <t>減価償却費</t>
  </si>
  <si>
    <t>支払手数料</t>
  </si>
  <si>
    <t>のれん償却額</t>
  </si>
  <si>
    <t>その他</t>
  </si>
  <si>
    <t>販売費・一般管理費</t>
  </si>
  <si>
    <t>営業利益</t>
  </si>
  <si>
    <t>受取利息</t>
  </si>
  <si>
    <t>有価証券利息</t>
  </si>
  <si>
    <t>受取配当金</t>
  </si>
  <si>
    <t>仕入割引</t>
  </si>
  <si>
    <t>受取手数料</t>
  </si>
  <si>
    <t>受取地代家賃</t>
  </si>
  <si>
    <t>店舗閉鎖損失引当金戻入額</t>
  </si>
  <si>
    <t>貸倒引当金戻入額</t>
  </si>
  <si>
    <t>営業外収益</t>
  </si>
  <si>
    <t>支払利息</t>
  </si>
  <si>
    <t>賃貸費用</t>
  </si>
  <si>
    <t>貸倒引当金繰入額</t>
  </si>
  <si>
    <t>営業外費用</t>
  </si>
  <si>
    <t>経常利益</t>
  </si>
  <si>
    <t>固定資産売却益</t>
  </si>
  <si>
    <t>投資有価証券売却益</t>
  </si>
  <si>
    <t>賞与引当金戻入額</t>
  </si>
  <si>
    <t>関係会社事業損失引当金戻入額</t>
  </si>
  <si>
    <t>受取補償金</t>
  </si>
  <si>
    <t>収用補償金</t>
  </si>
  <si>
    <t>役員退職慰労引当金戻入額</t>
  </si>
  <si>
    <t>特別利益</t>
  </si>
  <si>
    <t>投資有価証券評価損</t>
  </si>
  <si>
    <t>投資有価証券売却損</t>
  </si>
  <si>
    <t>関係会社株式評価損</t>
  </si>
  <si>
    <t>固定資産除売却損</t>
  </si>
  <si>
    <t>減損損失</t>
  </si>
  <si>
    <t>減損損失</t>
  </si>
  <si>
    <t>事業譲渡損</t>
  </si>
  <si>
    <t>店舗閉鎖損失引当金繰入額</t>
  </si>
  <si>
    <t>関係会社事業損失引当金繰入額</t>
  </si>
  <si>
    <t>災害による損失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</si>
  <si>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</si>
  <si>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</si>
  <si>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</si>
  <si>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</si>
  <si>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</si>
  <si>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</si>
  <si>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</si>
  <si>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2014/02/12</t>
  </si>
  <si>
    <t>四半期</t>
  </si>
  <si>
    <t>2013/12/31</t>
  </si>
  <si>
    <t>2013/11/12</t>
  </si>
  <si>
    <t>2013/09/30</t>
  </si>
  <si>
    <t>2013/08/09</t>
  </si>
  <si>
    <t>2013/06/30</t>
  </si>
  <si>
    <t>2013/02/12</t>
  </si>
  <si>
    <t>2012/12/31</t>
  </si>
  <si>
    <t>2012/09/30</t>
  </si>
  <si>
    <t>2012/06/30</t>
  </si>
  <si>
    <t>2011/12/31</t>
  </si>
  <si>
    <t>2011/11/11</t>
  </si>
  <si>
    <t>2011/09/30</t>
  </si>
  <si>
    <t>2011/08/11</t>
  </si>
  <si>
    <t>2011/06/30</t>
  </si>
  <si>
    <t>2011/02/14</t>
  </si>
  <si>
    <t>2010/12/31</t>
  </si>
  <si>
    <t>2010/11/12</t>
  </si>
  <si>
    <t>2010/09/30</t>
  </si>
  <si>
    <t>2010/08/11</t>
  </si>
  <si>
    <t>2010/06/30</t>
  </si>
  <si>
    <t>2010/02/12</t>
  </si>
  <si>
    <t>2009/12/31</t>
  </si>
  <si>
    <t>2009/11/13</t>
  </si>
  <si>
    <t>2009/09/30</t>
  </si>
  <si>
    <t>2009/08/14</t>
  </si>
  <si>
    <t>2009/06/30</t>
  </si>
  <si>
    <t>2009/02/13</t>
  </si>
  <si>
    <t>2008/12/31</t>
  </si>
  <si>
    <t>2008/11/14</t>
  </si>
  <si>
    <t>2008/09/30</t>
  </si>
  <si>
    <t>2008/06/30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</si>
</sst>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184</v>
      </c>
      <c r="B2" s="14">
        <v>7416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185</v>
      </c>
      <c r="B3" s="1" t="s">
        <v>186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66</v>
      </c>
      <c r="B4" s="15" t="str">
        <f>HYPERLINK("http://www.kabupro.jp/mark/20140212/S10014IH.htm","四半期報告書")</f>
        <v>四半期報告書</v>
      </c>
      <c r="C4" s="15" t="str">
        <f>HYPERLINK("http://www.kabupro.jp/mark/20131112/S1000EDO.htm","四半期報告書")</f>
        <v>四半期報告書</v>
      </c>
      <c r="D4" s="15" t="str">
        <f>HYPERLINK("http://www.kabupro.jp/mark/20130809/S000E82Z.htm","四半期報告書")</f>
        <v>四半期報告書</v>
      </c>
      <c r="E4" s="15" t="str">
        <f>HYPERLINK("http://www.kabupro.jp/mark/20130628/S000DPRT.htm","有価証券報告書")</f>
        <v>有価証券報告書</v>
      </c>
      <c r="F4" s="15" t="str">
        <f>HYPERLINK("http://www.kabupro.jp/mark/20140212/S10014IH.htm","四半期報告書")</f>
        <v>四半期報告書</v>
      </c>
      <c r="G4" s="15" t="str">
        <f>HYPERLINK("http://www.kabupro.jp/mark/20131112/S1000EDO.htm","四半期報告書")</f>
        <v>四半期報告書</v>
      </c>
      <c r="H4" s="15" t="str">
        <f>HYPERLINK("http://www.kabupro.jp/mark/20130809/S000E82Z.htm","四半期報告書")</f>
        <v>四半期報告書</v>
      </c>
      <c r="I4" s="15" t="str">
        <f>HYPERLINK("http://www.kabupro.jp/mark/20130628/S000DPRT.htm","有価証券報告書")</f>
        <v>有価証券報告書</v>
      </c>
      <c r="J4" s="15" t="str">
        <f>HYPERLINK("http://www.kabupro.jp/mark/20130212/S000CRZA.htm","四半期報告書")</f>
        <v>四半期報告書</v>
      </c>
      <c r="K4" s="15" t="str">
        <f>HYPERLINK("http://www.kabupro.jp/mark/20121114/S000CBEU.htm","四半期報告書")</f>
        <v>四半期報告書</v>
      </c>
      <c r="L4" s="15" t="str">
        <f>HYPERLINK("http://www.kabupro.jp/mark/20121114/S000CBEM.htm","訂正四半期報告書")</f>
        <v>訂正四半期報告書</v>
      </c>
      <c r="M4" s="15" t="str">
        <f>HYPERLINK("http://www.kabupro.jp/mark/20121114/S000CBEF.htm","訂正有価証券報告書")</f>
        <v>訂正有価証券報告書</v>
      </c>
      <c r="N4" s="15" t="str">
        <f>HYPERLINK("http://www.kabupro.jp/mark/20121114/S000CBEA.htm","訂正四半期報告書")</f>
        <v>訂正四半期報告書</v>
      </c>
      <c r="O4" s="15" t="str">
        <f>HYPERLINK("http://www.kabupro.jp/mark/20111111/S0009P34.htm","四半期報告書")</f>
        <v>四半期報告書</v>
      </c>
      <c r="P4" s="15" t="str">
        <f>HYPERLINK("http://www.kabupro.jp/mark/20110811/S00094BE.htm","四半期報告書")</f>
        <v>四半期報告書</v>
      </c>
      <c r="Q4" s="15" t="str">
        <f>HYPERLINK("http://www.kabupro.jp/mark/20110629/S0008PNH.htm","有価証券報告書")</f>
        <v>有価証券報告書</v>
      </c>
      <c r="R4" s="15" t="str">
        <f>HYPERLINK("http://www.kabupro.jp/mark/20110214/S0007PSW.htm","四半期報告書")</f>
        <v>四半期報告書</v>
      </c>
      <c r="S4" s="15" t="str">
        <f>HYPERLINK("http://www.kabupro.jp/mark/20101112/S00074SL.htm","四半期報告書")</f>
        <v>四半期報告書</v>
      </c>
      <c r="T4" s="15" t="str">
        <f>HYPERLINK("http://www.kabupro.jp/mark/20100811/S0006J6I.htm","四半期報告書")</f>
        <v>四半期報告書</v>
      </c>
      <c r="U4" s="15" t="str">
        <f>HYPERLINK("http://www.kabupro.jp/mark/20090629/S0003F4I.htm","有価証券報告書")</f>
        <v>有価証券報告書</v>
      </c>
      <c r="V4" s="15" t="str">
        <f>HYPERLINK("http://www.kabupro.jp/mark/20100212/S0005483.htm","四半期報告書")</f>
        <v>四半期報告書</v>
      </c>
      <c r="W4" s="15" t="str">
        <f>HYPERLINK("http://www.kabupro.jp/mark/20091113/S0004HCH.htm","四半期報告書")</f>
        <v>四半期報告書</v>
      </c>
      <c r="X4" s="15" t="str">
        <f>HYPERLINK("http://www.kabupro.jp/mark/20090814/S0003X9Q.htm","四半期報告書")</f>
        <v>四半期報告書</v>
      </c>
      <c r="Y4" s="15" t="str">
        <f>HYPERLINK("http://www.kabupro.jp/mark/20090629/S0003F4I.htm","有価証券報告書")</f>
        <v>有価証券報告書</v>
      </c>
    </row>
    <row r="5" spans="1:25" ht="14.25" thickBot="1">
      <c r="A5" s="11" t="s">
        <v>67</v>
      </c>
      <c r="B5" s="1" t="s">
        <v>264</v>
      </c>
      <c r="C5" s="1" t="s">
        <v>267</v>
      </c>
      <c r="D5" s="1" t="s">
        <v>269</v>
      </c>
      <c r="E5" s="1" t="s">
        <v>73</v>
      </c>
      <c r="F5" s="1" t="s">
        <v>264</v>
      </c>
      <c r="G5" s="1" t="s">
        <v>267</v>
      </c>
      <c r="H5" s="1" t="s">
        <v>269</v>
      </c>
      <c r="I5" s="1" t="s">
        <v>73</v>
      </c>
      <c r="J5" s="1" t="s">
        <v>271</v>
      </c>
      <c r="K5" s="1" t="s">
        <v>77</v>
      </c>
      <c r="L5" s="1" t="s">
        <v>77</v>
      </c>
      <c r="M5" s="1" t="s">
        <v>77</v>
      </c>
      <c r="N5" s="1" t="s">
        <v>77</v>
      </c>
      <c r="O5" s="1" t="s">
        <v>276</v>
      </c>
      <c r="P5" s="1" t="s">
        <v>278</v>
      </c>
      <c r="Q5" s="1" t="s">
        <v>79</v>
      </c>
      <c r="R5" s="1" t="s">
        <v>280</v>
      </c>
      <c r="S5" s="1" t="s">
        <v>282</v>
      </c>
      <c r="T5" s="1" t="s">
        <v>284</v>
      </c>
      <c r="U5" s="1" t="s">
        <v>81</v>
      </c>
      <c r="V5" s="1" t="s">
        <v>286</v>
      </c>
      <c r="W5" s="1" t="s">
        <v>288</v>
      </c>
      <c r="X5" s="1" t="s">
        <v>290</v>
      </c>
      <c r="Y5" s="1" t="s">
        <v>81</v>
      </c>
    </row>
    <row r="6" spans="1:25" ht="15" thickBot="1" thickTop="1">
      <c r="A6" s="10" t="s">
        <v>68</v>
      </c>
      <c r="B6" s="18" t="s">
        <v>10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69</v>
      </c>
      <c r="B7" s="14" t="s">
        <v>20</v>
      </c>
      <c r="C7" s="14" t="s">
        <v>20</v>
      </c>
      <c r="D7" s="14" t="s">
        <v>20</v>
      </c>
      <c r="E7" s="16" t="s">
        <v>74</v>
      </c>
      <c r="F7" s="14" t="s">
        <v>20</v>
      </c>
      <c r="G7" s="14" t="s">
        <v>20</v>
      </c>
      <c r="H7" s="14" t="s">
        <v>20</v>
      </c>
      <c r="I7" s="16" t="s">
        <v>74</v>
      </c>
      <c r="J7" s="14" t="s">
        <v>20</v>
      </c>
      <c r="K7" s="14" t="s">
        <v>20</v>
      </c>
      <c r="L7" s="14" t="s">
        <v>20</v>
      </c>
      <c r="M7" s="16" t="s">
        <v>74</v>
      </c>
      <c r="N7" s="14" t="s">
        <v>20</v>
      </c>
      <c r="O7" s="14" t="s">
        <v>20</v>
      </c>
      <c r="P7" s="14" t="s">
        <v>20</v>
      </c>
      <c r="Q7" s="16" t="s">
        <v>74</v>
      </c>
      <c r="R7" s="14" t="s">
        <v>20</v>
      </c>
      <c r="S7" s="14" t="s">
        <v>20</v>
      </c>
      <c r="T7" s="14" t="s">
        <v>20</v>
      </c>
      <c r="U7" s="16" t="s">
        <v>74</v>
      </c>
      <c r="V7" s="14" t="s">
        <v>20</v>
      </c>
      <c r="W7" s="14" t="s">
        <v>20</v>
      </c>
      <c r="X7" s="14" t="s">
        <v>20</v>
      </c>
      <c r="Y7" s="16" t="s">
        <v>74</v>
      </c>
    </row>
    <row r="8" spans="1:25" ht="13.5">
      <c r="A8" s="13" t="s">
        <v>70</v>
      </c>
      <c r="B8" s="1" t="s">
        <v>21</v>
      </c>
      <c r="C8" s="1" t="s">
        <v>21</v>
      </c>
      <c r="D8" s="1" t="s">
        <v>21</v>
      </c>
      <c r="E8" s="17" t="s">
        <v>190</v>
      </c>
      <c r="F8" s="1" t="s">
        <v>190</v>
      </c>
      <c r="G8" s="1" t="s">
        <v>190</v>
      </c>
      <c r="H8" s="1" t="s">
        <v>190</v>
      </c>
      <c r="I8" s="17" t="s">
        <v>191</v>
      </c>
      <c r="J8" s="1" t="s">
        <v>191</v>
      </c>
      <c r="K8" s="1" t="s">
        <v>191</v>
      </c>
      <c r="L8" s="1" t="s">
        <v>191</v>
      </c>
      <c r="M8" s="17" t="s">
        <v>192</v>
      </c>
      <c r="N8" s="1" t="s">
        <v>192</v>
      </c>
      <c r="O8" s="1" t="s">
        <v>192</v>
      </c>
      <c r="P8" s="1" t="s">
        <v>192</v>
      </c>
      <c r="Q8" s="17" t="s">
        <v>193</v>
      </c>
      <c r="R8" s="1" t="s">
        <v>193</v>
      </c>
      <c r="S8" s="1" t="s">
        <v>193</v>
      </c>
      <c r="T8" s="1" t="s">
        <v>193</v>
      </c>
      <c r="U8" s="17" t="s">
        <v>194</v>
      </c>
      <c r="V8" s="1" t="s">
        <v>194</v>
      </c>
      <c r="W8" s="1" t="s">
        <v>194</v>
      </c>
      <c r="X8" s="1" t="s">
        <v>194</v>
      </c>
      <c r="Y8" s="17" t="s">
        <v>195</v>
      </c>
    </row>
    <row r="9" spans="1:25" ht="13.5">
      <c r="A9" s="13" t="s">
        <v>71</v>
      </c>
      <c r="B9" s="1" t="s">
        <v>266</v>
      </c>
      <c r="C9" s="1" t="s">
        <v>268</v>
      </c>
      <c r="D9" s="1" t="s">
        <v>270</v>
      </c>
      <c r="E9" s="17" t="s">
        <v>75</v>
      </c>
      <c r="F9" s="1" t="s">
        <v>272</v>
      </c>
      <c r="G9" s="1" t="s">
        <v>273</v>
      </c>
      <c r="H9" s="1" t="s">
        <v>274</v>
      </c>
      <c r="I9" s="17" t="s">
        <v>76</v>
      </c>
      <c r="J9" s="1" t="s">
        <v>275</v>
      </c>
      <c r="K9" s="1" t="s">
        <v>277</v>
      </c>
      <c r="L9" s="1" t="s">
        <v>279</v>
      </c>
      <c r="M9" s="17" t="s">
        <v>78</v>
      </c>
      <c r="N9" s="1" t="s">
        <v>281</v>
      </c>
      <c r="O9" s="1" t="s">
        <v>283</v>
      </c>
      <c r="P9" s="1" t="s">
        <v>285</v>
      </c>
      <c r="Q9" s="17" t="s">
        <v>80</v>
      </c>
      <c r="R9" s="1" t="s">
        <v>287</v>
      </c>
      <c r="S9" s="1" t="s">
        <v>289</v>
      </c>
      <c r="T9" s="1" t="s">
        <v>291</v>
      </c>
      <c r="U9" s="17" t="s">
        <v>82</v>
      </c>
      <c r="V9" s="1" t="s">
        <v>293</v>
      </c>
      <c r="W9" s="1" t="s">
        <v>295</v>
      </c>
      <c r="X9" s="1" t="s">
        <v>296</v>
      </c>
      <c r="Y9" s="17" t="s">
        <v>83</v>
      </c>
    </row>
    <row r="10" spans="1:25" ht="14.25" thickBot="1">
      <c r="A10" s="13" t="s">
        <v>72</v>
      </c>
      <c r="B10" s="1" t="s">
        <v>85</v>
      </c>
      <c r="C10" s="1" t="s">
        <v>85</v>
      </c>
      <c r="D10" s="1" t="s">
        <v>85</v>
      </c>
      <c r="E10" s="17" t="s">
        <v>85</v>
      </c>
      <c r="F10" s="1" t="s">
        <v>85</v>
      </c>
      <c r="G10" s="1" t="s">
        <v>85</v>
      </c>
      <c r="H10" s="1" t="s">
        <v>85</v>
      </c>
      <c r="I10" s="17" t="s">
        <v>85</v>
      </c>
      <c r="J10" s="1" t="s">
        <v>85</v>
      </c>
      <c r="K10" s="1" t="s">
        <v>85</v>
      </c>
      <c r="L10" s="1" t="s">
        <v>85</v>
      </c>
      <c r="M10" s="17" t="s">
        <v>85</v>
      </c>
      <c r="N10" s="1" t="s">
        <v>85</v>
      </c>
      <c r="O10" s="1" t="s">
        <v>85</v>
      </c>
      <c r="P10" s="1" t="s">
        <v>85</v>
      </c>
      <c r="Q10" s="17" t="s">
        <v>85</v>
      </c>
      <c r="R10" s="1" t="s">
        <v>85</v>
      </c>
      <c r="S10" s="1" t="s">
        <v>85</v>
      </c>
      <c r="T10" s="1" t="s">
        <v>85</v>
      </c>
      <c r="U10" s="17" t="s">
        <v>85</v>
      </c>
      <c r="V10" s="1" t="s">
        <v>85</v>
      </c>
      <c r="W10" s="1" t="s">
        <v>85</v>
      </c>
      <c r="X10" s="1" t="s">
        <v>85</v>
      </c>
      <c r="Y10" s="17" t="s">
        <v>85</v>
      </c>
    </row>
    <row r="11" spans="1:25" ht="14.25" thickTop="1">
      <c r="A11" s="26" t="s">
        <v>196</v>
      </c>
      <c r="B11" s="27">
        <v>35750813</v>
      </c>
      <c r="C11" s="27">
        <v>21036953</v>
      </c>
      <c r="D11" s="27">
        <v>12622052</v>
      </c>
      <c r="E11" s="21">
        <v>52371068</v>
      </c>
      <c r="F11" s="27">
        <v>36009401</v>
      </c>
      <c r="G11" s="27">
        <v>21409144</v>
      </c>
      <c r="H11" s="27">
        <v>12856113</v>
      </c>
      <c r="I11" s="21">
        <v>51530426</v>
      </c>
      <c r="J11" s="27">
        <v>35782852</v>
      </c>
      <c r="K11" s="27">
        <v>21200217</v>
      </c>
      <c r="L11" s="27">
        <v>12681514</v>
      </c>
      <c r="M11" s="21">
        <v>50587648</v>
      </c>
      <c r="N11" s="27">
        <v>35982065</v>
      </c>
      <c r="O11" s="27">
        <v>21829370</v>
      </c>
      <c r="P11" s="27">
        <v>12717802</v>
      </c>
      <c r="Q11" s="21">
        <v>51099831</v>
      </c>
      <c r="R11" s="27">
        <v>36062974</v>
      </c>
      <c r="S11" s="27">
        <v>21857786</v>
      </c>
      <c r="T11" s="27">
        <v>13148481</v>
      </c>
      <c r="U11" s="21">
        <v>55010223</v>
      </c>
      <c r="V11" s="27">
        <v>38811807</v>
      </c>
      <c r="W11" s="27">
        <v>23606590</v>
      </c>
      <c r="X11" s="27">
        <v>14084683</v>
      </c>
      <c r="Y11" s="21">
        <v>59108996</v>
      </c>
    </row>
    <row r="12" spans="1:25" ht="13.5">
      <c r="A12" s="7" t="s">
        <v>206</v>
      </c>
      <c r="B12" s="28">
        <v>14680428</v>
      </c>
      <c r="C12" s="28">
        <v>8696315</v>
      </c>
      <c r="D12" s="28">
        <v>5302412</v>
      </c>
      <c r="E12" s="22">
        <v>21991085</v>
      </c>
      <c r="F12" s="28">
        <v>15220291</v>
      </c>
      <c r="G12" s="28">
        <v>9229493</v>
      </c>
      <c r="H12" s="28">
        <v>5614391</v>
      </c>
      <c r="I12" s="22">
        <v>23617322</v>
      </c>
      <c r="J12" s="28">
        <v>16515609</v>
      </c>
      <c r="K12" s="28">
        <v>9889091</v>
      </c>
      <c r="L12" s="28">
        <v>5703037</v>
      </c>
      <c r="M12" s="22">
        <v>23358898</v>
      </c>
      <c r="N12" s="28">
        <v>16678269</v>
      </c>
      <c r="O12" s="28">
        <v>10296958</v>
      </c>
      <c r="P12" s="28">
        <v>5766903</v>
      </c>
      <c r="Q12" s="22">
        <v>23364120</v>
      </c>
      <c r="R12" s="28">
        <v>16513228</v>
      </c>
      <c r="S12" s="28">
        <v>10176551</v>
      </c>
      <c r="T12" s="28">
        <v>5872326</v>
      </c>
      <c r="U12" s="22">
        <v>26514438</v>
      </c>
      <c r="V12" s="28">
        <v>18021916</v>
      </c>
      <c r="W12" s="28">
        <v>10869472</v>
      </c>
      <c r="X12" s="28">
        <v>6469538</v>
      </c>
      <c r="Y12" s="22">
        <v>26001476</v>
      </c>
    </row>
    <row r="13" spans="1:25" ht="13.5">
      <c r="A13" s="7" t="s">
        <v>208</v>
      </c>
      <c r="B13" s="28">
        <v>21070384</v>
      </c>
      <c r="C13" s="28">
        <v>12340637</v>
      </c>
      <c r="D13" s="28">
        <v>7319640</v>
      </c>
      <c r="E13" s="22">
        <v>30379983</v>
      </c>
      <c r="F13" s="28">
        <v>20789110</v>
      </c>
      <c r="G13" s="28">
        <v>12179651</v>
      </c>
      <c r="H13" s="28">
        <v>7241722</v>
      </c>
      <c r="I13" s="22">
        <v>27913104</v>
      </c>
      <c r="J13" s="28">
        <v>19267242</v>
      </c>
      <c r="K13" s="28">
        <v>11311125</v>
      </c>
      <c r="L13" s="28">
        <v>6978476</v>
      </c>
      <c r="M13" s="22">
        <v>27228750</v>
      </c>
      <c r="N13" s="28">
        <v>19303796</v>
      </c>
      <c r="O13" s="28">
        <v>11532412</v>
      </c>
      <c r="P13" s="28">
        <v>6950899</v>
      </c>
      <c r="Q13" s="22">
        <v>27735711</v>
      </c>
      <c r="R13" s="28">
        <v>19549745</v>
      </c>
      <c r="S13" s="28">
        <v>11681234</v>
      </c>
      <c r="T13" s="28">
        <v>7276154</v>
      </c>
      <c r="U13" s="22">
        <v>28495784</v>
      </c>
      <c r="V13" s="28">
        <v>20789890</v>
      </c>
      <c r="W13" s="28">
        <v>12737117</v>
      </c>
      <c r="X13" s="28">
        <v>7615145</v>
      </c>
      <c r="Y13" s="22">
        <v>33107520</v>
      </c>
    </row>
    <row r="14" spans="1:25" ht="13.5">
      <c r="A14" s="7" t="s">
        <v>223</v>
      </c>
      <c r="B14" s="28">
        <v>20267184</v>
      </c>
      <c r="C14" s="28">
        <v>12575079</v>
      </c>
      <c r="D14" s="28">
        <v>7286497</v>
      </c>
      <c r="E14" s="22">
        <v>27548388</v>
      </c>
      <c r="F14" s="28">
        <v>20267209</v>
      </c>
      <c r="G14" s="28">
        <v>12401414</v>
      </c>
      <c r="H14" s="28">
        <v>7116342</v>
      </c>
      <c r="I14" s="22">
        <v>26304958</v>
      </c>
      <c r="J14" s="28">
        <v>19482647</v>
      </c>
      <c r="K14" s="28">
        <v>12075443</v>
      </c>
      <c r="L14" s="28">
        <v>6773191</v>
      </c>
      <c r="M14" s="22">
        <v>25582450</v>
      </c>
      <c r="N14" s="28">
        <v>19211853</v>
      </c>
      <c r="O14" s="28">
        <v>12194354</v>
      </c>
      <c r="P14" s="28">
        <v>6737174</v>
      </c>
      <c r="Q14" s="22">
        <v>26327984</v>
      </c>
      <c r="R14" s="28">
        <v>19619773</v>
      </c>
      <c r="S14" s="28">
        <v>12814455</v>
      </c>
      <c r="T14" s="28">
        <v>7380646</v>
      </c>
      <c r="U14" s="22">
        <v>29430977</v>
      </c>
      <c r="V14" s="28">
        <v>22209126</v>
      </c>
      <c r="W14" s="28">
        <v>14203470</v>
      </c>
      <c r="X14" s="28">
        <v>7875074</v>
      </c>
      <c r="Y14" s="22">
        <v>30488981</v>
      </c>
    </row>
    <row r="15" spans="1:25" ht="14.25" thickBot="1">
      <c r="A15" s="25" t="s">
        <v>224</v>
      </c>
      <c r="B15" s="29">
        <v>803200</v>
      </c>
      <c r="C15" s="29">
        <v>-234441</v>
      </c>
      <c r="D15" s="29">
        <v>33142</v>
      </c>
      <c r="E15" s="23">
        <v>2831595</v>
      </c>
      <c r="F15" s="29">
        <v>521900</v>
      </c>
      <c r="G15" s="29">
        <v>-221763</v>
      </c>
      <c r="H15" s="29">
        <v>125379</v>
      </c>
      <c r="I15" s="23">
        <v>1608145</v>
      </c>
      <c r="J15" s="29">
        <v>-215404</v>
      </c>
      <c r="K15" s="29">
        <v>-764317</v>
      </c>
      <c r="L15" s="29">
        <v>205284</v>
      </c>
      <c r="M15" s="23">
        <v>1646299</v>
      </c>
      <c r="N15" s="29">
        <v>91942</v>
      </c>
      <c r="O15" s="29">
        <v>-661941</v>
      </c>
      <c r="P15" s="29">
        <v>213724</v>
      </c>
      <c r="Q15" s="23">
        <v>1407727</v>
      </c>
      <c r="R15" s="29">
        <v>-70028</v>
      </c>
      <c r="S15" s="29">
        <v>-1133221</v>
      </c>
      <c r="T15" s="29">
        <v>-104491</v>
      </c>
      <c r="U15" s="23">
        <v>-935193</v>
      </c>
      <c r="V15" s="29">
        <v>-1419235</v>
      </c>
      <c r="W15" s="29">
        <v>-1466353</v>
      </c>
      <c r="X15" s="29">
        <v>-259928</v>
      </c>
      <c r="Y15" s="23">
        <v>2618538</v>
      </c>
    </row>
    <row r="16" spans="1:25" ht="14.25" thickTop="1">
      <c r="A16" s="6" t="s">
        <v>225</v>
      </c>
      <c r="B16" s="28">
        <v>24270</v>
      </c>
      <c r="C16" s="28">
        <v>16241</v>
      </c>
      <c r="D16" s="28">
        <v>7865</v>
      </c>
      <c r="E16" s="22">
        <v>31411</v>
      </c>
      <c r="F16" s="28">
        <v>24505</v>
      </c>
      <c r="G16" s="28">
        <v>15754</v>
      </c>
      <c r="H16" s="28">
        <v>7654</v>
      </c>
      <c r="I16" s="22">
        <v>32535</v>
      </c>
      <c r="J16" s="28">
        <v>24358</v>
      </c>
      <c r="K16" s="28">
        <v>16536</v>
      </c>
      <c r="L16" s="28">
        <v>8030</v>
      </c>
      <c r="M16" s="22">
        <v>33591</v>
      </c>
      <c r="N16" s="28">
        <v>23699</v>
      </c>
      <c r="O16" s="28">
        <v>17665</v>
      </c>
      <c r="P16" s="28">
        <v>8511</v>
      </c>
      <c r="Q16" s="22">
        <v>36672</v>
      </c>
      <c r="R16" s="28">
        <v>27242</v>
      </c>
      <c r="S16" s="28">
        <v>18499</v>
      </c>
      <c r="T16" s="28">
        <v>8951</v>
      </c>
      <c r="U16" s="22">
        <v>27402</v>
      </c>
      <c r="V16" s="28">
        <v>19753</v>
      </c>
      <c r="W16" s="28">
        <v>14313</v>
      </c>
      <c r="X16" s="28">
        <v>5458</v>
      </c>
      <c r="Y16" s="22">
        <v>27095</v>
      </c>
    </row>
    <row r="17" spans="1:25" ht="13.5">
      <c r="A17" s="6" t="s">
        <v>227</v>
      </c>
      <c r="B17" s="28">
        <v>12782</v>
      </c>
      <c r="C17" s="28">
        <v>2796</v>
      </c>
      <c r="D17" s="28">
        <v>2520</v>
      </c>
      <c r="E17" s="22">
        <v>11185</v>
      </c>
      <c r="F17" s="28">
        <v>10910</v>
      </c>
      <c r="G17" s="28">
        <v>2774</v>
      </c>
      <c r="H17" s="28">
        <v>2499</v>
      </c>
      <c r="I17" s="22">
        <v>6149</v>
      </c>
      <c r="J17" s="28">
        <v>5929</v>
      </c>
      <c r="K17" s="28">
        <v>2643</v>
      </c>
      <c r="L17" s="28">
        <v>2423</v>
      </c>
      <c r="M17" s="22">
        <v>4969</v>
      </c>
      <c r="N17" s="28">
        <v>4749</v>
      </c>
      <c r="O17" s="28">
        <v>2568</v>
      </c>
      <c r="P17" s="28">
        <v>2348</v>
      </c>
      <c r="Q17" s="22">
        <v>5987</v>
      </c>
      <c r="R17" s="28">
        <v>5767</v>
      </c>
      <c r="S17" s="28">
        <v>2674</v>
      </c>
      <c r="T17" s="28">
        <v>2454</v>
      </c>
      <c r="U17" s="22">
        <v>7058</v>
      </c>
      <c r="V17" s="28">
        <v>6838</v>
      </c>
      <c r="W17" s="28">
        <v>2919</v>
      </c>
      <c r="X17" s="28">
        <v>2699</v>
      </c>
      <c r="Y17" s="22">
        <v>4659</v>
      </c>
    </row>
    <row r="18" spans="1:25" ht="13.5">
      <c r="A18" s="6" t="s">
        <v>4</v>
      </c>
      <c r="B18" s="28"/>
      <c r="C18" s="28"/>
      <c r="D18" s="28"/>
      <c r="E18" s="22"/>
      <c r="F18" s="28"/>
      <c r="G18" s="28"/>
      <c r="H18" s="28"/>
      <c r="I18" s="22"/>
      <c r="J18" s="28"/>
      <c r="K18" s="28"/>
      <c r="L18" s="28"/>
      <c r="M18" s="22"/>
      <c r="N18" s="28"/>
      <c r="O18" s="28"/>
      <c r="P18" s="28"/>
      <c r="Q18" s="22"/>
      <c r="R18" s="28"/>
      <c r="S18" s="28"/>
      <c r="T18" s="28"/>
      <c r="U18" s="22"/>
      <c r="V18" s="28"/>
      <c r="W18" s="28"/>
      <c r="X18" s="28"/>
      <c r="Y18" s="22">
        <v>44366</v>
      </c>
    </row>
    <row r="19" spans="1:25" ht="13.5">
      <c r="A19" s="6" t="s">
        <v>230</v>
      </c>
      <c r="B19" s="28">
        <v>260605</v>
      </c>
      <c r="C19" s="28">
        <v>178892</v>
      </c>
      <c r="D19" s="28">
        <v>86482</v>
      </c>
      <c r="E19" s="22">
        <v>335977</v>
      </c>
      <c r="F19" s="28">
        <v>226183</v>
      </c>
      <c r="G19" s="28">
        <v>145046</v>
      </c>
      <c r="H19" s="28">
        <v>71886</v>
      </c>
      <c r="I19" s="22">
        <v>301257</v>
      </c>
      <c r="J19" s="28">
        <v>230615</v>
      </c>
      <c r="K19" s="28">
        <v>156422</v>
      </c>
      <c r="L19" s="28">
        <v>90780</v>
      </c>
      <c r="M19" s="22">
        <v>295815</v>
      </c>
      <c r="N19" s="28">
        <v>225330</v>
      </c>
      <c r="O19" s="28">
        <v>154108</v>
      </c>
      <c r="P19" s="28">
        <v>74440</v>
      </c>
      <c r="Q19" s="22">
        <v>279139</v>
      </c>
      <c r="R19" s="28">
        <v>208273</v>
      </c>
      <c r="S19" s="28">
        <v>136827</v>
      </c>
      <c r="T19" s="28">
        <v>66355</v>
      </c>
      <c r="U19" s="22">
        <v>239298</v>
      </c>
      <c r="V19" s="28">
        <v>175605</v>
      </c>
      <c r="W19" s="28">
        <v>112142</v>
      </c>
      <c r="X19" s="28">
        <v>60729</v>
      </c>
      <c r="Y19" s="22">
        <v>192585</v>
      </c>
    </row>
    <row r="20" spans="1:25" ht="13.5">
      <c r="A20" s="6" t="s">
        <v>99</v>
      </c>
      <c r="B20" s="28">
        <v>117912</v>
      </c>
      <c r="C20" s="28">
        <v>106335</v>
      </c>
      <c r="D20" s="28">
        <v>24788</v>
      </c>
      <c r="E20" s="22">
        <v>120368</v>
      </c>
      <c r="F20" s="28">
        <v>84068</v>
      </c>
      <c r="G20" s="28">
        <v>48277</v>
      </c>
      <c r="H20" s="28">
        <v>30841</v>
      </c>
      <c r="I20" s="22">
        <v>76663</v>
      </c>
      <c r="J20" s="28">
        <v>48081</v>
      </c>
      <c r="K20" s="28">
        <v>44442</v>
      </c>
      <c r="L20" s="28">
        <v>24159</v>
      </c>
      <c r="M20" s="22">
        <v>95258</v>
      </c>
      <c r="N20" s="28">
        <v>52893</v>
      </c>
      <c r="O20" s="28">
        <v>28088</v>
      </c>
      <c r="P20" s="28">
        <v>15306</v>
      </c>
      <c r="Q20" s="22">
        <v>77949</v>
      </c>
      <c r="R20" s="28">
        <v>65419</v>
      </c>
      <c r="S20" s="28">
        <v>40215</v>
      </c>
      <c r="T20" s="28">
        <v>13659</v>
      </c>
      <c r="U20" s="22">
        <v>78522</v>
      </c>
      <c r="V20" s="28">
        <v>59670</v>
      </c>
      <c r="W20" s="28">
        <v>33835</v>
      </c>
      <c r="X20" s="28">
        <v>17141</v>
      </c>
      <c r="Y20" s="22">
        <v>128152</v>
      </c>
    </row>
    <row r="21" spans="1:25" ht="13.5">
      <c r="A21" s="6" t="s">
        <v>233</v>
      </c>
      <c r="B21" s="28">
        <v>415570</v>
      </c>
      <c r="C21" s="28">
        <v>304265</v>
      </c>
      <c r="D21" s="28">
        <v>121657</v>
      </c>
      <c r="E21" s="22">
        <v>501287</v>
      </c>
      <c r="F21" s="28">
        <v>345668</v>
      </c>
      <c r="G21" s="28">
        <v>211852</v>
      </c>
      <c r="H21" s="28">
        <v>112881</v>
      </c>
      <c r="I21" s="22">
        <v>471102</v>
      </c>
      <c r="J21" s="28">
        <v>362094</v>
      </c>
      <c r="K21" s="28">
        <v>273153</v>
      </c>
      <c r="L21" s="28">
        <v>125393</v>
      </c>
      <c r="M21" s="22">
        <v>429634</v>
      </c>
      <c r="N21" s="28">
        <v>306672</v>
      </c>
      <c r="O21" s="28">
        <v>202431</v>
      </c>
      <c r="P21" s="28">
        <v>100607</v>
      </c>
      <c r="Q21" s="22">
        <v>399748</v>
      </c>
      <c r="R21" s="28">
        <v>306702</v>
      </c>
      <c r="S21" s="28">
        <v>198216</v>
      </c>
      <c r="T21" s="28">
        <v>91420</v>
      </c>
      <c r="U21" s="22">
        <v>352282</v>
      </c>
      <c r="V21" s="28">
        <v>261867</v>
      </c>
      <c r="W21" s="28">
        <v>163211</v>
      </c>
      <c r="X21" s="28">
        <v>86028</v>
      </c>
      <c r="Y21" s="22">
        <v>396858</v>
      </c>
    </row>
    <row r="22" spans="1:25" ht="13.5">
      <c r="A22" s="6" t="s">
        <v>234</v>
      </c>
      <c r="B22" s="28">
        <v>60919</v>
      </c>
      <c r="C22" s="28">
        <v>40621</v>
      </c>
      <c r="D22" s="28">
        <v>20780</v>
      </c>
      <c r="E22" s="22">
        <v>65617</v>
      </c>
      <c r="F22" s="28">
        <v>47774</v>
      </c>
      <c r="G22" s="28">
        <v>29799</v>
      </c>
      <c r="H22" s="28">
        <v>13974</v>
      </c>
      <c r="I22" s="22">
        <v>86342</v>
      </c>
      <c r="J22" s="28">
        <v>59755</v>
      </c>
      <c r="K22" s="28">
        <v>39205</v>
      </c>
      <c r="L22" s="28">
        <v>20116</v>
      </c>
      <c r="M22" s="22">
        <v>101141</v>
      </c>
      <c r="N22" s="28">
        <v>80713</v>
      </c>
      <c r="O22" s="28">
        <v>53544</v>
      </c>
      <c r="P22" s="28">
        <v>27065</v>
      </c>
      <c r="Q22" s="22">
        <v>136423</v>
      </c>
      <c r="R22" s="28">
        <v>106848</v>
      </c>
      <c r="S22" s="28">
        <v>70865</v>
      </c>
      <c r="T22" s="28">
        <v>36692</v>
      </c>
      <c r="U22" s="22">
        <v>133917</v>
      </c>
      <c r="V22" s="28">
        <v>99287</v>
      </c>
      <c r="W22" s="28">
        <v>57947</v>
      </c>
      <c r="X22" s="28">
        <v>29505</v>
      </c>
      <c r="Y22" s="22">
        <v>152188</v>
      </c>
    </row>
    <row r="23" spans="1:25" ht="13.5">
      <c r="A23" s="6" t="s">
        <v>235</v>
      </c>
      <c r="B23" s="28">
        <v>104851</v>
      </c>
      <c r="C23" s="28">
        <v>69090</v>
      </c>
      <c r="D23" s="28">
        <v>31993</v>
      </c>
      <c r="E23" s="22">
        <v>134683</v>
      </c>
      <c r="F23" s="28">
        <v>73461</v>
      </c>
      <c r="G23" s="28">
        <v>46740</v>
      </c>
      <c r="H23" s="28">
        <v>23750</v>
      </c>
      <c r="I23" s="22">
        <v>104776</v>
      </c>
      <c r="J23" s="28">
        <v>78952</v>
      </c>
      <c r="K23" s="28">
        <v>50380</v>
      </c>
      <c r="L23" s="28">
        <v>24458</v>
      </c>
      <c r="M23" s="22">
        <v>117178</v>
      </c>
      <c r="N23" s="28">
        <v>89094</v>
      </c>
      <c r="O23" s="28">
        <v>56585</v>
      </c>
      <c r="P23" s="28">
        <v>26707</v>
      </c>
      <c r="Q23" s="22">
        <v>99115</v>
      </c>
      <c r="R23" s="28">
        <v>75534</v>
      </c>
      <c r="S23" s="28">
        <v>48022</v>
      </c>
      <c r="T23" s="28">
        <v>22213</v>
      </c>
      <c r="U23" s="22">
        <v>90685</v>
      </c>
      <c r="V23" s="28">
        <v>66216</v>
      </c>
      <c r="W23" s="28">
        <v>43418</v>
      </c>
      <c r="X23" s="28">
        <v>23402</v>
      </c>
      <c r="Y23" s="22">
        <v>60281</v>
      </c>
    </row>
    <row r="24" spans="1:25" ht="13.5">
      <c r="A24" s="6" t="s">
        <v>5</v>
      </c>
      <c r="B24" s="28">
        <v>158274</v>
      </c>
      <c r="C24" s="28">
        <v>108056</v>
      </c>
      <c r="D24" s="28"/>
      <c r="E24" s="22"/>
      <c r="F24" s="28"/>
      <c r="G24" s="28"/>
      <c r="H24" s="28"/>
      <c r="I24" s="22"/>
      <c r="J24" s="28"/>
      <c r="K24" s="28"/>
      <c r="L24" s="28"/>
      <c r="M24" s="22"/>
      <c r="N24" s="28"/>
      <c r="O24" s="28"/>
      <c r="P24" s="28"/>
      <c r="Q24" s="22"/>
      <c r="R24" s="28"/>
      <c r="S24" s="28"/>
      <c r="T24" s="28"/>
      <c r="U24" s="22"/>
      <c r="V24" s="28"/>
      <c r="W24" s="28"/>
      <c r="X24" s="28"/>
      <c r="Y24" s="22"/>
    </row>
    <row r="25" spans="1:25" ht="13.5">
      <c r="A25" s="6" t="s">
        <v>99</v>
      </c>
      <c r="B25" s="28">
        <v>1697</v>
      </c>
      <c r="C25" s="28">
        <v>693</v>
      </c>
      <c r="D25" s="28">
        <v>2410</v>
      </c>
      <c r="E25" s="22">
        <v>5867</v>
      </c>
      <c r="F25" s="28">
        <v>2671</v>
      </c>
      <c r="G25" s="28">
        <v>3775</v>
      </c>
      <c r="H25" s="28">
        <v>3256</v>
      </c>
      <c r="I25" s="22">
        <v>45071</v>
      </c>
      <c r="J25" s="28">
        <v>27625</v>
      </c>
      <c r="K25" s="28">
        <v>8056</v>
      </c>
      <c r="L25" s="28">
        <v>8581</v>
      </c>
      <c r="M25" s="22">
        <v>20921</v>
      </c>
      <c r="N25" s="28">
        <v>13253</v>
      </c>
      <c r="O25" s="28">
        <v>14213</v>
      </c>
      <c r="P25" s="28">
        <v>3228</v>
      </c>
      <c r="Q25" s="22">
        <v>18560</v>
      </c>
      <c r="R25" s="28">
        <v>5694</v>
      </c>
      <c r="S25" s="28">
        <v>9483</v>
      </c>
      <c r="T25" s="28">
        <v>1921</v>
      </c>
      <c r="U25" s="22">
        <v>16284</v>
      </c>
      <c r="V25" s="28">
        <v>14667</v>
      </c>
      <c r="W25" s="28">
        <v>9845</v>
      </c>
      <c r="X25" s="28">
        <v>4297</v>
      </c>
      <c r="Y25" s="22">
        <v>11259</v>
      </c>
    </row>
    <row r="26" spans="1:25" ht="13.5">
      <c r="A26" s="6" t="s">
        <v>237</v>
      </c>
      <c r="B26" s="28">
        <v>325742</v>
      </c>
      <c r="C26" s="28">
        <v>218461</v>
      </c>
      <c r="D26" s="28">
        <v>55184</v>
      </c>
      <c r="E26" s="22">
        <v>206168</v>
      </c>
      <c r="F26" s="28">
        <v>123906</v>
      </c>
      <c r="G26" s="28">
        <v>80314</v>
      </c>
      <c r="H26" s="28">
        <v>40982</v>
      </c>
      <c r="I26" s="22">
        <v>242695</v>
      </c>
      <c r="J26" s="28">
        <v>166334</v>
      </c>
      <c r="K26" s="28">
        <v>97642</v>
      </c>
      <c r="L26" s="28">
        <v>53156</v>
      </c>
      <c r="M26" s="22">
        <v>253358</v>
      </c>
      <c r="N26" s="28">
        <v>183061</v>
      </c>
      <c r="O26" s="28">
        <v>124343</v>
      </c>
      <c r="P26" s="28">
        <v>57000</v>
      </c>
      <c r="Q26" s="22">
        <v>254099</v>
      </c>
      <c r="R26" s="28">
        <v>188077</v>
      </c>
      <c r="S26" s="28">
        <v>128370</v>
      </c>
      <c r="T26" s="28">
        <v>60827</v>
      </c>
      <c r="U26" s="22">
        <v>240888</v>
      </c>
      <c r="V26" s="28">
        <v>180171</v>
      </c>
      <c r="W26" s="28">
        <v>111211</v>
      </c>
      <c r="X26" s="28">
        <v>57205</v>
      </c>
      <c r="Y26" s="22">
        <v>223729</v>
      </c>
    </row>
    <row r="27" spans="1:25" ht="14.25" thickBot="1">
      <c r="A27" s="25" t="s">
        <v>238</v>
      </c>
      <c r="B27" s="29">
        <v>893028</v>
      </c>
      <c r="C27" s="29">
        <v>-148637</v>
      </c>
      <c r="D27" s="29">
        <v>99615</v>
      </c>
      <c r="E27" s="23">
        <v>3126713</v>
      </c>
      <c r="F27" s="29">
        <v>743662</v>
      </c>
      <c r="G27" s="29">
        <v>-90225</v>
      </c>
      <c r="H27" s="29">
        <v>197278</v>
      </c>
      <c r="I27" s="23">
        <v>1836552</v>
      </c>
      <c r="J27" s="29">
        <v>-19643</v>
      </c>
      <c r="K27" s="29">
        <v>-588806</v>
      </c>
      <c r="L27" s="29">
        <v>277522</v>
      </c>
      <c r="M27" s="23">
        <v>1822575</v>
      </c>
      <c r="N27" s="29">
        <v>215553</v>
      </c>
      <c r="O27" s="29">
        <v>-583854</v>
      </c>
      <c r="P27" s="29">
        <v>257331</v>
      </c>
      <c r="Q27" s="23">
        <v>1553376</v>
      </c>
      <c r="R27" s="29">
        <v>48596</v>
      </c>
      <c r="S27" s="29">
        <v>-1063375</v>
      </c>
      <c r="T27" s="29">
        <v>-73898</v>
      </c>
      <c r="U27" s="23">
        <v>-823799</v>
      </c>
      <c r="V27" s="29">
        <v>-1337538</v>
      </c>
      <c r="W27" s="29">
        <v>-1414353</v>
      </c>
      <c r="X27" s="29">
        <v>-231105</v>
      </c>
      <c r="Y27" s="23">
        <v>2791667</v>
      </c>
    </row>
    <row r="28" spans="1:25" ht="14.25" thickTop="1">
      <c r="A28" s="6" t="s">
        <v>240</v>
      </c>
      <c r="B28" s="28"/>
      <c r="C28" s="28"/>
      <c r="D28" s="28"/>
      <c r="E28" s="22"/>
      <c r="F28" s="28"/>
      <c r="G28" s="28"/>
      <c r="H28" s="28"/>
      <c r="I28" s="22"/>
      <c r="J28" s="28"/>
      <c r="K28" s="28"/>
      <c r="L28" s="28"/>
      <c r="M28" s="22"/>
      <c r="N28" s="28"/>
      <c r="O28" s="28"/>
      <c r="P28" s="28"/>
      <c r="Q28" s="22">
        <v>62</v>
      </c>
      <c r="R28" s="28">
        <v>62</v>
      </c>
      <c r="S28" s="28">
        <v>62</v>
      </c>
      <c r="T28" s="28">
        <v>62</v>
      </c>
      <c r="U28" s="22"/>
      <c r="V28" s="28"/>
      <c r="W28" s="28"/>
      <c r="X28" s="28"/>
      <c r="Y28" s="22"/>
    </row>
    <row r="29" spans="1:25" ht="13.5">
      <c r="A29" s="6" t="s">
        <v>239</v>
      </c>
      <c r="B29" s="28"/>
      <c r="C29" s="28"/>
      <c r="D29" s="28"/>
      <c r="E29" s="22"/>
      <c r="F29" s="28"/>
      <c r="G29" s="28"/>
      <c r="H29" s="28"/>
      <c r="I29" s="22">
        <v>34</v>
      </c>
      <c r="J29" s="28">
        <v>34</v>
      </c>
      <c r="K29" s="28">
        <v>34</v>
      </c>
      <c r="L29" s="28"/>
      <c r="M29" s="22">
        <v>3490</v>
      </c>
      <c r="N29" s="28">
        <v>3490</v>
      </c>
      <c r="O29" s="28">
        <v>3</v>
      </c>
      <c r="P29" s="28"/>
      <c r="Q29" s="22">
        <v>1884</v>
      </c>
      <c r="R29" s="28"/>
      <c r="S29" s="28"/>
      <c r="T29" s="28"/>
      <c r="U29" s="22">
        <v>5309</v>
      </c>
      <c r="V29" s="28">
        <v>3952</v>
      </c>
      <c r="W29" s="28"/>
      <c r="X29" s="28"/>
      <c r="Y29" s="22">
        <v>1259</v>
      </c>
    </row>
    <row r="30" spans="1:25" ht="13.5">
      <c r="A30" s="6" t="s">
        <v>232</v>
      </c>
      <c r="B30" s="28"/>
      <c r="C30" s="28"/>
      <c r="D30" s="28"/>
      <c r="E30" s="22"/>
      <c r="F30" s="28"/>
      <c r="G30" s="28"/>
      <c r="H30" s="28"/>
      <c r="I30" s="22"/>
      <c r="J30" s="28"/>
      <c r="K30" s="28"/>
      <c r="L30" s="28"/>
      <c r="M30" s="22"/>
      <c r="N30" s="28"/>
      <c r="O30" s="28"/>
      <c r="P30" s="28"/>
      <c r="Q30" s="22">
        <v>10321</v>
      </c>
      <c r="R30" s="28"/>
      <c r="S30" s="28">
        <v>664</v>
      </c>
      <c r="T30" s="28">
        <v>181</v>
      </c>
      <c r="U30" s="22">
        <v>25791</v>
      </c>
      <c r="V30" s="28">
        <v>5256</v>
      </c>
      <c r="W30" s="28">
        <v>6350</v>
      </c>
      <c r="X30" s="28"/>
      <c r="Y30" s="22">
        <v>6594</v>
      </c>
    </row>
    <row r="31" spans="1:25" ht="13.5">
      <c r="A31" s="6" t="s">
        <v>244</v>
      </c>
      <c r="B31" s="28"/>
      <c r="C31" s="28"/>
      <c r="D31" s="28"/>
      <c r="E31" s="22"/>
      <c r="F31" s="28"/>
      <c r="G31" s="28"/>
      <c r="H31" s="28"/>
      <c r="I31" s="22"/>
      <c r="J31" s="28"/>
      <c r="K31" s="28"/>
      <c r="L31" s="28"/>
      <c r="M31" s="22"/>
      <c r="N31" s="28"/>
      <c r="O31" s="28"/>
      <c r="P31" s="28"/>
      <c r="Q31" s="22"/>
      <c r="R31" s="28"/>
      <c r="S31" s="28"/>
      <c r="T31" s="28"/>
      <c r="U31" s="22"/>
      <c r="V31" s="28"/>
      <c r="W31" s="28"/>
      <c r="X31" s="28"/>
      <c r="Y31" s="22">
        <v>51274</v>
      </c>
    </row>
    <row r="32" spans="1:25" ht="13.5">
      <c r="A32" s="6" t="s">
        <v>6</v>
      </c>
      <c r="B32" s="28"/>
      <c r="C32" s="28"/>
      <c r="D32" s="28"/>
      <c r="E32" s="22"/>
      <c r="F32" s="28"/>
      <c r="G32" s="28"/>
      <c r="H32" s="28"/>
      <c r="I32" s="22"/>
      <c r="J32" s="28"/>
      <c r="K32" s="28"/>
      <c r="L32" s="28"/>
      <c r="M32" s="22"/>
      <c r="N32" s="28"/>
      <c r="O32" s="28"/>
      <c r="P32" s="28"/>
      <c r="Q32" s="22"/>
      <c r="R32" s="28"/>
      <c r="S32" s="28"/>
      <c r="T32" s="28"/>
      <c r="U32" s="22"/>
      <c r="V32" s="28"/>
      <c r="W32" s="28"/>
      <c r="X32" s="28"/>
      <c r="Y32" s="22">
        <v>33600</v>
      </c>
    </row>
    <row r="33" spans="1:25" ht="13.5">
      <c r="A33" s="6" t="s">
        <v>241</v>
      </c>
      <c r="B33" s="28"/>
      <c r="C33" s="28"/>
      <c r="D33" s="28"/>
      <c r="E33" s="22"/>
      <c r="F33" s="28"/>
      <c r="G33" s="28"/>
      <c r="H33" s="28"/>
      <c r="I33" s="22"/>
      <c r="J33" s="28"/>
      <c r="K33" s="28"/>
      <c r="L33" s="28"/>
      <c r="M33" s="22"/>
      <c r="N33" s="28"/>
      <c r="O33" s="28"/>
      <c r="P33" s="28"/>
      <c r="Q33" s="22">
        <v>99396</v>
      </c>
      <c r="R33" s="28">
        <v>99396</v>
      </c>
      <c r="S33" s="28">
        <v>99396</v>
      </c>
      <c r="T33" s="28">
        <v>99396</v>
      </c>
      <c r="U33" s="22">
        <v>116758</v>
      </c>
      <c r="V33" s="28">
        <v>116758</v>
      </c>
      <c r="W33" s="28">
        <v>116758</v>
      </c>
      <c r="X33" s="28">
        <v>116758</v>
      </c>
      <c r="Y33" s="22"/>
    </row>
    <row r="34" spans="1:25" ht="13.5">
      <c r="A34" s="6" t="s">
        <v>245</v>
      </c>
      <c r="B34" s="28"/>
      <c r="C34" s="28"/>
      <c r="D34" s="28"/>
      <c r="E34" s="22"/>
      <c r="F34" s="28"/>
      <c r="G34" s="28"/>
      <c r="H34" s="28"/>
      <c r="I34" s="22"/>
      <c r="J34" s="28"/>
      <c r="K34" s="28"/>
      <c r="L34" s="28"/>
      <c r="M34" s="22"/>
      <c r="N34" s="28"/>
      <c r="O34" s="28"/>
      <c r="P34" s="28"/>
      <c r="Q34" s="22"/>
      <c r="R34" s="28"/>
      <c r="S34" s="28"/>
      <c r="T34" s="28"/>
      <c r="U34" s="22"/>
      <c r="V34" s="28"/>
      <c r="W34" s="28"/>
      <c r="X34" s="28"/>
      <c r="Y34" s="22">
        <v>198033</v>
      </c>
    </row>
    <row r="35" spans="1:25" ht="13.5">
      <c r="A35" s="6" t="s">
        <v>7</v>
      </c>
      <c r="B35" s="28"/>
      <c r="C35" s="28"/>
      <c r="D35" s="28"/>
      <c r="E35" s="22"/>
      <c r="F35" s="28"/>
      <c r="G35" s="28"/>
      <c r="H35" s="28"/>
      <c r="I35" s="22">
        <v>19456</v>
      </c>
      <c r="J35" s="28">
        <v>19456</v>
      </c>
      <c r="K35" s="28">
        <v>19456</v>
      </c>
      <c r="L35" s="28"/>
      <c r="M35" s="22">
        <v>34012</v>
      </c>
      <c r="N35" s="28">
        <v>3490</v>
      </c>
      <c r="O35" s="28">
        <v>3</v>
      </c>
      <c r="P35" s="28"/>
      <c r="Q35" s="22">
        <v>296657</v>
      </c>
      <c r="R35" s="28">
        <v>293419</v>
      </c>
      <c r="S35" s="28">
        <v>109090</v>
      </c>
      <c r="T35" s="28">
        <v>99640</v>
      </c>
      <c r="U35" s="22">
        <v>205934</v>
      </c>
      <c r="V35" s="28">
        <v>184043</v>
      </c>
      <c r="W35" s="28">
        <v>123108</v>
      </c>
      <c r="X35" s="28">
        <v>116758</v>
      </c>
      <c r="Y35" s="22">
        <v>290762</v>
      </c>
    </row>
    <row r="36" spans="1:25" ht="13.5">
      <c r="A36" s="6" t="s">
        <v>247</v>
      </c>
      <c r="B36" s="28"/>
      <c r="C36" s="28"/>
      <c r="D36" s="28"/>
      <c r="E36" s="22">
        <v>37319</v>
      </c>
      <c r="F36" s="28">
        <v>18294</v>
      </c>
      <c r="G36" s="28">
        <v>19819</v>
      </c>
      <c r="H36" s="28"/>
      <c r="I36" s="22"/>
      <c r="J36" s="28"/>
      <c r="K36" s="28"/>
      <c r="L36" s="28"/>
      <c r="M36" s="22">
        <v>128393</v>
      </c>
      <c r="N36" s="28">
        <v>129518</v>
      </c>
      <c r="O36" s="28"/>
      <c r="P36" s="28"/>
      <c r="Q36" s="22">
        <v>1529</v>
      </c>
      <c r="R36" s="28">
        <v>1529</v>
      </c>
      <c r="S36" s="28"/>
      <c r="T36" s="28"/>
      <c r="U36" s="22">
        <v>77117</v>
      </c>
      <c r="V36" s="28">
        <v>47065</v>
      </c>
      <c r="W36" s="28"/>
      <c r="X36" s="28"/>
      <c r="Y36" s="22">
        <v>10781</v>
      </c>
    </row>
    <row r="37" spans="1:25" ht="13.5">
      <c r="A37" s="6" t="s">
        <v>250</v>
      </c>
      <c r="B37" s="28">
        <v>107017</v>
      </c>
      <c r="C37" s="28">
        <v>66312</v>
      </c>
      <c r="D37" s="28">
        <v>37898</v>
      </c>
      <c r="E37" s="22">
        <v>189715</v>
      </c>
      <c r="F37" s="28">
        <v>170907</v>
      </c>
      <c r="G37" s="28">
        <v>112600</v>
      </c>
      <c r="H37" s="28">
        <v>34405</v>
      </c>
      <c r="I37" s="22">
        <v>140184</v>
      </c>
      <c r="J37" s="28">
        <v>98878</v>
      </c>
      <c r="K37" s="28">
        <v>30064</v>
      </c>
      <c r="L37" s="28">
        <v>13257</v>
      </c>
      <c r="M37" s="22">
        <v>83901</v>
      </c>
      <c r="N37" s="28">
        <v>59098</v>
      </c>
      <c r="O37" s="28">
        <v>40177</v>
      </c>
      <c r="P37" s="28">
        <v>16900</v>
      </c>
      <c r="Q37" s="22">
        <v>175960</v>
      </c>
      <c r="R37" s="28">
        <v>136964</v>
      </c>
      <c r="S37" s="28">
        <v>99037</v>
      </c>
      <c r="T37" s="28">
        <v>51485</v>
      </c>
      <c r="U37" s="22">
        <v>393179</v>
      </c>
      <c r="V37" s="28">
        <v>221373</v>
      </c>
      <c r="W37" s="28">
        <v>138521</v>
      </c>
      <c r="X37" s="28">
        <v>67684</v>
      </c>
      <c r="Y37" s="22">
        <v>537639</v>
      </c>
    </row>
    <row r="38" spans="1:25" ht="13.5">
      <c r="A38" s="6" t="s">
        <v>251</v>
      </c>
      <c r="B38" s="28">
        <v>6724</v>
      </c>
      <c r="C38" s="28"/>
      <c r="D38" s="28"/>
      <c r="E38" s="22">
        <v>202894</v>
      </c>
      <c r="F38" s="28">
        <v>7819</v>
      </c>
      <c r="G38" s="28">
        <v>7819</v>
      </c>
      <c r="H38" s="28">
        <v>3253</v>
      </c>
      <c r="I38" s="22">
        <v>295669</v>
      </c>
      <c r="J38" s="28">
        <v>13874</v>
      </c>
      <c r="K38" s="28"/>
      <c r="L38" s="28"/>
      <c r="M38" s="22">
        <v>563871</v>
      </c>
      <c r="N38" s="28">
        <v>25755</v>
      </c>
      <c r="O38" s="28">
        <v>450</v>
      </c>
      <c r="P38" s="28">
        <v>450</v>
      </c>
      <c r="Q38" s="22">
        <v>897837</v>
      </c>
      <c r="R38" s="28">
        <v>36214</v>
      </c>
      <c r="S38" s="28">
        <v>36214</v>
      </c>
      <c r="T38" s="28">
        <v>36214</v>
      </c>
      <c r="U38" s="22">
        <v>3927349</v>
      </c>
      <c r="V38" s="28">
        <v>1946832</v>
      </c>
      <c r="W38" s="28">
        <v>1406685</v>
      </c>
      <c r="X38" s="28">
        <v>1364157</v>
      </c>
      <c r="Y38" s="22">
        <v>453983</v>
      </c>
    </row>
    <row r="39" spans="1:25" ht="13.5">
      <c r="A39" s="6" t="s">
        <v>253</v>
      </c>
      <c r="B39" s="28"/>
      <c r="C39" s="28"/>
      <c r="D39" s="28"/>
      <c r="E39" s="22">
        <v>51645</v>
      </c>
      <c r="F39" s="28">
        <v>51645</v>
      </c>
      <c r="G39" s="28">
        <v>51000</v>
      </c>
      <c r="H39" s="28"/>
      <c r="I39" s="22"/>
      <c r="J39" s="28"/>
      <c r="K39" s="28"/>
      <c r="L39" s="28"/>
      <c r="M39" s="22"/>
      <c r="N39" s="28"/>
      <c r="O39" s="28"/>
      <c r="P39" s="28"/>
      <c r="Q39" s="22"/>
      <c r="R39" s="28"/>
      <c r="S39" s="28"/>
      <c r="T39" s="28"/>
      <c r="U39" s="22">
        <v>37142</v>
      </c>
      <c r="V39" s="28">
        <v>37142</v>
      </c>
      <c r="W39" s="28">
        <v>37142</v>
      </c>
      <c r="X39" s="28">
        <v>37142</v>
      </c>
      <c r="Y39" s="22"/>
    </row>
    <row r="40" spans="1:25" ht="13.5">
      <c r="A40" s="6" t="s">
        <v>254</v>
      </c>
      <c r="B40" s="28"/>
      <c r="C40" s="28"/>
      <c r="D40" s="28"/>
      <c r="E40" s="22">
        <v>203572</v>
      </c>
      <c r="F40" s="28">
        <v>18000</v>
      </c>
      <c r="G40" s="28">
        <v>3000</v>
      </c>
      <c r="H40" s="28"/>
      <c r="I40" s="22">
        <v>13104</v>
      </c>
      <c r="J40" s="28">
        <v>10000</v>
      </c>
      <c r="K40" s="28"/>
      <c r="L40" s="28"/>
      <c r="M40" s="22">
        <v>189561</v>
      </c>
      <c r="N40" s="28"/>
      <c r="O40" s="28"/>
      <c r="P40" s="28"/>
      <c r="Q40" s="22">
        <v>181050</v>
      </c>
      <c r="R40" s="28"/>
      <c r="S40" s="28"/>
      <c r="T40" s="28">
        <v>36917</v>
      </c>
      <c r="U40" s="22">
        <v>96842</v>
      </c>
      <c r="V40" s="28"/>
      <c r="W40" s="28"/>
      <c r="X40" s="28"/>
      <c r="Y40" s="22"/>
    </row>
    <row r="41" spans="1:25" ht="13.5">
      <c r="A41" s="6" t="s">
        <v>256</v>
      </c>
      <c r="B41" s="28"/>
      <c r="C41" s="28"/>
      <c r="D41" s="28"/>
      <c r="E41" s="22"/>
      <c r="F41" s="28"/>
      <c r="G41" s="28"/>
      <c r="H41" s="28"/>
      <c r="I41" s="22">
        <v>12502</v>
      </c>
      <c r="J41" s="28">
        <v>12502</v>
      </c>
      <c r="K41" s="28">
        <v>12502</v>
      </c>
      <c r="L41" s="28">
        <v>11727</v>
      </c>
      <c r="M41" s="22">
        <v>150479</v>
      </c>
      <c r="N41" s="28"/>
      <c r="O41" s="28"/>
      <c r="P41" s="28"/>
      <c r="Q41" s="22"/>
      <c r="R41" s="28"/>
      <c r="S41" s="28"/>
      <c r="T41" s="28"/>
      <c r="U41" s="22"/>
      <c r="V41" s="28"/>
      <c r="W41" s="28"/>
      <c r="X41" s="28"/>
      <c r="Y41" s="22"/>
    </row>
    <row r="42" spans="1:25" ht="13.5">
      <c r="A42" s="6" t="s">
        <v>99</v>
      </c>
      <c r="B42" s="28"/>
      <c r="C42" s="28"/>
      <c r="D42" s="28"/>
      <c r="E42" s="22"/>
      <c r="F42" s="28"/>
      <c r="G42" s="28"/>
      <c r="H42" s="28"/>
      <c r="I42" s="22">
        <v>25102</v>
      </c>
      <c r="J42" s="28">
        <v>4169</v>
      </c>
      <c r="K42" s="28">
        <v>4169</v>
      </c>
      <c r="L42" s="28"/>
      <c r="M42" s="22">
        <v>604</v>
      </c>
      <c r="N42" s="28">
        <v>4204</v>
      </c>
      <c r="O42" s="28">
        <v>123678</v>
      </c>
      <c r="P42" s="28">
        <v>1117</v>
      </c>
      <c r="Q42" s="22">
        <v>31873</v>
      </c>
      <c r="R42" s="28">
        <v>31873</v>
      </c>
      <c r="S42" s="28">
        <v>25162</v>
      </c>
      <c r="T42" s="28">
        <v>31304</v>
      </c>
      <c r="U42" s="22">
        <v>10954</v>
      </c>
      <c r="V42" s="28"/>
      <c r="W42" s="28">
        <v>2619</v>
      </c>
      <c r="X42" s="28">
        <v>2619</v>
      </c>
      <c r="Y42" s="22"/>
    </row>
    <row r="43" spans="1:25" ht="13.5">
      <c r="A43" s="6" t="s">
        <v>257</v>
      </c>
      <c r="B43" s="28">
        <v>113741</v>
      </c>
      <c r="C43" s="28">
        <v>66312</v>
      </c>
      <c r="D43" s="28">
        <v>37898</v>
      </c>
      <c r="E43" s="22">
        <v>685516</v>
      </c>
      <c r="F43" s="28">
        <v>266666</v>
      </c>
      <c r="G43" s="28">
        <v>194239</v>
      </c>
      <c r="H43" s="28">
        <v>37659</v>
      </c>
      <c r="I43" s="22">
        <v>486563</v>
      </c>
      <c r="J43" s="28">
        <v>139424</v>
      </c>
      <c r="K43" s="28">
        <v>46736</v>
      </c>
      <c r="L43" s="28">
        <v>24985</v>
      </c>
      <c r="M43" s="22">
        <v>1801446</v>
      </c>
      <c r="N43" s="28">
        <v>903212</v>
      </c>
      <c r="O43" s="28">
        <v>848942</v>
      </c>
      <c r="P43" s="28">
        <v>703104</v>
      </c>
      <c r="Q43" s="22">
        <v>1288251</v>
      </c>
      <c r="R43" s="28">
        <v>206581</v>
      </c>
      <c r="S43" s="28">
        <v>160414</v>
      </c>
      <c r="T43" s="28">
        <v>155921</v>
      </c>
      <c r="U43" s="22">
        <v>5003307</v>
      </c>
      <c r="V43" s="28">
        <v>2252413</v>
      </c>
      <c r="W43" s="28">
        <v>1584969</v>
      </c>
      <c r="X43" s="28">
        <v>1471604</v>
      </c>
      <c r="Y43" s="22">
        <v>1002405</v>
      </c>
    </row>
    <row r="44" spans="1:25" ht="13.5">
      <c r="A44" s="7" t="s">
        <v>258</v>
      </c>
      <c r="B44" s="28">
        <v>779286</v>
      </c>
      <c r="C44" s="28">
        <v>-214950</v>
      </c>
      <c r="D44" s="28">
        <v>61716</v>
      </c>
      <c r="E44" s="22">
        <v>2441196</v>
      </c>
      <c r="F44" s="28">
        <v>476995</v>
      </c>
      <c r="G44" s="28">
        <v>-284465</v>
      </c>
      <c r="H44" s="28">
        <v>159619</v>
      </c>
      <c r="I44" s="22">
        <v>1369446</v>
      </c>
      <c r="J44" s="28">
        <v>-139612</v>
      </c>
      <c r="K44" s="28">
        <v>-616086</v>
      </c>
      <c r="L44" s="28">
        <v>252537</v>
      </c>
      <c r="M44" s="22">
        <v>55140</v>
      </c>
      <c r="N44" s="28">
        <v>-684169</v>
      </c>
      <c r="O44" s="28">
        <v>-1432792</v>
      </c>
      <c r="P44" s="28">
        <v>-445772</v>
      </c>
      <c r="Q44" s="22">
        <v>561782</v>
      </c>
      <c r="R44" s="28">
        <v>135433</v>
      </c>
      <c r="S44" s="28">
        <v>-1114698</v>
      </c>
      <c r="T44" s="28">
        <v>-130179</v>
      </c>
      <c r="U44" s="22">
        <v>-5621171</v>
      </c>
      <c r="V44" s="28">
        <v>-3405909</v>
      </c>
      <c r="W44" s="28">
        <v>-2876214</v>
      </c>
      <c r="X44" s="28">
        <v>-1585951</v>
      </c>
      <c r="Y44" s="22">
        <v>2080024</v>
      </c>
    </row>
    <row r="45" spans="1:25" ht="13.5">
      <c r="A45" s="7" t="s">
        <v>259</v>
      </c>
      <c r="B45" s="28">
        <v>205775</v>
      </c>
      <c r="C45" s="28">
        <v>83952</v>
      </c>
      <c r="D45" s="28">
        <v>42542</v>
      </c>
      <c r="E45" s="22">
        <v>1234533</v>
      </c>
      <c r="F45" s="28">
        <v>143047</v>
      </c>
      <c r="G45" s="28">
        <v>82297</v>
      </c>
      <c r="H45" s="28">
        <v>55489</v>
      </c>
      <c r="I45" s="22">
        <v>678225</v>
      </c>
      <c r="J45" s="28">
        <v>130933</v>
      </c>
      <c r="K45" s="28">
        <v>85612</v>
      </c>
      <c r="L45" s="28">
        <v>51962</v>
      </c>
      <c r="M45" s="22">
        <v>236211</v>
      </c>
      <c r="N45" s="28">
        <v>138195</v>
      </c>
      <c r="O45" s="28">
        <v>86534</v>
      </c>
      <c r="P45" s="28">
        <v>71042</v>
      </c>
      <c r="Q45" s="22">
        <v>170903</v>
      </c>
      <c r="R45" s="28">
        <v>125460</v>
      </c>
      <c r="S45" s="28">
        <v>85274</v>
      </c>
      <c r="T45" s="28">
        <v>50018</v>
      </c>
      <c r="U45" s="22">
        <v>164359</v>
      </c>
      <c r="V45" s="28">
        <v>125156</v>
      </c>
      <c r="W45" s="28">
        <v>76926</v>
      </c>
      <c r="X45" s="28">
        <v>40386</v>
      </c>
      <c r="Y45" s="22">
        <v>1430866</v>
      </c>
    </row>
    <row r="46" spans="1:25" ht="13.5">
      <c r="A46" s="7" t="s">
        <v>260</v>
      </c>
      <c r="B46" s="28">
        <v>320357</v>
      </c>
      <c r="C46" s="28">
        <v>-52853</v>
      </c>
      <c r="D46" s="28">
        <v>7103</v>
      </c>
      <c r="E46" s="22">
        <v>-643992</v>
      </c>
      <c r="F46" s="28">
        <v>121661</v>
      </c>
      <c r="G46" s="28">
        <v>-140102</v>
      </c>
      <c r="H46" s="28">
        <v>26622</v>
      </c>
      <c r="I46" s="22">
        <v>437943</v>
      </c>
      <c r="J46" s="28">
        <v>278263</v>
      </c>
      <c r="K46" s="28">
        <v>-242277</v>
      </c>
      <c r="L46" s="28">
        <v>87800</v>
      </c>
      <c r="M46" s="22">
        <v>327989</v>
      </c>
      <c r="N46" s="28">
        <v>21796</v>
      </c>
      <c r="O46" s="28">
        <v>-279660</v>
      </c>
      <c r="P46" s="28">
        <v>89355</v>
      </c>
      <c r="Q46" s="22">
        <v>-108958</v>
      </c>
      <c r="R46" s="28">
        <v>-42771</v>
      </c>
      <c r="S46" s="28">
        <v>-442951</v>
      </c>
      <c r="T46" s="28">
        <v>-47984</v>
      </c>
      <c r="U46" s="22">
        <v>-715186</v>
      </c>
      <c r="V46" s="28">
        <v>-1122825</v>
      </c>
      <c r="W46" s="28">
        <v>-898843</v>
      </c>
      <c r="X46" s="28">
        <v>-336879</v>
      </c>
      <c r="Y46" s="22">
        <v>-19159</v>
      </c>
    </row>
    <row r="47" spans="1:25" ht="13.5">
      <c r="A47" s="7" t="s">
        <v>261</v>
      </c>
      <c r="B47" s="28">
        <v>526133</v>
      </c>
      <c r="C47" s="28">
        <v>31098</v>
      </c>
      <c r="D47" s="28">
        <v>49645</v>
      </c>
      <c r="E47" s="22">
        <v>590541</v>
      </c>
      <c r="F47" s="28">
        <v>264708</v>
      </c>
      <c r="G47" s="28">
        <v>-57804</v>
      </c>
      <c r="H47" s="28">
        <v>82112</v>
      </c>
      <c r="I47" s="22">
        <v>1116168</v>
      </c>
      <c r="J47" s="28">
        <v>409196</v>
      </c>
      <c r="K47" s="28">
        <v>-156665</v>
      </c>
      <c r="L47" s="28">
        <v>139762</v>
      </c>
      <c r="M47" s="22">
        <v>564201</v>
      </c>
      <c r="N47" s="28">
        <v>159991</v>
      </c>
      <c r="O47" s="28">
        <v>-193126</v>
      </c>
      <c r="P47" s="28">
        <v>160398</v>
      </c>
      <c r="Q47" s="22">
        <v>61945</v>
      </c>
      <c r="R47" s="28">
        <v>82689</v>
      </c>
      <c r="S47" s="28">
        <v>-357676</v>
      </c>
      <c r="T47" s="28">
        <v>2034</v>
      </c>
      <c r="U47" s="22">
        <v>-550826</v>
      </c>
      <c r="V47" s="28">
        <v>-997669</v>
      </c>
      <c r="W47" s="28">
        <v>-821917</v>
      </c>
      <c r="X47" s="28">
        <v>-296493</v>
      </c>
      <c r="Y47" s="22">
        <v>1411707</v>
      </c>
    </row>
    <row r="48" spans="1:25" ht="13.5">
      <c r="A48" s="7" t="s">
        <v>8</v>
      </c>
      <c r="B48" s="28">
        <v>253152</v>
      </c>
      <c r="C48" s="28">
        <v>-246049</v>
      </c>
      <c r="D48" s="28">
        <v>12071</v>
      </c>
      <c r="E48" s="22">
        <v>1850655</v>
      </c>
      <c r="F48" s="28">
        <v>212287</v>
      </c>
      <c r="G48" s="28">
        <v>-226660</v>
      </c>
      <c r="H48" s="28">
        <v>77507</v>
      </c>
      <c r="I48" s="22">
        <v>253277</v>
      </c>
      <c r="J48" s="28">
        <v>-548808</v>
      </c>
      <c r="K48" s="28">
        <v>-459420</v>
      </c>
      <c r="L48" s="28">
        <v>112774</v>
      </c>
      <c r="M48" s="22">
        <v>-509060</v>
      </c>
      <c r="N48" s="28">
        <v>-844161</v>
      </c>
      <c r="O48" s="28">
        <v>-1239666</v>
      </c>
      <c r="P48" s="28">
        <v>-606171</v>
      </c>
      <c r="Q48" s="22"/>
      <c r="R48" s="28"/>
      <c r="S48" s="28"/>
      <c r="T48" s="28"/>
      <c r="U48" s="22"/>
      <c r="V48" s="28"/>
      <c r="W48" s="28"/>
      <c r="X48" s="28"/>
      <c r="Y48" s="22"/>
    </row>
    <row r="49" spans="1:25" ht="13.5">
      <c r="A49" s="7" t="s">
        <v>9</v>
      </c>
      <c r="B49" s="28"/>
      <c r="C49" s="28"/>
      <c r="D49" s="28"/>
      <c r="E49" s="22"/>
      <c r="F49" s="28"/>
      <c r="G49" s="28"/>
      <c r="H49" s="28"/>
      <c r="I49" s="22"/>
      <c r="J49" s="28"/>
      <c r="K49" s="28"/>
      <c r="L49" s="28"/>
      <c r="M49" s="22"/>
      <c r="N49" s="28"/>
      <c r="O49" s="28"/>
      <c r="P49" s="28"/>
      <c r="Q49" s="22"/>
      <c r="R49" s="28"/>
      <c r="S49" s="28"/>
      <c r="T49" s="28"/>
      <c r="U49" s="22">
        <v>-1727</v>
      </c>
      <c r="V49" s="28"/>
      <c r="W49" s="28"/>
      <c r="X49" s="28"/>
      <c r="Y49" s="22"/>
    </row>
    <row r="50" spans="1:25" ht="14.25" thickBot="1">
      <c r="A50" s="7" t="s">
        <v>262</v>
      </c>
      <c r="B50" s="28">
        <v>253152</v>
      </c>
      <c r="C50" s="28">
        <v>-246049</v>
      </c>
      <c r="D50" s="28">
        <v>12071</v>
      </c>
      <c r="E50" s="22">
        <v>1850655</v>
      </c>
      <c r="F50" s="28">
        <v>212287</v>
      </c>
      <c r="G50" s="28">
        <v>-226660</v>
      </c>
      <c r="H50" s="28">
        <v>77507</v>
      </c>
      <c r="I50" s="22">
        <v>253277</v>
      </c>
      <c r="J50" s="28">
        <v>-548808</v>
      </c>
      <c r="K50" s="28">
        <v>-459420</v>
      </c>
      <c r="L50" s="28">
        <v>112774</v>
      </c>
      <c r="M50" s="22">
        <v>-509060</v>
      </c>
      <c r="N50" s="28">
        <v>-844161</v>
      </c>
      <c r="O50" s="28">
        <v>-1239666</v>
      </c>
      <c r="P50" s="28">
        <v>-606171</v>
      </c>
      <c r="Q50" s="22">
        <v>499837</v>
      </c>
      <c r="R50" s="28">
        <v>52744</v>
      </c>
      <c r="S50" s="28">
        <v>-757022</v>
      </c>
      <c r="T50" s="28">
        <v>-132213</v>
      </c>
      <c r="U50" s="22">
        <v>-5068616</v>
      </c>
      <c r="V50" s="28">
        <v>-2408240</v>
      </c>
      <c r="W50" s="28">
        <v>-2054296</v>
      </c>
      <c r="X50" s="28">
        <v>-1289458</v>
      </c>
      <c r="Y50" s="22">
        <v>668316</v>
      </c>
    </row>
    <row r="51" spans="1:25" ht="14.25" thickTop="1">
      <c r="A51" s="8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</row>
    <row r="53" ht="13.5">
      <c r="A53" s="20" t="s">
        <v>188</v>
      </c>
    </row>
    <row r="54" ht="13.5">
      <c r="A54" s="20" t="s">
        <v>189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7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184</v>
      </c>
      <c r="B2" s="14">
        <v>7416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185</v>
      </c>
      <c r="B3" s="1" t="s">
        <v>186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66</v>
      </c>
      <c r="B4" s="15" t="str">
        <f>HYPERLINK("http://www.kabupro.jp/mark/20131112/S1000EDO.htm","四半期報告書")</f>
        <v>四半期報告書</v>
      </c>
      <c r="C4" s="15" t="str">
        <f>HYPERLINK("http://www.kabupro.jp/mark/20130628/S000DPRT.htm","有価証券報告書")</f>
        <v>有価証券報告書</v>
      </c>
      <c r="D4" s="15" t="str">
        <f>HYPERLINK("http://www.kabupro.jp/mark/20131112/S1000EDO.htm","四半期報告書")</f>
        <v>四半期報告書</v>
      </c>
      <c r="E4" s="15" t="str">
        <f>HYPERLINK("http://www.kabupro.jp/mark/20130628/S000DPRT.htm","有価証券報告書")</f>
        <v>有価証券報告書</v>
      </c>
      <c r="F4" s="15" t="str">
        <f>HYPERLINK("http://www.kabupro.jp/mark/20121114/S000CBEU.htm","四半期報告書")</f>
        <v>四半期報告書</v>
      </c>
      <c r="G4" s="15" t="str">
        <f>HYPERLINK("http://www.kabupro.jp/mark/20121114/S000CBEF.htm","訂正有価証券報告書")</f>
        <v>訂正有価証券報告書</v>
      </c>
      <c r="H4" s="15" t="str">
        <f>HYPERLINK("http://www.kabupro.jp/mark/20110214/S0007PSW.htm","四半期報告書")</f>
        <v>四半期報告書</v>
      </c>
      <c r="I4" s="15" t="str">
        <f>HYPERLINK("http://www.kabupro.jp/mark/20111111/S0009P34.htm","四半期報告書")</f>
        <v>四半期報告書</v>
      </c>
      <c r="J4" s="15" t="str">
        <f>HYPERLINK("http://www.kabupro.jp/mark/20100811/S0006J6I.htm","四半期報告書")</f>
        <v>四半期報告書</v>
      </c>
      <c r="K4" s="15" t="str">
        <f>HYPERLINK("http://www.kabupro.jp/mark/20110629/S0008PNH.htm","有価証券報告書")</f>
        <v>有価証券報告書</v>
      </c>
      <c r="L4" s="15" t="str">
        <f>HYPERLINK("http://www.kabupro.jp/mark/20110214/S0007PSW.htm","四半期報告書")</f>
        <v>四半期報告書</v>
      </c>
      <c r="M4" s="15" t="str">
        <f>HYPERLINK("http://www.kabupro.jp/mark/20101112/S00074SL.htm","四半期報告書")</f>
        <v>四半期報告書</v>
      </c>
      <c r="N4" s="15" t="str">
        <f>HYPERLINK("http://www.kabupro.jp/mark/20100811/S0006J6I.htm","四半期報告書")</f>
        <v>四半期報告書</v>
      </c>
      <c r="O4" s="15" t="str">
        <f>HYPERLINK("http://www.kabupro.jp/mark/20090629/S0003F4I.htm","有価証券報告書")</f>
        <v>有価証券報告書</v>
      </c>
      <c r="P4" s="15" t="str">
        <f>HYPERLINK("http://www.kabupro.jp/mark/20100212/S0005483.htm","四半期報告書")</f>
        <v>四半期報告書</v>
      </c>
      <c r="Q4" s="15" t="str">
        <f>HYPERLINK("http://www.kabupro.jp/mark/20091113/S0004HCH.htm","四半期報告書")</f>
        <v>四半期報告書</v>
      </c>
      <c r="R4" s="15" t="str">
        <f>HYPERLINK("http://www.kabupro.jp/mark/20090814/S0003X9Q.htm","四半期報告書")</f>
        <v>四半期報告書</v>
      </c>
      <c r="S4" s="15" t="str">
        <f>HYPERLINK("http://www.kabupro.jp/mark/20090629/S0003F4I.htm","有価証券報告書")</f>
        <v>有価証券報告書</v>
      </c>
    </row>
    <row r="5" spans="1:19" ht="14.25" thickBot="1">
      <c r="A5" s="11" t="s">
        <v>67</v>
      </c>
      <c r="B5" s="1" t="s">
        <v>267</v>
      </c>
      <c r="C5" s="1" t="s">
        <v>73</v>
      </c>
      <c r="D5" s="1" t="s">
        <v>267</v>
      </c>
      <c r="E5" s="1" t="s">
        <v>73</v>
      </c>
      <c r="F5" s="1" t="s">
        <v>77</v>
      </c>
      <c r="G5" s="1" t="s">
        <v>77</v>
      </c>
      <c r="H5" s="1" t="s">
        <v>280</v>
      </c>
      <c r="I5" s="1" t="s">
        <v>276</v>
      </c>
      <c r="J5" s="1" t="s">
        <v>284</v>
      </c>
      <c r="K5" s="1" t="s">
        <v>79</v>
      </c>
      <c r="L5" s="1" t="s">
        <v>280</v>
      </c>
      <c r="M5" s="1" t="s">
        <v>282</v>
      </c>
      <c r="N5" s="1" t="s">
        <v>284</v>
      </c>
      <c r="O5" s="1" t="s">
        <v>81</v>
      </c>
      <c r="P5" s="1" t="s">
        <v>286</v>
      </c>
      <c r="Q5" s="1" t="s">
        <v>288</v>
      </c>
      <c r="R5" s="1" t="s">
        <v>290</v>
      </c>
      <c r="S5" s="1" t="s">
        <v>81</v>
      </c>
    </row>
    <row r="6" spans="1:19" ht="15" thickBot="1" thickTop="1">
      <c r="A6" s="10" t="s">
        <v>68</v>
      </c>
      <c r="B6" s="18" t="s">
        <v>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69</v>
      </c>
      <c r="B7" s="14" t="s">
        <v>20</v>
      </c>
      <c r="C7" s="16" t="s">
        <v>74</v>
      </c>
      <c r="D7" s="14" t="s">
        <v>20</v>
      </c>
      <c r="E7" s="16" t="s">
        <v>74</v>
      </c>
      <c r="F7" s="14" t="s">
        <v>20</v>
      </c>
      <c r="G7" s="16" t="s">
        <v>74</v>
      </c>
      <c r="H7" s="14" t="s">
        <v>20</v>
      </c>
      <c r="I7" s="14" t="s">
        <v>20</v>
      </c>
      <c r="J7" s="14" t="s">
        <v>20</v>
      </c>
      <c r="K7" s="16" t="s">
        <v>74</v>
      </c>
      <c r="L7" s="14" t="s">
        <v>20</v>
      </c>
      <c r="M7" s="14" t="s">
        <v>20</v>
      </c>
      <c r="N7" s="14" t="s">
        <v>20</v>
      </c>
      <c r="O7" s="16" t="s">
        <v>74</v>
      </c>
      <c r="P7" s="14" t="s">
        <v>20</v>
      </c>
      <c r="Q7" s="14" t="s">
        <v>20</v>
      </c>
      <c r="R7" s="14" t="s">
        <v>20</v>
      </c>
      <c r="S7" s="16" t="s">
        <v>74</v>
      </c>
    </row>
    <row r="8" spans="1:19" ht="13.5">
      <c r="A8" s="13" t="s">
        <v>70</v>
      </c>
      <c r="B8" s="1" t="s">
        <v>21</v>
      </c>
      <c r="C8" s="17" t="s">
        <v>190</v>
      </c>
      <c r="D8" s="1" t="s">
        <v>190</v>
      </c>
      <c r="E8" s="17" t="s">
        <v>191</v>
      </c>
      <c r="F8" s="1" t="s">
        <v>191</v>
      </c>
      <c r="G8" s="17" t="s">
        <v>192</v>
      </c>
      <c r="H8" s="1" t="s">
        <v>192</v>
      </c>
      <c r="I8" s="1" t="s">
        <v>192</v>
      </c>
      <c r="J8" s="1" t="s">
        <v>192</v>
      </c>
      <c r="K8" s="17" t="s">
        <v>193</v>
      </c>
      <c r="L8" s="1" t="s">
        <v>193</v>
      </c>
      <c r="M8" s="1" t="s">
        <v>193</v>
      </c>
      <c r="N8" s="1" t="s">
        <v>193</v>
      </c>
      <c r="O8" s="17" t="s">
        <v>194</v>
      </c>
      <c r="P8" s="1" t="s">
        <v>194</v>
      </c>
      <c r="Q8" s="1" t="s">
        <v>194</v>
      </c>
      <c r="R8" s="1" t="s">
        <v>194</v>
      </c>
      <c r="S8" s="17" t="s">
        <v>195</v>
      </c>
    </row>
    <row r="9" spans="1:19" ht="13.5">
      <c r="A9" s="13" t="s">
        <v>71</v>
      </c>
      <c r="B9" s="1" t="s">
        <v>268</v>
      </c>
      <c r="C9" s="17" t="s">
        <v>75</v>
      </c>
      <c r="D9" s="1" t="s">
        <v>273</v>
      </c>
      <c r="E9" s="17" t="s">
        <v>76</v>
      </c>
      <c r="F9" s="1" t="s">
        <v>277</v>
      </c>
      <c r="G9" s="17" t="s">
        <v>78</v>
      </c>
      <c r="H9" s="1" t="s">
        <v>281</v>
      </c>
      <c r="I9" s="1" t="s">
        <v>283</v>
      </c>
      <c r="J9" s="1" t="s">
        <v>285</v>
      </c>
      <c r="K9" s="17" t="s">
        <v>80</v>
      </c>
      <c r="L9" s="1" t="s">
        <v>287</v>
      </c>
      <c r="M9" s="1" t="s">
        <v>289</v>
      </c>
      <c r="N9" s="1" t="s">
        <v>291</v>
      </c>
      <c r="O9" s="17" t="s">
        <v>82</v>
      </c>
      <c r="P9" s="1" t="s">
        <v>293</v>
      </c>
      <c r="Q9" s="1" t="s">
        <v>295</v>
      </c>
      <c r="R9" s="1" t="s">
        <v>296</v>
      </c>
      <c r="S9" s="17" t="s">
        <v>83</v>
      </c>
    </row>
    <row r="10" spans="1:19" ht="14.25" thickBot="1">
      <c r="A10" s="13" t="s">
        <v>72</v>
      </c>
      <c r="B10" s="1" t="s">
        <v>85</v>
      </c>
      <c r="C10" s="17" t="s">
        <v>85</v>
      </c>
      <c r="D10" s="1" t="s">
        <v>85</v>
      </c>
      <c r="E10" s="17" t="s">
        <v>85</v>
      </c>
      <c r="F10" s="1" t="s">
        <v>85</v>
      </c>
      <c r="G10" s="17" t="s">
        <v>85</v>
      </c>
      <c r="H10" s="1" t="s">
        <v>85</v>
      </c>
      <c r="I10" s="1" t="s">
        <v>85</v>
      </c>
      <c r="J10" s="1" t="s">
        <v>85</v>
      </c>
      <c r="K10" s="17" t="s">
        <v>85</v>
      </c>
      <c r="L10" s="1" t="s">
        <v>85</v>
      </c>
      <c r="M10" s="1" t="s">
        <v>85</v>
      </c>
      <c r="N10" s="1" t="s">
        <v>85</v>
      </c>
      <c r="O10" s="17" t="s">
        <v>85</v>
      </c>
      <c r="P10" s="1" t="s">
        <v>85</v>
      </c>
      <c r="Q10" s="1" t="s">
        <v>85</v>
      </c>
      <c r="R10" s="1" t="s">
        <v>85</v>
      </c>
      <c r="S10" s="17" t="s">
        <v>85</v>
      </c>
    </row>
    <row r="11" spans="1:19" ht="14.25" thickTop="1">
      <c r="A11" s="30" t="s">
        <v>258</v>
      </c>
      <c r="B11" s="27">
        <v>-214950</v>
      </c>
      <c r="C11" s="21">
        <v>2441196</v>
      </c>
      <c r="D11" s="27">
        <v>-284465</v>
      </c>
      <c r="E11" s="21">
        <v>1369446</v>
      </c>
      <c r="F11" s="27">
        <v>-616086</v>
      </c>
      <c r="G11" s="21">
        <v>55140</v>
      </c>
      <c r="H11" s="27">
        <v>-684169</v>
      </c>
      <c r="I11" s="27">
        <v>-1432792</v>
      </c>
      <c r="J11" s="27">
        <v>-445772</v>
      </c>
      <c r="K11" s="21">
        <v>561782</v>
      </c>
      <c r="L11" s="27">
        <v>135433</v>
      </c>
      <c r="M11" s="27">
        <v>-1114698</v>
      </c>
      <c r="N11" s="27">
        <v>-130179</v>
      </c>
      <c r="O11" s="21">
        <v>-5621171</v>
      </c>
      <c r="P11" s="27">
        <v>-3405909</v>
      </c>
      <c r="Q11" s="27">
        <v>-2876214</v>
      </c>
      <c r="R11" s="27">
        <v>-1585951</v>
      </c>
      <c r="S11" s="21">
        <v>2080024</v>
      </c>
    </row>
    <row r="12" spans="1:19" ht="13.5">
      <c r="A12" s="6" t="s">
        <v>218</v>
      </c>
      <c r="B12" s="28">
        <v>878749</v>
      </c>
      <c r="C12" s="22">
        <v>1533707</v>
      </c>
      <c r="D12" s="28">
        <v>694084</v>
      </c>
      <c r="E12" s="22">
        <v>1366745</v>
      </c>
      <c r="F12" s="28">
        <v>645601</v>
      </c>
      <c r="G12" s="22">
        <v>1394785</v>
      </c>
      <c r="H12" s="28">
        <v>1028023</v>
      </c>
      <c r="I12" s="28">
        <v>668028</v>
      </c>
      <c r="J12" s="28">
        <v>331391</v>
      </c>
      <c r="K12" s="22">
        <v>1539214</v>
      </c>
      <c r="L12" s="28">
        <v>1149381</v>
      </c>
      <c r="M12" s="28">
        <v>759522</v>
      </c>
      <c r="N12" s="28">
        <v>378348</v>
      </c>
      <c r="O12" s="22">
        <v>1852343</v>
      </c>
      <c r="P12" s="28">
        <v>1390045</v>
      </c>
      <c r="Q12" s="28">
        <v>905199</v>
      </c>
      <c r="R12" s="28">
        <v>441694</v>
      </c>
      <c r="S12" s="22">
        <v>1941522</v>
      </c>
    </row>
    <row r="13" spans="1:19" ht="13.5">
      <c r="A13" s="6" t="s">
        <v>251</v>
      </c>
      <c r="B13" s="28"/>
      <c r="C13" s="22">
        <v>202894</v>
      </c>
      <c r="D13" s="28">
        <v>7819</v>
      </c>
      <c r="E13" s="22">
        <v>295669</v>
      </c>
      <c r="F13" s="28"/>
      <c r="G13" s="22">
        <v>563871</v>
      </c>
      <c r="H13" s="28">
        <v>25755</v>
      </c>
      <c r="I13" s="28">
        <v>450</v>
      </c>
      <c r="J13" s="28">
        <v>450</v>
      </c>
      <c r="K13" s="22">
        <v>897837</v>
      </c>
      <c r="L13" s="28">
        <v>36214</v>
      </c>
      <c r="M13" s="28">
        <v>36214</v>
      </c>
      <c r="N13" s="28">
        <v>36214</v>
      </c>
      <c r="O13" s="22">
        <v>3927349</v>
      </c>
      <c r="P13" s="28">
        <v>1946832</v>
      </c>
      <c r="Q13" s="28">
        <v>1406685</v>
      </c>
      <c r="R13" s="28">
        <v>1364157</v>
      </c>
      <c r="S13" s="22">
        <v>453983</v>
      </c>
    </row>
    <row r="14" spans="1:19" ht="13.5">
      <c r="A14" s="6" t="s">
        <v>221</v>
      </c>
      <c r="B14" s="28">
        <v>7875</v>
      </c>
      <c r="C14" s="22">
        <v>23625</v>
      </c>
      <c r="D14" s="28">
        <v>11812</v>
      </c>
      <c r="E14" s="22">
        <v>24317</v>
      </c>
      <c r="F14" s="28">
        <v>12504</v>
      </c>
      <c r="G14" s="22">
        <v>25841</v>
      </c>
      <c r="H14" s="28">
        <v>19380</v>
      </c>
      <c r="I14" s="28">
        <v>12920</v>
      </c>
      <c r="J14" s="28">
        <v>6460</v>
      </c>
      <c r="K14" s="22">
        <v>54044</v>
      </c>
      <c r="L14" s="28">
        <v>40533</v>
      </c>
      <c r="M14" s="28">
        <v>27022</v>
      </c>
      <c r="N14" s="28">
        <v>13511</v>
      </c>
      <c r="O14" s="22">
        <v>39050</v>
      </c>
      <c r="P14" s="28">
        <v>25539</v>
      </c>
      <c r="Q14" s="28">
        <v>10161</v>
      </c>
      <c r="R14" s="28"/>
      <c r="S14" s="22"/>
    </row>
    <row r="15" spans="1:19" ht="13.5">
      <c r="A15" s="6" t="s">
        <v>22</v>
      </c>
      <c r="B15" s="28">
        <v>-38971</v>
      </c>
      <c r="C15" s="22">
        <v>-6016</v>
      </c>
      <c r="D15" s="28">
        <v>-44991</v>
      </c>
      <c r="E15" s="22">
        <v>-477</v>
      </c>
      <c r="F15" s="28">
        <v>-7712</v>
      </c>
      <c r="G15" s="22">
        <v>7233</v>
      </c>
      <c r="H15" s="28">
        <v>5844</v>
      </c>
      <c r="I15" s="28">
        <v>-11086</v>
      </c>
      <c r="J15" s="28">
        <v>-12082</v>
      </c>
      <c r="K15" s="22">
        <v>-40878</v>
      </c>
      <c r="L15" s="28">
        <v>-38068</v>
      </c>
      <c r="M15" s="28">
        <v>-28374</v>
      </c>
      <c r="N15" s="28">
        <v>-14076</v>
      </c>
      <c r="O15" s="22">
        <v>118303</v>
      </c>
      <c r="P15" s="28">
        <v>148458</v>
      </c>
      <c r="Q15" s="28">
        <v>28646</v>
      </c>
      <c r="R15" s="28">
        <v>12717</v>
      </c>
      <c r="S15" s="22">
        <v>87169</v>
      </c>
    </row>
    <row r="16" spans="1:19" ht="13.5">
      <c r="A16" s="6" t="s">
        <v>23</v>
      </c>
      <c r="B16" s="28">
        <v>-7000</v>
      </c>
      <c r="C16" s="22">
        <v>3000</v>
      </c>
      <c r="D16" s="28"/>
      <c r="E16" s="22">
        <v>-148000</v>
      </c>
      <c r="F16" s="28">
        <v>-148000</v>
      </c>
      <c r="G16" s="22">
        <v>6000</v>
      </c>
      <c r="H16" s="28">
        <v>-112500</v>
      </c>
      <c r="I16" s="28">
        <v>-2000</v>
      </c>
      <c r="J16" s="28">
        <v>-112500</v>
      </c>
      <c r="K16" s="22">
        <v>-68200</v>
      </c>
      <c r="L16" s="28">
        <v>-187400</v>
      </c>
      <c r="M16" s="28">
        <v>-144708</v>
      </c>
      <c r="N16" s="28">
        <v>-199750</v>
      </c>
      <c r="O16" s="22">
        <v>-53510</v>
      </c>
      <c r="P16" s="28">
        <v>-232110</v>
      </c>
      <c r="Q16" s="28">
        <v>-64216</v>
      </c>
      <c r="R16" s="28">
        <v>-206753</v>
      </c>
      <c r="S16" s="22">
        <v>-17758</v>
      </c>
    </row>
    <row r="17" spans="1:19" ht="13.5">
      <c r="A17" s="6" t="s">
        <v>24</v>
      </c>
      <c r="B17" s="28">
        <v>67728</v>
      </c>
      <c r="C17" s="22">
        <v>51048</v>
      </c>
      <c r="D17" s="28">
        <v>65228</v>
      </c>
      <c r="E17" s="22">
        <v>138870</v>
      </c>
      <c r="F17" s="28">
        <v>65619</v>
      </c>
      <c r="G17" s="22">
        <v>105981</v>
      </c>
      <c r="H17" s="28">
        <v>94342</v>
      </c>
      <c r="I17" s="28">
        <v>61499</v>
      </c>
      <c r="J17" s="28">
        <v>32728</v>
      </c>
      <c r="K17" s="22">
        <v>250494</v>
      </c>
      <c r="L17" s="28">
        <v>70948</v>
      </c>
      <c r="M17" s="28">
        <v>57891</v>
      </c>
      <c r="N17" s="28">
        <v>35930</v>
      </c>
      <c r="O17" s="22">
        <v>74857</v>
      </c>
      <c r="P17" s="28">
        <v>53362</v>
      </c>
      <c r="Q17" s="28">
        <v>36250</v>
      </c>
      <c r="R17" s="28">
        <v>32992</v>
      </c>
      <c r="S17" s="22">
        <v>109667</v>
      </c>
    </row>
    <row r="18" spans="1:19" ht="13.5">
      <c r="A18" s="6" t="s">
        <v>25</v>
      </c>
      <c r="B18" s="28"/>
      <c r="C18" s="22"/>
      <c r="D18" s="28"/>
      <c r="E18" s="22"/>
      <c r="F18" s="28"/>
      <c r="G18" s="22"/>
      <c r="H18" s="28"/>
      <c r="I18" s="28"/>
      <c r="J18" s="28"/>
      <c r="K18" s="22"/>
      <c r="L18" s="28"/>
      <c r="M18" s="28"/>
      <c r="N18" s="28"/>
      <c r="O18" s="22"/>
      <c r="P18" s="28"/>
      <c r="Q18" s="28"/>
      <c r="R18" s="28"/>
      <c r="S18" s="22">
        <v>-639714</v>
      </c>
    </row>
    <row r="19" spans="1:19" ht="13.5">
      <c r="A19" s="6" t="s">
        <v>26</v>
      </c>
      <c r="B19" s="28">
        <v>-1317</v>
      </c>
      <c r="C19" s="22">
        <v>-9433</v>
      </c>
      <c r="D19" s="28">
        <v>784</v>
      </c>
      <c r="E19" s="22">
        <v>7027</v>
      </c>
      <c r="F19" s="28">
        <v>2387</v>
      </c>
      <c r="G19" s="22">
        <v>13569</v>
      </c>
      <c r="H19" s="28">
        <v>10464</v>
      </c>
      <c r="I19" s="28">
        <v>10027</v>
      </c>
      <c r="J19" s="28">
        <v>788</v>
      </c>
      <c r="K19" s="22">
        <v>-14662</v>
      </c>
      <c r="L19" s="28">
        <v>-3934</v>
      </c>
      <c r="M19" s="28">
        <v>6442</v>
      </c>
      <c r="N19" s="28">
        <v>-69</v>
      </c>
      <c r="O19" s="22">
        <v>-40053</v>
      </c>
      <c r="P19" s="28">
        <v>-5256</v>
      </c>
      <c r="Q19" s="28">
        <v>-6350</v>
      </c>
      <c r="R19" s="28">
        <v>577</v>
      </c>
      <c r="S19" s="22">
        <v>-35098</v>
      </c>
    </row>
    <row r="20" spans="1:19" ht="13.5">
      <c r="A20" s="6" t="s">
        <v>27</v>
      </c>
      <c r="B20" s="28">
        <v>-41950</v>
      </c>
      <c r="C20" s="22">
        <v>187468</v>
      </c>
      <c r="D20" s="28">
        <v>-7000</v>
      </c>
      <c r="E20" s="22">
        <v>-125463</v>
      </c>
      <c r="F20" s="28">
        <v>-78221</v>
      </c>
      <c r="G20" s="22">
        <v>31478</v>
      </c>
      <c r="H20" s="28">
        <v>-119176</v>
      </c>
      <c r="I20" s="28">
        <v>-83895</v>
      </c>
      <c r="J20" s="28">
        <v>-51640</v>
      </c>
      <c r="K20" s="22">
        <v>93175</v>
      </c>
      <c r="L20" s="28">
        <v>-96842</v>
      </c>
      <c r="M20" s="28">
        <v>-96842</v>
      </c>
      <c r="N20" s="28">
        <v>-33073</v>
      </c>
      <c r="O20" s="22">
        <v>96842</v>
      </c>
      <c r="P20" s="28"/>
      <c r="Q20" s="28"/>
      <c r="R20" s="28"/>
      <c r="S20" s="22"/>
    </row>
    <row r="21" spans="1:19" ht="13.5">
      <c r="A21" s="6" t="s">
        <v>28</v>
      </c>
      <c r="B21" s="28"/>
      <c r="C21" s="22"/>
      <c r="D21" s="28"/>
      <c r="E21" s="22"/>
      <c r="F21" s="28"/>
      <c r="G21" s="22"/>
      <c r="H21" s="28"/>
      <c r="I21" s="28"/>
      <c r="J21" s="28"/>
      <c r="K21" s="22">
        <v>-460720</v>
      </c>
      <c r="L21" s="28">
        <v>-460720</v>
      </c>
      <c r="M21" s="28">
        <v>-259054</v>
      </c>
      <c r="N21" s="28"/>
      <c r="O21" s="22">
        <v>460720</v>
      </c>
      <c r="P21" s="28"/>
      <c r="Q21" s="28"/>
      <c r="R21" s="28"/>
      <c r="S21" s="22"/>
    </row>
    <row r="22" spans="1:19" ht="13.5">
      <c r="A22" s="6" t="s">
        <v>29</v>
      </c>
      <c r="B22" s="28"/>
      <c r="C22" s="22"/>
      <c r="D22" s="28">
        <v>51000</v>
      </c>
      <c r="E22" s="22"/>
      <c r="F22" s="28"/>
      <c r="G22" s="22"/>
      <c r="H22" s="28"/>
      <c r="I22" s="28"/>
      <c r="J22" s="28"/>
      <c r="K22" s="22"/>
      <c r="L22" s="28"/>
      <c r="M22" s="28"/>
      <c r="N22" s="28"/>
      <c r="O22" s="22"/>
      <c r="P22" s="28"/>
      <c r="Q22" s="28"/>
      <c r="R22" s="28"/>
      <c r="S22" s="22"/>
    </row>
    <row r="23" spans="1:19" ht="13.5">
      <c r="A23" s="6"/>
      <c r="B23" s="28"/>
      <c r="C23" s="22"/>
      <c r="D23" s="28"/>
      <c r="E23" s="22">
        <v>-89901</v>
      </c>
      <c r="F23" s="28">
        <v>-68761</v>
      </c>
      <c r="G23" s="22">
        <v>89901</v>
      </c>
      <c r="H23" s="28"/>
      <c r="I23" s="28"/>
      <c r="J23" s="28"/>
      <c r="K23" s="22"/>
      <c r="L23" s="28"/>
      <c r="M23" s="28"/>
      <c r="N23" s="28"/>
      <c r="O23" s="22"/>
      <c r="P23" s="28"/>
      <c r="Q23" s="28"/>
      <c r="R23" s="28"/>
      <c r="S23" s="22"/>
    </row>
    <row r="24" spans="1:19" ht="13.5">
      <c r="A24" s="6" t="s">
        <v>30</v>
      </c>
      <c r="B24" s="28">
        <v>-19037</v>
      </c>
      <c r="C24" s="22">
        <v>-42597</v>
      </c>
      <c r="D24" s="28">
        <v>-18529</v>
      </c>
      <c r="E24" s="22">
        <v>-38684</v>
      </c>
      <c r="F24" s="28">
        <v>-19179</v>
      </c>
      <c r="G24" s="22">
        <v>-38560</v>
      </c>
      <c r="H24" s="28">
        <v>-28448</v>
      </c>
      <c r="I24" s="28">
        <v>-20234</v>
      </c>
      <c r="J24" s="28">
        <v>-10860</v>
      </c>
      <c r="K24" s="22">
        <v>-42660</v>
      </c>
      <c r="L24" s="28">
        <v>-33010</v>
      </c>
      <c r="M24" s="28">
        <v>-21173</v>
      </c>
      <c r="N24" s="28">
        <v>-11405</v>
      </c>
      <c r="O24" s="22">
        <v>-34460</v>
      </c>
      <c r="P24" s="28">
        <v>-26591</v>
      </c>
      <c r="Q24" s="28">
        <v>-17232</v>
      </c>
      <c r="R24" s="28">
        <v>-8157</v>
      </c>
      <c r="S24" s="22">
        <v>-31754</v>
      </c>
    </row>
    <row r="25" spans="1:19" ht="13.5">
      <c r="A25" s="6" t="s">
        <v>234</v>
      </c>
      <c r="B25" s="28">
        <v>40621</v>
      </c>
      <c r="C25" s="22">
        <v>65617</v>
      </c>
      <c r="D25" s="28">
        <v>29799</v>
      </c>
      <c r="E25" s="22">
        <v>86342</v>
      </c>
      <c r="F25" s="28">
        <v>39205</v>
      </c>
      <c r="G25" s="22">
        <v>101141</v>
      </c>
      <c r="H25" s="28">
        <v>80713</v>
      </c>
      <c r="I25" s="28">
        <v>53544</v>
      </c>
      <c r="J25" s="28">
        <v>27065</v>
      </c>
      <c r="K25" s="22">
        <v>136423</v>
      </c>
      <c r="L25" s="28">
        <v>106848</v>
      </c>
      <c r="M25" s="28">
        <v>70865</v>
      </c>
      <c r="N25" s="28">
        <v>36692</v>
      </c>
      <c r="O25" s="22">
        <v>133917</v>
      </c>
      <c r="P25" s="28">
        <v>99287</v>
      </c>
      <c r="Q25" s="28">
        <v>57947</v>
      </c>
      <c r="R25" s="28">
        <v>29505</v>
      </c>
      <c r="S25" s="22">
        <v>152188</v>
      </c>
    </row>
    <row r="26" spans="1:19" ht="13.5">
      <c r="A26" s="6" t="s">
        <v>31</v>
      </c>
      <c r="B26" s="28">
        <v>108056</v>
      </c>
      <c r="C26" s="22"/>
      <c r="D26" s="28"/>
      <c r="E26" s="22"/>
      <c r="F26" s="28"/>
      <c r="G26" s="22"/>
      <c r="H26" s="28"/>
      <c r="I26" s="28"/>
      <c r="J26" s="28"/>
      <c r="K26" s="22"/>
      <c r="L26" s="28"/>
      <c r="M26" s="28"/>
      <c r="N26" s="28"/>
      <c r="O26" s="22"/>
      <c r="P26" s="28"/>
      <c r="Q26" s="28"/>
      <c r="R26" s="28"/>
      <c r="S26" s="22"/>
    </row>
    <row r="27" spans="1:19" ht="13.5">
      <c r="A27" s="6" t="s">
        <v>32</v>
      </c>
      <c r="B27" s="28">
        <v>53344</v>
      </c>
      <c r="C27" s="22">
        <v>104476</v>
      </c>
      <c r="D27" s="28">
        <v>50345</v>
      </c>
      <c r="E27" s="22">
        <v>103524</v>
      </c>
      <c r="F27" s="28">
        <v>50939</v>
      </c>
      <c r="G27" s="22">
        <v>105779</v>
      </c>
      <c r="H27" s="28">
        <v>79142</v>
      </c>
      <c r="I27" s="28">
        <v>52766</v>
      </c>
      <c r="J27" s="28">
        <v>26689</v>
      </c>
      <c r="K27" s="22">
        <v>102247</v>
      </c>
      <c r="L27" s="28">
        <v>75912</v>
      </c>
      <c r="M27" s="28">
        <v>50203</v>
      </c>
      <c r="N27" s="28">
        <v>24962</v>
      </c>
      <c r="O27" s="22">
        <v>100966</v>
      </c>
      <c r="P27" s="28">
        <v>75987</v>
      </c>
      <c r="Q27" s="28">
        <v>50700</v>
      </c>
      <c r="R27" s="28">
        <v>25412</v>
      </c>
      <c r="S27" s="22">
        <v>108908</v>
      </c>
    </row>
    <row r="28" spans="1:19" ht="13.5">
      <c r="A28" s="6" t="s">
        <v>33</v>
      </c>
      <c r="B28" s="28"/>
      <c r="C28" s="22">
        <v>37319</v>
      </c>
      <c r="D28" s="28">
        <v>19819</v>
      </c>
      <c r="E28" s="22"/>
      <c r="F28" s="28"/>
      <c r="G28" s="22">
        <v>128393</v>
      </c>
      <c r="H28" s="28">
        <v>129518</v>
      </c>
      <c r="I28" s="28">
        <v>121888</v>
      </c>
      <c r="J28" s="28">
        <v>513</v>
      </c>
      <c r="K28" s="22">
        <v>1529</v>
      </c>
      <c r="L28" s="28">
        <v>1529</v>
      </c>
      <c r="M28" s="28">
        <v>1529</v>
      </c>
      <c r="N28" s="28">
        <v>1529</v>
      </c>
      <c r="O28" s="22">
        <v>77117</v>
      </c>
      <c r="P28" s="28">
        <v>47065</v>
      </c>
      <c r="Q28" s="28">
        <v>2619</v>
      </c>
      <c r="R28" s="28">
        <v>2619</v>
      </c>
      <c r="S28" s="22">
        <v>10781</v>
      </c>
    </row>
    <row r="29" spans="1:19" ht="13.5">
      <c r="A29" s="6" t="s">
        <v>34</v>
      </c>
      <c r="B29" s="28">
        <v>20363</v>
      </c>
      <c r="C29" s="22">
        <v>78573</v>
      </c>
      <c r="D29" s="28">
        <v>68363</v>
      </c>
      <c r="E29" s="22">
        <v>16111</v>
      </c>
      <c r="F29" s="28">
        <v>7113</v>
      </c>
      <c r="G29" s="22">
        <v>37702</v>
      </c>
      <c r="H29" s="28">
        <v>18738</v>
      </c>
      <c r="I29" s="28">
        <v>15984</v>
      </c>
      <c r="J29" s="28">
        <v>1161</v>
      </c>
      <c r="K29" s="22">
        <v>22031</v>
      </c>
      <c r="L29" s="28">
        <v>20310</v>
      </c>
      <c r="M29" s="28">
        <v>8397</v>
      </c>
      <c r="N29" s="28">
        <v>6072</v>
      </c>
      <c r="O29" s="22">
        <v>114937</v>
      </c>
      <c r="P29" s="28">
        <v>66387</v>
      </c>
      <c r="Q29" s="28">
        <v>52297</v>
      </c>
      <c r="R29" s="28">
        <v>37634</v>
      </c>
      <c r="S29" s="22">
        <v>299072</v>
      </c>
    </row>
    <row r="30" spans="1:19" ht="13.5">
      <c r="A30" s="6" t="s">
        <v>35</v>
      </c>
      <c r="B30" s="28"/>
      <c r="C30" s="22">
        <v>51645</v>
      </c>
      <c r="D30" s="28"/>
      <c r="E30" s="22"/>
      <c r="F30" s="28"/>
      <c r="G30" s="22"/>
      <c r="H30" s="28"/>
      <c r="I30" s="28"/>
      <c r="J30" s="28"/>
      <c r="K30" s="22"/>
      <c r="L30" s="28"/>
      <c r="M30" s="28"/>
      <c r="N30" s="28"/>
      <c r="O30" s="22">
        <v>37142</v>
      </c>
      <c r="P30" s="28">
        <v>37142</v>
      </c>
      <c r="Q30" s="28">
        <v>37142</v>
      </c>
      <c r="R30" s="28">
        <v>37142</v>
      </c>
      <c r="S30" s="22"/>
    </row>
    <row r="31" spans="1:19" ht="13.5">
      <c r="A31" s="6" t="s">
        <v>36</v>
      </c>
      <c r="B31" s="28">
        <v>1995499</v>
      </c>
      <c r="C31" s="22">
        <v>-175205</v>
      </c>
      <c r="D31" s="28">
        <v>1898710</v>
      </c>
      <c r="E31" s="22">
        <v>-577999</v>
      </c>
      <c r="F31" s="28">
        <v>1311159</v>
      </c>
      <c r="G31" s="22">
        <v>67042</v>
      </c>
      <c r="H31" s="28">
        <v>706129</v>
      </c>
      <c r="I31" s="28">
        <v>1275637</v>
      </c>
      <c r="J31" s="28">
        <v>330299</v>
      </c>
      <c r="K31" s="22">
        <v>719009</v>
      </c>
      <c r="L31" s="28">
        <v>1609659</v>
      </c>
      <c r="M31" s="28">
        <v>1944713</v>
      </c>
      <c r="N31" s="28">
        <v>551927</v>
      </c>
      <c r="O31" s="22">
        <v>130767</v>
      </c>
      <c r="P31" s="28">
        <v>1070402</v>
      </c>
      <c r="Q31" s="28">
        <v>1755979</v>
      </c>
      <c r="R31" s="28">
        <v>447191</v>
      </c>
      <c r="S31" s="22">
        <v>67637</v>
      </c>
    </row>
    <row r="32" spans="1:19" ht="13.5">
      <c r="A32" s="6" t="s">
        <v>37</v>
      </c>
      <c r="B32" s="28"/>
      <c r="C32" s="22"/>
      <c r="D32" s="28"/>
      <c r="E32" s="22"/>
      <c r="F32" s="28"/>
      <c r="G32" s="22"/>
      <c r="H32" s="28"/>
      <c r="I32" s="28"/>
      <c r="J32" s="28"/>
      <c r="K32" s="22">
        <v>524220</v>
      </c>
      <c r="L32" s="28">
        <v>524220</v>
      </c>
      <c r="M32" s="28">
        <v>524220</v>
      </c>
      <c r="N32" s="28">
        <v>13739</v>
      </c>
      <c r="O32" s="22">
        <v>39532</v>
      </c>
      <c r="P32" s="28">
        <v>61422</v>
      </c>
      <c r="Q32" s="28">
        <v>7982</v>
      </c>
      <c r="R32" s="28">
        <v>7078</v>
      </c>
      <c r="S32" s="22">
        <v>-84513</v>
      </c>
    </row>
    <row r="33" spans="1:19" ht="13.5">
      <c r="A33" s="6" t="s">
        <v>38</v>
      </c>
      <c r="B33" s="28">
        <v>-1067585</v>
      </c>
      <c r="C33" s="22">
        <v>341707</v>
      </c>
      <c r="D33" s="28">
        <v>426162</v>
      </c>
      <c r="E33" s="22">
        <v>-184929</v>
      </c>
      <c r="F33" s="28">
        <v>-701486</v>
      </c>
      <c r="G33" s="22">
        <v>211639</v>
      </c>
      <c r="H33" s="28">
        <v>-878402</v>
      </c>
      <c r="I33" s="28">
        <v>-773625</v>
      </c>
      <c r="J33" s="28">
        <v>269241</v>
      </c>
      <c r="K33" s="22">
        <v>-64280</v>
      </c>
      <c r="L33" s="28">
        <v>-588540</v>
      </c>
      <c r="M33" s="28">
        <v>-345779</v>
      </c>
      <c r="N33" s="28">
        <v>-20647</v>
      </c>
      <c r="O33" s="22">
        <v>2999326</v>
      </c>
      <c r="P33" s="28">
        <v>39306</v>
      </c>
      <c r="Q33" s="28">
        <v>-108551</v>
      </c>
      <c r="R33" s="28">
        <v>78283</v>
      </c>
      <c r="S33" s="22">
        <v>532935</v>
      </c>
    </row>
    <row r="34" spans="1:19" ht="13.5">
      <c r="A34" s="6" t="s">
        <v>39</v>
      </c>
      <c r="B34" s="28">
        <v>-1265622</v>
      </c>
      <c r="C34" s="22">
        <v>-3738250</v>
      </c>
      <c r="D34" s="28">
        <v>-6592487</v>
      </c>
      <c r="E34" s="22">
        <v>205206</v>
      </c>
      <c r="F34" s="28">
        <v>-2231819</v>
      </c>
      <c r="G34" s="22">
        <v>-873903</v>
      </c>
      <c r="H34" s="28">
        <v>-552391</v>
      </c>
      <c r="I34" s="28">
        <v>-1778035</v>
      </c>
      <c r="J34" s="28">
        <v>-700952</v>
      </c>
      <c r="K34" s="22">
        <v>174427</v>
      </c>
      <c r="L34" s="28">
        <v>-924695</v>
      </c>
      <c r="M34" s="28">
        <v>-2415078</v>
      </c>
      <c r="N34" s="28">
        <v>-977926</v>
      </c>
      <c r="O34" s="22">
        <v>458905</v>
      </c>
      <c r="P34" s="28">
        <v>149648</v>
      </c>
      <c r="Q34" s="28">
        <v>-789289</v>
      </c>
      <c r="R34" s="28">
        <v>-37849</v>
      </c>
      <c r="S34" s="22">
        <v>-967019</v>
      </c>
    </row>
    <row r="35" spans="1:19" ht="13.5">
      <c r="A35" s="6" t="s">
        <v>40</v>
      </c>
      <c r="B35" s="28">
        <v>-885824</v>
      </c>
      <c r="C35" s="22"/>
      <c r="D35" s="28">
        <v>-940482</v>
      </c>
      <c r="E35" s="22"/>
      <c r="F35" s="28">
        <v>-829213</v>
      </c>
      <c r="G35" s="22"/>
      <c r="H35" s="28">
        <v>-271838</v>
      </c>
      <c r="I35" s="28">
        <v>-699783</v>
      </c>
      <c r="J35" s="28">
        <v>-133546</v>
      </c>
      <c r="K35" s="22"/>
      <c r="L35" s="28">
        <v>-606339</v>
      </c>
      <c r="M35" s="28">
        <v>-1028357</v>
      </c>
      <c r="N35" s="28">
        <v>160681</v>
      </c>
      <c r="O35" s="22"/>
      <c r="P35" s="28">
        <v>-1618041</v>
      </c>
      <c r="Q35" s="28">
        <v>-2008540</v>
      </c>
      <c r="R35" s="28">
        <v>-397907</v>
      </c>
      <c r="S35" s="22"/>
    </row>
    <row r="36" spans="1:19" ht="13.5">
      <c r="A36" s="6" t="s">
        <v>99</v>
      </c>
      <c r="B36" s="28">
        <v>-1018139</v>
      </c>
      <c r="C36" s="22">
        <v>764137</v>
      </c>
      <c r="D36" s="28">
        <v>-146106</v>
      </c>
      <c r="E36" s="22">
        <v>691495</v>
      </c>
      <c r="F36" s="28">
        <v>-263144</v>
      </c>
      <c r="G36" s="22">
        <v>237051</v>
      </c>
      <c r="H36" s="28">
        <v>169512</v>
      </c>
      <c r="I36" s="28">
        <v>-184256</v>
      </c>
      <c r="J36" s="28">
        <v>117692</v>
      </c>
      <c r="K36" s="22">
        <v>-724816</v>
      </c>
      <c r="L36" s="28">
        <v>-263580</v>
      </c>
      <c r="M36" s="28">
        <v>-273713</v>
      </c>
      <c r="N36" s="28">
        <v>-175479</v>
      </c>
      <c r="O36" s="22">
        <v>-1090711</v>
      </c>
      <c r="P36" s="28">
        <v>-78089</v>
      </c>
      <c r="Q36" s="28">
        <v>-170101</v>
      </c>
      <c r="R36" s="28">
        <v>-111547</v>
      </c>
      <c r="S36" s="22">
        <v>-625092</v>
      </c>
    </row>
    <row r="37" spans="1:19" ht="13.5">
      <c r="A37" s="6" t="s">
        <v>41</v>
      </c>
      <c r="B37" s="28">
        <v>-1388160</v>
      </c>
      <c r="C37" s="22">
        <v>1914915</v>
      </c>
      <c r="D37" s="28">
        <v>-4710131</v>
      </c>
      <c r="E37" s="22">
        <v>3139301</v>
      </c>
      <c r="F37" s="28">
        <v>-2829094</v>
      </c>
      <c r="G37" s="22">
        <v>2954725</v>
      </c>
      <c r="H37" s="28">
        <v>405273</v>
      </c>
      <c r="I37" s="28">
        <v>-2028328</v>
      </c>
      <c r="J37" s="28">
        <v>361760</v>
      </c>
      <c r="K37" s="22">
        <v>3660220</v>
      </c>
      <c r="L37" s="28">
        <v>567861</v>
      </c>
      <c r="M37" s="28">
        <v>-2240758</v>
      </c>
      <c r="N37" s="28">
        <v>-302998</v>
      </c>
      <c r="O37" s="22">
        <v>3822172</v>
      </c>
      <c r="P37" s="28">
        <v>-155110</v>
      </c>
      <c r="Q37" s="28">
        <v>-1688884</v>
      </c>
      <c r="R37" s="28">
        <v>168840</v>
      </c>
      <c r="S37" s="22">
        <v>3442940</v>
      </c>
    </row>
    <row r="38" spans="1:19" ht="13.5">
      <c r="A38" s="6" t="s">
        <v>42</v>
      </c>
      <c r="B38" s="28">
        <v>3551</v>
      </c>
      <c r="C38" s="22">
        <v>12336</v>
      </c>
      <c r="D38" s="28">
        <v>3419</v>
      </c>
      <c r="E38" s="22">
        <v>7477</v>
      </c>
      <c r="F38" s="28">
        <v>3388</v>
      </c>
      <c r="G38" s="22">
        <v>6751</v>
      </c>
      <c r="H38" s="28">
        <v>5998</v>
      </c>
      <c r="I38" s="28">
        <v>3553</v>
      </c>
      <c r="J38" s="28">
        <v>2508</v>
      </c>
      <c r="K38" s="22">
        <v>7874</v>
      </c>
      <c r="L38" s="28">
        <v>6613</v>
      </c>
      <c r="M38" s="28">
        <v>3590</v>
      </c>
      <c r="N38" s="28">
        <v>2610</v>
      </c>
      <c r="O38" s="22">
        <v>12706</v>
      </c>
      <c r="P38" s="28">
        <v>10204</v>
      </c>
      <c r="Q38" s="28">
        <v>6355</v>
      </c>
      <c r="R38" s="28">
        <v>2792</v>
      </c>
      <c r="S38" s="22">
        <v>8020</v>
      </c>
    </row>
    <row r="39" spans="1:19" ht="13.5">
      <c r="A39" s="6" t="s">
        <v>43</v>
      </c>
      <c r="B39" s="28">
        <v>-39987</v>
      </c>
      <c r="C39" s="22">
        <v>-60601</v>
      </c>
      <c r="D39" s="28">
        <v>-29698</v>
      </c>
      <c r="E39" s="22">
        <v>-83471</v>
      </c>
      <c r="F39" s="28">
        <v>-38228</v>
      </c>
      <c r="G39" s="22">
        <v>-97803</v>
      </c>
      <c r="H39" s="28">
        <v>-78794</v>
      </c>
      <c r="I39" s="28">
        <v>-52342</v>
      </c>
      <c r="J39" s="28">
        <v>-26284</v>
      </c>
      <c r="K39" s="22">
        <v>-133260</v>
      </c>
      <c r="L39" s="28">
        <v>-105567</v>
      </c>
      <c r="M39" s="28">
        <v>-69983</v>
      </c>
      <c r="N39" s="28">
        <v>-35199</v>
      </c>
      <c r="O39" s="22">
        <v>-126748</v>
      </c>
      <c r="P39" s="28">
        <v>-99813</v>
      </c>
      <c r="Q39" s="28">
        <v>-58145</v>
      </c>
      <c r="R39" s="28">
        <v>-28241</v>
      </c>
      <c r="S39" s="22">
        <v>-148040</v>
      </c>
    </row>
    <row r="40" spans="1:19" ht="13.5">
      <c r="A40" s="6" t="s">
        <v>44</v>
      </c>
      <c r="B40" s="28">
        <v>-894576</v>
      </c>
      <c r="C40" s="22">
        <v>-907290</v>
      </c>
      <c r="D40" s="28">
        <v>-566822</v>
      </c>
      <c r="E40" s="22">
        <v>-353984</v>
      </c>
      <c r="F40" s="28">
        <v>-229076</v>
      </c>
      <c r="G40" s="22">
        <v>-154614</v>
      </c>
      <c r="H40" s="28">
        <v>-196113</v>
      </c>
      <c r="I40" s="28">
        <v>-139970</v>
      </c>
      <c r="J40" s="28">
        <v>-149861</v>
      </c>
      <c r="K40" s="22">
        <v>-72196</v>
      </c>
      <c r="L40" s="28">
        <v>-67305</v>
      </c>
      <c r="M40" s="28">
        <v>-41104</v>
      </c>
      <c r="N40" s="28">
        <v>-35898</v>
      </c>
      <c r="O40" s="22">
        <v>-1270094</v>
      </c>
      <c r="P40" s="28">
        <v>-1269598</v>
      </c>
      <c r="Q40" s="28">
        <v>-564176</v>
      </c>
      <c r="R40" s="28">
        <v>-564003</v>
      </c>
      <c r="S40" s="22">
        <v>-1317324</v>
      </c>
    </row>
    <row r="41" spans="1:19" ht="13.5">
      <c r="A41" s="6" t="s">
        <v>45</v>
      </c>
      <c r="B41" s="28"/>
      <c r="C41" s="22"/>
      <c r="D41" s="28"/>
      <c r="E41" s="22">
        <v>976</v>
      </c>
      <c r="F41" s="28">
        <v>976</v>
      </c>
      <c r="G41" s="22">
        <v>10665</v>
      </c>
      <c r="H41" s="28">
        <v>10665</v>
      </c>
      <c r="I41" s="28"/>
      <c r="J41" s="28"/>
      <c r="K41" s="22">
        <v>553951</v>
      </c>
      <c r="L41" s="28">
        <v>551448</v>
      </c>
      <c r="M41" s="28">
        <v>551066</v>
      </c>
      <c r="N41" s="28"/>
      <c r="O41" s="22"/>
      <c r="P41" s="28"/>
      <c r="Q41" s="28"/>
      <c r="R41" s="28"/>
      <c r="S41" s="22"/>
    </row>
    <row r="42" spans="1:19" ht="14.25" thickBot="1">
      <c r="A42" s="5" t="s">
        <v>46</v>
      </c>
      <c r="B42" s="29">
        <v>-2319173</v>
      </c>
      <c r="C42" s="23">
        <v>959360</v>
      </c>
      <c r="D42" s="29">
        <v>-5303233</v>
      </c>
      <c r="E42" s="23">
        <v>2710298</v>
      </c>
      <c r="F42" s="29">
        <v>-3092034</v>
      </c>
      <c r="G42" s="23">
        <v>2719724</v>
      </c>
      <c r="H42" s="29">
        <v>147029</v>
      </c>
      <c r="I42" s="29">
        <v>-2217088</v>
      </c>
      <c r="J42" s="29">
        <v>188123</v>
      </c>
      <c r="K42" s="23">
        <v>4016590</v>
      </c>
      <c r="L42" s="29">
        <v>953050</v>
      </c>
      <c r="M42" s="29">
        <v>-1797189</v>
      </c>
      <c r="N42" s="29">
        <v>-371486</v>
      </c>
      <c r="O42" s="23">
        <v>2438036</v>
      </c>
      <c r="P42" s="29">
        <v>-1514316</v>
      </c>
      <c r="Q42" s="29">
        <v>-2304851</v>
      </c>
      <c r="R42" s="29">
        <v>-420612</v>
      </c>
      <c r="S42" s="23">
        <v>1985596</v>
      </c>
    </row>
    <row r="43" spans="1:19" ht="14.25" thickTop="1">
      <c r="A43" s="6" t="s">
        <v>47</v>
      </c>
      <c r="B43" s="28"/>
      <c r="C43" s="22"/>
      <c r="D43" s="28"/>
      <c r="E43" s="22"/>
      <c r="F43" s="28"/>
      <c r="G43" s="22">
        <v>64000</v>
      </c>
      <c r="H43" s="28">
        <v>64000</v>
      </c>
      <c r="I43" s="28">
        <v>64000</v>
      </c>
      <c r="J43" s="28">
        <v>64000</v>
      </c>
      <c r="K43" s="22">
        <v>-11000</v>
      </c>
      <c r="L43" s="28">
        <v>37000</v>
      </c>
      <c r="M43" s="28">
        <v>53000</v>
      </c>
      <c r="N43" s="28">
        <v>47000</v>
      </c>
      <c r="O43" s="22"/>
      <c r="P43" s="28"/>
      <c r="Q43" s="28"/>
      <c r="R43" s="28"/>
      <c r="S43" s="22"/>
    </row>
    <row r="44" spans="1:19" ht="13.5">
      <c r="A44" s="6" t="s">
        <v>48</v>
      </c>
      <c r="B44" s="28"/>
      <c r="C44" s="22">
        <v>-110086</v>
      </c>
      <c r="D44" s="28">
        <v>-110086</v>
      </c>
      <c r="E44" s="22">
        <v>-17500</v>
      </c>
      <c r="F44" s="28"/>
      <c r="G44" s="22"/>
      <c r="H44" s="28"/>
      <c r="I44" s="28"/>
      <c r="J44" s="28"/>
      <c r="K44" s="22"/>
      <c r="L44" s="28"/>
      <c r="M44" s="28"/>
      <c r="N44" s="28"/>
      <c r="O44" s="22">
        <v>-15935</v>
      </c>
      <c r="P44" s="28">
        <v>-15935</v>
      </c>
      <c r="Q44" s="28">
        <v>-15935</v>
      </c>
      <c r="R44" s="28">
        <v>-15935</v>
      </c>
      <c r="S44" s="22">
        <v>-110341</v>
      </c>
    </row>
    <row r="45" spans="1:19" ht="13.5">
      <c r="A45" s="6" t="s">
        <v>49</v>
      </c>
      <c r="B45" s="28">
        <v>4800</v>
      </c>
      <c r="C45" s="22">
        <v>2376</v>
      </c>
      <c r="D45" s="28"/>
      <c r="E45" s="22"/>
      <c r="F45" s="28"/>
      <c r="G45" s="22"/>
      <c r="H45" s="28"/>
      <c r="I45" s="28"/>
      <c r="J45" s="28"/>
      <c r="K45" s="22">
        <v>1181</v>
      </c>
      <c r="L45" s="28">
        <v>1119</v>
      </c>
      <c r="M45" s="28">
        <v>1119</v>
      </c>
      <c r="N45" s="28">
        <v>87</v>
      </c>
      <c r="O45" s="22">
        <v>9014</v>
      </c>
      <c r="P45" s="28">
        <v>9014</v>
      </c>
      <c r="Q45" s="28">
        <v>9014</v>
      </c>
      <c r="R45" s="28"/>
      <c r="S45" s="22"/>
    </row>
    <row r="46" spans="1:19" ht="13.5">
      <c r="A46" s="6" t="s">
        <v>50</v>
      </c>
      <c r="B46" s="28">
        <v>-1072498</v>
      </c>
      <c r="C46" s="22">
        <v>-1549933</v>
      </c>
      <c r="D46" s="28">
        <v>-363987</v>
      </c>
      <c r="E46" s="22">
        <v>-826172</v>
      </c>
      <c r="F46" s="28">
        <v>-287052</v>
      </c>
      <c r="G46" s="22">
        <v>-425761</v>
      </c>
      <c r="H46" s="28">
        <v>-209353</v>
      </c>
      <c r="I46" s="28">
        <v>-205488</v>
      </c>
      <c r="J46" s="28">
        <v>-8956</v>
      </c>
      <c r="K46" s="22">
        <v>-664890</v>
      </c>
      <c r="L46" s="28">
        <v>-538674</v>
      </c>
      <c r="M46" s="28">
        <v>-421589</v>
      </c>
      <c r="N46" s="28">
        <v>-270277</v>
      </c>
      <c r="O46" s="22">
        <v>-1139229</v>
      </c>
      <c r="P46" s="28">
        <v>-1216462</v>
      </c>
      <c r="Q46" s="28">
        <v>-451144</v>
      </c>
      <c r="R46" s="28">
        <v>-135805</v>
      </c>
      <c r="S46" s="22">
        <v>-2133815</v>
      </c>
    </row>
    <row r="47" spans="1:19" ht="13.5">
      <c r="A47" s="6" t="s">
        <v>51</v>
      </c>
      <c r="B47" s="28"/>
      <c r="C47" s="22"/>
      <c r="D47" s="28"/>
      <c r="E47" s="22">
        <v>881</v>
      </c>
      <c r="F47" s="28">
        <v>881</v>
      </c>
      <c r="G47" s="22">
        <v>106519</v>
      </c>
      <c r="H47" s="28">
        <v>106519</v>
      </c>
      <c r="I47" s="28">
        <v>19</v>
      </c>
      <c r="J47" s="28"/>
      <c r="K47" s="22">
        <v>7124</v>
      </c>
      <c r="L47" s="28"/>
      <c r="M47" s="28"/>
      <c r="N47" s="28"/>
      <c r="O47" s="22">
        <v>5309</v>
      </c>
      <c r="P47" s="28">
        <v>3952</v>
      </c>
      <c r="Q47" s="28"/>
      <c r="R47" s="28"/>
      <c r="S47" s="22">
        <v>84681</v>
      </c>
    </row>
    <row r="48" spans="1:19" ht="13.5">
      <c r="A48" s="6" t="s">
        <v>52</v>
      </c>
      <c r="B48" s="28"/>
      <c r="C48" s="22"/>
      <c r="D48" s="28"/>
      <c r="E48" s="22"/>
      <c r="F48" s="28"/>
      <c r="G48" s="22"/>
      <c r="H48" s="28"/>
      <c r="I48" s="28"/>
      <c r="J48" s="28"/>
      <c r="K48" s="22"/>
      <c r="L48" s="28"/>
      <c r="M48" s="28"/>
      <c r="N48" s="28"/>
      <c r="O48" s="22">
        <v>-213577</v>
      </c>
      <c r="P48" s="28">
        <v>-213577</v>
      </c>
      <c r="Q48" s="28">
        <v>-163577</v>
      </c>
      <c r="R48" s="28"/>
      <c r="S48" s="22"/>
    </row>
    <row r="49" spans="1:19" ht="13.5">
      <c r="A49" s="6" t="s">
        <v>53</v>
      </c>
      <c r="B49" s="28"/>
      <c r="C49" s="22">
        <v>35232</v>
      </c>
      <c r="D49" s="28"/>
      <c r="E49" s="22"/>
      <c r="F49" s="28"/>
      <c r="G49" s="22"/>
      <c r="H49" s="28"/>
      <c r="I49" s="28"/>
      <c r="J49" s="28"/>
      <c r="K49" s="22"/>
      <c r="L49" s="28"/>
      <c r="M49" s="28"/>
      <c r="N49" s="28"/>
      <c r="O49" s="22">
        <v>109314</v>
      </c>
      <c r="P49" s="28">
        <v>109314</v>
      </c>
      <c r="Q49" s="28">
        <v>109314</v>
      </c>
      <c r="R49" s="28">
        <v>109314</v>
      </c>
      <c r="S49" s="22"/>
    </row>
    <row r="50" spans="1:19" ht="13.5">
      <c r="A50" s="6" t="s">
        <v>54</v>
      </c>
      <c r="B50" s="28">
        <v>-310</v>
      </c>
      <c r="C50" s="22">
        <v>-159119</v>
      </c>
      <c r="D50" s="28">
        <v>-29143</v>
      </c>
      <c r="E50" s="22">
        <v>-1740</v>
      </c>
      <c r="F50" s="28">
        <v>-990</v>
      </c>
      <c r="G50" s="22">
        <v>-54361</v>
      </c>
      <c r="H50" s="28">
        <v>-53961</v>
      </c>
      <c r="I50" s="28">
        <v>-49764</v>
      </c>
      <c r="J50" s="28">
        <v>-650</v>
      </c>
      <c r="K50" s="22"/>
      <c r="L50" s="28"/>
      <c r="M50" s="28"/>
      <c r="N50" s="28"/>
      <c r="O50" s="22">
        <v>-66023</v>
      </c>
      <c r="P50" s="28">
        <v>-65133</v>
      </c>
      <c r="Q50" s="28">
        <v>-64773</v>
      </c>
      <c r="R50" s="28">
        <v>-843</v>
      </c>
      <c r="S50" s="22">
        <v>-102190</v>
      </c>
    </row>
    <row r="51" spans="1:19" ht="13.5">
      <c r="A51" s="6" t="s">
        <v>55</v>
      </c>
      <c r="B51" s="28">
        <v>510</v>
      </c>
      <c r="C51" s="22">
        <v>3414</v>
      </c>
      <c r="D51" s="28">
        <v>2029</v>
      </c>
      <c r="E51" s="22">
        <v>4956</v>
      </c>
      <c r="F51" s="28">
        <v>2380</v>
      </c>
      <c r="G51" s="22">
        <v>5070</v>
      </c>
      <c r="H51" s="28">
        <v>3950</v>
      </c>
      <c r="I51" s="28">
        <v>2820</v>
      </c>
      <c r="J51" s="28">
        <v>1350</v>
      </c>
      <c r="K51" s="22">
        <v>4247</v>
      </c>
      <c r="L51" s="28">
        <v>3917</v>
      </c>
      <c r="M51" s="28">
        <v>2997</v>
      </c>
      <c r="N51" s="28">
        <v>1757</v>
      </c>
      <c r="O51" s="22">
        <v>18465</v>
      </c>
      <c r="P51" s="28">
        <v>14130</v>
      </c>
      <c r="Q51" s="28">
        <v>13080</v>
      </c>
      <c r="R51" s="28">
        <v>750</v>
      </c>
      <c r="S51" s="22">
        <v>4451</v>
      </c>
    </row>
    <row r="52" spans="1:19" ht="13.5">
      <c r="A52" s="6" t="s">
        <v>56</v>
      </c>
      <c r="B52" s="28">
        <v>-162846</v>
      </c>
      <c r="C52" s="22">
        <v>-444138</v>
      </c>
      <c r="D52" s="28">
        <v>-425192</v>
      </c>
      <c r="E52" s="22">
        <v>-302352</v>
      </c>
      <c r="F52" s="28">
        <v>-107168</v>
      </c>
      <c r="G52" s="22">
        <v>-211827</v>
      </c>
      <c r="H52" s="28">
        <v>-142089</v>
      </c>
      <c r="I52" s="28">
        <v>-87700</v>
      </c>
      <c r="J52" s="28">
        <v>-72692</v>
      </c>
      <c r="K52" s="22">
        <v>-408422</v>
      </c>
      <c r="L52" s="28">
        <v>-388729</v>
      </c>
      <c r="M52" s="28">
        <v>-266551</v>
      </c>
      <c r="N52" s="28">
        <v>-156616</v>
      </c>
      <c r="O52" s="22">
        <v>-1064474</v>
      </c>
      <c r="P52" s="28">
        <v>-592828</v>
      </c>
      <c r="Q52" s="28">
        <v>-417478</v>
      </c>
      <c r="R52" s="28">
        <v>-214003</v>
      </c>
      <c r="S52" s="22">
        <v>-614909</v>
      </c>
    </row>
    <row r="53" spans="1:19" ht="13.5">
      <c r="A53" s="6" t="s">
        <v>57</v>
      </c>
      <c r="B53" s="28">
        <v>230882</v>
      </c>
      <c r="C53" s="22">
        <v>120315</v>
      </c>
      <c r="D53" s="28">
        <v>53739</v>
      </c>
      <c r="E53" s="22">
        <v>462453</v>
      </c>
      <c r="F53" s="28">
        <v>305368</v>
      </c>
      <c r="G53" s="22">
        <v>493276</v>
      </c>
      <c r="H53" s="28">
        <v>302177</v>
      </c>
      <c r="I53" s="28">
        <v>56886</v>
      </c>
      <c r="J53" s="28">
        <v>13888</v>
      </c>
      <c r="K53" s="22">
        <v>265240</v>
      </c>
      <c r="L53" s="28">
        <v>234063</v>
      </c>
      <c r="M53" s="28">
        <v>210690</v>
      </c>
      <c r="N53" s="28">
        <v>125547</v>
      </c>
      <c r="O53" s="22">
        <v>366830</v>
      </c>
      <c r="P53" s="28">
        <v>255057</v>
      </c>
      <c r="Q53" s="28">
        <v>231490</v>
      </c>
      <c r="R53" s="28">
        <v>13712</v>
      </c>
      <c r="S53" s="22">
        <v>126697</v>
      </c>
    </row>
    <row r="54" spans="1:19" ht="13.5">
      <c r="A54" s="6" t="s">
        <v>99</v>
      </c>
      <c r="B54" s="28">
        <v>-439184</v>
      </c>
      <c r="C54" s="22">
        <v>-389623</v>
      </c>
      <c r="D54" s="28">
        <v>-233131</v>
      </c>
      <c r="E54" s="22">
        <v>-96474</v>
      </c>
      <c r="F54" s="28">
        <v>-71387</v>
      </c>
      <c r="G54" s="22">
        <v>-135398</v>
      </c>
      <c r="H54" s="28">
        <v>-102494</v>
      </c>
      <c r="I54" s="28">
        <v>-54020</v>
      </c>
      <c r="J54" s="28">
        <v>-29356</v>
      </c>
      <c r="K54" s="22">
        <v>-86439</v>
      </c>
      <c r="L54" s="28">
        <v>-85356</v>
      </c>
      <c r="M54" s="28">
        <v>-50673</v>
      </c>
      <c r="N54" s="28">
        <v>-18852</v>
      </c>
      <c r="O54" s="22">
        <v>-183420</v>
      </c>
      <c r="P54" s="28">
        <v>-137455</v>
      </c>
      <c r="Q54" s="28">
        <v>-121466</v>
      </c>
      <c r="R54" s="28">
        <v>-114230</v>
      </c>
      <c r="S54" s="22">
        <v>-80868</v>
      </c>
    </row>
    <row r="55" spans="1:19" ht="14.25" thickBot="1">
      <c r="A55" s="5" t="s">
        <v>58</v>
      </c>
      <c r="B55" s="29">
        <v>-1438646</v>
      </c>
      <c r="C55" s="23">
        <v>-2491563</v>
      </c>
      <c r="D55" s="29">
        <v>-1105772</v>
      </c>
      <c r="E55" s="23">
        <v>-775948</v>
      </c>
      <c r="F55" s="29">
        <v>-157969</v>
      </c>
      <c r="G55" s="23">
        <v>-158483</v>
      </c>
      <c r="H55" s="29">
        <v>-31251</v>
      </c>
      <c r="I55" s="29">
        <v>-273249</v>
      </c>
      <c r="J55" s="29">
        <v>-32415</v>
      </c>
      <c r="K55" s="23">
        <v>-892958</v>
      </c>
      <c r="L55" s="29">
        <v>-736660</v>
      </c>
      <c r="M55" s="29">
        <v>-471007</v>
      </c>
      <c r="N55" s="29">
        <v>-271354</v>
      </c>
      <c r="O55" s="23">
        <v>-2236725</v>
      </c>
      <c r="P55" s="29">
        <v>-1864923</v>
      </c>
      <c r="Q55" s="29">
        <v>-871475</v>
      </c>
      <c r="R55" s="29">
        <v>-357041</v>
      </c>
      <c r="S55" s="23">
        <v>-2826295</v>
      </c>
    </row>
    <row r="56" spans="1:19" ht="14.25" thickTop="1">
      <c r="A56" s="6" t="s">
        <v>59</v>
      </c>
      <c r="B56" s="28">
        <v>500000</v>
      </c>
      <c r="C56" s="22"/>
      <c r="D56" s="28">
        <v>3700000</v>
      </c>
      <c r="E56" s="22"/>
      <c r="F56" s="28">
        <v>1200000</v>
      </c>
      <c r="G56" s="22"/>
      <c r="H56" s="28">
        <v>1900000</v>
      </c>
      <c r="I56" s="28">
        <v>1300000</v>
      </c>
      <c r="J56" s="28"/>
      <c r="K56" s="22">
        <v>-736000</v>
      </c>
      <c r="L56" s="28">
        <v>2064000</v>
      </c>
      <c r="M56" s="28">
        <v>818000</v>
      </c>
      <c r="N56" s="28">
        <v>20000</v>
      </c>
      <c r="O56" s="22">
        <v>-564000</v>
      </c>
      <c r="P56" s="28"/>
      <c r="Q56" s="28">
        <v>2560000</v>
      </c>
      <c r="R56" s="28">
        <v>40000</v>
      </c>
      <c r="S56" s="22">
        <v>-100000</v>
      </c>
    </row>
    <row r="57" spans="1:19" ht="13.5">
      <c r="A57" s="6" t="s">
        <v>60</v>
      </c>
      <c r="B57" s="28"/>
      <c r="C57" s="22">
        <v>4022094</v>
      </c>
      <c r="D57" s="28"/>
      <c r="E57" s="22"/>
      <c r="F57" s="28"/>
      <c r="G57" s="22"/>
      <c r="H57" s="28"/>
      <c r="I57" s="28"/>
      <c r="J57" s="28"/>
      <c r="K57" s="22"/>
      <c r="L57" s="28"/>
      <c r="M57" s="28"/>
      <c r="N57" s="28"/>
      <c r="O57" s="22">
        <v>4300000</v>
      </c>
      <c r="P57" s="28">
        <v>1000000</v>
      </c>
      <c r="Q57" s="28">
        <v>1000000</v>
      </c>
      <c r="R57" s="28"/>
      <c r="S57" s="22">
        <v>3830330</v>
      </c>
    </row>
    <row r="58" spans="1:19" ht="13.5">
      <c r="A58" s="6" t="s">
        <v>61</v>
      </c>
      <c r="B58" s="28">
        <v>-699204</v>
      </c>
      <c r="C58" s="22">
        <v>-909798</v>
      </c>
      <c r="D58" s="28">
        <v>-554414</v>
      </c>
      <c r="E58" s="22">
        <v>-1355228</v>
      </c>
      <c r="F58" s="28">
        <v>-679614</v>
      </c>
      <c r="G58" s="22">
        <v>-1385328</v>
      </c>
      <c r="H58" s="28">
        <v>-1045521</v>
      </c>
      <c r="I58" s="28">
        <v>-705714</v>
      </c>
      <c r="J58" s="28">
        <v>-365907</v>
      </c>
      <c r="K58" s="22">
        <v>-1991496</v>
      </c>
      <c r="L58" s="28">
        <v>-1612789</v>
      </c>
      <c r="M58" s="28">
        <v>-1230082</v>
      </c>
      <c r="N58" s="28">
        <v>-607908</v>
      </c>
      <c r="O58" s="22">
        <v>-3133122</v>
      </c>
      <c r="P58" s="28">
        <v>-2614714</v>
      </c>
      <c r="Q58" s="28">
        <v>-2098306</v>
      </c>
      <c r="R58" s="28">
        <v>-561898</v>
      </c>
      <c r="S58" s="22">
        <v>-5501543</v>
      </c>
    </row>
    <row r="59" spans="1:19" ht="13.5">
      <c r="A59" s="6" t="s">
        <v>62</v>
      </c>
      <c r="B59" s="28">
        <v>-279369</v>
      </c>
      <c r="C59" s="22">
        <v>-423024</v>
      </c>
      <c r="D59" s="28">
        <v>-185057</v>
      </c>
      <c r="E59" s="22">
        <v>-236871</v>
      </c>
      <c r="F59" s="28">
        <v>-110887</v>
      </c>
      <c r="G59" s="22">
        <v>-158882</v>
      </c>
      <c r="H59" s="28">
        <v>-104791</v>
      </c>
      <c r="I59" s="28">
        <v>-59839</v>
      </c>
      <c r="J59" s="28">
        <v>-27305</v>
      </c>
      <c r="K59" s="22">
        <v>-77897</v>
      </c>
      <c r="L59" s="28">
        <v>-57721</v>
      </c>
      <c r="M59" s="28">
        <v>-37545</v>
      </c>
      <c r="N59" s="28">
        <v>-17380</v>
      </c>
      <c r="O59" s="22">
        <v>-11327</v>
      </c>
      <c r="P59" s="28">
        <v>-5086</v>
      </c>
      <c r="Q59" s="28">
        <v>-240</v>
      </c>
      <c r="R59" s="28"/>
      <c r="S59" s="22"/>
    </row>
    <row r="60" spans="1:19" ht="13.5">
      <c r="A60" s="6" t="s">
        <v>63</v>
      </c>
      <c r="B60" s="28"/>
      <c r="C60" s="22">
        <v>-37280</v>
      </c>
      <c r="D60" s="28">
        <v>-37280</v>
      </c>
      <c r="E60" s="22">
        <v>-14</v>
      </c>
      <c r="F60" s="28">
        <v>-14</v>
      </c>
      <c r="G60" s="22">
        <v>-61</v>
      </c>
      <c r="H60" s="28">
        <v>-31</v>
      </c>
      <c r="I60" s="28">
        <v>-19</v>
      </c>
      <c r="J60" s="28"/>
      <c r="K60" s="22">
        <v>-42</v>
      </c>
      <c r="L60" s="28">
        <v>-35</v>
      </c>
      <c r="M60" s="28"/>
      <c r="N60" s="28"/>
      <c r="O60" s="22">
        <v>-236</v>
      </c>
      <c r="P60" s="28">
        <v>-164</v>
      </c>
      <c r="Q60" s="28">
        <v>-109</v>
      </c>
      <c r="R60" s="28"/>
      <c r="S60" s="22">
        <v>-276</v>
      </c>
    </row>
    <row r="61" spans="1:19" ht="13.5">
      <c r="A61" s="6" t="s">
        <v>64</v>
      </c>
      <c r="B61" s="28">
        <v>1320</v>
      </c>
      <c r="C61" s="22"/>
      <c r="D61" s="28"/>
      <c r="E61" s="22"/>
      <c r="F61" s="28"/>
      <c r="G61" s="22"/>
      <c r="H61" s="28"/>
      <c r="I61" s="28"/>
      <c r="J61" s="28"/>
      <c r="K61" s="22"/>
      <c r="L61" s="28"/>
      <c r="M61" s="28"/>
      <c r="N61" s="28"/>
      <c r="O61" s="22"/>
      <c r="P61" s="28"/>
      <c r="Q61" s="28"/>
      <c r="R61" s="28"/>
      <c r="S61" s="22"/>
    </row>
    <row r="62" spans="1:19" ht="13.5">
      <c r="A62" s="6" t="s">
        <v>65</v>
      </c>
      <c r="B62" s="28">
        <v>-250684</v>
      </c>
      <c r="C62" s="22">
        <v>-252285</v>
      </c>
      <c r="D62" s="28">
        <v>-251785</v>
      </c>
      <c r="E62" s="22">
        <v>-252214</v>
      </c>
      <c r="F62" s="28">
        <v>-251655</v>
      </c>
      <c r="G62" s="22">
        <v>-251015</v>
      </c>
      <c r="H62" s="28">
        <v>-250908</v>
      </c>
      <c r="I62" s="28">
        <v>-250657</v>
      </c>
      <c r="J62" s="28">
        <v>-252159</v>
      </c>
      <c r="K62" s="22">
        <v>-251599</v>
      </c>
      <c r="L62" s="28">
        <v>-251443</v>
      </c>
      <c r="M62" s="28">
        <v>-251264</v>
      </c>
      <c r="N62" s="28">
        <v>-252665</v>
      </c>
      <c r="O62" s="22">
        <v>-251290</v>
      </c>
      <c r="P62" s="28">
        <v>-251163</v>
      </c>
      <c r="Q62" s="28">
        <v>-251508</v>
      </c>
      <c r="R62" s="28">
        <v>-252660</v>
      </c>
      <c r="S62" s="22">
        <v>-252051</v>
      </c>
    </row>
    <row r="63" spans="1:19" ht="13.5">
      <c r="A63" s="6" t="s">
        <v>99</v>
      </c>
      <c r="B63" s="28"/>
      <c r="C63" s="22"/>
      <c r="D63" s="28"/>
      <c r="E63" s="22"/>
      <c r="F63" s="28"/>
      <c r="G63" s="22"/>
      <c r="H63" s="28"/>
      <c r="I63" s="28"/>
      <c r="J63" s="28"/>
      <c r="K63" s="22"/>
      <c r="L63" s="28"/>
      <c r="M63" s="28"/>
      <c r="N63" s="28"/>
      <c r="O63" s="22"/>
      <c r="P63" s="28"/>
      <c r="Q63" s="28"/>
      <c r="R63" s="28"/>
      <c r="S63" s="22">
        <v>507</v>
      </c>
    </row>
    <row r="64" spans="1:19" ht="14.25" thickBot="1">
      <c r="A64" s="5" t="s">
        <v>0</v>
      </c>
      <c r="B64" s="29">
        <v>-727937</v>
      </c>
      <c r="C64" s="23">
        <v>2399706</v>
      </c>
      <c r="D64" s="29">
        <v>2671463</v>
      </c>
      <c r="E64" s="23">
        <v>-1844328</v>
      </c>
      <c r="F64" s="29">
        <v>157829</v>
      </c>
      <c r="G64" s="23">
        <v>-1795286</v>
      </c>
      <c r="H64" s="29">
        <v>498747</v>
      </c>
      <c r="I64" s="29">
        <v>283769</v>
      </c>
      <c r="J64" s="29">
        <v>-645372</v>
      </c>
      <c r="K64" s="23">
        <v>-3057035</v>
      </c>
      <c r="L64" s="29">
        <v>142009</v>
      </c>
      <c r="M64" s="29">
        <v>-700891</v>
      </c>
      <c r="N64" s="29">
        <v>-857953</v>
      </c>
      <c r="O64" s="23">
        <v>340023</v>
      </c>
      <c r="P64" s="29">
        <v>2228871</v>
      </c>
      <c r="Q64" s="29">
        <v>1209835</v>
      </c>
      <c r="R64" s="29">
        <v>-774558</v>
      </c>
      <c r="S64" s="23">
        <v>-2023033</v>
      </c>
    </row>
    <row r="65" spans="1:19" ht="14.25" thickTop="1">
      <c r="A65" s="7" t="s">
        <v>1</v>
      </c>
      <c r="B65" s="28">
        <v>-4485757</v>
      </c>
      <c r="C65" s="22">
        <v>867503</v>
      </c>
      <c r="D65" s="28">
        <v>-3737543</v>
      </c>
      <c r="E65" s="22">
        <v>90022</v>
      </c>
      <c r="F65" s="28">
        <v>-3092174</v>
      </c>
      <c r="G65" s="22">
        <v>765954</v>
      </c>
      <c r="H65" s="28">
        <v>614525</v>
      </c>
      <c r="I65" s="28">
        <v>-2206567</v>
      </c>
      <c r="J65" s="28">
        <v>-489664</v>
      </c>
      <c r="K65" s="22">
        <v>66595</v>
      </c>
      <c r="L65" s="28">
        <v>358400</v>
      </c>
      <c r="M65" s="28">
        <v>-2969088</v>
      </c>
      <c r="N65" s="28">
        <v>-1500794</v>
      </c>
      <c r="O65" s="22">
        <v>541334</v>
      </c>
      <c r="P65" s="28">
        <v>-1150369</v>
      </c>
      <c r="Q65" s="28">
        <v>-1966491</v>
      </c>
      <c r="R65" s="28">
        <v>-1552212</v>
      </c>
      <c r="S65" s="22">
        <v>-2863732</v>
      </c>
    </row>
    <row r="66" spans="1:19" ht="13.5">
      <c r="A66" s="7" t="s">
        <v>2</v>
      </c>
      <c r="B66" s="28">
        <v>7643569</v>
      </c>
      <c r="C66" s="22">
        <v>6776066</v>
      </c>
      <c r="D66" s="28">
        <v>6776066</v>
      </c>
      <c r="E66" s="22">
        <v>6686043</v>
      </c>
      <c r="F66" s="28">
        <v>6686043</v>
      </c>
      <c r="G66" s="22">
        <v>5920089</v>
      </c>
      <c r="H66" s="28">
        <v>5920089</v>
      </c>
      <c r="I66" s="28">
        <v>5920089</v>
      </c>
      <c r="J66" s="28">
        <v>5920089</v>
      </c>
      <c r="K66" s="22">
        <v>5853493</v>
      </c>
      <c r="L66" s="28">
        <v>5853493</v>
      </c>
      <c r="M66" s="28">
        <v>5853493</v>
      </c>
      <c r="N66" s="28">
        <v>5853493</v>
      </c>
      <c r="O66" s="22">
        <v>5312159</v>
      </c>
      <c r="P66" s="28">
        <v>5312159</v>
      </c>
      <c r="Q66" s="28">
        <v>5312159</v>
      </c>
      <c r="R66" s="28">
        <v>5312159</v>
      </c>
      <c r="S66" s="22">
        <v>8175892</v>
      </c>
    </row>
    <row r="67" spans="1:19" ht="14.25" thickBot="1">
      <c r="A67" s="7" t="s">
        <v>2</v>
      </c>
      <c r="B67" s="28">
        <v>3157812</v>
      </c>
      <c r="C67" s="22">
        <v>7643569</v>
      </c>
      <c r="D67" s="28">
        <v>3038523</v>
      </c>
      <c r="E67" s="22">
        <v>6776066</v>
      </c>
      <c r="F67" s="28">
        <v>3593869</v>
      </c>
      <c r="G67" s="22">
        <v>6686043</v>
      </c>
      <c r="H67" s="28">
        <v>6534615</v>
      </c>
      <c r="I67" s="28">
        <v>3713522</v>
      </c>
      <c r="J67" s="28">
        <v>5430425</v>
      </c>
      <c r="K67" s="22">
        <v>5920089</v>
      </c>
      <c r="L67" s="28">
        <v>6211894</v>
      </c>
      <c r="M67" s="28">
        <v>2884405</v>
      </c>
      <c r="N67" s="28">
        <v>4352699</v>
      </c>
      <c r="O67" s="22">
        <v>5853493</v>
      </c>
      <c r="P67" s="28">
        <v>4161790</v>
      </c>
      <c r="Q67" s="28">
        <v>3345667</v>
      </c>
      <c r="R67" s="28">
        <v>3759946</v>
      </c>
      <c r="S67" s="22">
        <v>5312159</v>
      </c>
    </row>
    <row r="68" spans="1:19" ht="14.25" thickTop="1">
      <c r="A68" s="8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</row>
    <row r="70" ht="13.5">
      <c r="A70" s="20" t="s">
        <v>188</v>
      </c>
    </row>
    <row r="71" ht="13.5">
      <c r="A71" s="20" t="s">
        <v>189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7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184</v>
      </c>
      <c r="B2" s="14">
        <v>7416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185</v>
      </c>
      <c r="B3" s="1" t="s">
        <v>186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66</v>
      </c>
      <c r="B4" s="15" t="str">
        <f>HYPERLINK("http://www.kabupro.jp/mark/20140212/S10014IH.htm","四半期報告書")</f>
        <v>四半期報告書</v>
      </c>
      <c r="C4" s="15" t="str">
        <f>HYPERLINK("http://www.kabupro.jp/mark/20131112/S1000EDO.htm","四半期報告書")</f>
        <v>四半期報告書</v>
      </c>
      <c r="D4" s="15" t="str">
        <f>HYPERLINK("http://www.kabupro.jp/mark/20130809/S000E82Z.htm","四半期報告書")</f>
        <v>四半期報告書</v>
      </c>
      <c r="E4" s="15" t="str">
        <f>HYPERLINK("http://www.kabupro.jp/mark/20140212/S10014IH.htm","四半期報告書")</f>
        <v>四半期報告書</v>
      </c>
      <c r="F4" s="15" t="str">
        <f>HYPERLINK("http://www.kabupro.jp/mark/20130212/S000CRZA.htm","四半期報告書")</f>
        <v>四半期報告書</v>
      </c>
      <c r="G4" s="15" t="str">
        <f>HYPERLINK("http://www.kabupro.jp/mark/20121114/S000CBEU.htm","四半期報告書")</f>
        <v>四半期報告書</v>
      </c>
      <c r="H4" s="15" t="str">
        <f>HYPERLINK("http://www.kabupro.jp/mark/20121114/S000CBEM.htm","訂正四半期報告書")</f>
        <v>訂正四半期報告書</v>
      </c>
      <c r="I4" s="15" t="str">
        <f>HYPERLINK("http://www.kabupro.jp/mark/20130628/S000DPRT.htm","有価証券報告書")</f>
        <v>有価証券報告書</v>
      </c>
      <c r="J4" s="15" t="str">
        <f>HYPERLINK("http://www.kabupro.jp/mark/20121114/S000CBEA.htm","訂正四半期報告書")</f>
        <v>訂正四半期報告書</v>
      </c>
      <c r="K4" s="15" t="str">
        <f>HYPERLINK("http://www.kabupro.jp/mark/20111111/S0009P34.htm","四半期報告書")</f>
        <v>四半期報告書</v>
      </c>
      <c r="L4" s="15" t="str">
        <f>HYPERLINK("http://www.kabupro.jp/mark/20110811/S00094BE.htm","四半期報告書")</f>
        <v>四半期報告書</v>
      </c>
      <c r="M4" s="15" t="str">
        <f>HYPERLINK("http://www.kabupro.jp/mark/20121114/S000CBEF.htm","訂正有価証券報告書")</f>
        <v>訂正有価証券報告書</v>
      </c>
      <c r="N4" s="15" t="str">
        <f>HYPERLINK("http://www.kabupro.jp/mark/20110214/S0007PSW.htm","四半期報告書")</f>
        <v>四半期報告書</v>
      </c>
      <c r="O4" s="15" t="str">
        <f>HYPERLINK("http://www.kabupro.jp/mark/20101112/S00074SL.htm","四半期報告書")</f>
        <v>四半期報告書</v>
      </c>
      <c r="P4" s="15" t="str">
        <f>HYPERLINK("http://www.kabupro.jp/mark/20100811/S0006J6I.htm","四半期報告書")</f>
        <v>四半期報告書</v>
      </c>
      <c r="Q4" s="15" t="str">
        <f>HYPERLINK("http://www.kabupro.jp/mark/20110629/S0008PNH.htm","有価証券報告書")</f>
        <v>有価証券報告書</v>
      </c>
      <c r="R4" s="15" t="str">
        <f>HYPERLINK("http://www.kabupro.jp/mark/20100212/S0005483.htm","四半期報告書")</f>
        <v>四半期報告書</v>
      </c>
      <c r="S4" s="15" t="str">
        <f>HYPERLINK("http://www.kabupro.jp/mark/20091113/S0004HCH.htm","四半期報告書")</f>
        <v>四半期報告書</v>
      </c>
      <c r="T4" s="15" t="str">
        <f>HYPERLINK("http://www.kabupro.jp/mark/20090814/S0003X9Q.htm","四半期報告書")</f>
        <v>四半期報告書</v>
      </c>
      <c r="U4" s="15" t="str">
        <f>HYPERLINK("http://www.kabupro.jp/mark/20100212/S0005483.htm","四半期報告書")</f>
        <v>四半期報告書</v>
      </c>
      <c r="V4" s="15" t="str">
        <f>HYPERLINK("http://www.kabupro.jp/mark/20090213/S0002H16.htm","四半期報告書")</f>
        <v>四半期報告書</v>
      </c>
      <c r="W4" s="15" t="str">
        <f>HYPERLINK("http://www.kabupro.jp/mark/20081114/S0001SAI.htm","四半期報告書")</f>
        <v>四半期報告書</v>
      </c>
      <c r="X4" s="15" t="str">
        <f>HYPERLINK("http://www.kabupro.jp/mark/20081114/S0001SG1.htm","訂正四半期報告書")</f>
        <v>訂正四半期報告書</v>
      </c>
      <c r="Y4" s="15" t="str">
        <f>HYPERLINK("http://www.kabupro.jp/mark/20090629/S0003F4I.htm","有価証券報告書")</f>
        <v>有価証券報告書</v>
      </c>
    </row>
    <row r="5" spans="1:25" ht="14.25" thickBot="1">
      <c r="A5" s="11" t="s">
        <v>67</v>
      </c>
      <c r="B5" s="1" t="s">
        <v>264</v>
      </c>
      <c r="C5" s="1" t="s">
        <v>267</v>
      </c>
      <c r="D5" s="1" t="s">
        <v>269</v>
      </c>
      <c r="E5" s="1" t="s">
        <v>264</v>
      </c>
      <c r="F5" s="1" t="s">
        <v>271</v>
      </c>
      <c r="G5" s="1" t="s">
        <v>77</v>
      </c>
      <c r="H5" s="1" t="s">
        <v>77</v>
      </c>
      <c r="I5" s="1" t="s">
        <v>73</v>
      </c>
      <c r="J5" s="1" t="s">
        <v>77</v>
      </c>
      <c r="K5" s="1" t="s">
        <v>276</v>
      </c>
      <c r="L5" s="1" t="s">
        <v>278</v>
      </c>
      <c r="M5" s="1" t="s">
        <v>77</v>
      </c>
      <c r="N5" s="1" t="s">
        <v>280</v>
      </c>
      <c r="O5" s="1" t="s">
        <v>282</v>
      </c>
      <c r="P5" s="1" t="s">
        <v>284</v>
      </c>
      <c r="Q5" s="1" t="s">
        <v>79</v>
      </c>
      <c r="R5" s="1" t="s">
        <v>286</v>
      </c>
      <c r="S5" s="1" t="s">
        <v>288</v>
      </c>
      <c r="T5" s="1" t="s">
        <v>290</v>
      </c>
      <c r="U5" s="1" t="s">
        <v>286</v>
      </c>
      <c r="V5" s="1" t="s">
        <v>292</v>
      </c>
      <c r="W5" s="1" t="s">
        <v>294</v>
      </c>
      <c r="X5" s="1" t="s">
        <v>294</v>
      </c>
      <c r="Y5" s="1" t="s">
        <v>81</v>
      </c>
    </row>
    <row r="6" spans="1:25" ht="15" thickBot="1" thickTop="1">
      <c r="A6" s="10" t="s">
        <v>68</v>
      </c>
      <c r="B6" s="18" t="s">
        <v>19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69</v>
      </c>
      <c r="B7" s="14" t="s">
        <v>265</v>
      </c>
      <c r="C7" s="14" t="s">
        <v>265</v>
      </c>
      <c r="D7" s="14" t="s">
        <v>265</v>
      </c>
      <c r="E7" s="16" t="s">
        <v>74</v>
      </c>
      <c r="F7" s="14" t="s">
        <v>265</v>
      </c>
      <c r="G7" s="14" t="s">
        <v>265</v>
      </c>
      <c r="H7" s="14" t="s">
        <v>265</v>
      </c>
      <c r="I7" s="16" t="s">
        <v>74</v>
      </c>
      <c r="J7" s="14" t="s">
        <v>265</v>
      </c>
      <c r="K7" s="14" t="s">
        <v>265</v>
      </c>
      <c r="L7" s="14" t="s">
        <v>265</v>
      </c>
      <c r="M7" s="16" t="s">
        <v>74</v>
      </c>
      <c r="N7" s="14" t="s">
        <v>265</v>
      </c>
      <c r="O7" s="14" t="s">
        <v>265</v>
      </c>
      <c r="P7" s="14" t="s">
        <v>265</v>
      </c>
      <c r="Q7" s="16" t="s">
        <v>74</v>
      </c>
      <c r="R7" s="14" t="s">
        <v>265</v>
      </c>
      <c r="S7" s="14" t="s">
        <v>265</v>
      </c>
      <c r="T7" s="14" t="s">
        <v>265</v>
      </c>
      <c r="U7" s="16" t="s">
        <v>74</v>
      </c>
      <c r="V7" s="14" t="s">
        <v>265</v>
      </c>
      <c r="W7" s="14" t="s">
        <v>265</v>
      </c>
      <c r="X7" s="14" t="s">
        <v>265</v>
      </c>
      <c r="Y7" s="16" t="s">
        <v>74</v>
      </c>
    </row>
    <row r="8" spans="1:25" ht="13.5">
      <c r="A8" s="13" t="s">
        <v>70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71</v>
      </c>
      <c r="B9" s="1" t="s">
        <v>266</v>
      </c>
      <c r="C9" s="1" t="s">
        <v>268</v>
      </c>
      <c r="D9" s="1" t="s">
        <v>270</v>
      </c>
      <c r="E9" s="17" t="s">
        <v>75</v>
      </c>
      <c r="F9" s="1" t="s">
        <v>272</v>
      </c>
      <c r="G9" s="1" t="s">
        <v>273</v>
      </c>
      <c r="H9" s="1" t="s">
        <v>274</v>
      </c>
      <c r="I9" s="17" t="s">
        <v>76</v>
      </c>
      <c r="J9" s="1" t="s">
        <v>275</v>
      </c>
      <c r="K9" s="1" t="s">
        <v>277</v>
      </c>
      <c r="L9" s="1" t="s">
        <v>279</v>
      </c>
      <c r="M9" s="17" t="s">
        <v>78</v>
      </c>
      <c r="N9" s="1" t="s">
        <v>281</v>
      </c>
      <c r="O9" s="1" t="s">
        <v>283</v>
      </c>
      <c r="P9" s="1" t="s">
        <v>285</v>
      </c>
      <c r="Q9" s="17" t="s">
        <v>80</v>
      </c>
      <c r="R9" s="1" t="s">
        <v>287</v>
      </c>
      <c r="S9" s="1" t="s">
        <v>289</v>
      </c>
      <c r="T9" s="1" t="s">
        <v>291</v>
      </c>
      <c r="U9" s="17" t="s">
        <v>82</v>
      </c>
      <c r="V9" s="1" t="s">
        <v>293</v>
      </c>
      <c r="W9" s="1" t="s">
        <v>295</v>
      </c>
      <c r="X9" s="1" t="s">
        <v>296</v>
      </c>
      <c r="Y9" s="17" t="s">
        <v>83</v>
      </c>
    </row>
    <row r="10" spans="1:25" ht="14.25" thickBot="1">
      <c r="A10" s="13" t="s">
        <v>72</v>
      </c>
      <c r="B10" s="1" t="s">
        <v>85</v>
      </c>
      <c r="C10" s="1" t="s">
        <v>85</v>
      </c>
      <c r="D10" s="1" t="s">
        <v>85</v>
      </c>
      <c r="E10" s="17" t="s">
        <v>85</v>
      </c>
      <c r="F10" s="1" t="s">
        <v>85</v>
      </c>
      <c r="G10" s="1" t="s">
        <v>85</v>
      </c>
      <c r="H10" s="1" t="s">
        <v>85</v>
      </c>
      <c r="I10" s="17" t="s">
        <v>85</v>
      </c>
      <c r="J10" s="1" t="s">
        <v>85</v>
      </c>
      <c r="K10" s="1" t="s">
        <v>85</v>
      </c>
      <c r="L10" s="1" t="s">
        <v>85</v>
      </c>
      <c r="M10" s="17" t="s">
        <v>85</v>
      </c>
      <c r="N10" s="1" t="s">
        <v>85</v>
      </c>
      <c r="O10" s="1" t="s">
        <v>85</v>
      </c>
      <c r="P10" s="1" t="s">
        <v>85</v>
      </c>
      <c r="Q10" s="17" t="s">
        <v>85</v>
      </c>
      <c r="R10" s="1" t="s">
        <v>85</v>
      </c>
      <c r="S10" s="1" t="s">
        <v>85</v>
      </c>
      <c r="T10" s="1" t="s">
        <v>85</v>
      </c>
      <c r="U10" s="17" t="s">
        <v>85</v>
      </c>
      <c r="V10" s="1" t="s">
        <v>85</v>
      </c>
      <c r="W10" s="1" t="s">
        <v>85</v>
      </c>
      <c r="X10" s="1" t="s">
        <v>85</v>
      </c>
      <c r="Y10" s="17" t="s">
        <v>85</v>
      </c>
    </row>
    <row r="11" spans="1:25" ht="14.25" thickTop="1">
      <c r="A11" s="9" t="s">
        <v>84</v>
      </c>
      <c r="B11" s="27">
        <v>6312257</v>
      </c>
      <c r="C11" s="27">
        <v>3173312</v>
      </c>
      <c r="D11" s="27">
        <v>6124461</v>
      </c>
      <c r="E11" s="21">
        <v>7659069</v>
      </c>
      <c r="F11" s="27">
        <v>5641388</v>
      </c>
      <c r="G11" s="27">
        <v>3054023</v>
      </c>
      <c r="H11" s="27">
        <v>4687865</v>
      </c>
      <c r="I11" s="21">
        <v>6791566</v>
      </c>
      <c r="J11" s="27">
        <v>6565831</v>
      </c>
      <c r="K11" s="27">
        <v>3609369</v>
      </c>
      <c r="L11" s="27">
        <v>5841751</v>
      </c>
      <c r="M11" s="21">
        <v>6701543</v>
      </c>
      <c r="N11" s="27">
        <v>6550115</v>
      </c>
      <c r="O11" s="27">
        <v>3729022</v>
      </c>
      <c r="P11" s="27">
        <v>5445925</v>
      </c>
      <c r="Q11" s="21">
        <v>5999589</v>
      </c>
      <c r="R11" s="27">
        <v>6243394</v>
      </c>
      <c r="S11" s="27">
        <v>2899905</v>
      </c>
      <c r="T11" s="27">
        <v>4374199</v>
      </c>
      <c r="U11" s="21">
        <v>5921993</v>
      </c>
      <c r="V11" s="27">
        <v>4182290</v>
      </c>
      <c r="W11" s="27">
        <v>3351167</v>
      </c>
      <c r="X11" s="27">
        <v>3765446</v>
      </c>
      <c r="Y11" s="21">
        <v>5317659</v>
      </c>
    </row>
    <row r="12" spans="1:25" ht="13.5">
      <c r="A12" s="2" t="s">
        <v>11</v>
      </c>
      <c r="B12" s="28">
        <v>79002</v>
      </c>
      <c r="C12" s="28">
        <v>53407</v>
      </c>
      <c r="D12" s="28">
        <v>88848</v>
      </c>
      <c r="E12" s="22">
        <v>66073</v>
      </c>
      <c r="F12" s="28">
        <v>73121</v>
      </c>
      <c r="G12" s="28">
        <v>51799</v>
      </c>
      <c r="H12" s="28">
        <v>64261</v>
      </c>
      <c r="I12" s="22">
        <v>77466</v>
      </c>
      <c r="J12" s="28">
        <v>106564</v>
      </c>
      <c r="K12" s="28">
        <v>64020</v>
      </c>
      <c r="L12" s="28">
        <v>102318</v>
      </c>
      <c r="M12" s="22">
        <v>74029</v>
      </c>
      <c r="N12" s="28">
        <v>60186</v>
      </c>
      <c r="O12" s="28">
        <v>51389</v>
      </c>
      <c r="P12" s="28">
        <v>64219</v>
      </c>
      <c r="Q12" s="22">
        <v>72445</v>
      </c>
      <c r="R12" s="28">
        <v>61602</v>
      </c>
      <c r="S12" s="28">
        <v>52127</v>
      </c>
      <c r="T12" s="28">
        <v>85686</v>
      </c>
      <c r="U12" s="22">
        <v>120182</v>
      </c>
      <c r="V12" s="28">
        <v>83927</v>
      </c>
      <c r="W12" s="28">
        <v>63845</v>
      </c>
      <c r="X12" s="28">
        <v>70026</v>
      </c>
      <c r="Y12" s="22">
        <v>110262</v>
      </c>
    </row>
    <row r="13" spans="1:25" ht="13.5">
      <c r="A13" s="2" t="s">
        <v>12</v>
      </c>
      <c r="B13" s="28"/>
      <c r="C13" s="28"/>
      <c r="D13" s="28"/>
      <c r="E13" s="22"/>
      <c r="F13" s="28"/>
      <c r="G13" s="28"/>
      <c r="H13" s="28"/>
      <c r="I13" s="22"/>
      <c r="J13" s="28"/>
      <c r="K13" s="28"/>
      <c r="L13" s="28"/>
      <c r="M13" s="22"/>
      <c r="N13" s="28"/>
      <c r="O13" s="28"/>
      <c r="P13" s="28"/>
      <c r="Q13" s="22"/>
      <c r="R13" s="28"/>
      <c r="S13" s="28"/>
      <c r="T13" s="28">
        <v>510549</v>
      </c>
      <c r="U13" s="22">
        <v>524220</v>
      </c>
      <c r="V13" s="28">
        <v>502329</v>
      </c>
      <c r="W13" s="28">
        <v>555769</v>
      </c>
      <c r="X13" s="28">
        <v>556674</v>
      </c>
      <c r="Y13" s="22">
        <v>563752</v>
      </c>
    </row>
    <row r="14" spans="1:25" ht="13.5">
      <c r="A14" s="2" t="s">
        <v>88</v>
      </c>
      <c r="B14" s="28"/>
      <c r="C14" s="28"/>
      <c r="D14" s="28">
        <v>3000</v>
      </c>
      <c r="E14" s="22">
        <v>6001</v>
      </c>
      <c r="F14" s="28"/>
      <c r="G14" s="28"/>
      <c r="H14" s="28"/>
      <c r="I14" s="22"/>
      <c r="J14" s="28"/>
      <c r="K14" s="28"/>
      <c r="L14" s="28"/>
      <c r="M14" s="22"/>
      <c r="N14" s="28"/>
      <c r="O14" s="28"/>
      <c r="P14" s="28"/>
      <c r="Q14" s="22"/>
      <c r="R14" s="28"/>
      <c r="S14" s="28"/>
      <c r="T14" s="28"/>
      <c r="U14" s="22"/>
      <c r="V14" s="28"/>
      <c r="W14" s="28"/>
      <c r="X14" s="28"/>
      <c r="Y14" s="22">
        <v>9001</v>
      </c>
    </row>
    <row r="15" spans="1:25" ht="13.5">
      <c r="A15" s="2" t="s">
        <v>90</v>
      </c>
      <c r="B15" s="28">
        <v>13238760</v>
      </c>
      <c r="C15" s="28">
        <v>12526900</v>
      </c>
      <c r="D15" s="28">
        <v>11487468</v>
      </c>
      <c r="E15" s="22">
        <v>11456193</v>
      </c>
      <c r="F15" s="28">
        <v>12667788</v>
      </c>
      <c r="G15" s="28">
        <v>11439597</v>
      </c>
      <c r="H15" s="28">
        <v>11662006</v>
      </c>
      <c r="I15" s="22">
        <v>11854073</v>
      </c>
      <c r="J15" s="28">
        <v>13438102</v>
      </c>
      <c r="K15" s="28">
        <v>12366792</v>
      </c>
      <c r="L15" s="28">
        <v>12198062</v>
      </c>
      <c r="M15" s="22">
        <v>11655092</v>
      </c>
      <c r="N15" s="28">
        <v>12752138</v>
      </c>
      <c r="O15" s="28">
        <v>12647645</v>
      </c>
      <c r="P15" s="28">
        <v>11590352</v>
      </c>
      <c r="Q15" s="22">
        <v>11861615</v>
      </c>
      <c r="R15" s="28">
        <v>12380119</v>
      </c>
      <c r="S15" s="28">
        <v>12139119</v>
      </c>
      <c r="T15" s="28">
        <v>11799333</v>
      </c>
      <c r="U15" s="22">
        <v>11779182</v>
      </c>
      <c r="V15" s="28">
        <v>14730936</v>
      </c>
      <c r="W15" s="28">
        <v>14871335</v>
      </c>
      <c r="X15" s="28">
        <v>14316624</v>
      </c>
      <c r="Y15" s="22"/>
    </row>
    <row r="16" spans="1:25" ht="13.5">
      <c r="A16" s="2" t="s">
        <v>91</v>
      </c>
      <c r="B16" s="28">
        <v>52780</v>
      </c>
      <c r="C16" s="28">
        <v>52729</v>
      </c>
      <c r="D16" s="28">
        <v>55176</v>
      </c>
      <c r="E16" s="22">
        <v>55850</v>
      </c>
      <c r="F16" s="28">
        <v>51276</v>
      </c>
      <c r="G16" s="28">
        <v>51114</v>
      </c>
      <c r="H16" s="28">
        <v>63558</v>
      </c>
      <c r="I16" s="22">
        <v>62800</v>
      </c>
      <c r="J16" s="28">
        <v>66456</v>
      </c>
      <c r="K16" s="28">
        <v>66638</v>
      </c>
      <c r="L16" s="28">
        <v>77277</v>
      </c>
      <c r="M16" s="22">
        <v>76851</v>
      </c>
      <c r="N16" s="28">
        <v>69847</v>
      </c>
      <c r="O16" s="28">
        <v>69563</v>
      </c>
      <c r="P16" s="28">
        <v>83989</v>
      </c>
      <c r="Q16" s="22">
        <v>81967</v>
      </c>
      <c r="R16" s="28">
        <v>87724</v>
      </c>
      <c r="S16" s="28">
        <v>85963</v>
      </c>
      <c r="T16" s="28">
        <v>100617</v>
      </c>
      <c r="U16" s="22">
        <v>100121</v>
      </c>
      <c r="V16" s="28">
        <v>108387</v>
      </c>
      <c r="W16" s="28">
        <v>115847</v>
      </c>
      <c r="X16" s="28">
        <v>134835</v>
      </c>
      <c r="Y16" s="22"/>
    </row>
    <row r="17" spans="1:25" ht="13.5">
      <c r="A17" s="2" t="s">
        <v>13</v>
      </c>
      <c r="B17" s="28"/>
      <c r="C17" s="28"/>
      <c r="D17" s="28"/>
      <c r="E17" s="22"/>
      <c r="F17" s="28"/>
      <c r="G17" s="28"/>
      <c r="H17" s="28"/>
      <c r="I17" s="22">
        <v>774694</v>
      </c>
      <c r="J17" s="28"/>
      <c r="K17" s="28"/>
      <c r="L17" s="28"/>
      <c r="M17" s="22">
        <v>902166</v>
      </c>
      <c r="N17" s="28"/>
      <c r="O17" s="28"/>
      <c r="P17" s="28"/>
      <c r="Q17" s="22">
        <v>1248693</v>
      </c>
      <c r="R17" s="28"/>
      <c r="S17" s="28"/>
      <c r="T17" s="28"/>
      <c r="U17" s="22"/>
      <c r="V17" s="28"/>
      <c r="W17" s="28"/>
      <c r="X17" s="28"/>
      <c r="Y17" s="22">
        <v>598176</v>
      </c>
    </row>
    <row r="18" spans="1:25" ht="13.5">
      <c r="A18" s="2" t="s">
        <v>97</v>
      </c>
      <c r="B18" s="28"/>
      <c r="C18" s="28"/>
      <c r="D18" s="28"/>
      <c r="E18" s="22"/>
      <c r="F18" s="28"/>
      <c r="G18" s="28"/>
      <c r="H18" s="28"/>
      <c r="I18" s="22">
        <v>3110006</v>
      </c>
      <c r="J18" s="28"/>
      <c r="K18" s="28"/>
      <c r="L18" s="28"/>
      <c r="M18" s="22">
        <v>2552261</v>
      </c>
      <c r="N18" s="28"/>
      <c r="O18" s="28"/>
      <c r="P18" s="28"/>
      <c r="Q18" s="22">
        <v>2598545</v>
      </c>
      <c r="R18" s="28"/>
      <c r="S18" s="28"/>
      <c r="T18" s="28"/>
      <c r="U18" s="22"/>
      <c r="V18" s="28"/>
      <c r="W18" s="28"/>
      <c r="X18" s="28"/>
      <c r="Y18" s="22">
        <v>3306777</v>
      </c>
    </row>
    <row r="19" spans="1:25" ht="13.5">
      <c r="A19" s="2" t="s">
        <v>99</v>
      </c>
      <c r="B19" s="28">
        <v>3591961</v>
      </c>
      <c r="C19" s="28">
        <v>3023955</v>
      </c>
      <c r="D19" s="28">
        <v>3969277</v>
      </c>
      <c r="E19" s="22">
        <v>4790231</v>
      </c>
      <c r="F19" s="28">
        <v>3635704</v>
      </c>
      <c r="G19" s="28">
        <v>2992840</v>
      </c>
      <c r="H19" s="28">
        <v>3835976</v>
      </c>
      <c r="I19" s="22">
        <v>712813</v>
      </c>
      <c r="J19" s="28">
        <v>3886939</v>
      </c>
      <c r="K19" s="28">
        <v>3234752</v>
      </c>
      <c r="L19" s="28">
        <v>3962790</v>
      </c>
      <c r="M19" s="22">
        <v>709053</v>
      </c>
      <c r="N19" s="28">
        <v>3585500</v>
      </c>
      <c r="O19" s="28">
        <v>3298333</v>
      </c>
      <c r="P19" s="28">
        <v>4247765</v>
      </c>
      <c r="Q19" s="22">
        <v>723515</v>
      </c>
      <c r="R19" s="28">
        <v>3170394</v>
      </c>
      <c r="S19" s="28">
        <v>2878881</v>
      </c>
      <c r="T19" s="28">
        <v>4806529</v>
      </c>
      <c r="U19" s="22">
        <v>5655596</v>
      </c>
      <c r="V19" s="28">
        <v>5059917</v>
      </c>
      <c r="W19" s="28">
        <v>3689965</v>
      </c>
      <c r="X19" s="28">
        <v>4704963</v>
      </c>
      <c r="Y19" s="22">
        <v>827774</v>
      </c>
    </row>
    <row r="20" spans="1:25" ht="13.5">
      <c r="A20" s="2" t="s">
        <v>100</v>
      </c>
      <c r="B20" s="28">
        <v>-1686</v>
      </c>
      <c r="C20" s="28">
        <v>-1212</v>
      </c>
      <c r="D20" s="28">
        <v>-1342</v>
      </c>
      <c r="E20" s="22">
        <v>-2165</v>
      </c>
      <c r="F20" s="28">
        <v>-1512</v>
      </c>
      <c r="G20" s="28">
        <v>-1962</v>
      </c>
      <c r="H20" s="28">
        <v>-1859</v>
      </c>
      <c r="I20" s="22">
        <v>-2783</v>
      </c>
      <c r="J20" s="28">
        <v>-1358</v>
      </c>
      <c r="K20" s="28">
        <v>-478</v>
      </c>
      <c r="L20" s="28">
        <v>-2355</v>
      </c>
      <c r="M20" s="22">
        <v>-1792</v>
      </c>
      <c r="N20" s="28">
        <v>-2125</v>
      </c>
      <c r="O20" s="28">
        <v>-1504</v>
      </c>
      <c r="P20" s="28">
        <v>-2434</v>
      </c>
      <c r="Q20" s="22">
        <v>-1664</v>
      </c>
      <c r="R20" s="28">
        <v>-1456</v>
      </c>
      <c r="S20" s="28">
        <v>-948</v>
      </c>
      <c r="T20" s="28">
        <v>-1104</v>
      </c>
      <c r="U20" s="22">
        <v>-1292</v>
      </c>
      <c r="V20" s="28">
        <v>-1052</v>
      </c>
      <c r="W20" s="28">
        <v>-374</v>
      </c>
      <c r="X20" s="28">
        <v>-255</v>
      </c>
      <c r="Y20" s="22">
        <v>-183</v>
      </c>
    </row>
    <row r="21" spans="1:25" ht="13.5">
      <c r="A21" s="2" t="s">
        <v>101</v>
      </c>
      <c r="B21" s="28">
        <v>23273076</v>
      </c>
      <c r="C21" s="28">
        <v>18829093</v>
      </c>
      <c r="D21" s="28">
        <v>21726890</v>
      </c>
      <c r="E21" s="22">
        <v>24031255</v>
      </c>
      <c r="F21" s="28">
        <v>22067766</v>
      </c>
      <c r="G21" s="28">
        <v>17587412</v>
      </c>
      <c r="H21" s="28">
        <v>20311810</v>
      </c>
      <c r="I21" s="22">
        <v>23380638</v>
      </c>
      <c r="J21" s="28">
        <v>24062536</v>
      </c>
      <c r="K21" s="28">
        <v>19341094</v>
      </c>
      <c r="L21" s="28">
        <v>22179844</v>
      </c>
      <c r="M21" s="22">
        <v>22669206</v>
      </c>
      <c r="N21" s="28">
        <v>23015662</v>
      </c>
      <c r="O21" s="28">
        <v>19794450</v>
      </c>
      <c r="P21" s="28">
        <v>21429816</v>
      </c>
      <c r="Q21" s="22">
        <v>22584707</v>
      </c>
      <c r="R21" s="28">
        <v>21941778</v>
      </c>
      <c r="S21" s="28">
        <v>18055048</v>
      </c>
      <c r="T21" s="28">
        <v>21675811</v>
      </c>
      <c r="U21" s="22">
        <v>24100004</v>
      </c>
      <c r="V21" s="28">
        <v>24666736</v>
      </c>
      <c r="W21" s="28">
        <v>22647556</v>
      </c>
      <c r="X21" s="28">
        <v>23548315</v>
      </c>
      <c r="Y21" s="22">
        <v>25262963</v>
      </c>
    </row>
    <row r="22" spans="1:25" ht="13.5">
      <c r="A22" s="3" t="s">
        <v>14</v>
      </c>
      <c r="B22" s="28">
        <v>6857730</v>
      </c>
      <c r="C22" s="28">
        <v>6760394</v>
      </c>
      <c r="D22" s="28">
        <v>6847320</v>
      </c>
      <c r="E22" s="22">
        <v>6106225</v>
      </c>
      <c r="F22" s="28">
        <v>6422352</v>
      </c>
      <c r="G22" s="28">
        <v>5537908</v>
      </c>
      <c r="H22" s="28">
        <v>5651881</v>
      </c>
      <c r="I22" s="22">
        <v>5526403</v>
      </c>
      <c r="J22" s="28">
        <v>5915924</v>
      </c>
      <c r="K22" s="28">
        <v>5851654</v>
      </c>
      <c r="L22" s="28">
        <v>6036594</v>
      </c>
      <c r="M22" s="22">
        <v>6034872</v>
      </c>
      <c r="N22" s="28">
        <v>6557536</v>
      </c>
      <c r="O22" s="28">
        <v>6691106</v>
      </c>
      <c r="P22" s="28">
        <v>6865532</v>
      </c>
      <c r="Q22" s="22">
        <v>6814978</v>
      </c>
      <c r="R22" s="28">
        <v>7595432</v>
      </c>
      <c r="S22" s="28">
        <v>7748146</v>
      </c>
      <c r="T22" s="28">
        <v>7993883</v>
      </c>
      <c r="U22" s="22">
        <v>8220229</v>
      </c>
      <c r="V22" s="28">
        <v>9188846</v>
      </c>
      <c r="W22" s="28">
        <v>9771200</v>
      </c>
      <c r="X22" s="28">
        <v>9653020</v>
      </c>
      <c r="Y22" s="22">
        <v>10591950</v>
      </c>
    </row>
    <row r="23" spans="1:25" ht="13.5">
      <c r="A23" s="3" t="s">
        <v>111</v>
      </c>
      <c r="B23" s="28">
        <v>12183704</v>
      </c>
      <c r="C23" s="28">
        <v>12183704</v>
      </c>
      <c r="D23" s="28">
        <v>12183704</v>
      </c>
      <c r="E23" s="22">
        <v>12183704</v>
      </c>
      <c r="F23" s="28">
        <v>12211179</v>
      </c>
      <c r="G23" s="28">
        <v>12211179</v>
      </c>
      <c r="H23" s="28">
        <v>12211179</v>
      </c>
      <c r="I23" s="22">
        <v>12211179</v>
      </c>
      <c r="J23" s="28">
        <v>12298229</v>
      </c>
      <c r="K23" s="28">
        <v>12298229</v>
      </c>
      <c r="L23" s="28">
        <v>12299076</v>
      </c>
      <c r="M23" s="22">
        <v>12299076</v>
      </c>
      <c r="N23" s="28">
        <v>12547757</v>
      </c>
      <c r="O23" s="28">
        <v>12649771</v>
      </c>
      <c r="P23" s="28">
        <v>12649771</v>
      </c>
      <c r="Q23" s="22">
        <v>12649771</v>
      </c>
      <c r="R23" s="28">
        <v>12839553</v>
      </c>
      <c r="S23" s="28">
        <v>12839553</v>
      </c>
      <c r="T23" s="28">
        <v>12839553</v>
      </c>
      <c r="U23" s="22">
        <v>12839553</v>
      </c>
      <c r="V23" s="28">
        <v>14149621</v>
      </c>
      <c r="W23" s="28">
        <v>14057300</v>
      </c>
      <c r="X23" s="28">
        <v>13453382</v>
      </c>
      <c r="Y23" s="22">
        <v>13936802</v>
      </c>
    </row>
    <row r="24" spans="1:25" ht="13.5">
      <c r="A24" s="3" t="s">
        <v>114</v>
      </c>
      <c r="B24" s="28">
        <v>2293145</v>
      </c>
      <c r="C24" s="28">
        <v>2169093</v>
      </c>
      <c r="D24" s="28">
        <v>1990545</v>
      </c>
      <c r="E24" s="22">
        <v>1858754</v>
      </c>
      <c r="F24" s="28">
        <v>1702083</v>
      </c>
      <c r="G24" s="28">
        <v>1281882</v>
      </c>
      <c r="H24" s="28">
        <v>1205842</v>
      </c>
      <c r="I24" s="22"/>
      <c r="J24" s="28">
        <v>930560</v>
      </c>
      <c r="K24" s="28">
        <v>711471</v>
      </c>
      <c r="L24" s="28">
        <v>624584</v>
      </c>
      <c r="M24" s="22"/>
      <c r="N24" s="28">
        <v>586267</v>
      </c>
      <c r="O24" s="28">
        <v>712736</v>
      </c>
      <c r="P24" s="28">
        <v>657457</v>
      </c>
      <c r="Q24" s="22"/>
      <c r="R24" s="28">
        <v>775676</v>
      </c>
      <c r="S24" s="28">
        <v>878443</v>
      </c>
      <c r="T24" s="28">
        <v>921015</v>
      </c>
      <c r="U24" s="22">
        <v>903257</v>
      </c>
      <c r="V24" s="28">
        <v>1204838</v>
      </c>
      <c r="W24" s="28">
        <v>1178967</v>
      </c>
      <c r="X24" s="28">
        <v>1195491</v>
      </c>
      <c r="Y24" s="22"/>
    </row>
    <row r="25" spans="1:25" ht="13.5">
      <c r="A25" s="3" t="s">
        <v>115</v>
      </c>
      <c r="B25" s="28">
        <v>21334580</v>
      </c>
      <c r="C25" s="28">
        <v>21113192</v>
      </c>
      <c r="D25" s="28">
        <v>21021570</v>
      </c>
      <c r="E25" s="22">
        <v>20148684</v>
      </c>
      <c r="F25" s="28">
        <v>20335615</v>
      </c>
      <c r="G25" s="28">
        <v>19030970</v>
      </c>
      <c r="H25" s="28">
        <v>19068902</v>
      </c>
      <c r="I25" s="22">
        <v>18725754</v>
      </c>
      <c r="J25" s="28">
        <v>19144714</v>
      </c>
      <c r="K25" s="28">
        <v>18861355</v>
      </c>
      <c r="L25" s="28">
        <v>18960255</v>
      </c>
      <c r="M25" s="22">
        <v>18942909</v>
      </c>
      <c r="N25" s="28">
        <v>19691561</v>
      </c>
      <c r="O25" s="28">
        <v>20053614</v>
      </c>
      <c r="P25" s="28">
        <v>20172760</v>
      </c>
      <c r="Q25" s="22">
        <v>20088417</v>
      </c>
      <c r="R25" s="28">
        <v>21210662</v>
      </c>
      <c r="S25" s="28">
        <v>21466144</v>
      </c>
      <c r="T25" s="28">
        <v>21754452</v>
      </c>
      <c r="U25" s="22">
        <v>21963041</v>
      </c>
      <c r="V25" s="28">
        <v>24543306</v>
      </c>
      <c r="W25" s="28">
        <v>25007468</v>
      </c>
      <c r="X25" s="28">
        <v>24301894</v>
      </c>
      <c r="Y25" s="22">
        <v>25685825</v>
      </c>
    </row>
    <row r="26" spans="1:25" ht="13.5">
      <c r="A26" s="3" t="s">
        <v>117</v>
      </c>
      <c r="B26" s="28"/>
      <c r="C26" s="28"/>
      <c r="D26" s="28">
        <v>1968</v>
      </c>
      <c r="E26" s="22">
        <v>7875</v>
      </c>
      <c r="F26" s="28">
        <v>13781</v>
      </c>
      <c r="G26" s="28">
        <v>19687</v>
      </c>
      <c r="H26" s="28">
        <v>25593</v>
      </c>
      <c r="I26" s="22">
        <v>31500</v>
      </c>
      <c r="J26" s="28">
        <v>37406</v>
      </c>
      <c r="K26" s="28">
        <v>43312</v>
      </c>
      <c r="L26" s="28">
        <v>49565</v>
      </c>
      <c r="M26" s="22">
        <v>55817</v>
      </c>
      <c r="N26" s="28">
        <v>62693</v>
      </c>
      <c r="O26" s="28">
        <v>69153</v>
      </c>
      <c r="P26" s="28">
        <v>75613</v>
      </c>
      <c r="Q26" s="22">
        <v>82074</v>
      </c>
      <c r="R26" s="28">
        <v>189596</v>
      </c>
      <c r="S26" s="28">
        <v>203107</v>
      </c>
      <c r="T26" s="28">
        <v>216618</v>
      </c>
      <c r="U26" s="22">
        <v>230129</v>
      </c>
      <c r="V26" s="28">
        <v>243641</v>
      </c>
      <c r="W26" s="28">
        <v>259645</v>
      </c>
      <c r="X26" s="28">
        <v>9903</v>
      </c>
      <c r="Y26" s="22">
        <v>10664</v>
      </c>
    </row>
    <row r="27" spans="1:25" ht="13.5">
      <c r="A27" s="3" t="s">
        <v>99</v>
      </c>
      <c r="B27" s="28">
        <v>603560</v>
      </c>
      <c r="C27" s="28">
        <v>628202</v>
      </c>
      <c r="D27" s="28">
        <v>646553</v>
      </c>
      <c r="E27" s="22">
        <v>702720</v>
      </c>
      <c r="F27" s="28">
        <v>833455</v>
      </c>
      <c r="G27" s="28">
        <v>882560</v>
      </c>
      <c r="H27" s="28">
        <v>938423</v>
      </c>
      <c r="I27" s="22">
        <v>253008</v>
      </c>
      <c r="J27" s="28">
        <v>867508</v>
      </c>
      <c r="K27" s="28">
        <v>866776</v>
      </c>
      <c r="L27" s="28">
        <v>868562</v>
      </c>
      <c r="M27" s="22">
        <v>289616</v>
      </c>
      <c r="N27" s="28">
        <v>913455</v>
      </c>
      <c r="O27" s="28">
        <v>755368</v>
      </c>
      <c r="P27" s="28">
        <v>579012</v>
      </c>
      <c r="Q27" s="22">
        <v>397889</v>
      </c>
      <c r="R27" s="28">
        <v>508790</v>
      </c>
      <c r="S27" s="28">
        <v>494933</v>
      </c>
      <c r="T27" s="28">
        <v>405902</v>
      </c>
      <c r="U27" s="22">
        <v>386402</v>
      </c>
      <c r="V27" s="28">
        <v>318991</v>
      </c>
      <c r="W27" s="28">
        <v>272119</v>
      </c>
      <c r="X27" s="28">
        <v>234905</v>
      </c>
      <c r="Y27" s="22">
        <v>128997</v>
      </c>
    </row>
    <row r="28" spans="1:25" ht="13.5">
      <c r="A28" s="3" t="s">
        <v>123</v>
      </c>
      <c r="B28" s="28">
        <v>603560</v>
      </c>
      <c r="C28" s="28">
        <v>628202</v>
      </c>
      <c r="D28" s="28">
        <v>648522</v>
      </c>
      <c r="E28" s="22">
        <v>710595</v>
      </c>
      <c r="F28" s="28">
        <v>847236</v>
      </c>
      <c r="G28" s="28">
        <v>902247</v>
      </c>
      <c r="H28" s="28">
        <v>964016</v>
      </c>
      <c r="I28" s="22">
        <v>857586</v>
      </c>
      <c r="J28" s="28">
        <v>904914</v>
      </c>
      <c r="K28" s="28">
        <v>910089</v>
      </c>
      <c r="L28" s="28">
        <v>918127</v>
      </c>
      <c r="M28" s="22">
        <v>925950</v>
      </c>
      <c r="N28" s="28">
        <v>976148</v>
      </c>
      <c r="O28" s="28">
        <v>824522</v>
      </c>
      <c r="P28" s="28">
        <v>654626</v>
      </c>
      <c r="Q28" s="22">
        <v>592699</v>
      </c>
      <c r="R28" s="28">
        <v>698386</v>
      </c>
      <c r="S28" s="28">
        <v>698040</v>
      </c>
      <c r="T28" s="28">
        <v>622521</v>
      </c>
      <c r="U28" s="22">
        <v>616532</v>
      </c>
      <c r="V28" s="28">
        <v>562632</v>
      </c>
      <c r="W28" s="28">
        <v>531764</v>
      </c>
      <c r="X28" s="28">
        <v>244809</v>
      </c>
      <c r="Y28" s="22">
        <v>139662</v>
      </c>
    </row>
    <row r="29" spans="1:25" ht="13.5">
      <c r="A29" s="3" t="s">
        <v>132</v>
      </c>
      <c r="B29" s="28">
        <v>6687668</v>
      </c>
      <c r="C29" s="28">
        <v>6657490</v>
      </c>
      <c r="D29" s="28">
        <v>6751690</v>
      </c>
      <c r="E29" s="22">
        <v>6782457</v>
      </c>
      <c r="F29" s="28">
        <v>6774768</v>
      </c>
      <c r="G29" s="28">
        <v>6744612</v>
      </c>
      <c r="H29" s="28">
        <v>6531334</v>
      </c>
      <c r="I29" s="22">
        <v>6433799</v>
      </c>
      <c r="J29" s="28">
        <v>6528168</v>
      </c>
      <c r="K29" s="28">
        <v>6420981</v>
      </c>
      <c r="L29" s="28">
        <v>6587802</v>
      </c>
      <c r="M29" s="22">
        <v>6604543</v>
      </c>
      <c r="N29" s="28">
        <v>6842335</v>
      </c>
      <c r="O29" s="28">
        <v>7036009</v>
      </c>
      <c r="P29" s="28">
        <v>7112712</v>
      </c>
      <c r="Q29" s="22">
        <v>7053766</v>
      </c>
      <c r="R29" s="28">
        <v>7078093</v>
      </c>
      <c r="S29" s="28">
        <v>7002366</v>
      </c>
      <c r="T29" s="28">
        <v>6958618</v>
      </c>
      <c r="U29" s="22">
        <v>6869990</v>
      </c>
      <c r="V29" s="28">
        <v>6702866</v>
      </c>
      <c r="W29" s="28">
        <v>6604325</v>
      </c>
      <c r="X29" s="28">
        <v>6520854</v>
      </c>
      <c r="Y29" s="22">
        <v>6342064</v>
      </c>
    </row>
    <row r="30" spans="1:25" ht="13.5">
      <c r="A30" s="3" t="s">
        <v>99</v>
      </c>
      <c r="B30" s="28">
        <v>6108784</v>
      </c>
      <c r="C30" s="28">
        <v>5846794</v>
      </c>
      <c r="D30" s="28">
        <v>5680131</v>
      </c>
      <c r="E30" s="22">
        <v>5728304</v>
      </c>
      <c r="F30" s="28">
        <v>5002109</v>
      </c>
      <c r="G30" s="28">
        <v>4785539</v>
      </c>
      <c r="H30" s="28">
        <v>4657966</v>
      </c>
      <c r="I30" s="22">
        <v>398903</v>
      </c>
      <c r="J30" s="28">
        <v>4693406</v>
      </c>
      <c r="K30" s="28">
        <v>5030519</v>
      </c>
      <c r="L30" s="28">
        <v>5078693</v>
      </c>
      <c r="M30" s="22">
        <v>500849</v>
      </c>
      <c r="N30" s="28">
        <v>5392246</v>
      </c>
      <c r="O30" s="28">
        <v>5628763</v>
      </c>
      <c r="P30" s="28">
        <v>5362496</v>
      </c>
      <c r="Q30" s="22">
        <v>614423</v>
      </c>
      <c r="R30" s="28">
        <v>5831461</v>
      </c>
      <c r="S30" s="28">
        <v>6279798</v>
      </c>
      <c r="T30" s="28">
        <v>6066694</v>
      </c>
      <c r="U30" s="22">
        <v>5685439</v>
      </c>
      <c r="V30" s="28">
        <v>6065472</v>
      </c>
      <c r="W30" s="28">
        <v>5852684</v>
      </c>
      <c r="X30" s="28">
        <v>5884827</v>
      </c>
      <c r="Y30" s="22">
        <v>795595</v>
      </c>
    </row>
    <row r="31" spans="1:25" ht="13.5">
      <c r="A31" s="3" t="s">
        <v>100</v>
      </c>
      <c r="B31" s="28">
        <v>-28892</v>
      </c>
      <c r="C31" s="28">
        <v>-28516</v>
      </c>
      <c r="D31" s="28">
        <v>-28759</v>
      </c>
      <c r="E31" s="22">
        <v>-28880</v>
      </c>
      <c r="F31" s="28">
        <v>-30055</v>
      </c>
      <c r="G31" s="28">
        <v>-39301</v>
      </c>
      <c r="H31" s="28">
        <v>-39293</v>
      </c>
      <c r="I31" s="22">
        <v>-37696</v>
      </c>
      <c r="J31" s="28">
        <v>-31445</v>
      </c>
      <c r="K31" s="28">
        <v>-35360</v>
      </c>
      <c r="L31" s="28">
        <v>-31613</v>
      </c>
      <c r="M31" s="22">
        <v>-31659</v>
      </c>
      <c r="N31" s="28">
        <v>-28221</v>
      </c>
      <c r="O31" s="28">
        <v>-28406</v>
      </c>
      <c r="P31" s="28">
        <v>-18236</v>
      </c>
      <c r="Q31" s="22">
        <v>-18218</v>
      </c>
      <c r="R31" s="28">
        <v>-29154</v>
      </c>
      <c r="S31" s="28">
        <v>-40039</v>
      </c>
      <c r="T31" s="28">
        <v>-33371</v>
      </c>
      <c r="U31" s="22">
        <v>-33253</v>
      </c>
      <c r="V31" s="28">
        <v>-68289</v>
      </c>
      <c r="W31" s="28">
        <v>-67873</v>
      </c>
      <c r="X31" s="28">
        <v>-74921</v>
      </c>
      <c r="Y31" s="22">
        <v>-74415</v>
      </c>
    </row>
    <row r="32" spans="1:25" ht="13.5">
      <c r="A32" s="3" t="s">
        <v>133</v>
      </c>
      <c r="B32" s="28">
        <v>12767560</v>
      </c>
      <c r="C32" s="28">
        <v>12475769</v>
      </c>
      <c r="D32" s="28">
        <v>12403062</v>
      </c>
      <c r="E32" s="22">
        <v>12481882</v>
      </c>
      <c r="F32" s="28">
        <v>11746822</v>
      </c>
      <c r="G32" s="28">
        <v>11490851</v>
      </c>
      <c r="H32" s="28">
        <v>11150007</v>
      </c>
      <c r="I32" s="22">
        <v>11076268</v>
      </c>
      <c r="J32" s="28">
        <v>11190130</v>
      </c>
      <c r="K32" s="28">
        <v>11416140</v>
      </c>
      <c r="L32" s="28">
        <v>11634882</v>
      </c>
      <c r="M32" s="22">
        <v>11714894</v>
      </c>
      <c r="N32" s="28">
        <v>12206361</v>
      </c>
      <c r="O32" s="28">
        <v>12636366</v>
      </c>
      <c r="P32" s="28">
        <v>12456972</v>
      </c>
      <c r="Q32" s="22">
        <v>12418359</v>
      </c>
      <c r="R32" s="28">
        <v>12880400</v>
      </c>
      <c r="S32" s="28">
        <v>13242126</v>
      </c>
      <c r="T32" s="28">
        <v>12991941</v>
      </c>
      <c r="U32" s="22">
        <v>12522176</v>
      </c>
      <c r="V32" s="28">
        <v>12700049</v>
      </c>
      <c r="W32" s="28">
        <v>12389135</v>
      </c>
      <c r="X32" s="28">
        <v>12330760</v>
      </c>
      <c r="Y32" s="22">
        <v>11974091</v>
      </c>
    </row>
    <row r="33" spans="1:25" ht="13.5">
      <c r="A33" s="2" t="s">
        <v>134</v>
      </c>
      <c r="B33" s="28">
        <v>34705701</v>
      </c>
      <c r="C33" s="28">
        <v>34217163</v>
      </c>
      <c r="D33" s="28">
        <v>34073155</v>
      </c>
      <c r="E33" s="22">
        <v>33341162</v>
      </c>
      <c r="F33" s="28">
        <v>32929675</v>
      </c>
      <c r="G33" s="28">
        <v>31424069</v>
      </c>
      <c r="H33" s="28">
        <v>31182927</v>
      </c>
      <c r="I33" s="22">
        <v>30659609</v>
      </c>
      <c r="J33" s="28">
        <v>31239759</v>
      </c>
      <c r="K33" s="28">
        <v>31187585</v>
      </c>
      <c r="L33" s="28">
        <v>31513265</v>
      </c>
      <c r="M33" s="22">
        <v>31583754</v>
      </c>
      <c r="N33" s="28">
        <v>32874071</v>
      </c>
      <c r="O33" s="28">
        <v>33514503</v>
      </c>
      <c r="P33" s="28">
        <v>33284360</v>
      </c>
      <c r="Q33" s="22">
        <v>33099475</v>
      </c>
      <c r="R33" s="28">
        <v>34789449</v>
      </c>
      <c r="S33" s="28">
        <v>35406311</v>
      </c>
      <c r="T33" s="28">
        <v>35368915</v>
      </c>
      <c r="U33" s="22">
        <v>35101751</v>
      </c>
      <c r="V33" s="28">
        <v>37805987</v>
      </c>
      <c r="W33" s="28">
        <v>37928368</v>
      </c>
      <c r="X33" s="28">
        <v>36877463</v>
      </c>
      <c r="Y33" s="22">
        <v>37799579</v>
      </c>
    </row>
    <row r="34" spans="1:25" ht="14.25" thickBot="1">
      <c r="A34" s="5" t="s">
        <v>135</v>
      </c>
      <c r="B34" s="29">
        <v>57978777</v>
      </c>
      <c r="C34" s="29">
        <v>53046256</v>
      </c>
      <c r="D34" s="29">
        <v>55800046</v>
      </c>
      <c r="E34" s="23">
        <v>57372417</v>
      </c>
      <c r="F34" s="29">
        <v>54997441</v>
      </c>
      <c r="G34" s="29">
        <v>49011481</v>
      </c>
      <c r="H34" s="29">
        <v>51494737</v>
      </c>
      <c r="I34" s="23">
        <v>54040248</v>
      </c>
      <c r="J34" s="29">
        <v>55302296</v>
      </c>
      <c r="K34" s="29">
        <v>50528680</v>
      </c>
      <c r="L34" s="29">
        <v>53693110</v>
      </c>
      <c r="M34" s="23">
        <v>54252960</v>
      </c>
      <c r="N34" s="29">
        <v>55889733</v>
      </c>
      <c r="O34" s="29">
        <v>53308953</v>
      </c>
      <c r="P34" s="29">
        <v>54714176</v>
      </c>
      <c r="Q34" s="23">
        <v>55684183</v>
      </c>
      <c r="R34" s="29">
        <v>56731228</v>
      </c>
      <c r="S34" s="29">
        <v>53461359</v>
      </c>
      <c r="T34" s="29">
        <v>57044726</v>
      </c>
      <c r="U34" s="23">
        <v>59201755</v>
      </c>
      <c r="V34" s="29">
        <v>62472724</v>
      </c>
      <c r="W34" s="29">
        <v>60575925</v>
      </c>
      <c r="X34" s="29">
        <v>60425778</v>
      </c>
      <c r="Y34" s="23">
        <v>63062542</v>
      </c>
    </row>
    <row r="35" spans="1:25" ht="14.25" thickTop="1">
      <c r="A35" s="2" t="s">
        <v>15</v>
      </c>
      <c r="B35" s="28">
        <v>8600919</v>
      </c>
      <c r="C35" s="28">
        <v>5724105</v>
      </c>
      <c r="D35" s="28">
        <v>7086080</v>
      </c>
      <c r="E35" s="22">
        <v>6992297</v>
      </c>
      <c r="F35" s="28">
        <v>8297464</v>
      </c>
      <c r="G35" s="28">
        <v>4128822</v>
      </c>
      <c r="H35" s="28">
        <v>9192311</v>
      </c>
      <c r="I35" s="22">
        <v>10729528</v>
      </c>
      <c r="J35" s="28">
        <v>10763685</v>
      </c>
      <c r="K35" s="28">
        <v>8270901</v>
      </c>
      <c r="L35" s="28">
        <v>10609033</v>
      </c>
      <c r="M35" s="22">
        <v>10542160</v>
      </c>
      <c r="N35" s="28">
        <v>10857681</v>
      </c>
      <c r="O35" s="28">
        <v>9601013</v>
      </c>
      <c r="P35" s="28">
        <v>10698929</v>
      </c>
      <c r="Q35" s="22">
        <v>11392758</v>
      </c>
      <c r="R35" s="28">
        <v>10290860</v>
      </c>
      <c r="S35" s="28">
        <v>8794843</v>
      </c>
      <c r="T35" s="28">
        <v>10266181</v>
      </c>
      <c r="U35" s="22">
        <v>11233277</v>
      </c>
      <c r="V35" s="28">
        <v>10910424</v>
      </c>
      <c r="W35" s="28">
        <v>9943371</v>
      </c>
      <c r="X35" s="28">
        <v>10374771</v>
      </c>
      <c r="Y35" s="22">
        <v>10431419</v>
      </c>
    </row>
    <row r="36" spans="1:25" ht="13.5">
      <c r="A36" s="2" t="s">
        <v>140</v>
      </c>
      <c r="B36" s="28">
        <v>1500000</v>
      </c>
      <c r="C36" s="28">
        <v>500000</v>
      </c>
      <c r="D36" s="28"/>
      <c r="E36" s="22"/>
      <c r="F36" s="28">
        <v>3400000</v>
      </c>
      <c r="G36" s="28">
        <v>3700000</v>
      </c>
      <c r="H36" s="28"/>
      <c r="I36" s="22"/>
      <c r="J36" s="28">
        <v>2500000</v>
      </c>
      <c r="K36" s="28">
        <v>1200000</v>
      </c>
      <c r="L36" s="28"/>
      <c r="M36" s="22"/>
      <c r="N36" s="28">
        <v>1900000</v>
      </c>
      <c r="O36" s="28">
        <v>1300000</v>
      </c>
      <c r="P36" s="28"/>
      <c r="Q36" s="22"/>
      <c r="R36" s="28">
        <v>2800000</v>
      </c>
      <c r="S36" s="28">
        <v>1554000</v>
      </c>
      <c r="T36" s="28">
        <v>756000</v>
      </c>
      <c r="U36" s="22">
        <v>736000</v>
      </c>
      <c r="V36" s="28">
        <v>5400000</v>
      </c>
      <c r="W36" s="28">
        <v>3860000</v>
      </c>
      <c r="X36" s="28">
        <v>1340000</v>
      </c>
      <c r="Y36" s="22">
        <v>1300000</v>
      </c>
    </row>
    <row r="37" spans="1:25" ht="13.5">
      <c r="A37" s="2" t="s">
        <v>139</v>
      </c>
      <c r="B37" s="28">
        <v>1340399</v>
      </c>
      <c r="C37" s="28">
        <v>1358736</v>
      </c>
      <c r="D37" s="28">
        <v>1376616</v>
      </c>
      <c r="E37" s="22">
        <v>1395032</v>
      </c>
      <c r="F37" s="28">
        <v>626348</v>
      </c>
      <c r="G37" s="28">
        <v>654588</v>
      </c>
      <c r="H37" s="28">
        <v>732668</v>
      </c>
      <c r="I37" s="22">
        <v>909798</v>
      </c>
      <c r="J37" s="28">
        <v>1067628</v>
      </c>
      <c r="K37" s="28">
        <v>1230028</v>
      </c>
      <c r="L37" s="28">
        <v>1342628</v>
      </c>
      <c r="M37" s="22">
        <v>1355228</v>
      </c>
      <c r="N37" s="28">
        <v>1359228</v>
      </c>
      <c r="O37" s="28">
        <v>1359228</v>
      </c>
      <c r="P37" s="28">
        <v>1359228</v>
      </c>
      <c r="Q37" s="22">
        <v>1385328</v>
      </c>
      <c r="R37" s="28">
        <v>1424228</v>
      </c>
      <c r="S37" s="28">
        <v>1467128</v>
      </c>
      <c r="T37" s="28">
        <v>1749495</v>
      </c>
      <c r="U37" s="22">
        <v>1991496</v>
      </c>
      <c r="V37" s="28">
        <v>1771197</v>
      </c>
      <c r="W37" s="28">
        <v>2024898</v>
      </c>
      <c r="X37" s="28">
        <v>2059132</v>
      </c>
      <c r="Y37" s="22">
        <v>2133122</v>
      </c>
    </row>
    <row r="38" spans="1:25" ht="13.5">
      <c r="A38" s="2" t="s">
        <v>145</v>
      </c>
      <c r="B38" s="28">
        <v>10587</v>
      </c>
      <c r="C38" s="28">
        <v>118697</v>
      </c>
      <c r="D38" s="28">
        <v>60511</v>
      </c>
      <c r="E38" s="22">
        <v>942892</v>
      </c>
      <c r="F38" s="28">
        <v>11694</v>
      </c>
      <c r="G38" s="28">
        <v>116998</v>
      </c>
      <c r="H38" s="28">
        <v>72105</v>
      </c>
      <c r="I38" s="22">
        <v>607052</v>
      </c>
      <c r="J38" s="28">
        <v>31229</v>
      </c>
      <c r="K38" s="28">
        <v>122385</v>
      </c>
      <c r="L38" s="28">
        <v>72644</v>
      </c>
      <c r="M38" s="22">
        <v>279520</v>
      </c>
      <c r="N38" s="28">
        <v>150406</v>
      </c>
      <c r="O38" s="28">
        <v>122586</v>
      </c>
      <c r="P38" s="28">
        <v>84853</v>
      </c>
      <c r="Q38" s="22">
        <v>202148</v>
      </c>
      <c r="R38" s="28">
        <v>148992</v>
      </c>
      <c r="S38" s="28">
        <v>111336</v>
      </c>
      <c r="T38" s="28">
        <v>60234</v>
      </c>
      <c r="U38" s="22">
        <v>14538</v>
      </c>
      <c r="V38" s="28">
        <v>7582</v>
      </c>
      <c r="W38" s="28">
        <v>121909</v>
      </c>
      <c r="X38" s="28">
        <v>70592</v>
      </c>
      <c r="Y38" s="22">
        <v>625060</v>
      </c>
    </row>
    <row r="39" spans="1:25" ht="13.5">
      <c r="A39" s="2" t="s">
        <v>147</v>
      </c>
      <c r="B39" s="28">
        <v>664105</v>
      </c>
      <c r="C39" s="28">
        <v>649673</v>
      </c>
      <c r="D39" s="28">
        <v>692001</v>
      </c>
      <c r="E39" s="22">
        <v>688645</v>
      </c>
      <c r="F39" s="28">
        <v>676895</v>
      </c>
      <c r="G39" s="28">
        <v>649669</v>
      </c>
      <c r="H39" s="28">
        <v>670654</v>
      </c>
      <c r="I39" s="22">
        <v>694661</v>
      </c>
      <c r="J39" s="28">
        <v>685186</v>
      </c>
      <c r="K39" s="28">
        <v>687426</v>
      </c>
      <c r="L39" s="28">
        <v>689319</v>
      </c>
      <c r="M39" s="22">
        <v>695138</v>
      </c>
      <c r="N39" s="28">
        <v>693750</v>
      </c>
      <c r="O39" s="28">
        <v>676818</v>
      </c>
      <c r="P39" s="28">
        <v>675822</v>
      </c>
      <c r="Q39" s="22">
        <v>687905</v>
      </c>
      <c r="R39" s="28">
        <v>690715</v>
      </c>
      <c r="S39" s="28">
        <v>700408</v>
      </c>
      <c r="T39" s="28">
        <v>714707</v>
      </c>
      <c r="U39" s="22">
        <v>728783</v>
      </c>
      <c r="V39" s="28">
        <v>758938</v>
      </c>
      <c r="W39" s="28">
        <v>639126</v>
      </c>
      <c r="X39" s="28">
        <v>594802</v>
      </c>
      <c r="Y39" s="22">
        <v>582084</v>
      </c>
    </row>
    <row r="40" spans="1:25" ht="13.5">
      <c r="A40" s="2" t="s">
        <v>148</v>
      </c>
      <c r="B40" s="28">
        <v>222250</v>
      </c>
      <c r="C40" s="28">
        <v>4000</v>
      </c>
      <c r="D40" s="28">
        <v>36400</v>
      </c>
      <c r="E40" s="22">
        <v>11000</v>
      </c>
      <c r="F40" s="28">
        <v>170519</v>
      </c>
      <c r="G40" s="28">
        <v>8000</v>
      </c>
      <c r="H40" s="28">
        <v>46100</v>
      </c>
      <c r="I40" s="22">
        <v>8000</v>
      </c>
      <c r="J40" s="28">
        <v>96941</v>
      </c>
      <c r="K40" s="28">
        <v>8000</v>
      </c>
      <c r="L40" s="28">
        <v>10000</v>
      </c>
      <c r="M40" s="22">
        <v>156000</v>
      </c>
      <c r="N40" s="28">
        <v>37500</v>
      </c>
      <c r="O40" s="28">
        <v>148000</v>
      </c>
      <c r="P40" s="28">
        <v>37500</v>
      </c>
      <c r="Q40" s="22">
        <v>150000</v>
      </c>
      <c r="R40" s="28">
        <v>30800</v>
      </c>
      <c r="S40" s="28">
        <v>73492</v>
      </c>
      <c r="T40" s="28">
        <v>18450</v>
      </c>
      <c r="U40" s="22">
        <v>218200</v>
      </c>
      <c r="V40" s="28">
        <v>39600</v>
      </c>
      <c r="W40" s="28">
        <v>207494</v>
      </c>
      <c r="X40" s="28">
        <v>64957</v>
      </c>
      <c r="Y40" s="22">
        <v>271710</v>
      </c>
    </row>
    <row r="41" spans="1:25" ht="13.5">
      <c r="A41" s="2" t="s">
        <v>149</v>
      </c>
      <c r="B41" s="28">
        <v>57438</v>
      </c>
      <c r="C41" s="28">
        <v>168751</v>
      </c>
      <c r="D41" s="28">
        <v>210701</v>
      </c>
      <c r="E41" s="22">
        <v>210701</v>
      </c>
      <c r="F41" s="28">
        <v>102092</v>
      </c>
      <c r="G41" s="28">
        <v>89032</v>
      </c>
      <c r="H41" s="28">
        <v>96032</v>
      </c>
      <c r="I41" s="22">
        <v>96032</v>
      </c>
      <c r="J41" s="28">
        <v>138477</v>
      </c>
      <c r="K41" s="28">
        <v>143275</v>
      </c>
      <c r="L41" s="28">
        <v>202019</v>
      </c>
      <c r="M41" s="22">
        <v>221496</v>
      </c>
      <c r="N41" s="28">
        <v>70841</v>
      </c>
      <c r="O41" s="28">
        <v>106121</v>
      </c>
      <c r="P41" s="28">
        <v>138377</v>
      </c>
      <c r="Q41" s="22">
        <v>190017</v>
      </c>
      <c r="R41" s="28"/>
      <c r="S41" s="28"/>
      <c r="T41" s="28">
        <v>63768</v>
      </c>
      <c r="U41" s="22">
        <v>96842</v>
      </c>
      <c r="V41" s="28"/>
      <c r="W41" s="28"/>
      <c r="X41" s="28"/>
      <c r="Y41" s="22"/>
    </row>
    <row r="42" spans="1:25" ht="13.5">
      <c r="A42" s="2" t="s">
        <v>16</v>
      </c>
      <c r="B42" s="28"/>
      <c r="C42" s="28"/>
      <c r="D42" s="28"/>
      <c r="E42" s="22"/>
      <c r="F42" s="28"/>
      <c r="G42" s="28"/>
      <c r="H42" s="28"/>
      <c r="I42" s="22"/>
      <c r="J42" s="28"/>
      <c r="K42" s="28"/>
      <c r="L42" s="28"/>
      <c r="M42" s="22"/>
      <c r="N42" s="28"/>
      <c r="O42" s="28"/>
      <c r="P42" s="28"/>
      <c r="Q42" s="22"/>
      <c r="R42" s="28"/>
      <c r="S42" s="28">
        <v>201665</v>
      </c>
      <c r="T42" s="28">
        <v>460720</v>
      </c>
      <c r="U42" s="22">
        <v>460720</v>
      </c>
      <c r="V42" s="28"/>
      <c r="W42" s="28"/>
      <c r="X42" s="28"/>
      <c r="Y42" s="22"/>
    </row>
    <row r="43" spans="1:25" ht="13.5">
      <c r="A43" s="2"/>
      <c r="B43" s="28"/>
      <c r="C43" s="28"/>
      <c r="D43" s="28"/>
      <c r="E43" s="22"/>
      <c r="F43" s="28"/>
      <c r="G43" s="28"/>
      <c r="H43" s="28"/>
      <c r="I43" s="22"/>
      <c r="J43" s="28"/>
      <c r="K43" s="28"/>
      <c r="L43" s="28"/>
      <c r="M43" s="22">
        <v>89901</v>
      </c>
      <c r="N43" s="28"/>
      <c r="O43" s="28"/>
      <c r="P43" s="28"/>
      <c r="Q43" s="22"/>
      <c r="R43" s="28"/>
      <c r="S43" s="28"/>
      <c r="T43" s="28"/>
      <c r="U43" s="22"/>
      <c r="V43" s="28"/>
      <c r="W43" s="28"/>
      <c r="X43" s="28"/>
      <c r="Y43" s="22"/>
    </row>
    <row r="44" spans="1:25" ht="13.5">
      <c r="A44" s="2" t="s">
        <v>151</v>
      </c>
      <c r="B44" s="28">
        <v>21628</v>
      </c>
      <c r="C44" s="28">
        <v>20643</v>
      </c>
      <c r="D44" s="28">
        <v>31627</v>
      </c>
      <c r="E44" s="22">
        <v>45517</v>
      </c>
      <c r="F44" s="28">
        <v>31858</v>
      </c>
      <c r="G44" s="28">
        <v>27253</v>
      </c>
      <c r="H44" s="28">
        <v>18696</v>
      </c>
      <c r="I44" s="22">
        <v>20379</v>
      </c>
      <c r="J44" s="28">
        <v>23515</v>
      </c>
      <c r="K44" s="28">
        <v>36158</v>
      </c>
      <c r="L44" s="28">
        <v>59101</v>
      </c>
      <c r="M44" s="22">
        <v>58797</v>
      </c>
      <c r="N44" s="28">
        <v>18384</v>
      </c>
      <c r="O44" s="28">
        <v>24947</v>
      </c>
      <c r="P44" s="28">
        <v>34038</v>
      </c>
      <c r="Q44" s="22"/>
      <c r="R44" s="28"/>
      <c r="S44" s="28"/>
      <c r="T44" s="28"/>
      <c r="U44" s="22"/>
      <c r="V44" s="28"/>
      <c r="W44" s="28"/>
      <c r="X44" s="28"/>
      <c r="Y44" s="22"/>
    </row>
    <row r="45" spans="1:25" ht="13.5">
      <c r="A45" s="2" t="s">
        <v>99</v>
      </c>
      <c r="B45" s="28">
        <v>3485483</v>
      </c>
      <c r="C45" s="28">
        <v>2804102</v>
      </c>
      <c r="D45" s="28">
        <v>4123581</v>
      </c>
      <c r="E45" s="22">
        <v>4431057</v>
      </c>
      <c r="F45" s="28">
        <v>3821608</v>
      </c>
      <c r="G45" s="28">
        <v>2489317</v>
      </c>
      <c r="H45" s="28">
        <v>3214188</v>
      </c>
      <c r="I45" s="22">
        <v>1325973</v>
      </c>
      <c r="J45" s="28">
        <v>3030302</v>
      </c>
      <c r="K45" s="28">
        <v>1844071</v>
      </c>
      <c r="L45" s="28">
        <v>2926449</v>
      </c>
      <c r="M45" s="22">
        <v>817482</v>
      </c>
      <c r="N45" s="28">
        <v>2530716</v>
      </c>
      <c r="O45" s="28">
        <v>1885020</v>
      </c>
      <c r="P45" s="28">
        <v>2891272</v>
      </c>
      <c r="Q45" s="22">
        <v>832260</v>
      </c>
      <c r="R45" s="28">
        <v>2649676</v>
      </c>
      <c r="S45" s="28">
        <v>2302722</v>
      </c>
      <c r="T45" s="28">
        <v>3791157</v>
      </c>
      <c r="U45" s="22">
        <v>3483905</v>
      </c>
      <c r="V45" s="28">
        <v>3410830</v>
      </c>
      <c r="W45" s="28">
        <v>3120001</v>
      </c>
      <c r="X45" s="28">
        <v>5033119</v>
      </c>
      <c r="Y45" s="22">
        <v>1017101</v>
      </c>
    </row>
    <row r="46" spans="1:25" ht="13.5">
      <c r="A46" s="2" t="s">
        <v>154</v>
      </c>
      <c r="B46" s="28">
        <v>15902811</v>
      </c>
      <c r="C46" s="28">
        <v>11348710</v>
      </c>
      <c r="D46" s="28">
        <v>13617519</v>
      </c>
      <c r="E46" s="22">
        <v>14717144</v>
      </c>
      <c r="F46" s="28">
        <v>17145338</v>
      </c>
      <c r="G46" s="28">
        <v>11914681</v>
      </c>
      <c r="H46" s="28">
        <v>14042757</v>
      </c>
      <c r="I46" s="22">
        <v>16332502</v>
      </c>
      <c r="J46" s="28">
        <v>18341873</v>
      </c>
      <c r="K46" s="28">
        <v>13563386</v>
      </c>
      <c r="L46" s="28">
        <v>15960840</v>
      </c>
      <c r="M46" s="22">
        <v>16060008</v>
      </c>
      <c r="N46" s="28">
        <v>17618509</v>
      </c>
      <c r="O46" s="28">
        <v>15223736</v>
      </c>
      <c r="P46" s="28">
        <v>15920021</v>
      </c>
      <c r="Q46" s="22">
        <v>16713084</v>
      </c>
      <c r="R46" s="28">
        <v>18035272</v>
      </c>
      <c r="S46" s="28">
        <v>15205596</v>
      </c>
      <c r="T46" s="28">
        <v>17880714</v>
      </c>
      <c r="U46" s="22">
        <v>18963763</v>
      </c>
      <c r="V46" s="28">
        <v>22298572</v>
      </c>
      <c r="W46" s="28">
        <v>19916800</v>
      </c>
      <c r="X46" s="28">
        <v>19537374</v>
      </c>
      <c r="Y46" s="22">
        <v>20196529</v>
      </c>
    </row>
    <row r="47" spans="1:25" ht="13.5">
      <c r="A47" s="2" t="s">
        <v>155</v>
      </c>
      <c r="B47" s="28">
        <v>3777265</v>
      </c>
      <c r="C47" s="28">
        <v>4112713</v>
      </c>
      <c r="D47" s="28">
        <v>4453064</v>
      </c>
      <c r="E47" s="22">
        <v>4789536</v>
      </c>
      <c r="F47" s="28">
        <v>1740987</v>
      </c>
      <c r="G47" s="28">
        <v>1872829</v>
      </c>
      <c r="H47" s="28">
        <v>2026198</v>
      </c>
      <c r="I47" s="22">
        <v>2180498</v>
      </c>
      <c r="J47" s="28">
        <v>2362680</v>
      </c>
      <c r="K47" s="28">
        <v>2544274</v>
      </c>
      <c r="L47" s="28">
        <v>2775650</v>
      </c>
      <c r="M47" s="22">
        <v>3107008</v>
      </c>
      <c r="N47" s="28">
        <v>3446947</v>
      </c>
      <c r="O47" s="28">
        <v>3790869</v>
      </c>
      <c r="P47" s="28">
        <v>4134773</v>
      </c>
      <c r="Q47" s="22">
        <v>4478659</v>
      </c>
      <c r="R47" s="28">
        <v>4822527</v>
      </c>
      <c r="S47" s="28">
        <v>5166378</v>
      </c>
      <c r="T47" s="28">
        <v>5510211</v>
      </c>
      <c r="U47" s="22">
        <v>5880127</v>
      </c>
      <c r="V47" s="28">
        <v>3322825</v>
      </c>
      <c r="W47" s="28">
        <v>3589506</v>
      </c>
      <c r="X47" s="28">
        <v>3095636</v>
      </c>
      <c r="Y47" s="22">
        <v>3587484</v>
      </c>
    </row>
    <row r="48" spans="1:25" ht="13.5">
      <c r="A48" s="2" t="s">
        <v>158</v>
      </c>
      <c r="B48" s="28">
        <v>1985800</v>
      </c>
      <c r="C48" s="28">
        <v>1958827</v>
      </c>
      <c r="D48" s="28">
        <v>1924831</v>
      </c>
      <c r="E48" s="22">
        <v>1891099</v>
      </c>
      <c r="F48" s="28">
        <v>1918583</v>
      </c>
      <c r="G48" s="28">
        <v>1905278</v>
      </c>
      <c r="H48" s="28">
        <v>1868200</v>
      </c>
      <c r="I48" s="22">
        <v>1840050</v>
      </c>
      <c r="J48" s="28">
        <v>1804623</v>
      </c>
      <c r="K48" s="28">
        <v>1766798</v>
      </c>
      <c r="L48" s="28">
        <v>1737449</v>
      </c>
      <c r="M48" s="22">
        <v>1701179</v>
      </c>
      <c r="N48" s="28">
        <v>1689540</v>
      </c>
      <c r="O48" s="28">
        <v>1656697</v>
      </c>
      <c r="P48" s="28">
        <v>1627926</v>
      </c>
      <c r="Q48" s="22">
        <v>1595197</v>
      </c>
      <c r="R48" s="28">
        <v>1415651</v>
      </c>
      <c r="S48" s="28">
        <v>1402594</v>
      </c>
      <c r="T48" s="28">
        <v>1380633</v>
      </c>
      <c r="U48" s="22">
        <v>1344703</v>
      </c>
      <c r="V48" s="28">
        <v>1323208</v>
      </c>
      <c r="W48" s="28">
        <v>1306096</v>
      </c>
      <c r="X48" s="28">
        <v>1285812</v>
      </c>
      <c r="Y48" s="22">
        <v>1252820</v>
      </c>
    </row>
    <row r="49" spans="1:25" ht="13.5">
      <c r="A49" s="2" t="s">
        <v>149</v>
      </c>
      <c r="B49" s="28">
        <v>174337</v>
      </c>
      <c r="C49" s="28">
        <v>72800</v>
      </c>
      <c r="D49" s="28">
        <v>72800</v>
      </c>
      <c r="E49" s="22">
        <v>72800</v>
      </c>
      <c r="F49" s="28"/>
      <c r="G49" s="28"/>
      <c r="H49" s="28"/>
      <c r="I49" s="22"/>
      <c r="J49" s="28"/>
      <c r="K49" s="28"/>
      <c r="L49" s="28"/>
      <c r="M49" s="22"/>
      <c r="N49" s="28"/>
      <c r="O49" s="28"/>
      <c r="P49" s="28"/>
      <c r="Q49" s="22"/>
      <c r="R49" s="28"/>
      <c r="S49" s="28"/>
      <c r="T49" s="28"/>
      <c r="U49" s="22"/>
      <c r="V49" s="28"/>
      <c r="W49" s="28"/>
      <c r="X49" s="28"/>
      <c r="Y49" s="22"/>
    </row>
    <row r="50" spans="1:25" ht="13.5">
      <c r="A50" s="2" t="s">
        <v>151</v>
      </c>
      <c r="B50" s="28">
        <v>947112</v>
      </c>
      <c r="C50" s="28">
        <v>939392</v>
      </c>
      <c r="D50" s="28">
        <v>938720</v>
      </c>
      <c r="E50" s="22">
        <v>918149</v>
      </c>
      <c r="F50" s="28">
        <v>932298</v>
      </c>
      <c r="G50" s="28">
        <v>919293</v>
      </c>
      <c r="H50" s="28">
        <v>914911</v>
      </c>
      <c r="I50" s="22">
        <v>900064</v>
      </c>
      <c r="J50" s="28">
        <v>903992</v>
      </c>
      <c r="K50" s="28">
        <v>885595</v>
      </c>
      <c r="L50" s="28">
        <v>879806</v>
      </c>
      <c r="M50" s="22">
        <v>875549</v>
      </c>
      <c r="N50" s="28">
        <v>926995</v>
      </c>
      <c r="O50" s="28">
        <v>924822</v>
      </c>
      <c r="P50" s="28">
        <v>918676</v>
      </c>
      <c r="Q50" s="22"/>
      <c r="R50" s="28"/>
      <c r="S50" s="28"/>
      <c r="T50" s="28"/>
      <c r="U50" s="22"/>
      <c r="V50" s="28"/>
      <c r="W50" s="28"/>
      <c r="X50" s="28"/>
      <c r="Y50" s="22"/>
    </row>
    <row r="51" spans="1:25" ht="13.5">
      <c r="A51" s="2" t="s">
        <v>99</v>
      </c>
      <c r="B51" s="28">
        <v>1914391</v>
      </c>
      <c r="C51" s="28">
        <v>1856242</v>
      </c>
      <c r="D51" s="28">
        <v>1805238</v>
      </c>
      <c r="E51" s="22">
        <v>1728678</v>
      </c>
      <c r="F51" s="28">
        <v>1743259</v>
      </c>
      <c r="G51" s="28">
        <v>1359397</v>
      </c>
      <c r="H51" s="28">
        <v>1312882</v>
      </c>
      <c r="I51" s="22">
        <v>57911</v>
      </c>
      <c r="J51" s="28">
        <v>1147077</v>
      </c>
      <c r="K51" s="28">
        <v>932067</v>
      </c>
      <c r="L51" s="28">
        <v>949494</v>
      </c>
      <c r="M51" s="22">
        <v>60469</v>
      </c>
      <c r="N51" s="28">
        <v>1016164</v>
      </c>
      <c r="O51" s="28">
        <v>916231</v>
      </c>
      <c r="P51" s="28">
        <v>736243</v>
      </c>
      <c r="Q51" s="22">
        <v>79158</v>
      </c>
      <c r="R51" s="28">
        <v>659628</v>
      </c>
      <c r="S51" s="28">
        <v>686141</v>
      </c>
      <c r="T51" s="28">
        <v>619478</v>
      </c>
      <c r="U51" s="22">
        <v>975301</v>
      </c>
      <c r="V51" s="28">
        <v>819486</v>
      </c>
      <c r="W51" s="28">
        <v>752964</v>
      </c>
      <c r="X51" s="28">
        <v>689064</v>
      </c>
      <c r="Y51" s="22">
        <v>469029</v>
      </c>
    </row>
    <row r="52" spans="1:25" ht="13.5">
      <c r="A52" s="2" t="s">
        <v>161</v>
      </c>
      <c r="B52" s="28">
        <v>8798907</v>
      </c>
      <c r="C52" s="28">
        <v>8939975</v>
      </c>
      <c r="D52" s="28">
        <v>9194654</v>
      </c>
      <c r="E52" s="22">
        <v>9400263</v>
      </c>
      <c r="F52" s="28">
        <v>6335128</v>
      </c>
      <c r="G52" s="28">
        <v>6056798</v>
      </c>
      <c r="H52" s="28">
        <v>6122192</v>
      </c>
      <c r="I52" s="22">
        <v>6131770</v>
      </c>
      <c r="J52" s="28">
        <v>6218373</v>
      </c>
      <c r="K52" s="28">
        <v>6128736</v>
      </c>
      <c r="L52" s="28">
        <v>6342401</v>
      </c>
      <c r="M52" s="22">
        <v>6666018</v>
      </c>
      <c r="N52" s="28">
        <v>7079647</v>
      </c>
      <c r="O52" s="28">
        <v>7288620</v>
      </c>
      <c r="P52" s="28">
        <v>7417619</v>
      </c>
      <c r="Q52" s="22">
        <v>6713431</v>
      </c>
      <c r="R52" s="28">
        <v>6897807</v>
      </c>
      <c r="S52" s="28">
        <v>7255113</v>
      </c>
      <c r="T52" s="28">
        <v>7510323</v>
      </c>
      <c r="U52" s="22">
        <v>8200131</v>
      </c>
      <c r="V52" s="28">
        <v>5465520</v>
      </c>
      <c r="W52" s="28">
        <v>5648567</v>
      </c>
      <c r="X52" s="28">
        <v>5070513</v>
      </c>
      <c r="Y52" s="22">
        <v>5521540</v>
      </c>
    </row>
    <row r="53" spans="1:25" ht="14.25" thickBot="1">
      <c r="A53" s="5" t="s">
        <v>162</v>
      </c>
      <c r="B53" s="29">
        <v>24701719</v>
      </c>
      <c r="C53" s="29">
        <v>20288685</v>
      </c>
      <c r="D53" s="29">
        <v>22812174</v>
      </c>
      <c r="E53" s="23">
        <v>24117408</v>
      </c>
      <c r="F53" s="29">
        <v>23480467</v>
      </c>
      <c r="G53" s="29">
        <v>17971480</v>
      </c>
      <c r="H53" s="29">
        <v>20164950</v>
      </c>
      <c r="I53" s="23">
        <v>22464273</v>
      </c>
      <c r="J53" s="29">
        <v>24560247</v>
      </c>
      <c r="K53" s="29">
        <v>19692122</v>
      </c>
      <c r="L53" s="29">
        <v>22303241</v>
      </c>
      <c r="M53" s="23">
        <v>22726026</v>
      </c>
      <c r="N53" s="29">
        <v>24698157</v>
      </c>
      <c r="O53" s="29">
        <v>22512357</v>
      </c>
      <c r="P53" s="29">
        <v>23337641</v>
      </c>
      <c r="Q53" s="23">
        <v>23426515</v>
      </c>
      <c r="R53" s="29">
        <v>24933080</v>
      </c>
      <c r="S53" s="29">
        <v>22460710</v>
      </c>
      <c r="T53" s="29">
        <v>25391038</v>
      </c>
      <c r="U53" s="23">
        <v>27163894</v>
      </c>
      <c r="V53" s="29">
        <v>27764093</v>
      </c>
      <c r="W53" s="29">
        <v>25565368</v>
      </c>
      <c r="X53" s="29">
        <v>24607888</v>
      </c>
      <c r="Y53" s="23">
        <v>25718069</v>
      </c>
    </row>
    <row r="54" spans="1:25" ht="14.25" thickTop="1">
      <c r="A54" s="2" t="s">
        <v>164</v>
      </c>
      <c r="B54" s="28">
        <v>3991368</v>
      </c>
      <c r="C54" s="28">
        <v>3991368</v>
      </c>
      <c r="D54" s="28">
        <v>3991368</v>
      </c>
      <c r="E54" s="22">
        <v>3991368</v>
      </c>
      <c r="F54" s="28">
        <v>3991368</v>
      </c>
      <c r="G54" s="28">
        <v>3991368</v>
      </c>
      <c r="H54" s="28">
        <v>3991368</v>
      </c>
      <c r="I54" s="22">
        <v>3991368</v>
      </c>
      <c r="J54" s="28">
        <v>3991368</v>
      </c>
      <c r="K54" s="28">
        <v>3991368</v>
      </c>
      <c r="L54" s="28">
        <v>3991368</v>
      </c>
      <c r="M54" s="22">
        <v>3991368</v>
      </c>
      <c r="N54" s="28">
        <v>3991368</v>
      </c>
      <c r="O54" s="28">
        <v>3991368</v>
      </c>
      <c r="P54" s="28">
        <v>3991368</v>
      </c>
      <c r="Q54" s="22">
        <v>3991368</v>
      </c>
      <c r="R54" s="28">
        <v>3991368</v>
      </c>
      <c r="S54" s="28">
        <v>3991368</v>
      </c>
      <c r="T54" s="28">
        <v>3991368</v>
      </c>
      <c r="U54" s="22">
        <v>3991368</v>
      </c>
      <c r="V54" s="28">
        <v>3991368</v>
      </c>
      <c r="W54" s="28">
        <v>3991368</v>
      </c>
      <c r="X54" s="28">
        <v>3991368</v>
      </c>
      <c r="Y54" s="22">
        <v>3991368</v>
      </c>
    </row>
    <row r="55" spans="1:25" ht="13.5">
      <c r="A55" s="2" t="s">
        <v>167</v>
      </c>
      <c r="B55" s="28">
        <v>3862125</v>
      </c>
      <c r="C55" s="28">
        <v>3863256</v>
      </c>
      <c r="D55" s="28">
        <v>3864978</v>
      </c>
      <c r="E55" s="22">
        <v>3864978</v>
      </c>
      <c r="F55" s="28">
        <v>3864978</v>
      </c>
      <c r="G55" s="28">
        <v>3864978</v>
      </c>
      <c r="H55" s="28">
        <v>3864978</v>
      </c>
      <c r="I55" s="22">
        <v>3864978</v>
      </c>
      <c r="J55" s="28">
        <v>3864978</v>
      </c>
      <c r="K55" s="28">
        <v>3864978</v>
      </c>
      <c r="L55" s="28">
        <v>3864978</v>
      </c>
      <c r="M55" s="22">
        <v>3864978</v>
      </c>
      <c r="N55" s="28">
        <v>3864978</v>
      </c>
      <c r="O55" s="28">
        <v>3864978</v>
      </c>
      <c r="P55" s="28">
        <v>3864978</v>
      </c>
      <c r="Q55" s="22">
        <v>3864978</v>
      </c>
      <c r="R55" s="28">
        <v>3864978</v>
      </c>
      <c r="S55" s="28">
        <v>3864978</v>
      </c>
      <c r="T55" s="28">
        <v>3864978</v>
      </c>
      <c r="U55" s="22">
        <v>3864978</v>
      </c>
      <c r="V55" s="28">
        <v>3864978</v>
      </c>
      <c r="W55" s="28">
        <v>3864978</v>
      </c>
      <c r="X55" s="28">
        <v>3864978</v>
      </c>
      <c r="Y55" s="22">
        <v>3864978</v>
      </c>
    </row>
    <row r="56" spans="1:25" ht="13.5">
      <c r="A56" s="2" t="s">
        <v>172</v>
      </c>
      <c r="B56" s="28">
        <v>25546680</v>
      </c>
      <c r="C56" s="28">
        <v>25060010</v>
      </c>
      <c r="D56" s="28">
        <v>25329104</v>
      </c>
      <c r="E56" s="22">
        <v>25567905</v>
      </c>
      <c r="F56" s="28">
        <v>23929536</v>
      </c>
      <c r="G56" s="28">
        <v>23490588</v>
      </c>
      <c r="H56" s="28">
        <v>23794756</v>
      </c>
      <c r="I56" s="22">
        <v>23969362</v>
      </c>
      <c r="J56" s="28">
        <v>23167275</v>
      </c>
      <c r="K56" s="28">
        <v>23256663</v>
      </c>
      <c r="L56" s="28">
        <v>23828859</v>
      </c>
      <c r="M56" s="22">
        <v>23968197</v>
      </c>
      <c r="N56" s="28">
        <v>23633096</v>
      </c>
      <c r="O56" s="28">
        <v>23237590</v>
      </c>
      <c r="P56" s="28">
        <v>23871086</v>
      </c>
      <c r="Q56" s="22">
        <v>24729373</v>
      </c>
      <c r="R56" s="28">
        <v>24282279</v>
      </c>
      <c r="S56" s="28">
        <v>23472513</v>
      </c>
      <c r="T56" s="28">
        <v>24097321</v>
      </c>
      <c r="U56" s="22">
        <v>24481652</v>
      </c>
      <c r="V56" s="28">
        <v>27142029</v>
      </c>
      <c r="W56" s="28">
        <v>27495972</v>
      </c>
      <c r="X56" s="28">
        <v>28260810</v>
      </c>
      <c r="Y56" s="22">
        <v>29802395</v>
      </c>
    </row>
    <row r="57" spans="1:25" ht="13.5">
      <c r="A57" s="2" t="s">
        <v>173</v>
      </c>
      <c r="B57" s="28">
        <v>-296016</v>
      </c>
      <c r="C57" s="28">
        <v>-321772</v>
      </c>
      <c r="D57" s="28">
        <v>-325024</v>
      </c>
      <c r="E57" s="22">
        <v>-325024</v>
      </c>
      <c r="F57" s="28">
        <v>-325024</v>
      </c>
      <c r="G57" s="28">
        <v>-325024</v>
      </c>
      <c r="H57" s="28">
        <v>-324995</v>
      </c>
      <c r="I57" s="22">
        <v>-287744</v>
      </c>
      <c r="J57" s="28">
        <v>-287744</v>
      </c>
      <c r="K57" s="28">
        <v>-287744</v>
      </c>
      <c r="L57" s="28">
        <v>-287730</v>
      </c>
      <c r="M57" s="22">
        <v>-287730</v>
      </c>
      <c r="N57" s="28">
        <v>-287700</v>
      </c>
      <c r="O57" s="28">
        <v>-287688</v>
      </c>
      <c r="P57" s="28">
        <v>-287669</v>
      </c>
      <c r="Q57" s="22">
        <v>-287669</v>
      </c>
      <c r="R57" s="28">
        <v>-287663</v>
      </c>
      <c r="S57" s="28">
        <v>-287627</v>
      </c>
      <c r="T57" s="28">
        <v>-287627</v>
      </c>
      <c r="U57" s="22">
        <v>-287627</v>
      </c>
      <c r="V57" s="28">
        <v>-287555</v>
      </c>
      <c r="W57" s="28">
        <v>-287500</v>
      </c>
      <c r="X57" s="28">
        <v>-287390</v>
      </c>
      <c r="Y57" s="22">
        <v>-287390</v>
      </c>
    </row>
    <row r="58" spans="1:25" ht="13.5">
      <c r="A58" s="2" t="s">
        <v>174</v>
      </c>
      <c r="B58" s="28">
        <v>33104157</v>
      </c>
      <c r="C58" s="28">
        <v>32592862</v>
      </c>
      <c r="D58" s="28">
        <v>32860426</v>
      </c>
      <c r="E58" s="22">
        <v>33099226</v>
      </c>
      <c r="F58" s="28">
        <v>31460858</v>
      </c>
      <c r="G58" s="28">
        <v>31021910</v>
      </c>
      <c r="H58" s="28">
        <v>31326107</v>
      </c>
      <c r="I58" s="22">
        <v>31537963</v>
      </c>
      <c r="J58" s="28">
        <v>30735877</v>
      </c>
      <c r="K58" s="28">
        <v>30825265</v>
      </c>
      <c r="L58" s="28">
        <v>31397475</v>
      </c>
      <c r="M58" s="22">
        <v>31536813</v>
      </c>
      <c r="N58" s="28">
        <v>31201742</v>
      </c>
      <c r="O58" s="28">
        <v>30806248</v>
      </c>
      <c r="P58" s="28">
        <v>31439763</v>
      </c>
      <c r="Q58" s="22">
        <v>32298050</v>
      </c>
      <c r="R58" s="28">
        <v>31850963</v>
      </c>
      <c r="S58" s="28">
        <v>31041232</v>
      </c>
      <c r="T58" s="28">
        <v>31666041</v>
      </c>
      <c r="U58" s="22">
        <v>32050371</v>
      </c>
      <c r="V58" s="28">
        <v>34710820</v>
      </c>
      <c r="W58" s="28">
        <v>35064818</v>
      </c>
      <c r="X58" s="28">
        <v>35829765</v>
      </c>
      <c r="Y58" s="22">
        <v>37371350</v>
      </c>
    </row>
    <row r="59" spans="1:25" ht="13.5">
      <c r="A59" s="2" t="s">
        <v>176</v>
      </c>
      <c r="B59" s="28">
        <v>114240</v>
      </c>
      <c r="C59" s="28">
        <v>102572</v>
      </c>
      <c r="D59" s="28">
        <v>110034</v>
      </c>
      <c r="E59" s="22">
        <v>137379</v>
      </c>
      <c r="F59" s="28">
        <v>35626</v>
      </c>
      <c r="G59" s="28">
        <v>7801</v>
      </c>
      <c r="H59" s="28">
        <v>-4229</v>
      </c>
      <c r="I59" s="22">
        <v>29833</v>
      </c>
      <c r="J59" s="28">
        <v>2434</v>
      </c>
      <c r="K59" s="28">
        <v>11240</v>
      </c>
      <c r="L59" s="28">
        <v>-7011</v>
      </c>
      <c r="M59" s="22">
        <v>-10232</v>
      </c>
      <c r="N59" s="28">
        <v>-7444</v>
      </c>
      <c r="O59" s="28">
        <v>-6247</v>
      </c>
      <c r="P59" s="28">
        <v>-60931</v>
      </c>
      <c r="Q59" s="22">
        <v>-41087</v>
      </c>
      <c r="R59" s="28">
        <v>-53256</v>
      </c>
      <c r="S59" s="28">
        <v>-38428</v>
      </c>
      <c r="T59" s="28">
        <v>-12103</v>
      </c>
      <c r="U59" s="22">
        <v>-14882</v>
      </c>
      <c r="V59" s="28">
        <v>-2177</v>
      </c>
      <c r="W59" s="28">
        <v>-53890</v>
      </c>
      <c r="X59" s="28">
        <v>-11784</v>
      </c>
      <c r="Y59" s="22">
        <v>-24804</v>
      </c>
    </row>
    <row r="60" spans="1:25" ht="13.5">
      <c r="A60" s="2" t="s">
        <v>177</v>
      </c>
      <c r="B60" s="28"/>
      <c r="C60" s="28">
        <v>-310</v>
      </c>
      <c r="D60" s="28">
        <v>-1136</v>
      </c>
      <c r="E60" s="22">
        <v>2493</v>
      </c>
      <c r="F60" s="28">
        <v>6475</v>
      </c>
      <c r="G60" s="28">
        <v>-1088</v>
      </c>
      <c r="H60" s="28">
        <v>-829</v>
      </c>
      <c r="I60" s="22">
        <v>2075</v>
      </c>
      <c r="J60" s="28">
        <v>219</v>
      </c>
      <c r="K60" s="28">
        <v>-827</v>
      </c>
      <c r="L60" s="28">
        <v>-595</v>
      </c>
      <c r="M60" s="22">
        <v>353</v>
      </c>
      <c r="N60" s="28">
        <v>-2721</v>
      </c>
      <c r="O60" s="28">
        <v>-3404</v>
      </c>
      <c r="P60" s="28">
        <v>-2296</v>
      </c>
      <c r="Q60" s="22">
        <v>704</v>
      </c>
      <c r="R60" s="28">
        <v>441</v>
      </c>
      <c r="S60" s="28">
        <v>-2154</v>
      </c>
      <c r="T60" s="28">
        <v>-249</v>
      </c>
      <c r="U60" s="22">
        <v>2371</v>
      </c>
      <c r="V60" s="28">
        <v>-1739</v>
      </c>
      <c r="W60" s="28">
        <v>-371</v>
      </c>
      <c r="X60" s="28">
        <v>-90</v>
      </c>
      <c r="Y60" s="22">
        <v>-2072</v>
      </c>
    </row>
    <row r="61" spans="1:25" ht="13.5">
      <c r="A61" s="2" t="s">
        <v>17</v>
      </c>
      <c r="B61" s="28">
        <v>40893</v>
      </c>
      <c r="C61" s="28">
        <v>43015</v>
      </c>
      <c r="D61" s="28"/>
      <c r="E61" s="22"/>
      <c r="F61" s="28"/>
      <c r="G61" s="28"/>
      <c r="H61" s="28"/>
      <c r="I61" s="22"/>
      <c r="J61" s="28"/>
      <c r="K61" s="28"/>
      <c r="L61" s="28"/>
      <c r="M61" s="22"/>
      <c r="N61" s="28"/>
      <c r="O61" s="28"/>
      <c r="P61" s="28"/>
      <c r="Q61" s="22"/>
      <c r="R61" s="28"/>
      <c r="S61" s="28"/>
      <c r="T61" s="28"/>
      <c r="U61" s="22"/>
      <c r="V61" s="28"/>
      <c r="W61" s="28"/>
      <c r="X61" s="28"/>
      <c r="Y61" s="22"/>
    </row>
    <row r="62" spans="1:25" ht="13.5">
      <c r="A62" s="2" t="s">
        <v>178</v>
      </c>
      <c r="B62" s="28">
        <v>155133</v>
      </c>
      <c r="C62" s="28">
        <v>145276</v>
      </c>
      <c r="D62" s="28">
        <v>108898</v>
      </c>
      <c r="E62" s="22">
        <v>139872</v>
      </c>
      <c r="F62" s="28">
        <v>42101</v>
      </c>
      <c r="G62" s="28">
        <v>6713</v>
      </c>
      <c r="H62" s="28">
        <v>-5059</v>
      </c>
      <c r="I62" s="22">
        <v>31908</v>
      </c>
      <c r="J62" s="28">
        <v>2654</v>
      </c>
      <c r="K62" s="28">
        <v>10412</v>
      </c>
      <c r="L62" s="28">
        <v>-7606</v>
      </c>
      <c r="M62" s="22">
        <v>-9879</v>
      </c>
      <c r="N62" s="28">
        <v>-10165</v>
      </c>
      <c r="O62" s="28">
        <v>-9652</v>
      </c>
      <c r="P62" s="28">
        <v>-63228</v>
      </c>
      <c r="Q62" s="22">
        <v>-40382</v>
      </c>
      <c r="R62" s="28">
        <v>-52815</v>
      </c>
      <c r="S62" s="28">
        <v>-40582</v>
      </c>
      <c r="T62" s="28">
        <v>-12352</v>
      </c>
      <c r="U62" s="22">
        <v>-12511</v>
      </c>
      <c r="V62" s="28">
        <v>-3917</v>
      </c>
      <c r="W62" s="28">
        <v>-54261</v>
      </c>
      <c r="X62" s="28">
        <v>-11875</v>
      </c>
      <c r="Y62" s="22">
        <v>-26877</v>
      </c>
    </row>
    <row r="63" spans="1:25" ht="13.5">
      <c r="A63" s="6" t="s">
        <v>180</v>
      </c>
      <c r="B63" s="28">
        <v>17766</v>
      </c>
      <c r="C63" s="28">
        <v>19432</v>
      </c>
      <c r="D63" s="28">
        <v>18547</v>
      </c>
      <c r="E63" s="22">
        <v>15910</v>
      </c>
      <c r="F63" s="28">
        <v>14014</v>
      </c>
      <c r="G63" s="28">
        <v>11377</v>
      </c>
      <c r="H63" s="28">
        <v>8739</v>
      </c>
      <c r="I63" s="22">
        <v>6102</v>
      </c>
      <c r="J63" s="28">
        <v>3516</v>
      </c>
      <c r="K63" s="28">
        <v>879</v>
      </c>
      <c r="L63" s="28"/>
      <c r="M63" s="22"/>
      <c r="N63" s="28"/>
      <c r="O63" s="28"/>
      <c r="P63" s="28"/>
      <c r="Q63" s="22"/>
      <c r="R63" s="28"/>
      <c r="S63" s="28"/>
      <c r="T63" s="28"/>
      <c r="U63" s="22"/>
      <c r="V63" s="28"/>
      <c r="W63" s="28"/>
      <c r="X63" s="28"/>
      <c r="Y63" s="22"/>
    </row>
    <row r="64" spans="1:25" ht="13.5">
      <c r="A64" s="6" t="s">
        <v>18</v>
      </c>
      <c r="B64" s="28"/>
      <c r="C64" s="28"/>
      <c r="D64" s="28"/>
      <c r="E64" s="22"/>
      <c r="F64" s="28"/>
      <c r="G64" s="28"/>
      <c r="H64" s="28"/>
      <c r="I64" s="22"/>
      <c r="J64" s="28"/>
      <c r="K64" s="28"/>
      <c r="L64" s="28"/>
      <c r="M64" s="22"/>
      <c r="N64" s="28"/>
      <c r="O64" s="28"/>
      <c r="P64" s="28"/>
      <c r="Q64" s="22"/>
      <c r="R64" s="28"/>
      <c r="S64" s="28"/>
      <c r="T64" s="28"/>
      <c r="U64" s="22"/>
      <c r="V64" s="28">
        <v>1727</v>
      </c>
      <c r="W64" s="28"/>
      <c r="X64" s="28"/>
      <c r="Y64" s="22"/>
    </row>
    <row r="65" spans="1:25" ht="13.5">
      <c r="A65" s="6" t="s">
        <v>181</v>
      </c>
      <c r="B65" s="28">
        <v>33277057</v>
      </c>
      <c r="C65" s="28">
        <v>32757571</v>
      </c>
      <c r="D65" s="28">
        <v>32987872</v>
      </c>
      <c r="E65" s="22">
        <v>33255009</v>
      </c>
      <c r="F65" s="28">
        <v>31516974</v>
      </c>
      <c r="G65" s="28">
        <v>31040000</v>
      </c>
      <c r="H65" s="28">
        <v>31329787</v>
      </c>
      <c r="I65" s="22">
        <v>31575975</v>
      </c>
      <c r="J65" s="28">
        <v>30742048</v>
      </c>
      <c r="K65" s="28">
        <v>30836557</v>
      </c>
      <c r="L65" s="28">
        <v>31389868</v>
      </c>
      <c r="M65" s="22">
        <v>31526934</v>
      </c>
      <c r="N65" s="28">
        <v>31191576</v>
      </c>
      <c r="O65" s="28">
        <v>30796596</v>
      </c>
      <c r="P65" s="28">
        <v>31376535</v>
      </c>
      <c r="Q65" s="22">
        <v>32257667</v>
      </c>
      <c r="R65" s="28">
        <v>31798147</v>
      </c>
      <c r="S65" s="28">
        <v>31000649</v>
      </c>
      <c r="T65" s="28">
        <v>31653688</v>
      </c>
      <c r="U65" s="22">
        <v>32037860</v>
      </c>
      <c r="V65" s="28">
        <v>34708631</v>
      </c>
      <c r="W65" s="28">
        <v>35010556</v>
      </c>
      <c r="X65" s="28">
        <v>35817890</v>
      </c>
      <c r="Y65" s="22">
        <v>37344473</v>
      </c>
    </row>
    <row r="66" spans="1:25" ht="14.25" thickBot="1">
      <c r="A66" s="7" t="s">
        <v>183</v>
      </c>
      <c r="B66" s="28">
        <v>57978777</v>
      </c>
      <c r="C66" s="28">
        <v>53046256</v>
      </c>
      <c r="D66" s="28">
        <v>55800046</v>
      </c>
      <c r="E66" s="22">
        <v>57372417</v>
      </c>
      <c r="F66" s="28">
        <v>54997441</v>
      </c>
      <c r="G66" s="28">
        <v>49011481</v>
      </c>
      <c r="H66" s="28">
        <v>51494737</v>
      </c>
      <c r="I66" s="22">
        <v>54040248</v>
      </c>
      <c r="J66" s="28">
        <v>55302296</v>
      </c>
      <c r="K66" s="28">
        <v>50528680</v>
      </c>
      <c r="L66" s="28">
        <v>53693110</v>
      </c>
      <c r="M66" s="22">
        <v>54252960</v>
      </c>
      <c r="N66" s="28">
        <v>55889733</v>
      </c>
      <c r="O66" s="28">
        <v>53308953</v>
      </c>
      <c r="P66" s="28">
        <v>54714176</v>
      </c>
      <c r="Q66" s="22">
        <v>55684183</v>
      </c>
      <c r="R66" s="28">
        <v>56731228</v>
      </c>
      <c r="S66" s="28">
        <v>53461359</v>
      </c>
      <c r="T66" s="28">
        <v>57044726</v>
      </c>
      <c r="U66" s="22">
        <v>59201755</v>
      </c>
      <c r="V66" s="28">
        <v>62472724</v>
      </c>
      <c r="W66" s="28">
        <v>60575925</v>
      </c>
      <c r="X66" s="28">
        <v>60425778</v>
      </c>
      <c r="Y66" s="22">
        <v>63062542</v>
      </c>
    </row>
    <row r="67" spans="1:25" ht="14.25" thickTop="1">
      <c r="A67" s="8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</row>
    <row r="69" ht="13.5">
      <c r="A69" s="20" t="s">
        <v>188</v>
      </c>
    </row>
    <row r="70" ht="13.5">
      <c r="A70" s="20" t="s">
        <v>189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8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184</v>
      </c>
      <c r="B2" s="14">
        <v>7416</v>
      </c>
      <c r="C2" s="14"/>
      <c r="D2" s="14"/>
      <c r="E2" s="14"/>
      <c r="F2" s="14"/>
      <c r="G2" s="14"/>
    </row>
    <row r="3" spans="1:7" ht="14.25" thickBot="1">
      <c r="A3" s="11" t="s">
        <v>185</v>
      </c>
      <c r="B3" s="1" t="s">
        <v>186</v>
      </c>
      <c r="C3" s="1"/>
      <c r="D3" s="1"/>
      <c r="E3" s="1"/>
      <c r="F3" s="1"/>
      <c r="G3" s="1"/>
    </row>
    <row r="4" spans="1:7" ht="14.25" thickTop="1">
      <c r="A4" s="10" t="s">
        <v>66</v>
      </c>
      <c r="B4" s="15" t="str">
        <f>HYPERLINK("http://www.kabupro.jp/mark/20130628/S000DPRT.htm","有価証券報告書")</f>
        <v>有価証券報告書</v>
      </c>
      <c r="C4" s="15" t="str">
        <f>HYPERLINK("http://www.kabupro.jp/mark/20130628/S000DPRT.htm","有価証券報告書")</f>
        <v>有価証券報告書</v>
      </c>
      <c r="D4" s="15" t="str">
        <f>HYPERLINK("http://www.kabupro.jp/mark/20121114/S000CBEF.htm","訂正有価証券報告書")</f>
        <v>訂正有価証券報告書</v>
      </c>
      <c r="E4" s="15" t="str">
        <f>HYPERLINK("http://www.kabupro.jp/mark/20110629/S0008PNH.htm","有価証券報告書")</f>
        <v>有価証券報告書</v>
      </c>
      <c r="F4" s="15" t="str">
        <f>HYPERLINK("http://www.kabupro.jp/mark/20090629/S0003F4I.htm","有価証券報告書")</f>
        <v>有価証券報告書</v>
      </c>
      <c r="G4" s="15" t="str">
        <f>HYPERLINK("http://www.kabupro.jp/mark/20090629/S0003F4I.htm","有価証券報告書")</f>
        <v>有価証券報告書</v>
      </c>
    </row>
    <row r="5" spans="1:7" ht="14.25" thickBot="1">
      <c r="A5" s="11" t="s">
        <v>67</v>
      </c>
      <c r="B5" s="1" t="s">
        <v>73</v>
      </c>
      <c r="C5" s="1" t="s">
        <v>73</v>
      </c>
      <c r="D5" s="1" t="s">
        <v>77</v>
      </c>
      <c r="E5" s="1" t="s">
        <v>79</v>
      </c>
      <c r="F5" s="1" t="s">
        <v>81</v>
      </c>
      <c r="G5" s="1" t="s">
        <v>81</v>
      </c>
    </row>
    <row r="6" spans="1:7" ht="15" thickBot="1" thickTop="1">
      <c r="A6" s="10" t="s">
        <v>68</v>
      </c>
      <c r="B6" s="18" t="s">
        <v>263</v>
      </c>
      <c r="C6" s="19"/>
      <c r="D6" s="19"/>
      <c r="E6" s="19"/>
      <c r="F6" s="19"/>
      <c r="G6" s="19"/>
    </row>
    <row r="7" spans="1:7" ht="14.25" thickTop="1">
      <c r="A7" s="12" t="s">
        <v>69</v>
      </c>
      <c r="B7" s="16" t="s">
        <v>74</v>
      </c>
      <c r="C7" s="16" t="s">
        <v>74</v>
      </c>
      <c r="D7" s="16" t="s">
        <v>74</v>
      </c>
      <c r="E7" s="16" t="s">
        <v>74</v>
      </c>
      <c r="F7" s="16" t="s">
        <v>74</v>
      </c>
      <c r="G7" s="16" t="s">
        <v>74</v>
      </c>
    </row>
    <row r="8" spans="1:7" ht="13.5">
      <c r="A8" s="13" t="s">
        <v>70</v>
      </c>
      <c r="B8" s="17" t="s">
        <v>190</v>
      </c>
      <c r="C8" s="17" t="s">
        <v>191</v>
      </c>
      <c r="D8" s="17" t="s">
        <v>192</v>
      </c>
      <c r="E8" s="17" t="s">
        <v>193</v>
      </c>
      <c r="F8" s="17" t="s">
        <v>194</v>
      </c>
      <c r="G8" s="17" t="s">
        <v>195</v>
      </c>
    </row>
    <row r="9" spans="1:7" ht="13.5">
      <c r="A9" s="13" t="s">
        <v>71</v>
      </c>
      <c r="B9" s="17" t="s">
        <v>75</v>
      </c>
      <c r="C9" s="17" t="s">
        <v>76</v>
      </c>
      <c r="D9" s="17" t="s">
        <v>78</v>
      </c>
      <c r="E9" s="17" t="s">
        <v>80</v>
      </c>
      <c r="F9" s="17" t="s">
        <v>82</v>
      </c>
      <c r="G9" s="17" t="s">
        <v>83</v>
      </c>
    </row>
    <row r="10" spans="1:7" ht="14.25" thickBot="1">
      <c r="A10" s="13" t="s">
        <v>72</v>
      </c>
      <c r="B10" s="17" t="s">
        <v>85</v>
      </c>
      <c r="C10" s="17" t="s">
        <v>85</v>
      </c>
      <c r="D10" s="17" t="s">
        <v>85</v>
      </c>
      <c r="E10" s="17" t="s">
        <v>85</v>
      </c>
      <c r="F10" s="17" t="s">
        <v>85</v>
      </c>
      <c r="G10" s="17" t="s">
        <v>85</v>
      </c>
    </row>
    <row r="11" spans="1:7" ht="14.25" thickTop="1">
      <c r="A11" s="26" t="s">
        <v>196</v>
      </c>
      <c r="B11" s="21">
        <v>50766737</v>
      </c>
      <c r="C11" s="21">
        <v>49986896</v>
      </c>
      <c r="D11" s="21">
        <v>49228229</v>
      </c>
      <c r="E11" s="21">
        <v>49636848</v>
      </c>
      <c r="F11" s="21">
        <v>53652608</v>
      </c>
      <c r="G11" s="21">
        <v>56944779</v>
      </c>
    </row>
    <row r="12" spans="1:7" ht="13.5">
      <c r="A12" s="2" t="s">
        <v>197</v>
      </c>
      <c r="B12" s="22">
        <v>11468473</v>
      </c>
      <c r="C12" s="22">
        <v>11341400</v>
      </c>
      <c r="D12" s="22">
        <v>11573715</v>
      </c>
      <c r="E12" s="22">
        <v>11450989</v>
      </c>
      <c r="F12" s="22">
        <v>13823728</v>
      </c>
      <c r="G12" s="22">
        <v>14590818</v>
      </c>
    </row>
    <row r="13" spans="1:7" ht="13.5">
      <c r="A13" s="2" t="s">
        <v>198</v>
      </c>
      <c r="B13" s="22">
        <v>19810420</v>
      </c>
      <c r="C13" s="22">
        <v>21914487</v>
      </c>
      <c r="D13" s="22">
        <v>21431788</v>
      </c>
      <c r="E13" s="22">
        <v>21761183</v>
      </c>
      <c r="F13" s="22">
        <v>21778984</v>
      </c>
      <c r="G13" s="22">
        <v>22546849</v>
      </c>
    </row>
    <row r="14" spans="1:7" ht="13.5">
      <c r="A14" s="2" t="s">
        <v>199</v>
      </c>
      <c r="B14" s="22"/>
      <c r="C14" s="22"/>
      <c r="D14" s="22"/>
      <c r="E14" s="22"/>
      <c r="F14" s="22">
        <v>570013</v>
      </c>
      <c r="G14" s="22"/>
    </row>
    <row r="15" spans="1:7" ht="13.5">
      <c r="A15" s="2" t="s">
        <v>200</v>
      </c>
      <c r="B15" s="22">
        <v>1040005</v>
      </c>
      <c r="C15" s="22">
        <v>1071984</v>
      </c>
      <c r="D15" s="22">
        <v>1090294</v>
      </c>
      <c r="E15" s="22">
        <v>1102967</v>
      </c>
      <c r="F15" s="22">
        <v>1101999</v>
      </c>
      <c r="G15" s="22">
        <v>1112588</v>
      </c>
    </row>
    <row r="16" spans="1:7" ht="13.5">
      <c r="A16" s="2" t="s">
        <v>201</v>
      </c>
      <c r="B16" s="22">
        <v>32318899</v>
      </c>
      <c r="C16" s="22">
        <v>34327871</v>
      </c>
      <c r="D16" s="22">
        <v>34095799</v>
      </c>
      <c r="E16" s="22">
        <v>34315140</v>
      </c>
      <c r="F16" s="22">
        <v>37274725</v>
      </c>
      <c r="G16" s="22">
        <v>38250257</v>
      </c>
    </row>
    <row r="17" spans="1:7" ht="13.5">
      <c r="A17" s="2" t="s">
        <v>202</v>
      </c>
      <c r="B17" s="22"/>
      <c r="C17" s="22">
        <v>4316</v>
      </c>
      <c r="D17" s="22">
        <v>67152</v>
      </c>
      <c r="E17" s="22"/>
      <c r="F17" s="22"/>
      <c r="G17" s="22"/>
    </row>
    <row r="18" spans="1:7" ht="13.5">
      <c r="A18" s="2" t="s">
        <v>203</v>
      </c>
      <c r="B18" s="22">
        <v>11092581</v>
      </c>
      <c r="C18" s="22">
        <v>11468473</v>
      </c>
      <c r="D18" s="22">
        <v>11341400</v>
      </c>
      <c r="E18" s="22">
        <v>11573715</v>
      </c>
      <c r="F18" s="22">
        <v>11450989</v>
      </c>
      <c r="G18" s="22">
        <v>13823728</v>
      </c>
    </row>
    <row r="19" spans="1:7" ht="13.5">
      <c r="A19" s="2" t="s">
        <v>204</v>
      </c>
      <c r="B19" s="22">
        <v>21226317</v>
      </c>
      <c r="C19" s="22">
        <v>22855081</v>
      </c>
      <c r="D19" s="22">
        <v>22687246</v>
      </c>
      <c r="E19" s="22">
        <v>22741425</v>
      </c>
      <c r="F19" s="22">
        <v>25823735</v>
      </c>
      <c r="G19" s="22">
        <v>24426528</v>
      </c>
    </row>
    <row r="20" spans="1:7" ht="13.5">
      <c r="A20" s="6" t="s">
        <v>205</v>
      </c>
      <c r="B20" s="22"/>
      <c r="C20" s="22"/>
      <c r="D20" s="22"/>
      <c r="E20" s="22"/>
      <c r="F20" s="22">
        <v>180329</v>
      </c>
      <c r="G20" s="22">
        <v>693457</v>
      </c>
    </row>
    <row r="21" spans="1:7" ht="13.5">
      <c r="A21" s="6" t="s">
        <v>207</v>
      </c>
      <c r="B21" s="22">
        <v>21226317</v>
      </c>
      <c r="C21" s="22">
        <v>22855081</v>
      </c>
      <c r="D21" s="22">
        <v>22687246</v>
      </c>
      <c r="E21" s="22">
        <v>22741425</v>
      </c>
      <c r="F21" s="22">
        <v>26004065</v>
      </c>
      <c r="G21" s="22">
        <v>25119985</v>
      </c>
    </row>
    <row r="22" spans="1:7" ht="13.5">
      <c r="A22" s="7" t="s">
        <v>208</v>
      </c>
      <c r="B22" s="22">
        <v>29540419</v>
      </c>
      <c r="C22" s="22">
        <v>27131814</v>
      </c>
      <c r="D22" s="22">
        <v>26540982</v>
      </c>
      <c r="E22" s="22">
        <v>26895422</v>
      </c>
      <c r="F22" s="22">
        <v>27648543</v>
      </c>
      <c r="G22" s="22">
        <v>31824793</v>
      </c>
    </row>
    <row r="23" spans="1:7" ht="13.5">
      <c r="A23" s="6" t="s">
        <v>209</v>
      </c>
      <c r="B23" s="22">
        <v>4624575</v>
      </c>
      <c r="C23" s="22">
        <v>4573847</v>
      </c>
      <c r="D23" s="22">
        <v>3861610</v>
      </c>
      <c r="E23" s="22">
        <v>4073040</v>
      </c>
      <c r="F23" s="22">
        <v>5219848</v>
      </c>
      <c r="G23" s="22">
        <v>6145292</v>
      </c>
    </row>
    <row r="24" spans="1:7" ht="13.5">
      <c r="A24" s="6" t="s">
        <v>210</v>
      </c>
      <c r="B24" s="22">
        <v>111321</v>
      </c>
      <c r="C24" s="22">
        <v>78585</v>
      </c>
      <c r="D24" s="22">
        <v>98390</v>
      </c>
      <c r="E24" s="22">
        <v>101178</v>
      </c>
      <c r="F24" s="22">
        <v>132573</v>
      </c>
      <c r="G24" s="22">
        <v>146399</v>
      </c>
    </row>
    <row r="25" spans="1:7" ht="13.5">
      <c r="A25" s="6" t="s">
        <v>211</v>
      </c>
      <c r="B25" s="22">
        <v>4989273</v>
      </c>
      <c r="C25" s="22">
        <v>4633285</v>
      </c>
      <c r="D25" s="22">
        <v>4533036</v>
      </c>
      <c r="E25" s="22">
        <v>4984139</v>
      </c>
      <c r="F25" s="22">
        <v>5856154</v>
      </c>
      <c r="G25" s="22">
        <v>5719586</v>
      </c>
    </row>
    <row r="26" spans="1:7" ht="13.5">
      <c r="A26" s="6" t="s">
        <v>212</v>
      </c>
      <c r="B26" s="22">
        <v>1992192</v>
      </c>
      <c r="C26" s="22">
        <v>1969861</v>
      </c>
      <c r="D26" s="22">
        <v>1855399</v>
      </c>
      <c r="E26" s="22">
        <v>1512895</v>
      </c>
      <c r="F26" s="22">
        <v>1494647</v>
      </c>
      <c r="G26" s="22">
        <v>1428007</v>
      </c>
    </row>
    <row r="27" spans="1:7" ht="13.5">
      <c r="A27" s="6" t="s">
        <v>213</v>
      </c>
      <c r="B27" s="22"/>
      <c r="C27" s="22"/>
      <c r="D27" s="22">
        <v>148000</v>
      </c>
      <c r="E27" s="22">
        <v>142000</v>
      </c>
      <c r="F27" s="22">
        <v>212000</v>
      </c>
      <c r="G27" s="22">
        <v>257000</v>
      </c>
    </row>
    <row r="28" spans="1:7" ht="13.5">
      <c r="A28" s="6" t="s">
        <v>214</v>
      </c>
      <c r="B28" s="22">
        <v>140386</v>
      </c>
      <c r="C28" s="22">
        <v>180504</v>
      </c>
      <c r="D28" s="22">
        <v>167122</v>
      </c>
      <c r="E28" s="22">
        <v>324358</v>
      </c>
      <c r="F28" s="22">
        <v>192815</v>
      </c>
      <c r="G28" s="22">
        <v>179230</v>
      </c>
    </row>
    <row r="29" spans="1:7" ht="13.5">
      <c r="A29" s="6" t="s">
        <v>215</v>
      </c>
      <c r="B29" s="22">
        <v>6779128</v>
      </c>
      <c r="C29" s="22">
        <v>6686472</v>
      </c>
      <c r="D29" s="22">
        <v>7013825</v>
      </c>
      <c r="E29" s="22">
        <v>7196600</v>
      </c>
      <c r="F29" s="22">
        <v>7260940</v>
      </c>
      <c r="G29" s="22">
        <v>6770353</v>
      </c>
    </row>
    <row r="30" spans="1:7" ht="13.5">
      <c r="A30" s="6" t="s">
        <v>216</v>
      </c>
      <c r="B30" s="22">
        <v>888315</v>
      </c>
      <c r="C30" s="22">
        <v>558460</v>
      </c>
      <c r="D30" s="22">
        <v>543008</v>
      </c>
      <c r="E30" s="22">
        <v>472462</v>
      </c>
      <c r="F30" s="22">
        <v>697427</v>
      </c>
      <c r="G30" s="22">
        <v>667675</v>
      </c>
    </row>
    <row r="31" spans="1:7" ht="13.5">
      <c r="A31" s="6" t="s">
        <v>217</v>
      </c>
      <c r="B31" s="22">
        <v>1265458</v>
      </c>
      <c r="C31" s="22">
        <v>1241326</v>
      </c>
      <c r="D31" s="22">
        <v>1323261</v>
      </c>
      <c r="E31" s="22">
        <v>1382660</v>
      </c>
      <c r="F31" s="22">
        <v>1560206</v>
      </c>
      <c r="G31" s="22">
        <v>1449489</v>
      </c>
    </row>
    <row r="32" spans="1:7" ht="13.5">
      <c r="A32" s="6" t="s">
        <v>219</v>
      </c>
      <c r="B32" s="22">
        <v>1465428</v>
      </c>
      <c r="C32" s="22">
        <v>1291361</v>
      </c>
      <c r="D32" s="22">
        <v>1301617</v>
      </c>
      <c r="E32" s="22">
        <v>1399732</v>
      </c>
      <c r="F32" s="22">
        <v>1675724</v>
      </c>
      <c r="G32" s="22">
        <v>1768380</v>
      </c>
    </row>
    <row r="33" spans="1:7" ht="13.5">
      <c r="A33" s="6" t="s">
        <v>220</v>
      </c>
      <c r="B33" s="22">
        <v>1177480</v>
      </c>
      <c r="C33" s="22">
        <v>1146267</v>
      </c>
      <c r="D33" s="22">
        <v>1016202</v>
      </c>
      <c r="E33" s="22">
        <v>971947</v>
      </c>
      <c r="F33" s="22">
        <v>1014576</v>
      </c>
      <c r="G33" s="22">
        <v>989038</v>
      </c>
    </row>
    <row r="34" spans="1:7" ht="13.5">
      <c r="A34" s="6" t="s">
        <v>222</v>
      </c>
      <c r="B34" s="22">
        <v>3323713</v>
      </c>
      <c r="C34" s="22">
        <v>3204332</v>
      </c>
      <c r="D34" s="22">
        <v>3059704</v>
      </c>
      <c r="E34" s="22">
        <v>2890503</v>
      </c>
      <c r="F34" s="22">
        <v>3214782</v>
      </c>
      <c r="G34" s="22">
        <v>3124161</v>
      </c>
    </row>
    <row r="35" spans="1:7" ht="13.5">
      <c r="A35" s="6" t="s">
        <v>223</v>
      </c>
      <c r="B35" s="22">
        <v>26757275</v>
      </c>
      <c r="C35" s="22">
        <v>25564306</v>
      </c>
      <c r="D35" s="22">
        <v>24921176</v>
      </c>
      <c r="E35" s="22">
        <v>25451519</v>
      </c>
      <c r="F35" s="22">
        <v>28531695</v>
      </c>
      <c r="G35" s="22">
        <v>28644614</v>
      </c>
    </row>
    <row r="36" spans="1:7" ht="14.25" thickBot="1">
      <c r="A36" s="25" t="s">
        <v>224</v>
      </c>
      <c r="B36" s="23">
        <v>2783143</v>
      </c>
      <c r="C36" s="23">
        <v>1567508</v>
      </c>
      <c r="D36" s="23">
        <v>1619805</v>
      </c>
      <c r="E36" s="23">
        <v>1443903</v>
      </c>
      <c r="F36" s="23">
        <v>-883152</v>
      </c>
      <c r="G36" s="23">
        <v>3180178</v>
      </c>
    </row>
    <row r="37" spans="1:7" ht="14.25" thickTop="1">
      <c r="A37" s="6" t="s">
        <v>225</v>
      </c>
      <c r="B37" s="22">
        <v>33642</v>
      </c>
      <c r="C37" s="22">
        <v>33862</v>
      </c>
      <c r="D37" s="22">
        <v>33677</v>
      </c>
      <c r="E37" s="22">
        <v>38370</v>
      </c>
      <c r="F37" s="22">
        <v>31254</v>
      </c>
      <c r="G37" s="22">
        <v>24508</v>
      </c>
    </row>
    <row r="38" spans="1:7" ht="13.5">
      <c r="A38" s="6" t="s">
        <v>226</v>
      </c>
      <c r="B38" s="22">
        <v>231</v>
      </c>
      <c r="C38" s="22">
        <v>232</v>
      </c>
      <c r="D38" s="22">
        <v>237</v>
      </c>
      <c r="E38" s="22">
        <v>231</v>
      </c>
      <c r="F38" s="22">
        <v>225</v>
      </c>
      <c r="G38" s="22">
        <v>209</v>
      </c>
    </row>
    <row r="39" spans="1:7" ht="13.5">
      <c r="A39" s="6" t="s">
        <v>227</v>
      </c>
      <c r="B39" s="22">
        <v>18985</v>
      </c>
      <c r="C39" s="22">
        <v>6149</v>
      </c>
      <c r="D39" s="22">
        <v>13969</v>
      </c>
      <c r="E39" s="22">
        <v>31186</v>
      </c>
      <c r="F39" s="22">
        <v>32258</v>
      </c>
      <c r="G39" s="22">
        <v>31651</v>
      </c>
    </row>
    <row r="40" spans="1:7" ht="13.5">
      <c r="A40" s="6" t="s">
        <v>228</v>
      </c>
      <c r="B40" s="22"/>
      <c r="C40" s="22"/>
      <c r="D40" s="22"/>
      <c r="E40" s="22"/>
      <c r="F40" s="22"/>
      <c r="G40" s="22">
        <v>42846</v>
      </c>
    </row>
    <row r="41" spans="1:7" ht="13.5">
      <c r="A41" s="6" t="s">
        <v>229</v>
      </c>
      <c r="B41" s="22">
        <v>5144</v>
      </c>
      <c r="C41" s="22">
        <v>7193</v>
      </c>
      <c r="D41" s="22">
        <v>10198</v>
      </c>
      <c r="E41" s="22">
        <v>11473</v>
      </c>
      <c r="F41" s="22">
        <v>18300</v>
      </c>
      <c r="G41" s="22">
        <v>31696</v>
      </c>
    </row>
    <row r="42" spans="1:7" ht="13.5">
      <c r="A42" s="6" t="s">
        <v>230</v>
      </c>
      <c r="B42" s="22">
        <v>347133</v>
      </c>
      <c r="C42" s="22">
        <v>312323</v>
      </c>
      <c r="D42" s="22">
        <v>306827</v>
      </c>
      <c r="E42" s="22">
        <v>290275</v>
      </c>
      <c r="F42" s="22">
        <v>250992</v>
      </c>
      <c r="G42" s="22">
        <v>203312</v>
      </c>
    </row>
    <row r="43" spans="1:7" ht="13.5">
      <c r="A43" s="6" t="s">
        <v>231</v>
      </c>
      <c r="B43" s="22">
        <v>908</v>
      </c>
      <c r="C43" s="22">
        <v>54496</v>
      </c>
      <c r="D43" s="22"/>
      <c r="E43" s="22"/>
      <c r="F43" s="22"/>
      <c r="G43" s="22"/>
    </row>
    <row r="44" spans="1:7" ht="13.5">
      <c r="A44" s="6" t="s">
        <v>232</v>
      </c>
      <c r="B44" s="22">
        <v>1436</v>
      </c>
      <c r="C44" s="22"/>
      <c r="D44" s="22"/>
      <c r="E44" s="22"/>
      <c r="F44" s="22"/>
      <c r="G44" s="22"/>
    </row>
    <row r="45" spans="1:7" ht="13.5">
      <c r="A45" s="6" t="s">
        <v>99</v>
      </c>
      <c r="B45" s="22">
        <v>105352</v>
      </c>
      <c r="C45" s="22">
        <v>60088</v>
      </c>
      <c r="D45" s="22">
        <v>76522</v>
      </c>
      <c r="E45" s="22">
        <v>65583</v>
      </c>
      <c r="F45" s="22">
        <v>51036</v>
      </c>
      <c r="G45" s="22">
        <v>79512</v>
      </c>
    </row>
    <row r="46" spans="1:7" ht="13.5">
      <c r="A46" s="6" t="s">
        <v>233</v>
      </c>
      <c r="B46" s="22">
        <v>512833</v>
      </c>
      <c r="C46" s="22">
        <v>474345</v>
      </c>
      <c r="D46" s="22">
        <v>441433</v>
      </c>
      <c r="E46" s="22">
        <v>437120</v>
      </c>
      <c r="F46" s="22">
        <v>384066</v>
      </c>
      <c r="G46" s="22">
        <v>413737</v>
      </c>
    </row>
    <row r="47" spans="1:7" ht="13.5">
      <c r="A47" s="6" t="s">
        <v>234</v>
      </c>
      <c r="B47" s="22">
        <v>52740</v>
      </c>
      <c r="C47" s="22">
        <v>71539</v>
      </c>
      <c r="D47" s="22">
        <v>84490</v>
      </c>
      <c r="E47" s="22">
        <v>117981</v>
      </c>
      <c r="F47" s="22">
        <v>123087</v>
      </c>
      <c r="G47" s="22">
        <v>141608</v>
      </c>
    </row>
    <row r="48" spans="1:7" ht="13.5">
      <c r="A48" s="6" t="s">
        <v>235</v>
      </c>
      <c r="B48" s="22">
        <v>134683</v>
      </c>
      <c r="C48" s="22">
        <v>104776</v>
      </c>
      <c r="D48" s="22">
        <v>117178</v>
      </c>
      <c r="E48" s="22">
        <v>99115</v>
      </c>
      <c r="F48" s="22">
        <v>90685</v>
      </c>
      <c r="G48" s="22">
        <v>60281</v>
      </c>
    </row>
    <row r="49" spans="1:7" ht="13.5">
      <c r="A49" s="6" t="s">
        <v>236</v>
      </c>
      <c r="B49" s="22"/>
      <c r="C49" s="22">
        <v>6037</v>
      </c>
      <c r="D49" s="22">
        <v>14159</v>
      </c>
      <c r="E49" s="22"/>
      <c r="F49" s="22"/>
      <c r="G49" s="22"/>
    </row>
    <row r="50" spans="1:7" ht="13.5">
      <c r="A50" s="6" t="s">
        <v>99</v>
      </c>
      <c r="B50" s="22">
        <v>4819</v>
      </c>
      <c r="C50" s="22">
        <v>44514</v>
      </c>
      <c r="D50" s="22">
        <v>16894</v>
      </c>
      <c r="E50" s="22">
        <v>16277</v>
      </c>
      <c r="F50" s="22">
        <v>13774</v>
      </c>
      <c r="G50" s="22">
        <v>9845</v>
      </c>
    </row>
    <row r="51" spans="1:7" ht="13.5">
      <c r="A51" s="6" t="s">
        <v>237</v>
      </c>
      <c r="B51" s="22">
        <v>192244</v>
      </c>
      <c r="C51" s="22">
        <v>226866</v>
      </c>
      <c r="D51" s="22">
        <v>232723</v>
      </c>
      <c r="E51" s="22">
        <v>233374</v>
      </c>
      <c r="F51" s="22">
        <v>227547</v>
      </c>
      <c r="G51" s="22">
        <v>211736</v>
      </c>
    </row>
    <row r="52" spans="1:7" ht="14.25" thickBot="1">
      <c r="A52" s="25" t="s">
        <v>238</v>
      </c>
      <c r="B52" s="23">
        <v>3103732</v>
      </c>
      <c r="C52" s="23">
        <v>1814987</v>
      </c>
      <c r="D52" s="23">
        <v>1828515</v>
      </c>
      <c r="E52" s="23">
        <v>1647648</v>
      </c>
      <c r="F52" s="23">
        <v>-726633</v>
      </c>
      <c r="G52" s="23">
        <v>3382180</v>
      </c>
    </row>
    <row r="53" spans="1:7" ht="14.25" thickTop="1">
      <c r="A53" s="6" t="s">
        <v>239</v>
      </c>
      <c r="B53" s="22"/>
      <c r="C53" s="22">
        <v>34</v>
      </c>
      <c r="D53" s="22">
        <v>3490</v>
      </c>
      <c r="E53" s="22">
        <v>1884</v>
      </c>
      <c r="F53" s="22">
        <v>5309</v>
      </c>
      <c r="G53" s="22">
        <v>1259</v>
      </c>
    </row>
    <row r="54" spans="1:7" ht="13.5">
      <c r="A54" s="6" t="s">
        <v>240</v>
      </c>
      <c r="B54" s="22"/>
      <c r="C54" s="22"/>
      <c r="D54" s="22"/>
      <c r="E54" s="22">
        <v>62</v>
      </c>
      <c r="F54" s="22"/>
      <c r="G54" s="22"/>
    </row>
    <row r="55" spans="1:7" ht="13.5">
      <c r="A55" s="6" t="s">
        <v>232</v>
      </c>
      <c r="B55" s="22"/>
      <c r="C55" s="22"/>
      <c r="D55" s="22"/>
      <c r="E55" s="22">
        <v>10062</v>
      </c>
      <c r="F55" s="22">
        <v>25791</v>
      </c>
      <c r="G55" s="22">
        <v>7076</v>
      </c>
    </row>
    <row r="56" spans="1:7" ht="13.5">
      <c r="A56" s="6" t="s">
        <v>241</v>
      </c>
      <c r="B56" s="22"/>
      <c r="C56" s="22"/>
      <c r="D56" s="22"/>
      <c r="E56" s="22">
        <v>96533</v>
      </c>
      <c r="F56" s="22">
        <v>116758</v>
      </c>
      <c r="G56" s="22"/>
    </row>
    <row r="57" spans="1:7" ht="13.5">
      <c r="A57" s="6" t="s">
        <v>242</v>
      </c>
      <c r="B57" s="22"/>
      <c r="C57" s="22"/>
      <c r="D57" s="22"/>
      <c r="E57" s="22">
        <v>168034</v>
      </c>
      <c r="F57" s="22"/>
      <c r="G57" s="22"/>
    </row>
    <row r="58" spans="1:7" ht="13.5">
      <c r="A58" s="6" t="s">
        <v>243</v>
      </c>
      <c r="B58" s="22"/>
      <c r="C58" s="22">
        <v>19422</v>
      </c>
      <c r="D58" s="22">
        <v>30522</v>
      </c>
      <c r="E58" s="22"/>
      <c r="F58" s="22">
        <v>58076</v>
      </c>
      <c r="G58" s="22"/>
    </row>
    <row r="59" spans="1:7" ht="13.5">
      <c r="A59" s="6" t="s">
        <v>244</v>
      </c>
      <c r="B59" s="22"/>
      <c r="C59" s="22"/>
      <c r="D59" s="22"/>
      <c r="E59" s="22"/>
      <c r="F59" s="22"/>
      <c r="G59" s="22">
        <v>51274</v>
      </c>
    </row>
    <row r="60" spans="1:7" ht="13.5">
      <c r="A60" s="6" t="s">
        <v>245</v>
      </c>
      <c r="B60" s="22"/>
      <c r="C60" s="22"/>
      <c r="D60" s="22"/>
      <c r="E60" s="22"/>
      <c r="F60" s="22"/>
      <c r="G60" s="22">
        <v>198033</v>
      </c>
    </row>
    <row r="61" spans="1:7" ht="13.5">
      <c r="A61" s="6" t="s">
        <v>246</v>
      </c>
      <c r="B61" s="22"/>
      <c r="C61" s="22">
        <v>19456</v>
      </c>
      <c r="D61" s="22">
        <v>34012</v>
      </c>
      <c r="E61" s="22">
        <v>276576</v>
      </c>
      <c r="F61" s="22">
        <v>205934</v>
      </c>
      <c r="G61" s="22">
        <v>257643</v>
      </c>
    </row>
    <row r="62" spans="1:7" ht="13.5">
      <c r="A62" s="6" t="s">
        <v>247</v>
      </c>
      <c r="B62" s="22">
        <v>37319</v>
      </c>
      <c r="C62" s="22"/>
      <c r="D62" s="22">
        <v>128393</v>
      </c>
      <c r="E62" s="22">
        <v>1529</v>
      </c>
      <c r="F62" s="22">
        <v>77117</v>
      </c>
      <c r="G62" s="22">
        <v>10781</v>
      </c>
    </row>
    <row r="63" spans="1:7" ht="13.5">
      <c r="A63" s="6" t="s">
        <v>248</v>
      </c>
      <c r="B63" s="22">
        <v>369</v>
      </c>
      <c r="C63" s="22"/>
      <c r="D63" s="22"/>
      <c r="E63" s="22"/>
      <c r="F63" s="22"/>
      <c r="G63" s="22"/>
    </row>
    <row r="64" spans="1:7" ht="13.5">
      <c r="A64" s="6" t="s">
        <v>249</v>
      </c>
      <c r="B64" s="22"/>
      <c r="C64" s="22"/>
      <c r="D64" s="22"/>
      <c r="E64" s="22">
        <v>153000</v>
      </c>
      <c r="F64" s="22">
        <v>290000</v>
      </c>
      <c r="G64" s="22">
        <v>759164</v>
      </c>
    </row>
    <row r="65" spans="1:7" ht="13.5">
      <c r="A65" s="6" t="s">
        <v>250</v>
      </c>
      <c r="B65" s="22">
        <v>189164</v>
      </c>
      <c r="C65" s="22">
        <v>139242</v>
      </c>
      <c r="D65" s="22">
        <v>82729</v>
      </c>
      <c r="E65" s="22">
        <v>174715</v>
      </c>
      <c r="F65" s="22">
        <v>391497</v>
      </c>
      <c r="G65" s="22">
        <v>505992</v>
      </c>
    </row>
    <row r="66" spans="1:7" ht="13.5">
      <c r="A66" s="6" t="s">
        <v>252</v>
      </c>
      <c r="B66" s="22">
        <v>202894</v>
      </c>
      <c r="C66" s="22">
        <v>295669</v>
      </c>
      <c r="D66" s="22">
        <v>563871</v>
      </c>
      <c r="E66" s="22">
        <v>803825</v>
      </c>
      <c r="F66" s="22">
        <v>3927349</v>
      </c>
      <c r="G66" s="22">
        <v>453983</v>
      </c>
    </row>
    <row r="67" spans="1:7" ht="13.5">
      <c r="A67" s="6" t="s">
        <v>253</v>
      </c>
      <c r="B67" s="22">
        <v>51645</v>
      </c>
      <c r="C67" s="22"/>
      <c r="D67" s="22"/>
      <c r="E67" s="22"/>
      <c r="F67" s="22">
        <v>37142</v>
      </c>
      <c r="G67" s="22"/>
    </row>
    <row r="68" spans="1:7" ht="13.5">
      <c r="A68" s="6" t="s">
        <v>254</v>
      </c>
      <c r="B68" s="22">
        <v>203572</v>
      </c>
      <c r="C68" s="22">
        <v>13104</v>
      </c>
      <c r="D68" s="22">
        <v>189561</v>
      </c>
      <c r="E68" s="22">
        <v>181050</v>
      </c>
      <c r="F68" s="22">
        <v>96842</v>
      </c>
      <c r="G68" s="22"/>
    </row>
    <row r="69" spans="1:7" ht="13.5">
      <c r="A69" s="6" t="s">
        <v>255</v>
      </c>
      <c r="B69" s="22"/>
      <c r="C69" s="22"/>
      <c r="D69" s="22"/>
      <c r="E69" s="22"/>
      <c r="F69" s="22">
        <v>306931</v>
      </c>
      <c r="G69" s="22"/>
    </row>
    <row r="70" spans="1:7" ht="13.5">
      <c r="A70" s="6" t="s">
        <v>256</v>
      </c>
      <c r="B70" s="22"/>
      <c r="C70" s="22">
        <v>12502</v>
      </c>
      <c r="D70" s="22">
        <v>150479</v>
      </c>
      <c r="E70" s="22"/>
      <c r="F70" s="22"/>
      <c r="G70" s="22"/>
    </row>
    <row r="71" spans="1:7" ht="13.5">
      <c r="A71" s="6" t="s">
        <v>99</v>
      </c>
      <c r="B71" s="22"/>
      <c r="C71" s="22">
        <v>25102</v>
      </c>
      <c r="D71" s="22">
        <v>604</v>
      </c>
      <c r="E71" s="22">
        <v>31873</v>
      </c>
      <c r="F71" s="22">
        <v>10954</v>
      </c>
      <c r="G71" s="22"/>
    </row>
    <row r="72" spans="1:7" ht="13.5">
      <c r="A72" s="6" t="s">
        <v>257</v>
      </c>
      <c r="B72" s="22">
        <v>684965</v>
      </c>
      <c r="C72" s="22">
        <v>485620</v>
      </c>
      <c r="D72" s="22">
        <v>1788024</v>
      </c>
      <c r="E72" s="22">
        <v>1345995</v>
      </c>
      <c r="F72" s="22">
        <v>5137836</v>
      </c>
      <c r="G72" s="22">
        <v>1729921</v>
      </c>
    </row>
    <row r="73" spans="1:7" ht="13.5">
      <c r="A73" s="7" t="s">
        <v>258</v>
      </c>
      <c r="B73" s="22">
        <v>2418767</v>
      </c>
      <c r="C73" s="22">
        <v>1348823</v>
      </c>
      <c r="D73" s="22">
        <v>74503</v>
      </c>
      <c r="E73" s="22">
        <v>578229</v>
      </c>
      <c r="F73" s="22">
        <v>-5658534</v>
      </c>
      <c r="G73" s="22">
        <v>1909902</v>
      </c>
    </row>
    <row r="74" spans="1:7" ht="13.5">
      <c r="A74" s="7" t="s">
        <v>259</v>
      </c>
      <c r="B74" s="22">
        <v>1220157</v>
      </c>
      <c r="C74" s="22">
        <v>662062</v>
      </c>
      <c r="D74" s="22">
        <v>228408</v>
      </c>
      <c r="E74" s="22">
        <v>159779</v>
      </c>
      <c r="F74" s="22">
        <v>146412</v>
      </c>
      <c r="G74" s="22">
        <v>1412014</v>
      </c>
    </row>
    <row r="75" spans="1:7" ht="13.5">
      <c r="A75" s="7" t="s">
        <v>260</v>
      </c>
      <c r="B75" s="22">
        <v>-644325</v>
      </c>
      <c r="C75" s="22">
        <v>438465</v>
      </c>
      <c r="D75" s="22">
        <v>328289</v>
      </c>
      <c r="E75" s="22">
        <v>369730</v>
      </c>
      <c r="F75" s="22">
        <v>-974563</v>
      </c>
      <c r="G75" s="22">
        <v>-308066</v>
      </c>
    </row>
    <row r="76" spans="1:7" ht="13.5">
      <c r="A76" s="7" t="s">
        <v>261</v>
      </c>
      <c r="B76" s="22">
        <v>575831</v>
      </c>
      <c r="C76" s="22">
        <v>1100528</v>
      </c>
      <c r="D76" s="22">
        <v>556697</v>
      </c>
      <c r="E76" s="22">
        <v>529509</v>
      </c>
      <c r="F76" s="22">
        <v>-828150</v>
      </c>
      <c r="G76" s="22">
        <v>1103947</v>
      </c>
    </row>
    <row r="77" spans="1:7" ht="14.25" thickBot="1">
      <c r="A77" s="7" t="s">
        <v>262</v>
      </c>
      <c r="B77" s="22">
        <v>1842935</v>
      </c>
      <c r="C77" s="22">
        <v>248295</v>
      </c>
      <c r="D77" s="22">
        <v>-482194</v>
      </c>
      <c r="E77" s="22">
        <v>48720</v>
      </c>
      <c r="F77" s="22">
        <v>-4830384</v>
      </c>
      <c r="G77" s="22">
        <v>805954</v>
      </c>
    </row>
    <row r="78" spans="1:7" ht="14.25" thickTop="1">
      <c r="A78" s="8"/>
      <c r="B78" s="24"/>
      <c r="C78" s="24"/>
      <c r="D78" s="24"/>
      <c r="E78" s="24"/>
      <c r="F78" s="24"/>
      <c r="G78" s="24"/>
    </row>
    <row r="80" ht="13.5">
      <c r="A80" s="20" t="s">
        <v>188</v>
      </c>
    </row>
    <row r="81" ht="13.5">
      <c r="A81" s="20" t="s">
        <v>189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11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184</v>
      </c>
      <c r="B2" s="14">
        <v>7416</v>
      </c>
      <c r="C2" s="14"/>
      <c r="D2" s="14"/>
      <c r="E2" s="14"/>
      <c r="F2" s="14"/>
      <c r="G2" s="14"/>
    </row>
    <row r="3" spans="1:7" ht="14.25" thickBot="1">
      <c r="A3" s="11" t="s">
        <v>185</v>
      </c>
      <c r="B3" s="1" t="s">
        <v>186</v>
      </c>
      <c r="C3" s="1"/>
      <c r="D3" s="1"/>
      <c r="E3" s="1"/>
      <c r="F3" s="1"/>
      <c r="G3" s="1"/>
    </row>
    <row r="4" spans="1:7" ht="14.25" thickTop="1">
      <c r="A4" s="10" t="s">
        <v>66</v>
      </c>
      <c r="B4" s="15" t="str">
        <f>HYPERLINK("http://www.kabupro.jp/mark/20130628/S000DPRT.htm","有価証券報告書")</f>
        <v>有価証券報告書</v>
      </c>
      <c r="C4" s="15" t="str">
        <f>HYPERLINK("http://www.kabupro.jp/mark/20130628/S000DPRT.htm","有価証券報告書")</f>
        <v>有価証券報告書</v>
      </c>
      <c r="D4" s="15" t="str">
        <f>HYPERLINK("http://www.kabupro.jp/mark/20121114/S000CBEF.htm","訂正有価証券報告書")</f>
        <v>訂正有価証券報告書</v>
      </c>
      <c r="E4" s="15" t="str">
        <f>HYPERLINK("http://www.kabupro.jp/mark/20110629/S0008PNH.htm","有価証券報告書")</f>
        <v>有価証券報告書</v>
      </c>
      <c r="F4" s="15" t="str">
        <f>HYPERLINK("http://www.kabupro.jp/mark/20090629/S0003F4I.htm","有価証券報告書")</f>
        <v>有価証券報告書</v>
      </c>
      <c r="G4" s="15" t="str">
        <f>HYPERLINK("http://www.kabupro.jp/mark/20090629/S0003F4I.htm","有価証券報告書")</f>
        <v>有価証券報告書</v>
      </c>
    </row>
    <row r="5" spans="1:7" ht="14.25" thickBot="1">
      <c r="A5" s="11" t="s">
        <v>67</v>
      </c>
      <c r="B5" s="1" t="s">
        <v>73</v>
      </c>
      <c r="C5" s="1" t="s">
        <v>73</v>
      </c>
      <c r="D5" s="1" t="s">
        <v>77</v>
      </c>
      <c r="E5" s="1" t="s">
        <v>79</v>
      </c>
      <c r="F5" s="1" t="s">
        <v>81</v>
      </c>
      <c r="G5" s="1" t="s">
        <v>81</v>
      </c>
    </row>
    <row r="6" spans="1:7" ht="15" thickBot="1" thickTop="1">
      <c r="A6" s="10" t="s">
        <v>68</v>
      </c>
      <c r="B6" s="18" t="s">
        <v>187</v>
      </c>
      <c r="C6" s="19"/>
      <c r="D6" s="19"/>
      <c r="E6" s="19"/>
      <c r="F6" s="19"/>
      <c r="G6" s="19"/>
    </row>
    <row r="7" spans="1:7" ht="14.25" thickTop="1">
      <c r="A7" s="12" t="s">
        <v>69</v>
      </c>
      <c r="B7" s="16" t="s">
        <v>74</v>
      </c>
      <c r="C7" s="16" t="s">
        <v>74</v>
      </c>
      <c r="D7" s="16" t="s">
        <v>74</v>
      </c>
      <c r="E7" s="16" t="s">
        <v>74</v>
      </c>
      <c r="F7" s="16" t="s">
        <v>74</v>
      </c>
      <c r="G7" s="16" t="s">
        <v>74</v>
      </c>
    </row>
    <row r="8" spans="1:7" ht="13.5">
      <c r="A8" s="13" t="s">
        <v>70</v>
      </c>
      <c r="B8" s="17"/>
      <c r="C8" s="17"/>
      <c r="D8" s="17"/>
      <c r="E8" s="17"/>
      <c r="F8" s="17"/>
      <c r="G8" s="17"/>
    </row>
    <row r="9" spans="1:7" ht="13.5">
      <c r="A9" s="13" t="s">
        <v>71</v>
      </c>
      <c r="B9" s="17" t="s">
        <v>75</v>
      </c>
      <c r="C9" s="17" t="s">
        <v>76</v>
      </c>
      <c r="D9" s="17" t="s">
        <v>78</v>
      </c>
      <c r="E9" s="17" t="s">
        <v>80</v>
      </c>
      <c r="F9" s="17" t="s">
        <v>82</v>
      </c>
      <c r="G9" s="17" t="s">
        <v>83</v>
      </c>
    </row>
    <row r="10" spans="1:7" ht="14.25" thickBot="1">
      <c r="A10" s="13" t="s">
        <v>72</v>
      </c>
      <c r="B10" s="17" t="s">
        <v>85</v>
      </c>
      <c r="C10" s="17" t="s">
        <v>85</v>
      </c>
      <c r="D10" s="17" t="s">
        <v>85</v>
      </c>
      <c r="E10" s="17" t="s">
        <v>85</v>
      </c>
      <c r="F10" s="17" t="s">
        <v>85</v>
      </c>
      <c r="G10" s="17" t="s">
        <v>85</v>
      </c>
    </row>
    <row r="11" spans="1:7" ht="14.25" thickTop="1">
      <c r="A11" s="9" t="s">
        <v>84</v>
      </c>
      <c r="B11" s="21">
        <v>7485163</v>
      </c>
      <c r="C11" s="21">
        <v>6628971</v>
      </c>
      <c r="D11" s="21">
        <v>6603604</v>
      </c>
      <c r="E11" s="21">
        <v>5923966</v>
      </c>
      <c r="F11" s="21">
        <v>5748503</v>
      </c>
      <c r="G11" s="21">
        <v>4965435</v>
      </c>
    </row>
    <row r="12" spans="1:7" ht="13.5">
      <c r="A12" s="2" t="s">
        <v>86</v>
      </c>
      <c r="B12" s="22">
        <v>4934</v>
      </c>
      <c r="C12" s="22">
        <v>5296</v>
      </c>
      <c r="D12" s="22">
        <v>391</v>
      </c>
      <c r="E12" s="22">
        <v>659</v>
      </c>
      <c r="F12" s="22">
        <v>640</v>
      </c>
      <c r="G12" s="22">
        <v>4630</v>
      </c>
    </row>
    <row r="13" spans="1:7" ht="13.5">
      <c r="A13" s="2" t="s">
        <v>87</v>
      </c>
      <c r="B13" s="22">
        <v>52962</v>
      </c>
      <c r="C13" s="22">
        <v>66767</v>
      </c>
      <c r="D13" s="22">
        <v>69395</v>
      </c>
      <c r="E13" s="22">
        <v>67641</v>
      </c>
      <c r="F13" s="22">
        <v>98888</v>
      </c>
      <c r="G13" s="22">
        <v>84077</v>
      </c>
    </row>
    <row r="14" spans="1:7" ht="13.5">
      <c r="A14" s="2" t="s">
        <v>89</v>
      </c>
      <c r="B14" s="22">
        <v>6001</v>
      </c>
      <c r="C14" s="22"/>
      <c r="D14" s="22"/>
      <c r="E14" s="22"/>
      <c r="F14" s="22"/>
      <c r="G14" s="22">
        <v>9001</v>
      </c>
    </row>
    <row r="15" spans="1:7" ht="13.5">
      <c r="A15" s="2" t="s">
        <v>90</v>
      </c>
      <c r="B15" s="22">
        <v>11092581</v>
      </c>
      <c r="C15" s="22">
        <v>11468473</v>
      </c>
      <c r="D15" s="22">
        <v>11341400</v>
      </c>
      <c r="E15" s="22">
        <v>11573715</v>
      </c>
      <c r="F15" s="22">
        <v>11450989</v>
      </c>
      <c r="G15" s="22">
        <v>13823728</v>
      </c>
    </row>
    <row r="16" spans="1:7" ht="13.5">
      <c r="A16" s="2" t="s">
        <v>92</v>
      </c>
      <c r="B16" s="22">
        <v>52672</v>
      </c>
      <c r="C16" s="22">
        <v>61355</v>
      </c>
      <c r="D16" s="22">
        <v>75312</v>
      </c>
      <c r="E16" s="22">
        <v>79496</v>
      </c>
      <c r="F16" s="22">
        <v>96803</v>
      </c>
      <c r="G16" s="22">
        <v>130637</v>
      </c>
    </row>
    <row r="17" spans="1:7" ht="13.5">
      <c r="A17" s="2" t="s">
        <v>93</v>
      </c>
      <c r="B17" s="22"/>
      <c r="C17" s="22"/>
      <c r="D17" s="22"/>
      <c r="E17" s="22"/>
      <c r="F17" s="22">
        <v>16978</v>
      </c>
      <c r="G17" s="22"/>
    </row>
    <row r="18" spans="1:7" ht="13.5">
      <c r="A18" s="2" t="s">
        <v>94</v>
      </c>
      <c r="B18" s="22">
        <v>621789</v>
      </c>
      <c r="C18" s="22">
        <v>627688</v>
      </c>
      <c r="D18" s="22">
        <v>661498</v>
      </c>
      <c r="E18" s="22">
        <v>659881</v>
      </c>
      <c r="F18" s="22">
        <v>547311</v>
      </c>
      <c r="G18" s="22">
        <v>563212</v>
      </c>
    </row>
    <row r="19" spans="1:7" ht="13.5">
      <c r="A19" s="2" t="s">
        <v>95</v>
      </c>
      <c r="B19" s="22">
        <v>813302</v>
      </c>
      <c r="C19" s="22">
        <v>774285</v>
      </c>
      <c r="D19" s="22">
        <v>902279</v>
      </c>
      <c r="E19" s="22">
        <v>1249106</v>
      </c>
      <c r="F19" s="22">
        <v>1499719</v>
      </c>
      <c r="G19" s="22">
        <v>569210</v>
      </c>
    </row>
    <row r="20" spans="1:7" ht="13.5">
      <c r="A20" s="2" t="s">
        <v>96</v>
      </c>
      <c r="B20" s="22">
        <v>285000</v>
      </c>
      <c r="C20" s="22">
        <v>225000</v>
      </c>
      <c r="D20" s="22">
        <v>85000</v>
      </c>
      <c r="E20" s="22"/>
      <c r="F20" s="22">
        <v>180000</v>
      </c>
      <c r="G20" s="22">
        <v>800000</v>
      </c>
    </row>
    <row r="21" spans="1:7" ht="13.5">
      <c r="A21" s="2" t="s">
        <v>98</v>
      </c>
      <c r="B21" s="22">
        <v>3155195</v>
      </c>
      <c r="C21" s="22">
        <v>3048195</v>
      </c>
      <c r="D21" s="22">
        <v>2505405</v>
      </c>
      <c r="E21" s="22">
        <v>2550213</v>
      </c>
      <c r="F21" s="22">
        <v>2784981</v>
      </c>
      <c r="G21" s="22">
        <v>2702921</v>
      </c>
    </row>
    <row r="22" spans="1:7" ht="13.5">
      <c r="A22" s="2" t="s">
        <v>99</v>
      </c>
      <c r="B22" s="22">
        <v>131520</v>
      </c>
      <c r="C22" s="22">
        <v>85692</v>
      </c>
      <c r="D22" s="22">
        <v>47756</v>
      </c>
      <c r="E22" s="22">
        <v>49433</v>
      </c>
      <c r="F22" s="22">
        <v>585255</v>
      </c>
      <c r="G22" s="22">
        <v>53825</v>
      </c>
    </row>
    <row r="23" spans="1:7" ht="13.5">
      <c r="A23" s="2" t="s">
        <v>100</v>
      </c>
      <c r="B23" s="22">
        <v>-213</v>
      </c>
      <c r="C23" s="22">
        <v>-208</v>
      </c>
      <c r="D23" s="22">
        <v>-196</v>
      </c>
      <c r="E23" s="22">
        <v>-25</v>
      </c>
      <c r="F23" s="22">
        <v>-28</v>
      </c>
      <c r="G23" s="22">
        <v>-33</v>
      </c>
    </row>
    <row r="24" spans="1:7" ht="13.5">
      <c r="A24" s="2" t="s">
        <v>101</v>
      </c>
      <c r="B24" s="22">
        <v>23700911</v>
      </c>
      <c r="C24" s="22">
        <v>22991518</v>
      </c>
      <c r="D24" s="22">
        <v>22291847</v>
      </c>
      <c r="E24" s="22">
        <v>22154089</v>
      </c>
      <c r="F24" s="22">
        <v>23010043</v>
      </c>
      <c r="G24" s="22">
        <v>23706649</v>
      </c>
    </row>
    <row r="25" spans="1:7" ht="13.5">
      <c r="A25" s="3" t="s">
        <v>102</v>
      </c>
      <c r="B25" s="22">
        <v>25019692</v>
      </c>
      <c r="C25" s="22">
        <v>24225810</v>
      </c>
      <c r="D25" s="22">
        <v>24378520</v>
      </c>
      <c r="E25" s="22">
        <v>24661571</v>
      </c>
      <c r="F25" s="22">
        <v>25079920</v>
      </c>
      <c r="G25" s="22">
        <v>25978429</v>
      </c>
    </row>
    <row r="26" spans="1:7" ht="13.5">
      <c r="A26" s="4" t="s">
        <v>103</v>
      </c>
      <c r="B26" s="22">
        <v>-19745137</v>
      </c>
      <c r="C26" s="22">
        <v>-19507180</v>
      </c>
      <c r="D26" s="22">
        <v>-19264422</v>
      </c>
      <c r="E26" s="22">
        <v>-18952878</v>
      </c>
      <c r="F26" s="22">
        <v>-18242382</v>
      </c>
      <c r="G26" s="22">
        <v>-17079185</v>
      </c>
    </row>
    <row r="27" spans="1:7" ht="13.5">
      <c r="A27" s="4" t="s">
        <v>104</v>
      </c>
      <c r="B27" s="22">
        <v>5274554</v>
      </c>
      <c r="C27" s="22">
        <v>4718629</v>
      </c>
      <c r="D27" s="22">
        <v>5114097</v>
      </c>
      <c r="E27" s="22">
        <v>5708692</v>
      </c>
      <c r="F27" s="22">
        <v>6837538</v>
      </c>
      <c r="G27" s="22">
        <v>8899243</v>
      </c>
    </row>
    <row r="28" spans="1:7" ht="13.5">
      <c r="A28" s="3" t="s">
        <v>105</v>
      </c>
      <c r="B28" s="22">
        <v>3937939</v>
      </c>
      <c r="C28" s="22">
        <v>3911996</v>
      </c>
      <c r="D28" s="22">
        <v>4055107</v>
      </c>
      <c r="E28" s="22">
        <v>4130818</v>
      </c>
      <c r="F28" s="22">
        <v>4193364</v>
      </c>
      <c r="G28" s="22">
        <v>4392066</v>
      </c>
    </row>
    <row r="29" spans="1:7" ht="13.5">
      <c r="A29" s="4" t="s">
        <v>103</v>
      </c>
      <c r="B29" s="22">
        <v>-3239215</v>
      </c>
      <c r="C29" s="22">
        <v>-3265607</v>
      </c>
      <c r="D29" s="22">
        <v>-3301969</v>
      </c>
      <c r="E29" s="22">
        <v>-3223015</v>
      </c>
      <c r="F29" s="22">
        <v>-3085489</v>
      </c>
      <c r="G29" s="22">
        <v>-2926772</v>
      </c>
    </row>
    <row r="30" spans="1:7" ht="13.5">
      <c r="A30" s="4" t="s">
        <v>106</v>
      </c>
      <c r="B30" s="22">
        <v>698723</v>
      </c>
      <c r="C30" s="22">
        <v>646388</v>
      </c>
      <c r="D30" s="22">
        <v>753137</v>
      </c>
      <c r="E30" s="22">
        <v>907803</v>
      </c>
      <c r="F30" s="22">
        <v>1107874</v>
      </c>
      <c r="G30" s="22">
        <v>1465293</v>
      </c>
    </row>
    <row r="31" spans="1:7" ht="13.5">
      <c r="A31" s="3" t="s">
        <v>107</v>
      </c>
      <c r="B31" s="22">
        <v>4028</v>
      </c>
      <c r="C31" s="22">
        <v>4028</v>
      </c>
      <c r="D31" s="22">
        <v>4028</v>
      </c>
      <c r="E31" s="22">
        <v>3972</v>
      </c>
      <c r="F31" s="22">
        <v>14296</v>
      </c>
      <c r="G31" s="22">
        <v>14296</v>
      </c>
    </row>
    <row r="32" spans="1:7" ht="13.5">
      <c r="A32" s="4" t="s">
        <v>103</v>
      </c>
      <c r="B32" s="22">
        <v>-3914</v>
      </c>
      <c r="C32" s="22">
        <v>-3761</v>
      </c>
      <c r="D32" s="22">
        <v>-3395</v>
      </c>
      <c r="E32" s="22">
        <v>-3601</v>
      </c>
      <c r="F32" s="22">
        <v>-8280</v>
      </c>
      <c r="G32" s="22">
        <v>-4012</v>
      </c>
    </row>
    <row r="33" spans="1:7" ht="13.5">
      <c r="A33" s="4" t="s">
        <v>108</v>
      </c>
      <c r="B33" s="22">
        <v>113</v>
      </c>
      <c r="C33" s="22">
        <v>267</v>
      </c>
      <c r="D33" s="22">
        <v>633</v>
      </c>
      <c r="E33" s="22">
        <v>371</v>
      </c>
      <c r="F33" s="22">
        <v>6015</v>
      </c>
      <c r="G33" s="22">
        <v>10284</v>
      </c>
    </row>
    <row r="34" spans="1:7" ht="13.5">
      <c r="A34" s="3" t="s">
        <v>109</v>
      </c>
      <c r="B34" s="22">
        <v>2857639</v>
      </c>
      <c r="C34" s="22">
        <v>2800548</v>
      </c>
      <c r="D34" s="22">
        <v>2881425</v>
      </c>
      <c r="E34" s="22">
        <v>3008366</v>
      </c>
      <c r="F34" s="22">
        <v>3154531</v>
      </c>
      <c r="G34" s="22">
        <v>3361154</v>
      </c>
    </row>
    <row r="35" spans="1:7" ht="13.5">
      <c r="A35" s="4" t="s">
        <v>103</v>
      </c>
      <c r="B35" s="22">
        <v>-2420759</v>
      </c>
      <c r="C35" s="22">
        <v>-2483022</v>
      </c>
      <c r="D35" s="22">
        <v>-2547581</v>
      </c>
      <c r="E35" s="22">
        <v>-2561079</v>
      </c>
      <c r="F35" s="22">
        <v>-2486503</v>
      </c>
      <c r="G35" s="22">
        <v>-2444700</v>
      </c>
    </row>
    <row r="36" spans="1:7" ht="13.5">
      <c r="A36" s="4" t="s">
        <v>110</v>
      </c>
      <c r="B36" s="22">
        <v>436880</v>
      </c>
      <c r="C36" s="22">
        <v>317525</v>
      </c>
      <c r="D36" s="22">
        <v>333844</v>
      </c>
      <c r="E36" s="22">
        <v>447286</v>
      </c>
      <c r="F36" s="22">
        <v>668028</v>
      </c>
      <c r="G36" s="22">
        <v>916453</v>
      </c>
    </row>
    <row r="37" spans="1:7" ht="13.5">
      <c r="A37" s="3" t="s">
        <v>111</v>
      </c>
      <c r="B37" s="22">
        <v>11629915</v>
      </c>
      <c r="C37" s="22">
        <v>11657390</v>
      </c>
      <c r="D37" s="22">
        <v>11745287</v>
      </c>
      <c r="E37" s="22">
        <v>12095982</v>
      </c>
      <c r="F37" s="22">
        <v>12285764</v>
      </c>
      <c r="G37" s="22">
        <v>13872682</v>
      </c>
    </row>
    <row r="38" spans="1:7" ht="13.5">
      <c r="A38" s="3" t="s">
        <v>112</v>
      </c>
      <c r="B38" s="22">
        <v>1573984</v>
      </c>
      <c r="C38" s="22">
        <v>608809</v>
      </c>
      <c r="D38" s="22">
        <v>295975</v>
      </c>
      <c r="E38" s="22">
        <v>155199</v>
      </c>
      <c r="F38" s="22">
        <v>136841</v>
      </c>
      <c r="G38" s="22"/>
    </row>
    <row r="39" spans="1:7" ht="13.5">
      <c r="A39" s="4" t="s">
        <v>103</v>
      </c>
      <c r="B39" s="22">
        <v>-364318</v>
      </c>
      <c r="C39" s="22">
        <v>-169423</v>
      </c>
      <c r="D39" s="22">
        <v>-81588</v>
      </c>
      <c r="E39" s="22">
        <v>-34824</v>
      </c>
      <c r="F39" s="22">
        <v>-4517</v>
      </c>
      <c r="G39" s="22"/>
    </row>
    <row r="40" spans="1:7" ht="13.5">
      <c r="A40" s="4" t="s">
        <v>112</v>
      </c>
      <c r="B40" s="22">
        <v>1209666</v>
      </c>
      <c r="C40" s="22">
        <v>439386</v>
      </c>
      <c r="D40" s="22">
        <v>214386</v>
      </c>
      <c r="E40" s="22">
        <v>120374</v>
      </c>
      <c r="F40" s="22">
        <v>132323</v>
      </c>
      <c r="G40" s="22"/>
    </row>
    <row r="41" spans="1:7" ht="13.5">
      <c r="A41" s="3" t="s">
        <v>113</v>
      </c>
      <c r="B41" s="22">
        <v>191116</v>
      </c>
      <c r="C41" s="22">
        <v>215722</v>
      </c>
      <c r="D41" s="22">
        <v>50307</v>
      </c>
      <c r="E41" s="22">
        <v>46673</v>
      </c>
      <c r="F41" s="22">
        <v>85359</v>
      </c>
      <c r="G41" s="22">
        <v>162400</v>
      </c>
    </row>
    <row r="42" spans="1:7" ht="13.5">
      <c r="A42" s="3" t="s">
        <v>116</v>
      </c>
      <c r="B42" s="22">
        <v>19440971</v>
      </c>
      <c r="C42" s="22">
        <v>17995310</v>
      </c>
      <c r="D42" s="22">
        <v>18211694</v>
      </c>
      <c r="E42" s="22">
        <v>19327184</v>
      </c>
      <c r="F42" s="22">
        <v>21122906</v>
      </c>
      <c r="G42" s="22">
        <v>25326358</v>
      </c>
    </row>
    <row r="43" spans="1:7" ht="13.5">
      <c r="A43" s="3" t="s">
        <v>117</v>
      </c>
      <c r="B43" s="22"/>
      <c r="C43" s="22"/>
      <c r="D43" s="22">
        <v>692</v>
      </c>
      <c r="E43" s="22">
        <v>3324</v>
      </c>
      <c r="F43" s="22">
        <v>5540</v>
      </c>
      <c r="G43" s="22"/>
    </row>
    <row r="44" spans="1:7" ht="13.5">
      <c r="A44" s="3" t="s">
        <v>118</v>
      </c>
      <c r="B44" s="22">
        <v>4282</v>
      </c>
      <c r="C44" s="22">
        <v>4169</v>
      </c>
      <c r="D44" s="22">
        <v>2923</v>
      </c>
      <c r="E44" s="22">
        <v>2441</v>
      </c>
      <c r="F44" s="22"/>
      <c r="G44" s="22"/>
    </row>
    <row r="45" spans="1:7" ht="13.5">
      <c r="A45" s="3" t="s">
        <v>119</v>
      </c>
      <c r="B45" s="22">
        <v>145000</v>
      </c>
      <c r="C45" s="22">
        <v>190397</v>
      </c>
      <c r="D45" s="22">
        <v>230876</v>
      </c>
      <c r="E45" s="22">
        <v>159571</v>
      </c>
      <c r="F45" s="22">
        <v>168201</v>
      </c>
      <c r="G45" s="22">
        <v>68906</v>
      </c>
    </row>
    <row r="46" spans="1:7" ht="13.5">
      <c r="A46" s="3" t="s">
        <v>120</v>
      </c>
      <c r="B46" s="22"/>
      <c r="C46" s="22">
        <v>2814</v>
      </c>
      <c r="D46" s="22"/>
      <c r="E46" s="22">
        <v>178919</v>
      </c>
      <c r="F46" s="22">
        <v>122173</v>
      </c>
      <c r="G46" s="22"/>
    </row>
    <row r="47" spans="1:7" ht="13.5">
      <c r="A47" s="3" t="s">
        <v>112</v>
      </c>
      <c r="B47" s="22">
        <v>551275</v>
      </c>
      <c r="C47" s="22">
        <v>573078</v>
      </c>
      <c r="D47" s="22">
        <v>580516</v>
      </c>
      <c r="E47" s="22">
        <v>112735</v>
      </c>
      <c r="F47" s="22">
        <v>37416</v>
      </c>
      <c r="G47" s="22"/>
    </row>
    <row r="48" spans="1:7" ht="13.5">
      <c r="A48" s="3" t="s">
        <v>121</v>
      </c>
      <c r="B48" s="22"/>
      <c r="C48" s="22">
        <v>52765</v>
      </c>
      <c r="D48" s="22">
        <v>52765</v>
      </c>
      <c r="E48" s="22">
        <v>52765</v>
      </c>
      <c r="F48" s="22">
        <v>52725</v>
      </c>
      <c r="G48" s="22">
        <v>53704</v>
      </c>
    </row>
    <row r="49" spans="1:7" ht="13.5">
      <c r="A49" s="3" t="s">
        <v>122</v>
      </c>
      <c r="B49" s="22">
        <v>2162</v>
      </c>
      <c r="C49" s="22">
        <v>2861</v>
      </c>
      <c r="D49" s="22">
        <v>3051</v>
      </c>
      <c r="E49" s="22">
        <v>4190</v>
      </c>
      <c r="F49" s="22">
        <v>4781</v>
      </c>
      <c r="G49" s="22">
        <v>6021</v>
      </c>
    </row>
    <row r="50" spans="1:7" ht="13.5">
      <c r="A50" s="3" t="s">
        <v>124</v>
      </c>
      <c r="B50" s="22">
        <v>702720</v>
      </c>
      <c r="C50" s="22">
        <v>826086</v>
      </c>
      <c r="D50" s="22">
        <v>870825</v>
      </c>
      <c r="E50" s="22">
        <v>513949</v>
      </c>
      <c r="F50" s="22">
        <v>390838</v>
      </c>
      <c r="G50" s="22">
        <v>128631</v>
      </c>
    </row>
    <row r="51" spans="1:7" ht="13.5">
      <c r="A51" s="3" t="s">
        <v>125</v>
      </c>
      <c r="B51" s="22">
        <v>598400</v>
      </c>
      <c r="C51" s="22">
        <v>377974</v>
      </c>
      <c r="D51" s="22">
        <v>299091</v>
      </c>
      <c r="E51" s="22">
        <v>370521</v>
      </c>
      <c r="F51" s="22">
        <v>410365</v>
      </c>
      <c r="G51" s="22">
        <v>454203</v>
      </c>
    </row>
    <row r="52" spans="1:7" ht="13.5">
      <c r="A52" s="3" t="s">
        <v>126</v>
      </c>
      <c r="B52" s="22">
        <v>141000</v>
      </c>
      <c r="C52" s="22">
        <v>141000</v>
      </c>
      <c r="D52" s="22">
        <v>141000</v>
      </c>
      <c r="E52" s="22">
        <v>141000</v>
      </c>
      <c r="F52" s="22">
        <v>294000</v>
      </c>
      <c r="G52" s="22">
        <v>160835</v>
      </c>
    </row>
    <row r="53" spans="1:7" ht="13.5">
      <c r="A53" s="3" t="s">
        <v>127</v>
      </c>
      <c r="B53" s="22">
        <v>160090</v>
      </c>
      <c r="C53" s="22"/>
      <c r="D53" s="22"/>
      <c r="E53" s="22"/>
      <c r="F53" s="22"/>
      <c r="G53" s="22"/>
    </row>
    <row r="54" spans="1:7" ht="13.5">
      <c r="A54" s="3" t="s">
        <v>128</v>
      </c>
      <c r="B54" s="22">
        <v>1522667</v>
      </c>
      <c r="C54" s="22">
        <v>1440497</v>
      </c>
      <c r="D54" s="22">
        <v>1546156</v>
      </c>
      <c r="E54" s="22">
        <v>1594264</v>
      </c>
      <c r="F54" s="22">
        <v>1665649</v>
      </c>
      <c r="G54" s="22">
        <v>1726090</v>
      </c>
    </row>
    <row r="55" spans="1:7" ht="13.5">
      <c r="A55" s="3" t="s">
        <v>129</v>
      </c>
      <c r="B55" s="22">
        <v>360</v>
      </c>
      <c r="C55" s="22">
        <v>260</v>
      </c>
      <c r="D55" s="22">
        <v>570</v>
      </c>
      <c r="E55" s="22">
        <v>920</v>
      </c>
      <c r="F55" s="22">
        <v>740</v>
      </c>
      <c r="G55" s="22"/>
    </row>
    <row r="56" spans="1:7" ht="13.5">
      <c r="A56" s="3" t="s">
        <v>130</v>
      </c>
      <c r="B56" s="22">
        <v>405939</v>
      </c>
      <c r="C56" s="22">
        <v>376581</v>
      </c>
      <c r="D56" s="22">
        <v>467579</v>
      </c>
      <c r="E56" s="22">
        <v>578056</v>
      </c>
      <c r="F56" s="22">
        <v>611328</v>
      </c>
      <c r="G56" s="22">
        <v>626592</v>
      </c>
    </row>
    <row r="57" spans="1:7" ht="13.5">
      <c r="A57" s="3" t="s">
        <v>131</v>
      </c>
      <c r="B57" s="22">
        <v>3013919</v>
      </c>
      <c r="C57" s="22">
        <v>2457729</v>
      </c>
      <c r="D57" s="22">
        <v>2790542</v>
      </c>
      <c r="E57" s="22">
        <v>2797881</v>
      </c>
      <c r="F57" s="22">
        <v>2904882</v>
      </c>
      <c r="G57" s="22">
        <v>2759452</v>
      </c>
    </row>
    <row r="58" spans="1:7" ht="13.5">
      <c r="A58" s="3" t="s">
        <v>132</v>
      </c>
      <c r="B58" s="22">
        <v>6691650</v>
      </c>
      <c r="C58" s="22">
        <v>6347095</v>
      </c>
      <c r="D58" s="22">
        <v>6530072</v>
      </c>
      <c r="E58" s="22">
        <v>6985875</v>
      </c>
      <c r="F58" s="22">
        <v>6798764</v>
      </c>
      <c r="G58" s="22">
        <v>6218874</v>
      </c>
    </row>
    <row r="59" spans="1:7" ht="13.5">
      <c r="A59" s="3" t="s">
        <v>99</v>
      </c>
      <c r="B59" s="22">
        <v>21960</v>
      </c>
      <c r="C59" s="22">
        <v>22104</v>
      </c>
      <c r="D59" s="22">
        <v>33052</v>
      </c>
      <c r="E59" s="22">
        <v>36149</v>
      </c>
      <c r="F59" s="22">
        <v>37766</v>
      </c>
      <c r="G59" s="22">
        <v>53687</v>
      </c>
    </row>
    <row r="60" spans="1:7" ht="13.5">
      <c r="A60" s="3" t="s">
        <v>100</v>
      </c>
      <c r="B60" s="22">
        <v>-28880</v>
      </c>
      <c r="C60" s="22">
        <v>-37696</v>
      </c>
      <c r="D60" s="22">
        <v>-31659</v>
      </c>
      <c r="E60" s="22">
        <v>-18218</v>
      </c>
      <c r="F60" s="22">
        <v>-33253</v>
      </c>
      <c r="G60" s="22">
        <v>-72936</v>
      </c>
    </row>
    <row r="61" spans="1:7" ht="13.5">
      <c r="A61" s="3" t="s">
        <v>133</v>
      </c>
      <c r="B61" s="22">
        <v>12527107</v>
      </c>
      <c r="C61" s="22">
        <v>11125547</v>
      </c>
      <c r="D61" s="22">
        <v>11776406</v>
      </c>
      <c r="E61" s="22">
        <v>12486451</v>
      </c>
      <c r="F61" s="22">
        <v>12690242</v>
      </c>
      <c r="G61" s="22">
        <v>11926799</v>
      </c>
    </row>
    <row r="62" spans="1:7" ht="13.5">
      <c r="A62" s="2" t="s">
        <v>134</v>
      </c>
      <c r="B62" s="22">
        <v>32670799</v>
      </c>
      <c r="C62" s="22">
        <v>29946944</v>
      </c>
      <c r="D62" s="22">
        <v>30858926</v>
      </c>
      <c r="E62" s="22">
        <v>32327585</v>
      </c>
      <c r="F62" s="22">
        <v>34203987</v>
      </c>
      <c r="G62" s="22">
        <v>37381789</v>
      </c>
    </row>
    <row r="63" spans="1:7" ht="14.25" thickBot="1">
      <c r="A63" s="5" t="s">
        <v>136</v>
      </c>
      <c r="B63" s="23">
        <v>56371710</v>
      </c>
      <c r="C63" s="23">
        <v>52938463</v>
      </c>
      <c r="D63" s="23">
        <v>53150774</v>
      </c>
      <c r="E63" s="23">
        <v>54481674</v>
      </c>
      <c r="F63" s="23">
        <v>57214031</v>
      </c>
      <c r="G63" s="23">
        <v>61088439</v>
      </c>
    </row>
    <row r="64" spans="1:7" ht="14.25" thickTop="1">
      <c r="A64" s="2" t="s">
        <v>137</v>
      </c>
      <c r="B64" s="22">
        <v>104264</v>
      </c>
      <c r="C64" s="22">
        <v>102244</v>
      </c>
      <c r="D64" s="22">
        <v>130587</v>
      </c>
      <c r="E64" s="22">
        <v>263246</v>
      </c>
      <c r="F64" s="22">
        <v>158428</v>
      </c>
      <c r="G64" s="22">
        <v>212846</v>
      </c>
    </row>
    <row r="65" spans="1:7" ht="13.5">
      <c r="A65" s="2" t="s">
        <v>138</v>
      </c>
      <c r="B65" s="22">
        <v>6520599</v>
      </c>
      <c r="C65" s="22">
        <v>10191323</v>
      </c>
      <c r="D65" s="22">
        <v>10103197</v>
      </c>
      <c r="E65" s="22">
        <v>10832090</v>
      </c>
      <c r="F65" s="22">
        <v>10764971</v>
      </c>
      <c r="G65" s="22">
        <v>9765543</v>
      </c>
    </row>
    <row r="66" spans="1:7" ht="13.5">
      <c r="A66" s="2" t="s">
        <v>139</v>
      </c>
      <c r="B66" s="22">
        <v>1295036</v>
      </c>
      <c r="C66" s="22">
        <v>809802</v>
      </c>
      <c r="D66" s="22">
        <v>1255232</v>
      </c>
      <c r="E66" s="22">
        <v>1285332</v>
      </c>
      <c r="F66" s="22">
        <v>1924832</v>
      </c>
      <c r="G66" s="22">
        <v>2133122</v>
      </c>
    </row>
    <row r="67" spans="1:7" ht="13.5">
      <c r="A67" s="2" t="s">
        <v>141</v>
      </c>
      <c r="B67" s="22">
        <v>500699</v>
      </c>
      <c r="C67" s="22">
        <v>209641</v>
      </c>
      <c r="D67" s="22">
        <v>209742</v>
      </c>
      <c r="E67" s="22">
        <v>82930</v>
      </c>
      <c r="F67" s="22">
        <v>56993</v>
      </c>
      <c r="G67" s="22"/>
    </row>
    <row r="68" spans="1:7" ht="13.5">
      <c r="A68" s="2" t="s">
        <v>142</v>
      </c>
      <c r="B68" s="22">
        <v>2219149</v>
      </c>
      <c r="C68" s="22">
        <v>1828943</v>
      </c>
      <c r="D68" s="22">
        <v>1631615</v>
      </c>
      <c r="E68" s="22">
        <v>1799631</v>
      </c>
      <c r="F68" s="22">
        <v>2400973</v>
      </c>
      <c r="G68" s="22">
        <v>3412538</v>
      </c>
    </row>
    <row r="69" spans="1:7" ht="13.5">
      <c r="A69" s="2" t="s">
        <v>143</v>
      </c>
      <c r="B69" s="22">
        <v>113454</v>
      </c>
      <c r="C69" s="22">
        <v>66789</v>
      </c>
      <c r="D69" s="22">
        <v>91803</v>
      </c>
      <c r="E69" s="22">
        <v>62302</v>
      </c>
      <c r="F69" s="22">
        <v>64295</v>
      </c>
      <c r="G69" s="22">
        <v>194708</v>
      </c>
    </row>
    <row r="70" spans="1:7" ht="13.5">
      <c r="A70" s="2" t="s">
        <v>144</v>
      </c>
      <c r="B70" s="22">
        <v>1347127</v>
      </c>
      <c r="C70" s="22">
        <v>1005392</v>
      </c>
      <c r="D70" s="22">
        <v>598164</v>
      </c>
      <c r="E70" s="22">
        <v>519473</v>
      </c>
      <c r="F70" s="22">
        <v>547220</v>
      </c>
      <c r="G70" s="22">
        <v>571793</v>
      </c>
    </row>
    <row r="71" spans="1:7" ht="13.5">
      <c r="A71" s="2" t="s">
        <v>145</v>
      </c>
      <c r="B71" s="22">
        <v>937500</v>
      </c>
      <c r="C71" s="22">
        <v>597200</v>
      </c>
      <c r="D71" s="22">
        <v>275908</v>
      </c>
      <c r="E71" s="22">
        <v>194100</v>
      </c>
      <c r="F71" s="22">
        <v>4000</v>
      </c>
      <c r="G71" s="22">
        <v>613000</v>
      </c>
    </row>
    <row r="72" spans="1:7" ht="13.5">
      <c r="A72" s="2" t="s">
        <v>146</v>
      </c>
      <c r="B72" s="22">
        <v>86198</v>
      </c>
      <c r="C72" s="22">
        <v>81992</v>
      </c>
      <c r="D72" s="22">
        <v>24074</v>
      </c>
      <c r="E72" s="22">
        <v>111736</v>
      </c>
      <c r="F72" s="22">
        <v>28134</v>
      </c>
      <c r="G72" s="22">
        <v>26718</v>
      </c>
    </row>
    <row r="73" spans="1:7" ht="13.5">
      <c r="A73" s="2" t="s">
        <v>147</v>
      </c>
      <c r="B73" s="22">
        <v>659889</v>
      </c>
      <c r="C73" s="22">
        <v>663201</v>
      </c>
      <c r="D73" s="22">
        <v>664857</v>
      </c>
      <c r="E73" s="22">
        <v>655143</v>
      </c>
      <c r="F73" s="22">
        <v>689568</v>
      </c>
      <c r="G73" s="22">
        <v>569785</v>
      </c>
    </row>
    <row r="74" spans="1:7" ht="13.5">
      <c r="A74" s="2" t="s">
        <v>148</v>
      </c>
      <c r="B74" s="22"/>
      <c r="C74" s="22"/>
      <c r="D74" s="22">
        <v>148000</v>
      </c>
      <c r="E74" s="22">
        <v>142000</v>
      </c>
      <c r="F74" s="22">
        <v>212000</v>
      </c>
      <c r="G74" s="22">
        <v>257000</v>
      </c>
    </row>
    <row r="75" spans="1:7" ht="13.5">
      <c r="A75" s="2" t="s">
        <v>149</v>
      </c>
      <c r="B75" s="22">
        <v>210701</v>
      </c>
      <c r="C75" s="22">
        <v>96032</v>
      </c>
      <c r="D75" s="22">
        <v>221496</v>
      </c>
      <c r="E75" s="22">
        <v>190017</v>
      </c>
      <c r="F75" s="22">
        <v>96842</v>
      </c>
      <c r="G75" s="22"/>
    </row>
    <row r="76" spans="1:7" ht="13.5">
      <c r="A76" s="2" t="s">
        <v>150</v>
      </c>
      <c r="B76" s="22"/>
      <c r="C76" s="22"/>
      <c r="D76" s="22"/>
      <c r="E76" s="22"/>
      <c r="F76" s="22">
        <v>306931</v>
      </c>
      <c r="G76" s="22"/>
    </row>
    <row r="77" spans="1:7" ht="13.5">
      <c r="A77" s="2"/>
      <c r="B77" s="22"/>
      <c r="C77" s="22"/>
      <c r="D77" s="22">
        <v>89901</v>
      </c>
      <c r="E77" s="22"/>
      <c r="F77" s="22"/>
      <c r="G77" s="22"/>
    </row>
    <row r="78" spans="1:7" ht="13.5">
      <c r="A78" s="2" t="s">
        <v>151</v>
      </c>
      <c r="B78" s="22">
        <v>45517</v>
      </c>
      <c r="C78" s="22">
        <v>20379</v>
      </c>
      <c r="D78" s="22">
        <v>58797</v>
      </c>
      <c r="E78" s="22"/>
      <c r="F78" s="22"/>
      <c r="G78" s="22"/>
    </row>
    <row r="79" spans="1:7" ht="13.5">
      <c r="A79" s="2" t="s">
        <v>152</v>
      </c>
      <c r="B79" s="22">
        <v>37479</v>
      </c>
      <c r="C79" s="22">
        <v>731</v>
      </c>
      <c r="D79" s="22">
        <v>1089</v>
      </c>
      <c r="E79" s="22"/>
      <c r="F79" s="22">
        <v>8466</v>
      </c>
      <c r="G79" s="22">
        <v>53639</v>
      </c>
    </row>
    <row r="80" spans="1:7" ht="13.5">
      <c r="A80" s="2" t="s">
        <v>153</v>
      </c>
      <c r="B80" s="22">
        <v>94340</v>
      </c>
      <c r="C80" s="22">
        <v>101194</v>
      </c>
      <c r="D80" s="22">
        <v>89781</v>
      </c>
      <c r="E80" s="22">
        <v>114793</v>
      </c>
      <c r="F80" s="22">
        <v>106414</v>
      </c>
      <c r="G80" s="22">
        <v>97264</v>
      </c>
    </row>
    <row r="81" spans="1:7" ht="13.5">
      <c r="A81" s="2" t="s">
        <v>154</v>
      </c>
      <c r="B81" s="22">
        <v>14171959</v>
      </c>
      <c r="C81" s="22">
        <v>15774868</v>
      </c>
      <c r="D81" s="22">
        <v>15594250</v>
      </c>
      <c r="E81" s="22">
        <v>16252798</v>
      </c>
      <c r="F81" s="22">
        <v>17370071</v>
      </c>
      <c r="G81" s="22">
        <v>17907960</v>
      </c>
    </row>
    <row r="82" spans="1:7" ht="13.5">
      <c r="A82" s="2" t="s">
        <v>156</v>
      </c>
      <c r="B82" s="22">
        <v>4256184</v>
      </c>
      <c r="C82" s="22">
        <v>1547150</v>
      </c>
      <c r="D82" s="22">
        <v>2373664</v>
      </c>
      <c r="E82" s="22">
        <v>3645319</v>
      </c>
      <c r="F82" s="22">
        <v>4946791</v>
      </c>
      <c r="G82" s="22">
        <v>3568699</v>
      </c>
    </row>
    <row r="83" spans="1:7" ht="13.5">
      <c r="A83" s="2" t="s">
        <v>157</v>
      </c>
      <c r="B83" s="22">
        <v>1329888</v>
      </c>
      <c r="C83" s="22">
        <v>828576</v>
      </c>
      <c r="D83" s="22">
        <v>598987</v>
      </c>
      <c r="E83" s="22">
        <v>245631</v>
      </c>
      <c r="F83" s="22">
        <v>218501</v>
      </c>
      <c r="G83" s="22"/>
    </row>
    <row r="84" spans="1:7" ht="13.5">
      <c r="A84" s="2" t="s">
        <v>159</v>
      </c>
      <c r="B84" s="22">
        <v>1864969</v>
      </c>
      <c r="C84" s="22">
        <v>1817995</v>
      </c>
      <c r="D84" s="22">
        <v>1681629</v>
      </c>
      <c r="E84" s="22">
        <v>1580219</v>
      </c>
      <c r="F84" s="22">
        <v>1328518</v>
      </c>
      <c r="G84" s="22">
        <v>1252820</v>
      </c>
    </row>
    <row r="85" spans="1:7" ht="13.5">
      <c r="A85" s="2" t="s">
        <v>149</v>
      </c>
      <c r="B85" s="22">
        <v>72800</v>
      </c>
      <c r="C85" s="22"/>
      <c r="D85" s="22"/>
      <c r="E85" s="22"/>
      <c r="F85" s="22"/>
      <c r="G85" s="22"/>
    </row>
    <row r="86" spans="1:7" ht="13.5">
      <c r="A86" s="2" t="s">
        <v>151</v>
      </c>
      <c r="B86" s="22">
        <v>897540</v>
      </c>
      <c r="C86" s="22">
        <v>879889</v>
      </c>
      <c r="D86" s="22">
        <v>857329</v>
      </c>
      <c r="E86" s="22"/>
      <c r="F86" s="22"/>
      <c r="G86" s="22"/>
    </row>
    <row r="87" spans="1:7" ht="13.5">
      <c r="A87" s="2" t="s">
        <v>160</v>
      </c>
      <c r="B87" s="22">
        <v>341588</v>
      </c>
      <c r="C87" s="22">
        <v>323806</v>
      </c>
      <c r="D87" s="22">
        <v>320237</v>
      </c>
      <c r="E87" s="22">
        <v>310473</v>
      </c>
      <c r="F87" s="22">
        <v>292573</v>
      </c>
      <c r="G87" s="22">
        <v>224805</v>
      </c>
    </row>
    <row r="88" spans="1:7" ht="13.5">
      <c r="A88" s="2" t="s">
        <v>99</v>
      </c>
      <c r="B88" s="22">
        <v>57201</v>
      </c>
      <c r="C88" s="22">
        <v>57911</v>
      </c>
      <c r="D88" s="22">
        <v>60469</v>
      </c>
      <c r="E88" s="22">
        <v>79158</v>
      </c>
      <c r="F88" s="22">
        <v>458190</v>
      </c>
      <c r="G88" s="22">
        <v>466224</v>
      </c>
    </row>
    <row r="89" spans="1:7" ht="13.5">
      <c r="A89" s="2" t="s">
        <v>161</v>
      </c>
      <c r="B89" s="22">
        <v>8820172</v>
      </c>
      <c r="C89" s="22">
        <v>5455330</v>
      </c>
      <c r="D89" s="22">
        <v>5892318</v>
      </c>
      <c r="E89" s="22">
        <v>5860802</v>
      </c>
      <c r="F89" s="22">
        <v>7244574</v>
      </c>
      <c r="G89" s="22">
        <v>5512550</v>
      </c>
    </row>
    <row r="90" spans="1:7" ht="14.25" thickBot="1">
      <c r="A90" s="5" t="s">
        <v>163</v>
      </c>
      <c r="B90" s="23">
        <v>22992131</v>
      </c>
      <c r="C90" s="23">
        <v>21230198</v>
      </c>
      <c r="D90" s="23">
        <v>21486568</v>
      </c>
      <c r="E90" s="23">
        <v>22113600</v>
      </c>
      <c r="F90" s="23">
        <v>24614646</v>
      </c>
      <c r="G90" s="23">
        <v>23420510</v>
      </c>
    </row>
    <row r="91" spans="1:7" ht="14.25" thickTop="1">
      <c r="A91" s="2" t="s">
        <v>164</v>
      </c>
      <c r="B91" s="22">
        <v>3991368</v>
      </c>
      <c r="C91" s="22">
        <v>3991368</v>
      </c>
      <c r="D91" s="22">
        <v>3991368</v>
      </c>
      <c r="E91" s="22">
        <v>3991368</v>
      </c>
      <c r="F91" s="22">
        <v>3991368</v>
      </c>
      <c r="G91" s="22">
        <v>3991368</v>
      </c>
    </row>
    <row r="92" spans="1:7" ht="13.5">
      <c r="A92" s="3" t="s">
        <v>165</v>
      </c>
      <c r="B92" s="22">
        <v>3862125</v>
      </c>
      <c r="C92" s="22">
        <v>3862125</v>
      </c>
      <c r="D92" s="22">
        <v>3862125</v>
      </c>
      <c r="E92" s="22">
        <v>3862125</v>
      </c>
      <c r="F92" s="22">
        <v>3862125</v>
      </c>
      <c r="G92" s="22">
        <v>3862125</v>
      </c>
    </row>
    <row r="93" spans="1:7" ht="13.5">
      <c r="A93" s="3" t="s">
        <v>166</v>
      </c>
      <c r="B93" s="22">
        <v>2852</v>
      </c>
      <c r="C93" s="22">
        <v>2852</v>
      </c>
      <c r="D93" s="22">
        <v>2852</v>
      </c>
      <c r="E93" s="22">
        <v>2852</v>
      </c>
      <c r="F93" s="22">
        <v>2852</v>
      </c>
      <c r="G93" s="22">
        <v>2852</v>
      </c>
    </row>
    <row r="94" spans="1:7" ht="13.5">
      <c r="A94" s="3" t="s">
        <v>167</v>
      </c>
      <c r="B94" s="22">
        <v>3864978</v>
      </c>
      <c r="C94" s="22">
        <v>3864978</v>
      </c>
      <c r="D94" s="22">
        <v>3864978</v>
      </c>
      <c r="E94" s="22">
        <v>3864978</v>
      </c>
      <c r="F94" s="22">
        <v>3864978</v>
      </c>
      <c r="G94" s="22">
        <v>3864978</v>
      </c>
    </row>
    <row r="95" spans="1:7" ht="13.5">
      <c r="A95" s="3" t="s">
        <v>168</v>
      </c>
      <c r="B95" s="22">
        <v>560000</v>
      </c>
      <c r="C95" s="22">
        <v>560000</v>
      </c>
      <c r="D95" s="22">
        <v>560000</v>
      </c>
      <c r="E95" s="22">
        <v>560000</v>
      </c>
      <c r="F95" s="22">
        <v>560000</v>
      </c>
      <c r="G95" s="22">
        <v>560000</v>
      </c>
    </row>
    <row r="96" spans="1:7" ht="13.5">
      <c r="A96" s="4" t="s">
        <v>169</v>
      </c>
      <c r="B96" s="22">
        <v>1424000</v>
      </c>
      <c r="C96" s="22">
        <v>1594000</v>
      </c>
      <c r="D96" s="22">
        <v>1847000</v>
      </c>
      <c r="E96" s="22">
        <v>1847000</v>
      </c>
      <c r="F96" s="22">
        <v>2100000</v>
      </c>
      <c r="G96" s="22">
        <v>2100000</v>
      </c>
    </row>
    <row r="97" spans="1:7" ht="13.5">
      <c r="A97" s="4" t="s">
        <v>170</v>
      </c>
      <c r="B97" s="22">
        <v>21670000</v>
      </c>
      <c r="C97" s="22">
        <v>21670000</v>
      </c>
      <c r="D97" s="22">
        <v>22100000</v>
      </c>
      <c r="E97" s="22">
        <v>22100000</v>
      </c>
      <c r="F97" s="22">
        <v>27000000</v>
      </c>
      <c r="G97" s="22">
        <v>26500000</v>
      </c>
    </row>
    <row r="98" spans="1:7" ht="13.5">
      <c r="A98" s="4" t="s">
        <v>171</v>
      </c>
      <c r="B98" s="22">
        <v>2038474</v>
      </c>
      <c r="C98" s="22">
        <v>277651</v>
      </c>
      <c r="D98" s="22">
        <v>-401530</v>
      </c>
      <c r="E98" s="22">
        <v>332779</v>
      </c>
      <c r="F98" s="22">
        <v>-4616823</v>
      </c>
      <c r="G98" s="22">
        <v>965686</v>
      </c>
    </row>
    <row r="99" spans="1:7" ht="13.5">
      <c r="A99" s="3" t="s">
        <v>172</v>
      </c>
      <c r="B99" s="22">
        <v>25692474</v>
      </c>
      <c r="C99" s="22">
        <v>24101651</v>
      </c>
      <c r="D99" s="22">
        <v>24105469</v>
      </c>
      <c r="E99" s="22">
        <v>24839779</v>
      </c>
      <c r="F99" s="22">
        <v>25043176</v>
      </c>
      <c r="G99" s="22">
        <v>30125686</v>
      </c>
    </row>
    <row r="100" spans="1:7" ht="13.5">
      <c r="A100" s="2" t="s">
        <v>173</v>
      </c>
      <c r="B100" s="22">
        <v>-325024</v>
      </c>
      <c r="C100" s="22">
        <v>-287744</v>
      </c>
      <c r="D100" s="22">
        <v>-287730</v>
      </c>
      <c r="E100" s="22">
        <v>-287669</v>
      </c>
      <c r="F100" s="22">
        <v>-287627</v>
      </c>
      <c r="G100" s="22">
        <v>-287390</v>
      </c>
    </row>
    <row r="101" spans="1:7" ht="13.5">
      <c r="A101" s="2" t="s">
        <v>175</v>
      </c>
      <c r="B101" s="22">
        <v>33223796</v>
      </c>
      <c r="C101" s="22">
        <v>31670253</v>
      </c>
      <c r="D101" s="22">
        <v>31674085</v>
      </c>
      <c r="E101" s="22">
        <v>32408456</v>
      </c>
      <c r="F101" s="22">
        <v>32611895</v>
      </c>
      <c r="G101" s="22">
        <v>37694641</v>
      </c>
    </row>
    <row r="102" spans="1:7" ht="13.5">
      <c r="A102" s="2" t="s">
        <v>176</v>
      </c>
      <c r="B102" s="22">
        <v>137379</v>
      </c>
      <c r="C102" s="22">
        <v>29833</v>
      </c>
      <c r="D102" s="22">
        <v>-10232</v>
      </c>
      <c r="E102" s="22">
        <v>-41087</v>
      </c>
      <c r="F102" s="22">
        <v>-14882</v>
      </c>
      <c r="G102" s="22">
        <v>-24640</v>
      </c>
    </row>
    <row r="103" spans="1:7" ht="13.5">
      <c r="A103" s="2" t="s">
        <v>177</v>
      </c>
      <c r="B103" s="22">
        <v>2493</v>
      </c>
      <c r="C103" s="22">
        <v>2075</v>
      </c>
      <c r="D103" s="22">
        <v>353</v>
      </c>
      <c r="E103" s="22">
        <v>704</v>
      </c>
      <c r="F103" s="22">
        <v>2371</v>
      </c>
      <c r="G103" s="22">
        <v>-2072</v>
      </c>
    </row>
    <row r="104" spans="1:7" ht="13.5">
      <c r="A104" s="2" t="s">
        <v>179</v>
      </c>
      <c r="B104" s="22">
        <v>139872</v>
      </c>
      <c r="C104" s="22">
        <v>31908</v>
      </c>
      <c r="D104" s="22">
        <v>-9879</v>
      </c>
      <c r="E104" s="22">
        <v>-40382</v>
      </c>
      <c r="F104" s="22">
        <v>-12511</v>
      </c>
      <c r="G104" s="22">
        <v>-26712</v>
      </c>
    </row>
    <row r="105" spans="1:7" ht="13.5">
      <c r="A105" s="6" t="s">
        <v>180</v>
      </c>
      <c r="B105" s="22">
        <v>15910</v>
      </c>
      <c r="C105" s="22">
        <v>6102</v>
      </c>
      <c r="D105" s="22"/>
      <c r="E105" s="22"/>
      <c r="F105" s="22"/>
      <c r="G105" s="22"/>
    </row>
    <row r="106" spans="1:7" ht="13.5">
      <c r="A106" s="6" t="s">
        <v>182</v>
      </c>
      <c r="B106" s="22">
        <v>33379578</v>
      </c>
      <c r="C106" s="22">
        <v>31708264</v>
      </c>
      <c r="D106" s="22">
        <v>31664205</v>
      </c>
      <c r="E106" s="22">
        <v>32368073</v>
      </c>
      <c r="F106" s="22">
        <v>32599384</v>
      </c>
      <c r="G106" s="22">
        <v>37667929</v>
      </c>
    </row>
    <row r="107" spans="1:7" ht="14.25" thickBot="1">
      <c r="A107" s="7" t="s">
        <v>183</v>
      </c>
      <c r="B107" s="22">
        <v>56371710</v>
      </c>
      <c r="C107" s="22">
        <v>52938463</v>
      </c>
      <c r="D107" s="22">
        <v>53150774</v>
      </c>
      <c r="E107" s="22">
        <v>54481674</v>
      </c>
      <c r="F107" s="22">
        <v>57214031</v>
      </c>
      <c r="G107" s="22">
        <v>61088439</v>
      </c>
    </row>
    <row r="108" spans="1:7" ht="14.25" thickTop="1">
      <c r="A108" s="8"/>
      <c r="B108" s="24"/>
      <c r="C108" s="24"/>
      <c r="D108" s="24"/>
      <c r="E108" s="24"/>
      <c r="F108" s="24"/>
      <c r="G108" s="24"/>
    </row>
    <row r="110" ht="13.5">
      <c r="A110" s="20" t="s">
        <v>188</v>
      </c>
    </row>
    <row r="111" ht="13.5">
      <c r="A111" s="20" t="s">
        <v>189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2014-02-12T15:38:22Z</dcterms:created>
  <dcterms:modified xsi:type="dcterms:W3CDTF">2014-02-12T15:38:33Z</dcterms:modified>
  <cp:category/>
  <cp:version/>
  <cp:contentType/>
  <cp:contentStatus/>
</cp:coreProperties>
</file>