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<sst xmlns="http://schemas.openxmlformats.org/spreadsheetml/2006/main" count="702" uniqueCount="264">
  <si>
    <t>支払手形及び買掛金</t>
  </si>
  <si>
    <t>連結・貸借対照表</t>
  </si>
  <si>
    <t>累積四半期</t>
  </si>
  <si>
    <t>2013/04/01</t>
  </si>
  <si>
    <t>投資有価証券評価損益（△は益）</t>
  </si>
  <si>
    <t>貸倒引当金戻入益</t>
  </si>
  <si>
    <t>投資有価証券売却損益（△は益）</t>
  </si>
  <si>
    <t>会員権売却損益（△は益）</t>
  </si>
  <si>
    <t>レンタル資産取得による支出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</si>
  <si>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</si>
  <si>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</si>
  <si>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</si>
  <si>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</si>
  <si>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</si>
  <si>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</si>
  <si>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</si>
  <si>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</si>
  <si>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保険金の受取額</t>
  </si>
  <si>
    <t>法人税等の支払額</t>
  </si>
  <si>
    <t>法人税等の還付額</t>
  </si>
  <si>
    <t>営業活動によるキャッシュ・フロー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</si>
  <si>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</si>
  <si>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</si>
  <si>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</si>
  <si>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</si>
  <si>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貸付けによる支出</t>
  </si>
  <si>
    <t>貸付金の回収による収入</t>
  </si>
  <si>
    <t>その他の支出</t>
  </si>
  <si>
    <t>その他の収入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</si>
  <si>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</si>
  <si>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</si>
  <si>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</si>
  <si>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</si>
  <si>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</si>
  <si>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</si>
  <si>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</si>
  <si>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</si>
  <si>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</si>
  <si>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</si>
  <si>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</si>
  <si>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特別利益</t>
  </si>
  <si>
    <t>固定資産除却損</t>
  </si>
  <si>
    <t>投資有価証券評価損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</si>
  <si>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</si>
  <si>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</si>
  <si>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</si>
  <si>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</si>
  <si>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</si>
  <si>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</si>
  <si>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</si>
  <si>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</si>
  <si>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</si>
  <si>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</si>
  <si>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</si>
  <si>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</si>
  <si>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</si>
  <si>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</si>
  <si>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2011/06/30</t>
  </si>
  <si>
    <t>2011/03/31</t>
  </si>
  <si>
    <t>2010/03/31</t>
  </si>
  <si>
    <t>2009/06/30</t>
  </si>
  <si>
    <t>2009/03/31</t>
  </si>
  <si>
    <t>2008/03/31</t>
  </si>
  <si>
    <t>現金及び預金</t>
  </si>
  <si>
    <t>現金及び預金</t>
  </si>
  <si>
    <t>千円</t>
  </si>
  <si>
    <t>受取手形</t>
  </si>
  <si>
    <t>売掛金</t>
  </si>
  <si>
    <t>商品</t>
  </si>
  <si>
    <t>商品及び製品</t>
  </si>
  <si>
    <t>前払費用</t>
  </si>
  <si>
    <t>未収収益</t>
  </si>
  <si>
    <t>繰延税金資産</t>
  </si>
  <si>
    <t>その他</t>
  </si>
  <si>
    <t>その他</t>
  </si>
  <si>
    <t>貸倒引当金</t>
  </si>
  <si>
    <t>流動資産</t>
  </si>
  <si>
    <t>建物</t>
  </si>
  <si>
    <t>減価償却累計額及び減損損失累計額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</si>
  <si>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</si>
  <si>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</si>
  <si>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</si>
  <si>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</si>
  <si>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</si>
  <si>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</si>
  <si>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</si>
  <si>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</si>
  <si>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</si>
  <si>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レンタル資産</t>
  </si>
  <si>
    <t>レンタル資産（純額）</t>
  </si>
  <si>
    <t>土地</t>
  </si>
  <si>
    <t>リース資産</t>
  </si>
  <si>
    <t>その他</t>
  </si>
  <si>
    <t>有形固定資産</t>
  </si>
  <si>
    <t>有形固定資産</t>
  </si>
  <si>
    <t>電話加入権</t>
  </si>
  <si>
    <t>ソフトウエア</t>
  </si>
  <si>
    <t>無形固定資産</t>
  </si>
  <si>
    <t>投資有価証券</t>
  </si>
  <si>
    <t>関係会社株式</t>
  </si>
  <si>
    <t>出資金</t>
  </si>
  <si>
    <t>従業員長期貸付金</t>
  </si>
  <si>
    <t>破産更生債権等</t>
  </si>
  <si>
    <t>長期前払費用</t>
  </si>
  <si>
    <t>会員権</t>
  </si>
  <si>
    <t>保険積立金</t>
  </si>
  <si>
    <t>敷金及び保証金</t>
  </si>
  <si>
    <t>繰延税金資産</t>
  </si>
  <si>
    <t>貸倒引当金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</si>
  <si>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</si>
  <si>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</si>
  <si>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</si>
  <si>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</si>
  <si>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</si>
  <si>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</si>
  <si>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</si>
  <si>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</si>
  <si>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</si>
  <si>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</si>
  <si>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</si>
  <si>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</si>
  <si>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</si>
  <si>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</si>
  <si>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</si>
  <si>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</si>
  <si>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</si>
  <si>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流動負債</t>
  </si>
  <si>
    <t>流動負債</t>
  </si>
  <si>
    <t>長期借入金</t>
  </si>
  <si>
    <t>長期借入金</t>
  </si>
  <si>
    <t>リース債務</t>
  </si>
  <si>
    <t>長期未払金</t>
  </si>
  <si>
    <t>再評価に係る繰延税金負債</t>
  </si>
  <si>
    <t>退職給付引当金</t>
  </si>
  <si>
    <t>固定負債</t>
  </si>
  <si>
    <t>負債</t>
  </si>
  <si>
    <t>負債</t>
  </si>
  <si>
    <t>資本金</t>
  </si>
  <si>
    <t>資本金</t>
  </si>
  <si>
    <t>資本準備金</t>
  </si>
  <si>
    <t>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</si>
  <si>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</si>
  <si>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</si>
  <si>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</si>
  <si>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</si>
  <si>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</si>
  <si>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</si>
  <si>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</si>
  <si>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</si>
  <si>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</si>
  <si>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土地再評価差額金</t>
  </si>
  <si>
    <t>土地再評価差額金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</si>
  <si>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</si>
  <si>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</si>
  <si>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</si>
  <si>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</si>
  <si>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</si>
  <si>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</si>
  <si>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セフテック株式会社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</si>
  <si>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</si>
  <si>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</si>
  <si>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</si>
  <si>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</si>
  <si>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</si>
  <si>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</si>
  <si>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</si>
  <si>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</si>
  <si>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</si>
  <si>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合計</t>
  </si>
  <si>
    <t>商品売上高</t>
  </si>
  <si>
    <t>レンタル売上高</t>
  </si>
  <si>
    <t>売上高</t>
  </si>
  <si>
    <t>商品期首たな卸高</t>
  </si>
  <si>
    <t>当期商品仕入高</t>
  </si>
  <si>
    <t>商品他勘定振替高</t>
  </si>
  <si>
    <t>商品期末たな卸高</t>
  </si>
  <si>
    <t>商品売上原価合計</t>
  </si>
  <si>
    <t>レンタル売上原価</t>
  </si>
  <si>
    <t>売上原価</t>
  </si>
  <si>
    <t>売上総利益</t>
  </si>
  <si>
    <t>運搬費</t>
  </si>
  <si>
    <t>貸倒引当金繰入額</t>
  </si>
  <si>
    <t>貸倒損失</t>
  </si>
  <si>
    <t>役員報酬</t>
  </si>
  <si>
    <t>従業員給料及び賞与</t>
  </si>
  <si>
    <t>（うち賞与引当金繰入額）</t>
  </si>
  <si>
    <t>（うち退職給付費用）</t>
  </si>
  <si>
    <t>福利厚生費</t>
  </si>
  <si>
    <t>通信・交通費</t>
  </si>
  <si>
    <t>消耗品費</t>
  </si>
  <si>
    <t>賃借料</t>
  </si>
  <si>
    <t>減価償却費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</si>
  <si>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</si>
  <si>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</si>
  <si>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</si>
  <si>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</si>
  <si>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</si>
  <si>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</si>
  <si>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受取賃貸料</t>
  </si>
  <si>
    <t>受取手数料</t>
  </si>
  <si>
    <t>受取保険金</t>
  </si>
  <si>
    <t>貸倒引当金戻入額</t>
  </si>
  <si>
    <t>営業外収益</t>
  </si>
  <si>
    <t>支払利息</t>
  </si>
  <si>
    <t>投資有価証券評価損</t>
  </si>
  <si>
    <t>営業外費用</t>
  </si>
  <si>
    <t>経常利益</t>
  </si>
  <si>
    <t>固定資産売却益</t>
  </si>
  <si>
    <t>投資有価証券売却益</t>
  </si>
  <si>
    <t>子会社清算益</t>
  </si>
  <si>
    <t>退職給付制度改定益</t>
  </si>
  <si>
    <t>特別利益</t>
  </si>
  <si>
    <t>固定資産除却損</t>
  </si>
  <si>
    <t>投資有価証券評価損</t>
  </si>
  <si>
    <t>会員権売却損</t>
  </si>
  <si>
    <t>会員権評価損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</si>
  <si>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</si>
  <si>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</si>
  <si>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</si>
  <si>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</si>
  <si>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</si>
  <si>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</si>
  <si>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</si>
  <si>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</si>
  <si>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</si>
  <si>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</si>
  <si>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</si>
  <si>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</si>
  <si>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</si>
  <si>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2013/08/09</t>
  </si>
  <si>
    <t>2013/06/30</t>
  </si>
  <si>
    <t>2013/02/08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</si>
  <si>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</si>
  <si>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</si>
  <si>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</si>
  <si>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</si>
  <si>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</si>
  <si>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</si>
  <si>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</si>
  <si>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</si>
  <si>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</si>
  <si>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</si>
  <si>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2011/02/10</t>
  </si>
  <si>
    <t>2010/12/31</t>
  </si>
  <si>
    <t>2010/11/12</t>
  </si>
  <si>
    <t>2010/09/30</t>
  </si>
  <si>
    <t>2010/08/11</t>
  </si>
  <si>
    <t>2010/06/30</t>
  </si>
  <si>
    <t>2010/02/12</t>
  </si>
  <si>
    <t>2009/12/31</t>
  </si>
  <si>
    <t>2009/11/12</t>
  </si>
  <si>
    <t>2009/09/30</t>
  </si>
  <si>
    <t>2009/08/12</t>
  </si>
  <si>
    <t>2009/02/12</t>
  </si>
  <si>
    <t>2008/12/31</t>
  </si>
  <si>
    <t>2008/11/13</t>
  </si>
  <si>
    <t>2008/09/30</t>
  </si>
  <si>
    <t>2008/08/11</t>
  </si>
  <si>
    <t>2008/06/30</t>
  </si>
  <si>
    <t>受取手形及び営業未収入金</t>
  </si>
  <si>
    <t>原材料</t>
  </si>
  <si>
    <t>建物及び構築物（純額）</t>
  </si>
  <si>
    <t>レンタル資産（純額）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</si>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</sst>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156</v>
      </c>
      <c r="B2" s="14">
        <v>7464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HYPERLINK("http://www.kabupro.jp/mark/20140207/S10013DY.htm","四半期報告書")</f>
        <v>四半期報告書</v>
      </c>
      <c r="C4" s="15" t="str">
        <f>HYPERLINK("http://www.kabupro.jp/mark/20131108/S1000CID.htm","四半期報告書")</f>
        <v>四半期報告書</v>
      </c>
      <c r="D4" s="15" t="str">
        <f>HYPERLINK("http://www.kabupro.jp/mark/20130809/S000E6KX.htm","四半期報告書")</f>
        <v>四半期報告書</v>
      </c>
      <c r="E4" s="15" t="str">
        <f>HYPERLINK("http://www.kabupro.jp/mark/20130628/S000DR40.htm","有価証券報告書")</f>
        <v>有価証券報告書</v>
      </c>
      <c r="F4" s="15" t="str">
        <f>HYPERLINK("http://www.kabupro.jp/mark/20140207/S10013DY.htm","四半期報告書")</f>
        <v>四半期報告書</v>
      </c>
      <c r="G4" s="15" t="str">
        <f>HYPERLINK("http://www.kabupro.jp/mark/20131108/S1000CID.htm","四半期報告書")</f>
        <v>四半期報告書</v>
      </c>
      <c r="H4" s="15" t="str">
        <f>HYPERLINK("http://www.kabupro.jp/mark/20130809/S000E6KX.htm","四半期報告書")</f>
        <v>四半期報告書</v>
      </c>
      <c r="I4" s="15" t="str">
        <f>HYPERLINK("http://www.kabupro.jp/mark/20130628/S000DR40.htm","有価証券報告書")</f>
        <v>有価証券報告書</v>
      </c>
      <c r="J4" s="15" t="str">
        <f>HYPERLINK("http://www.kabupro.jp/mark/20130208/S000CRTE.htm","四半期報告書")</f>
        <v>四半期報告書</v>
      </c>
      <c r="K4" s="15" t="str">
        <f>HYPERLINK("http://www.kabupro.jp/mark/20121109/S000C6H8.htm","四半期報告書")</f>
        <v>四半期報告書</v>
      </c>
      <c r="L4" s="15" t="str">
        <f>HYPERLINK("http://www.kabupro.jp/mark/20120810/S000BOA1.htm","四半期報告書")</f>
        <v>四半期報告書</v>
      </c>
      <c r="M4" s="15" t="str">
        <f>HYPERLINK("http://www.kabupro.jp/mark/20110630/S0008ML7.htm","有価証券報告書")</f>
        <v>有価証券報告書</v>
      </c>
      <c r="N4" s="15" t="str">
        <f>HYPERLINK("http://www.kabupro.jp/mark/20120210/S000AA9R.htm","四半期報告書")</f>
        <v>四半期報告書</v>
      </c>
      <c r="O4" s="15" t="str">
        <f>HYPERLINK("http://www.kabupro.jp/mark/20111111/S0009OL4.htm","四半期報告書")</f>
        <v>四半期報告書</v>
      </c>
      <c r="P4" s="15" t="str">
        <f>HYPERLINK("http://www.kabupro.jp/mark/20110811/S000939O.htm","四半期報告書")</f>
        <v>四半期報告書</v>
      </c>
      <c r="Q4" s="15" t="str">
        <f>HYPERLINK("http://www.kabupro.jp/mark/20110630/S0008ML7.htm","有価証券報告書")</f>
        <v>有価証券報告書</v>
      </c>
      <c r="R4" s="15" t="str">
        <f>HYPERLINK("http://www.kabupro.jp/mark/20110210/S0007OQW.htm","四半期報告書")</f>
        <v>四半期報告書</v>
      </c>
      <c r="S4" s="15" t="str">
        <f>HYPERLINK("http://www.kabupro.jp/mark/20101112/S00073JT.htm","四半期報告書")</f>
        <v>四半期報告書</v>
      </c>
      <c r="T4" s="15" t="str">
        <f>HYPERLINK("http://www.kabupro.jp/mark/20100811/S0006IS3.htm","四半期報告書")</f>
        <v>四半期報告書</v>
      </c>
      <c r="U4" s="15" t="str">
        <f>HYPERLINK("http://www.kabupro.jp/mark/20090630/S0003DMR.htm","有価証券報告書")</f>
        <v>有価証券報告書</v>
      </c>
      <c r="V4" s="15" t="str">
        <f>HYPERLINK("http://www.kabupro.jp/mark/20100212/S000560L.htm","四半期報告書")</f>
        <v>四半期報告書</v>
      </c>
      <c r="W4" s="15" t="str">
        <f>HYPERLINK("http://www.kabupro.jp/mark/20091112/S0004ID6.htm","四半期報告書")</f>
        <v>四半期報告書</v>
      </c>
      <c r="X4" s="15" t="str">
        <f>HYPERLINK("http://www.kabupro.jp/mark/20090812/S0003WXU.htm","四半期報告書")</f>
        <v>四半期報告書</v>
      </c>
      <c r="Y4" s="15" t="str">
        <f>HYPERLINK("http://www.kabupro.jp/mark/20090630/S0003DMR.htm","有価証券報告書")</f>
        <v>有価証券報告書</v>
      </c>
    </row>
    <row r="5" spans="1:25" ht="14.25" thickBot="1">
      <c r="A5" s="11" t="s">
        <v>47</v>
      </c>
      <c r="B5" s="1" t="s">
        <v>224</v>
      </c>
      <c r="C5" s="1" t="s">
        <v>227</v>
      </c>
      <c r="D5" s="1" t="s">
        <v>229</v>
      </c>
      <c r="E5" s="1" t="s">
        <v>53</v>
      </c>
      <c r="F5" s="1" t="s">
        <v>224</v>
      </c>
      <c r="G5" s="1" t="s">
        <v>227</v>
      </c>
      <c r="H5" s="1" t="s">
        <v>229</v>
      </c>
      <c r="I5" s="1" t="s">
        <v>53</v>
      </c>
      <c r="J5" s="1" t="s">
        <v>231</v>
      </c>
      <c r="K5" s="1" t="s">
        <v>233</v>
      </c>
      <c r="L5" s="1" t="s">
        <v>235</v>
      </c>
      <c r="M5" s="1" t="s">
        <v>57</v>
      </c>
      <c r="N5" s="1" t="s">
        <v>237</v>
      </c>
      <c r="O5" s="1" t="s">
        <v>239</v>
      </c>
      <c r="P5" s="1" t="s">
        <v>241</v>
      </c>
      <c r="Q5" s="1" t="s">
        <v>57</v>
      </c>
      <c r="R5" s="1" t="s">
        <v>242</v>
      </c>
      <c r="S5" s="1" t="s">
        <v>244</v>
      </c>
      <c r="T5" s="1" t="s">
        <v>246</v>
      </c>
      <c r="U5" s="1" t="s">
        <v>60</v>
      </c>
      <c r="V5" s="1" t="s">
        <v>248</v>
      </c>
      <c r="W5" s="1" t="s">
        <v>250</v>
      </c>
      <c r="X5" s="1" t="s">
        <v>252</v>
      </c>
      <c r="Y5" s="1" t="s">
        <v>60</v>
      </c>
    </row>
    <row r="6" spans="1:25" ht="15" thickBot="1" thickTop="1">
      <c r="A6" s="10" t="s">
        <v>48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2</v>
      </c>
      <c r="C7" s="14" t="s">
        <v>2</v>
      </c>
      <c r="D7" s="14" t="s">
        <v>2</v>
      </c>
      <c r="E7" s="16" t="s">
        <v>54</v>
      </c>
      <c r="F7" s="14" t="s">
        <v>2</v>
      </c>
      <c r="G7" s="14" t="s">
        <v>2</v>
      </c>
      <c r="H7" s="14" t="s">
        <v>2</v>
      </c>
      <c r="I7" s="16" t="s">
        <v>54</v>
      </c>
      <c r="J7" s="14" t="s">
        <v>2</v>
      </c>
      <c r="K7" s="14" t="s">
        <v>2</v>
      </c>
      <c r="L7" s="14" t="s">
        <v>2</v>
      </c>
      <c r="M7" s="16" t="s">
        <v>54</v>
      </c>
      <c r="N7" s="14" t="s">
        <v>2</v>
      </c>
      <c r="O7" s="14" t="s">
        <v>2</v>
      </c>
      <c r="P7" s="14" t="s">
        <v>2</v>
      </c>
      <c r="Q7" s="16" t="s">
        <v>54</v>
      </c>
      <c r="R7" s="14" t="s">
        <v>2</v>
      </c>
      <c r="S7" s="14" t="s">
        <v>2</v>
      </c>
      <c r="T7" s="14" t="s">
        <v>2</v>
      </c>
      <c r="U7" s="16" t="s">
        <v>54</v>
      </c>
      <c r="V7" s="14" t="s">
        <v>2</v>
      </c>
      <c r="W7" s="14" t="s">
        <v>2</v>
      </c>
      <c r="X7" s="14" t="s">
        <v>2</v>
      </c>
      <c r="Y7" s="16" t="s">
        <v>54</v>
      </c>
    </row>
    <row r="8" spans="1:25" ht="13.5">
      <c r="A8" s="13" t="s">
        <v>50</v>
      </c>
      <c r="B8" s="1" t="s">
        <v>3</v>
      </c>
      <c r="C8" s="1" t="s">
        <v>3</v>
      </c>
      <c r="D8" s="1" t="s">
        <v>3</v>
      </c>
      <c r="E8" s="17" t="s">
        <v>162</v>
      </c>
      <c r="F8" s="1" t="s">
        <v>162</v>
      </c>
      <c r="G8" s="1" t="s">
        <v>162</v>
      </c>
      <c r="H8" s="1" t="s">
        <v>162</v>
      </c>
      <c r="I8" s="17" t="s">
        <v>163</v>
      </c>
      <c r="J8" s="1" t="s">
        <v>163</v>
      </c>
      <c r="K8" s="1" t="s">
        <v>163</v>
      </c>
      <c r="L8" s="1" t="s">
        <v>163</v>
      </c>
      <c r="M8" s="17" t="s">
        <v>164</v>
      </c>
      <c r="N8" s="1" t="s">
        <v>164</v>
      </c>
      <c r="O8" s="1" t="s">
        <v>164</v>
      </c>
      <c r="P8" s="1" t="s">
        <v>164</v>
      </c>
      <c r="Q8" s="17" t="s">
        <v>165</v>
      </c>
      <c r="R8" s="1" t="s">
        <v>165</v>
      </c>
      <c r="S8" s="1" t="s">
        <v>165</v>
      </c>
      <c r="T8" s="1" t="s">
        <v>165</v>
      </c>
      <c r="U8" s="17" t="s">
        <v>166</v>
      </c>
      <c r="V8" s="1" t="s">
        <v>166</v>
      </c>
      <c r="W8" s="1" t="s">
        <v>166</v>
      </c>
      <c r="X8" s="1" t="s">
        <v>166</v>
      </c>
      <c r="Y8" s="17" t="s">
        <v>167</v>
      </c>
    </row>
    <row r="9" spans="1:25" ht="13.5">
      <c r="A9" s="13" t="s">
        <v>51</v>
      </c>
      <c r="B9" s="1" t="s">
        <v>226</v>
      </c>
      <c r="C9" s="1" t="s">
        <v>228</v>
      </c>
      <c r="D9" s="1" t="s">
        <v>230</v>
      </c>
      <c r="E9" s="17" t="s">
        <v>55</v>
      </c>
      <c r="F9" s="1" t="s">
        <v>232</v>
      </c>
      <c r="G9" s="1" t="s">
        <v>234</v>
      </c>
      <c r="H9" s="1" t="s">
        <v>236</v>
      </c>
      <c r="I9" s="17" t="s">
        <v>56</v>
      </c>
      <c r="J9" s="1" t="s">
        <v>238</v>
      </c>
      <c r="K9" s="1" t="s">
        <v>240</v>
      </c>
      <c r="L9" s="1" t="s">
        <v>57</v>
      </c>
      <c r="M9" s="17" t="s">
        <v>58</v>
      </c>
      <c r="N9" s="1" t="s">
        <v>243</v>
      </c>
      <c r="O9" s="1" t="s">
        <v>245</v>
      </c>
      <c r="P9" s="1" t="s">
        <v>247</v>
      </c>
      <c r="Q9" s="17" t="s">
        <v>59</v>
      </c>
      <c r="R9" s="1" t="s">
        <v>249</v>
      </c>
      <c r="S9" s="1" t="s">
        <v>251</v>
      </c>
      <c r="T9" s="1" t="s">
        <v>60</v>
      </c>
      <c r="U9" s="17" t="s">
        <v>61</v>
      </c>
      <c r="V9" s="1" t="s">
        <v>254</v>
      </c>
      <c r="W9" s="1" t="s">
        <v>256</v>
      </c>
      <c r="X9" s="1" t="s">
        <v>258</v>
      </c>
      <c r="Y9" s="17" t="s">
        <v>62</v>
      </c>
    </row>
    <row r="10" spans="1:25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30" t="s">
        <v>171</v>
      </c>
      <c r="B11" s="27">
        <v>6025911</v>
      </c>
      <c r="C11" s="27">
        <v>3664437</v>
      </c>
      <c r="D11" s="27">
        <v>1706663</v>
      </c>
      <c r="E11" s="21">
        <v>7420541</v>
      </c>
      <c r="F11" s="27">
        <v>5547885</v>
      </c>
      <c r="G11" s="27">
        <v>3388837</v>
      </c>
      <c r="H11" s="27">
        <v>1627919</v>
      </c>
      <c r="I11" s="21">
        <v>6993033</v>
      </c>
      <c r="J11" s="27">
        <v>5098982</v>
      </c>
      <c r="K11" s="27">
        <v>3097662</v>
      </c>
      <c r="L11" s="27">
        <v>1480146</v>
      </c>
      <c r="M11" s="21">
        <v>6709554</v>
      </c>
      <c r="N11" s="27">
        <v>4993811</v>
      </c>
      <c r="O11" s="27">
        <v>3066409</v>
      </c>
      <c r="P11" s="27">
        <v>1433000</v>
      </c>
      <c r="Q11" s="21">
        <v>7098604</v>
      </c>
      <c r="R11" s="27">
        <v>5238605</v>
      </c>
      <c r="S11" s="27">
        <v>3148983</v>
      </c>
      <c r="T11" s="27">
        <v>1486585</v>
      </c>
      <c r="U11" s="21">
        <v>6623817</v>
      </c>
      <c r="V11" s="27">
        <v>4854894</v>
      </c>
      <c r="W11" s="27">
        <v>2951035</v>
      </c>
      <c r="X11" s="27">
        <v>1414285</v>
      </c>
      <c r="Y11" s="21">
        <v>7201241</v>
      </c>
    </row>
    <row r="12" spans="1:25" ht="13.5">
      <c r="A12" s="7" t="s">
        <v>178</v>
      </c>
      <c r="B12" s="28">
        <v>3412889</v>
      </c>
      <c r="C12" s="28">
        <v>2089292</v>
      </c>
      <c r="D12" s="28">
        <v>984850</v>
      </c>
      <c r="E12" s="22">
        <v>4107151</v>
      </c>
      <c r="F12" s="28">
        <v>3111756</v>
      </c>
      <c r="G12" s="28">
        <v>1909332</v>
      </c>
      <c r="H12" s="28">
        <v>937881</v>
      </c>
      <c r="I12" s="22">
        <v>3870530</v>
      </c>
      <c r="J12" s="28">
        <v>2859710</v>
      </c>
      <c r="K12" s="28">
        <v>1734711</v>
      </c>
      <c r="L12" s="28">
        <v>812749</v>
      </c>
      <c r="M12" s="22">
        <v>3346529</v>
      </c>
      <c r="N12" s="28">
        <v>2553571</v>
      </c>
      <c r="O12" s="28">
        <v>1570740</v>
      </c>
      <c r="P12" s="28">
        <v>749737</v>
      </c>
      <c r="Q12" s="22">
        <v>3715094</v>
      </c>
      <c r="R12" s="28">
        <v>2812171</v>
      </c>
      <c r="S12" s="28">
        <v>1675611</v>
      </c>
      <c r="T12" s="28">
        <v>773942</v>
      </c>
      <c r="U12" s="22">
        <v>3538862</v>
      </c>
      <c r="V12" s="28">
        <v>2655541</v>
      </c>
      <c r="W12" s="28">
        <v>1634834</v>
      </c>
      <c r="X12" s="28">
        <v>784615</v>
      </c>
      <c r="Y12" s="22">
        <v>3934878</v>
      </c>
    </row>
    <row r="13" spans="1:25" ht="13.5">
      <c r="A13" s="7" t="s">
        <v>179</v>
      </c>
      <c r="B13" s="28">
        <v>2613022</v>
      </c>
      <c r="C13" s="28">
        <v>1575144</v>
      </c>
      <c r="D13" s="28">
        <v>721812</v>
      </c>
      <c r="E13" s="22">
        <v>3313390</v>
      </c>
      <c r="F13" s="28">
        <v>2436129</v>
      </c>
      <c r="G13" s="28">
        <v>1479505</v>
      </c>
      <c r="H13" s="28">
        <v>690037</v>
      </c>
      <c r="I13" s="22">
        <v>3122502</v>
      </c>
      <c r="J13" s="28">
        <v>2239272</v>
      </c>
      <c r="K13" s="28">
        <v>1362950</v>
      </c>
      <c r="L13" s="28">
        <v>667396</v>
      </c>
      <c r="M13" s="22">
        <v>3363025</v>
      </c>
      <c r="N13" s="28">
        <v>2440240</v>
      </c>
      <c r="O13" s="28">
        <v>1495668</v>
      </c>
      <c r="P13" s="28">
        <v>683263</v>
      </c>
      <c r="Q13" s="22">
        <v>3383509</v>
      </c>
      <c r="R13" s="28">
        <v>2426434</v>
      </c>
      <c r="S13" s="28">
        <v>1473371</v>
      </c>
      <c r="T13" s="28">
        <v>712642</v>
      </c>
      <c r="U13" s="22">
        <v>3084954</v>
      </c>
      <c r="V13" s="28">
        <v>2199352</v>
      </c>
      <c r="W13" s="28">
        <v>1316200</v>
      </c>
      <c r="X13" s="28">
        <v>629669</v>
      </c>
      <c r="Y13" s="22">
        <v>3266363</v>
      </c>
    </row>
    <row r="14" spans="1:25" ht="13.5">
      <c r="A14" s="7" t="s">
        <v>192</v>
      </c>
      <c r="B14" s="28">
        <v>2370573</v>
      </c>
      <c r="C14" s="28">
        <v>1547436</v>
      </c>
      <c r="D14" s="28">
        <v>792664</v>
      </c>
      <c r="E14" s="22">
        <v>3057628</v>
      </c>
      <c r="F14" s="28">
        <v>2302964</v>
      </c>
      <c r="G14" s="28">
        <v>1515997</v>
      </c>
      <c r="H14" s="28">
        <v>774826</v>
      </c>
      <c r="I14" s="22">
        <v>2968897</v>
      </c>
      <c r="J14" s="28">
        <v>2235846</v>
      </c>
      <c r="K14" s="28">
        <v>1467504</v>
      </c>
      <c r="L14" s="28">
        <v>757517</v>
      </c>
      <c r="M14" s="22">
        <v>2999478</v>
      </c>
      <c r="N14" s="28">
        <v>2264972</v>
      </c>
      <c r="O14" s="28">
        <v>1489877</v>
      </c>
      <c r="P14" s="28">
        <v>772939</v>
      </c>
      <c r="Q14" s="22">
        <v>3027204</v>
      </c>
      <c r="R14" s="28">
        <v>2302911</v>
      </c>
      <c r="S14" s="28">
        <v>1500969</v>
      </c>
      <c r="T14" s="28">
        <v>784148</v>
      </c>
      <c r="U14" s="22">
        <v>3002897</v>
      </c>
      <c r="V14" s="28">
        <v>2271194</v>
      </c>
      <c r="W14" s="28">
        <v>1471383</v>
      </c>
      <c r="X14" s="28">
        <v>761540</v>
      </c>
      <c r="Y14" s="22">
        <v>2972157</v>
      </c>
    </row>
    <row r="15" spans="1:25" ht="14.25" thickBot="1">
      <c r="A15" s="25" t="s">
        <v>193</v>
      </c>
      <c r="B15" s="29">
        <v>242449</v>
      </c>
      <c r="C15" s="29">
        <v>27708</v>
      </c>
      <c r="D15" s="29">
        <v>-70851</v>
      </c>
      <c r="E15" s="23">
        <v>255761</v>
      </c>
      <c r="F15" s="29">
        <v>133164</v>
      </c>
      <c r="G15" s="29">
        <v>-36492</v>
      </c>
      <c r="H15" s="29">
        <v>-84788</v>
      </c>
      <c r="I15" s="23">
        <v>153604</v>
      </c>
      <c r="J15" s="29">
        <v>3425</v>
      </c>
      <c r="K15" s="29">
        <v>-104553</v>
      </c>
      <c r="L15" s="29">
        <v>-90120</v>
      </c>
      <c r="M15" s="23">
        <v>363546</v>
      </c>
      <c r="N15" s="29">
        <v>175267</v>
      </c>
      <c r="O15" s="29">
        <v>5790</v>
      </c>
      <c r="P15" s="29">
        <v>-89676</v>
      </c>
      <c r="Q15" s="23">
        <v>356305</v>
      </c>
      <c r="R15" s="29">
        <v>123522</v>
      </c>
      <c r="S15" s="29">
        <v>-27597</v>
      </c>
      <c r="T15" s="29">
        <v>-71505</v>
      </c>
      <c r="U15" s="23">
        <v>82056</v>
      </c>
      <c r="V15" s="29">
        <v>-71841</v>
      </c>
      <c r="W15" s="29">
        <v>-155183</v>
      </c>
      <c r="X15" s="29">
        <v>-131870</v>
      </c>
      <c r="Y15" s="23">
        <v>294205</v>
      </c>
    </row>
    <row r="16" spans="1:25" ht="14.25" thickTop="1">
      <c r="A16" s="6" t="s">
        <v>194</v>
      </c>
      <c r="B16" s="28">
        <v>2601</v>
      </c>
      <c r="C16" s="28">
        <v>1775</v>
      </c>
      <c r="D16" s="28">
        <v>894</v>
      </c>
      <c r="E16" s="22">
        <v>4595</v>
      </c>
      <c r="F16" s="28">
        <v>3526</v>
      </c>
      <c r="G16" s="28">
        <v>2445</v>
      </c>
      <c r="H16" s="28">
        <v>1227</v>
      </c>
      <c r="I16" s="22">
        <v>5278</v>
      </c>
      <c r="J16" s="28">
        <v>3941</v>
      </c>
      <c r="K16" s="28">
        <v>2652</v>
      </c>
      <c r="L16" s="28">
        <v>1284</v>
      </c>
      <c r="M16" s="22">
        <v>5536</v>
      </c>
      <c r="N16" s="28">
        <v>4172</v>
      </c>
      <c r="O16" s="28">
        <v>2863</v>
      </c>
      <c r="P16" s="28">
        <v>1355</v>
      </c>
      <c r="Q16" s="22">
        <v>6794</v>
      </c>
      <c r="R16" s="28">
        <v>5157</v>
      </c>
      <c r="S16" s="28">
        <v>3607</v>
      </c>
      <c r="T16" s="28">
        <v>1765</v>
      </c>
      <c r="U16" s="22">
        <v>9080</v>
      </c>
      <c r="V16" s="28">
        <v>6767</v>
      </c>
      <c r="W16" s="28">
        <v>4847</v>
      </c>
      <c r="X16" s="28">
        <v>1931</v>
      </c>
      <c r="Y16" s="22">
        <v>9595</v>
      </c>
    </row>
    <row r="17" spans="1:25" ht="13.5">
      <c r="A17" s="6" t="s">
        <v>195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>
        <v>225</v>
      </c>
      <c r="V17" s="28"/>
      <c r="W17" s="28"/>
      <c r="X17" s="28"/>
      <c r="Y17" s="22">
        <v>17091</v>
      </c>
    </row>
    <row r="18" spans="1:25" ht="13.5">
      <c r="A18" s="6" t="s">
        <v>196</v>
      </c>
      <c r="B18" s="28">
        <v>3604</v>
      </c>
      <c r="C18" s="28">
        <v>2046</v>
      </c>
      <c r="D18" s="28">
        <v>1606</v>
      </c>
      <c r="E18" s="22">
        <v>3230</v>
      </c>
      <c r="F18" s="28">
        <v>3230</v>
      </c>
      <c r="G18" s="28">
        <v>1886</v>
      </c>
      <c r="H18" s="28">
        <v>1386</v>
      </c>
      <c r="I18" s="22">
        <v>3211</v>
      </c>
      <c r="J18" s="28">
        <v>3211</v>
      </c>
      <c r="K18" s="28">
        <v>1867</v>
      </c>
      <c r="L18" s="28">
        <v>1447</v>
      </c>
      <c r="M18" s="22">
        <v>3361</v>
      </c>
      <c r="N18" s="28">
        <v>3187</v>
      </c>
      <c r="O18" s="28">
        <v>1904</v>
      </c>
      <c r="P18" s="28">
        <v>1484</v>
      </c>
      <c r="Q18" s="22">
        <v>3057</v>
      </c>
      <c r="R18" s="28">
        <v>2970</v>
      </c>
      <c r="S18" s="28">
        <v>1687</v>
      </c>
      <c r="T18" s="28">
        <v>1307</v>
      </c>
      <c r="U18" s="22">
        <v>2704</v>
      </c>
      <c r="V18" s="28">
        <v>2617</v>
      </c>
      <c r="W18" s="28">
        <v>1617</v>
      </c>
      <c r="X18" s="28">
        <v>1237</v>
      </c>
      <c r="Y18" s="22">
        <v>2349</v>
      </c>
    </row>
    <row r="19" spans="1:25" ht="13.5">
      <c r="A19" s="6"/>
      <c r="B19" s="28">
        <v>41269</v>
      </c>
      <c r="C19" s="28"/>
      <c r="D19" s="28">
        <v>13061</v>
      </c>
      <c r="E19" s="22">
        <v>15099</v>
      </c>
      <c r="F19" s="28"/>
      <c r="G19" s="28"/>
      <c r="H19" s="28"/>
      <c r="I19" s="22">
        <v>12440</v>
      </c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197</v>
      </c>
      <c r="B20" s="28"/>
      <c r="C20" s="28"/>
      <c r="D20" s="28"/>
      <c r="E20" s="22">
        <v>2880</v>
      </c>
      <c r="F20" s="28"/>
      <c r="G20" s="28"/>
      <c r="H20" s="28"/>
      <c r="I20" s="22">
        <v>2880</v>
      </c>
      <c r="J20" s="28"/>
      <c r="K20" s="28"/>
      <c r="L20" s="28"/>
      <c r="M20" s="22">
        <v>4680</v>
      </c>
      <c r="N20" s="28"/>
      <c r="O20" s="28"/>
      <c r="P20" s="28"/>
      <c r="Q20" s="22">
        <v>4776</v>
      </c>
      <c r="R20" s="28"/>
      <c r="S20" s="28"/>
      <c r="T20" s="28"/>
      <c r="U20" s="22">
        <v>5291</v>
      </c>
      <c r="V20" s="28"/>
      <c r="W20" s="28"/>
      <c r="X20" s="28"/>
      <c r="Y20" s="22">
        <v>2891</v>
      </c>
    </row>
    <row r="21" spans="1:25" ht="13.5">
      <c r="A21" s="6" t="s">
        <v>199</v>
      </c>
      <c r="B21" s="28"/>
      <c r="C21" s="28"/>
      <c r="D21" s="28"/>
      <c r="E21" s="22">
        <v>1289</v>
      </c>
      <c r="F21" s="28"/>
      <c r="G21" s="28"/>
      <c r="H21" s="28"/>
      <c r="I21" s="22">
        <v>1310</v>
      </c>
      <c r="J21" s="28"/>
      <c r="K21" s="28"/>
      <c r="L21" s="28"/>
      <c r="M21" s="22">
        <v>2186</v>
      </c>
      <c r="N21" s="28"/>
      <c r="O21" s="28"/>
      <c r="P21" s="28"/>
      <c r="Q21" s="22">
        <v>2682</v>
      </c>
      <c r="R21" s="28"/>
      <c r="S21" s="28"/>
      <c r="T21" s="28"/>
      <c r="U21" s="22">
        <v>2507</v>
      </c>
      <c r="V21" s="28"/>
      <c r="W21" s="28"/>
      <c r="X21" s="28"/>
      <c r="Y21" s="22">
        <v>2502</v>
      </c>
    </row>
    <row r="22" spans="1:25" ht="13.5">
      <c r="A22" s="6" t="s">
        <v>200</v>
      </c>
      <c r="B22" s="28"/>
      <c r="C22" s="28"/>
      <c r="D22" s="28"/>
      <c r="E22" s="22"/>
      <c r="F22" s="28"/>
      <c r="G22" s="28"/>
      <c r="H22" s="28"/>
      <c r="I22" s="22">
        <v>62</v>
      </c>
      <c r="J22" s="28"/>
      <c r="K22" s="28"/>
      <c r="L22" s="28"/>
      <c r="M22" s="22">
        <v>265</v>
      </c>
      <c r="N22" s="28"/>
      <c r="O22" s="28">
        <v>265</v>
      </c>
      <c r="P22" s="28">
        <v>265</v>
      </c>
      <c r="Q22" s="22">
        <v>4654</v>
      </c>
      <c r="R22" s="28"/>
      <c r="S22" s="28">
        <v>4027</v>
      </c>
      <c r="T22" s="28">
        <v>4027</v>
      </c>
      <c r="U22" s="22">
        <v>57</v>
      </c>
      <c r="V22" s="28"/>
      <c r="W22" s="28"/>
      <c r="X22" s="28"/>
      <c r="Y22" s="22">
        <v>2875</v>
      </c>
    </row>
    <row r="23" spans="1:25" ht="13.5">
      <c r="A23" s="6" t="s">
        <v>201</v>
      </c>
      <c r="B23" s="28"/>
      <c r="C23" s="28">
        <v>819</v>
      </c>
      <c r="D23" s="28">
        <v>1500</v>
      </c>
      <c r="E23" s="22"/>
      <c r="F23" s="28"/>
      <c r="G23" s="28">
        <v>1444</v>
      </c>
      <c r="H23" s="28">
        <v>2365</v>
      </c>
      <c r="I23" s="22">
        <v>5583</v>
      </c>
      <c r="J23" s="28"/>
      <c r="K23" s="28"/>
      <c r="L23" s="28">
        <v>311</v>
      </c>
      <c r="M23" s="22"/>
      <c r="N23" s="28"/>
      <c r="O23" s="28"/>
      <c r="P23" s="28"/>
      <c r="Q23" s="22"/>
      <c r="R23" s="28"/>
      <c r="S23" s="28"/>
      <c r="T23" s="28"/>
      <c r="U23" s="22"/>
      <c r="V23" s="28">
        <v>3600</v>
      </c>
      <c r="W23" s="28"/>
      <c r="X23" s="28"/>
      <c r="Y23" s="22"/>
    </row>
    <row r="24" spans="1:25" ht="13.5">
      <c r="A24" s="6" t="s">
        <v>73</v>
      </c>
      <c r="B24" s="28">
        <v>8593</v>
      </c>
      <c r="C24" s="28">
        <v>5772</v>
      </c>
      <c r="D24" s="28">
        <v>3012</v>
      </c>
      <c r="E24" s="22">
        <v>7861</v>
      </c>
      <c r="F24" s="28">
        <v>8934</v>
      </c>
      <c r="G24" s="28">
        <v>5675</v>
      </c>
      <c r="H24" s="28">
        <v>1972</v>
      </c>
      <c r="I24" s="22">
        <v>7435</v>
      </c>
      <c r="J24" s="28">
        <v>7648</v>
      </c>
      <c r="K24" s="28">
        <v>4594</v>
      </c>
      <c r="L24" s="28">
        <v>2131</v>
      </c>
      <c r="M24" s="22">
        <v>9032</v>
      </c>
      <c r="N24" s="28">
        <v>13507</v>
      </c>
      <c r="O24" s="28">
        <v>8525</v>
      </c>
      <c r="P24" s="28">
        <v>5369</v>
      </c>
      <c r="Q24" s="22">
        <v>7405</v>
      </c>
      <c r="R24" s="28">
        <v>14932</v>
      </c>
      <c r="S24" s="28">
        <v>7594</v>
      </c>
      <c r="T24" s="28">
        <v>3200</v>
      </c>
      <c r="U24" s="22">
        <v>15417</v>
      </c>
      <c r="V24" s="28">
        <v>13780</v>
      </c>
      <c r="W24" s="28">
        <v>11326</v>
      </c>
      <c r="X24" s="28">
        <v>6013</v>
      </c>
      <c r="Y24" s="22">
        <v>5181</v>
      </c>
    </row>
    <row r="25" spans="1:25" ht="13.5">
      <c r="A25" s="6" t="s">
        <v>202</v>
      </c>
      <c r="B25" s="28">
        <v>56068</v>
      </c>
      <c r="C25" s="28">
        <v>10413</v>
      </c>
      <c r="D25" s="28">
        <v>20074</v>
      </c>
      <c r="E25" s="22">
        <v>34955</v>
      </c>
      <c r="F25" s="28">
        <v>15691</v>
      </c>
      <c r="G25" s="28">
        <v>11451</v>
      </c>
      <c r="H25" s="28">
        <v>6952</v>
      </c>
      <c r="I25" s="22">
        <v>38201</v>
      </c>
      <c r="J25" s="28">
        <v>18686</v>
      </c>
      <c r="K25" s="28">
        <v>9167</v>
      </c>
      <c r="L25" s="28">
        <v>5174</v>
      </c>
      <c r="M25" s="22">
        <v>25061</v>
      </c>
      <c r="N25" s="28">
        <v>20867</v>
      </c>
      <c r="O25" s="28">
        <v>13558</v>
      </c>
      <c r="P25" s="28">
        <v>11870</v>
      </c>
      <c r="Q25" s="22">
        <v>29371</v>
      </c>
      <c r="R25" s="28">
        <v>23061</v>
      </c>
      <c r="S25" s="28">
        <v>16916</v>
      </c>
      <c r="T25" s="28">
        <v>10300</v>
      </c>
      <c r="U25" s="22">
        <v>53366</v>
      </c>
      <c r="V25" s="28">
        <v>29845</v>
      </c>
      <c r="W25" s="28">
        <v>30322</v>
      </c>
      <c r="X25" s="28">
        <v>28487</v>
      </c>
      <c r="Y25" s="22">
        <v>42488</v>
      </c>
    </row>
    <row r="26" spans="1:25" ht="13.5">
      <c r="A26" s="6" t="s">
        <v>203</v>
      </c>
      <c r="B26" s="28">
        <v>34986</v>
      </c>
      <c r="C26" s="28">
        <v>23708</v>
      </c>
      <c r="D26" s="28">
        <v>12003</v>
      </c>
      <c r="E26" s="22">
        <v>52192</v>
      </c>
      <c r="F26" s="28">
        <v>39604</v>
      </c>
      <c r="G26" s="28">
        <v>27199</v>
      </c>
      <c r="H26" s="28">
        <v>13790</v>
      </c>
      <c r="I26" s="22">
        <v>58639</v>
      </c>
      <c r="J26" s="28">
        <v>43986</v>
      </c>
      <c r="K26" s="28">
        <v>29346</v>
      </c>
      <c r="L26" s="28">
        <v>14643</v>
      </c>
      <c r="M26" s="22">
        <v>63195</v>
      </c>
      <c r="N26" s="28">
        <v>47575</v>
      </c>
      <c r="O26" s="28">
        <v>31926</v>
      </c>
      <c r="P26" s="28">
        <v>15851</v>
      </c>
      <c r="Q26" s="22">
        <v>64211</v>
      </c>
      <c r="R26" s="28">
        <v>47292</v>
      </c>
      <c r="S26" s="28">
        <v>31621</v>
      </c>
      <c r="T26" s="28">
        <v>15764</v>
      </c>
      <c r="U26" s="22">
        <v>61347</v>
      </c>
      <c r="V26" s="28">
        <v>44990</v>
      </c>
      <c r="W26" s="28">
        <v>29441</v>
      </c>
      <c r="X26" s="28">
        <v>14548</v>
      </c>
      <c r="Y26" s="22">
        <v>61531</v>
      </c>
    </row>
    <row r="27" spans="1:25" ht="13.5">
      <c r="A27" s="6" t="s">
        <v>204</v>
      </c>
      <c r="B27" s="28"/>
      <c r="C27" s="28">
        <v>189</v>
      </c>
      <c r="D27" s="28"/>
      <c r="E27" s="22"/>
      <c r="F27" s="28">
        <v>3567</v>
      </c>
      <c r="G27" s="28">
        <v>6302</v>
      </c>
      <c r="H27" s="28">
        <v>3296</v>
      </c>
      <c r="I27" s="22"/>
      <c r="J27" s="28"/>
      <c r="K27" s="28"/>
      <c r="L27" s="28">
        <v>12484</v>
      </c>
      <c r="M27" s="22">
        <v>29897</v>
      </c>
      <c r="N27" s="28">
        <v>35401</v>
      </c>
      <c r="O27" s="28">
        <v>7682</v>
      </c>
      <c r="P27" s="28"/>
      <c r="Q27" s="22">
        <v>39587</v>
      </c>
      <c r="R27" s="28">
        <v>43329</v>
      </c>
      <c r="S27" s="28">
        <v>41163</v>
      </c>
      <c r="T27" s="28">
        <v>23894</v>
      </c>
      <c r="U27" s="22"/>
      <c r="V27" s="28"/>
      <c r="W27" s="28"/>
      <c r="X27" s="28"/>
      <c r="Y27" s="22">
        <v>57389</v>
      </c>
    </row>
    <row r="28" spans="1:25" ht="13.5">
      <c r="A28" s="6" t="s">
        <v>73</v>
      </c>
      <c r="B28" s="28">
        <v>3282</v>
      </c>
      <c r="C28" s="28">
        <v>2339</v>
      </c>
      <c r="D28" s="28">
        <v>1655</v>
      </c>
      <c r="E28" s="22">
        <v>3945</v>
      </c>
      <c r="F28" s="28">
        <v>3316</v>
      </c>
      <c r="G28" s="28">
        <v>2457</v>
      </c>
      <c r="H28" s="28">
        <v>1496</v>
      </c>
      <c r="I28" s="22">
        <v>6604</v>
      </c>
      <c r="J28" s="28">
        <v>3914</v>
      </c>
      <c r="K28" s="28">
        <v>2921</v>
      </c>
      <c r="L28" s="28">
        <v>1805</v>
      </c>
      <c r="M28" s="22">
        <v>4187</v>
      </c>
      <c r="N28" s="28">
        <v>3234</v>
      </c>
      <c r="O28" s="28">
        <v>2515</v>
      </c>
      <c r="P28" s="28">
        <v>1925</v>
      </c>
      <c r="Q28" s="22">
        <v>3639</v>
      </c>
      <c r="R28" s="28">
        <v>2906</v>
      </c>
      <c r="S28" s="28">
        <v>2225</v>
      </c>
      <c r="T28" s="28">
        <v>1576</v>
      </c>
      <c r="U28" s="22">
        <v>4779</v>
      </c>
      <c r="V28" s="28">
        <v>3766</v>
      </c>
      <c r="W28" s="28">
        <v>2854</v>
      </c>
      <c r="X28" s="28">
        <v>2174</v>
      </c>
      <c r="Y28" s="22">
        <v>5111</v>
      </c>
    </row>
    <row r="29" spans="1:25" ht="13.5">
      <c r="A29" s="6" t="s">
        <v>205</v>
      </c>
      <c r="B29" s="28">
        <v>38268</v>
      </c>
      <c r="C29" s="28">
        <v>26236</v>
      </c>
      <c r="D29" s="28">
        <v>13659</v>
      </c>
      <c r="E29" s="22">
        <v>56137</v>
      </c>
      <c r="F29" s="28">
        <v>46488</v>
      </c>
      <c r="G29" s="28">
        <v>35959</v>
      </c>
      <c r="H29" s="28">
        <v>18582</v>
      </c>
      <c r="I29" s="22">
        <v>65244</v>
      </c>
      <c r="J29" s="28">
        <v>47900</v>
      </c>
      <c r="K29" s="28">
        <v>32267</v>
      </c>
      <c r="L29" s="28">
        <v>28933</v>
      </c>
      <c r="M29" s="22">
        <v>97280</v>
      </c>
      <c r="N29" s="28">
        <v>86210</v>
      </c>
      <c r="O29" s="28">
        <v>42123</v>
      </c>
      <c r="P29" s="28">
        <v>17776</v>
      </c>
      <c r="Q29" s="22">
        <v>107437</v>
      </c>
      <c r="R29" s="28">
        <v>93528</v>
      </c>
      <c r="S29" s="28">
        <v>75010</v>
      </c>
      <c r="T29" s="28">
        <v>41235</v>
      </c>
      <c r="U29" s="22">
        <v>66126</v>
      </c>
      <c r="V29" s="28">
        <v>48756</v>
      </c>
      <c r="W29" s="28">
        <v>32295</v>
      </c>
      <c r="X29" s="28">
        <v>16722</v>
      </c>
      <c r="Y29" s="22">
        <v>124031</v>
      </c>
    </row>
    <row r="30" spans="1:25" ht="14.25" thickBot="1">
      <c r="A30" s="25" t="s">
        <v>206</v>
      </c>
      <c r="B30" s="29">
        <v>260249</v>
      </c>
      <c r="C30" s="29">
        <v>11885</v>
      </c>
      <c r="D30" s="29">
        <v>-64437</v>
      </c>
      <c r="E30" s="23">
        <v>234580</v>
      </c>
      <c r="F30" s="29">
        <v>102367</v>
      </c>
      <c r="G30" s="29">
        <v>-60999</v>
      </c>
      <c r="H30" s="29">
        <v>-96418</v>
      </c>
      <c r="I30" s="23">
        <v>126561</v>
      </c>
      <c r="J30" s="29">
        <v>-25788</v>
      </c>
      <c r="K30" s="29">
        <v>-127654</v>
      </c>
      <c r="L30" s="29">
        <v>-113880</v>
      </c>
      <c r="M30" s="23">
        <v>291327</v>
      </c>
      <c r="N30" s="29">
        <v>109925</v>
      </c>
      <c r="O30" s="29">
        <v>-22774</v>
      </c>
      <c r="P30" s="29">
        <v>-95583</v>
      </c>
      <c r="Q30" s="23">
        <v>278239</v>
      </c>
      <c r="R30" s="29">
        <v>53055</v>
      </c>
      <c r="S30" s="29">
        <v>-85691</v>
      </c>
      <c r="T30" s="29">
        <v>-102439</v>
      </c>
      <c r="U30" s="23">
        <v>69296</v>
      </c>
      <c r="V30" s="29">
        <v>-90752</v>
      </c>
      <c r="W30" s="29">
        <v>-157156</v>
      </c>
      <c r="X30" s="29">
        <v>-120105</v>
      </c>
      <c r="Y30" s="23">
        <v>212662</v>
      </c>
    </row>
    <row r="31" spans="1:25" ht="14.25" thickTop="1">
      <c r="A31" s="6" t="s">
        <v>207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>
        <v>241</v>
      </c>
    </row>
    <row r="32" spans="1:25" ht="13.5">
      <c r="A32" s="6" t="s">
        <v>208</v>
      </c>
      <c r="B32" s="28"/>
      <c r="C32" s="28"/>
      <c r="D32" s="28"/>
      <c r="E32" s="22"/>
      <c r="F32" s="28"/>
      <c r="G32" s="28"/>
      <c r="H32" s="28"/>
      <c r="I32" s="22">
        <v>10321</v>
      </c>
      <c r="J32" s="28">
        <v>10321</v>
      </c>
      <c r="K32" s="28">
        <v>10321</v>
      </c>
      <c r="L32" s="28"/>
      <c r="M32" s="22"/>
      <c r="N32" s="28"/>
      <c r="O32" s="28"/>
      <c r="P32" s="28"/>
      <c r="Q32" s="22"/>
      <c r="R32" s="28"/>
      <c r="S32" s="28"/>
      <c r="T32" s="28"/>
      <c r="U32" s="22">
        <v>6504</v>
      </c>
      <c r="V32" s="28"/>
      <c r="W32" s="28"/>
      <c r="X32" s="28"/>
      <c r="Y32" s="22">
        <v>8278</v>
      </c>
    </row>
    <row r="33" spans="1:25" ht="13.5">
      <c r="A33" s="6" t="s">
        <v>200</v>
      </c>
      <c r="B33" s="28"/>
      <c r="C33" s="28"/>
      <c r="D33" s="28"/>
      <c r="E33" s="22">
        <v>20032</v>
      </c>
      <c r="F33" s="28">
        <v>20032</v>
      </c>
      <c r="G33" s="28">
        <v>20032</v>
      </c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201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>
        <v>3373</v>
      </c>
      <c r="N34" s="28">
        <v>565</v>
      </c>
      <c r="O34" s="28"/>
      <c r="P34" s="28">
        <v>3907</v>
      </c>
      <c r="Q34" s="22"/>
      <c r="R34" s="28"/>
      <c r="S34" s="28">
        <v>1663</v>
      </c>
      <c r="T34" s="28">
        <v>3888</v>
      </c>
      <c r="U34" s="22"/>
      <c r="V34" s="28"/>
      <c r="W34" s="28">
        <v>3859</v>
      </c>
      <c r="X34" s="28">
        <v>3218</v>
      </c>
      <c r="Y34" s="22"/>
    </row>
    <row r="35" spans="1:25" ht="13.5">
      <c r="A35" s="6" t="s">
        <v>210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>
        <v>86748</v>
      </c>
      <c r="N35" s="28">
        <v>86748</v>
      </c>
      <c r="O35" s="28">
        <v>86748</v>
      </c>
      <c r="P35" s="28">
        <v>86748</v>
      </c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40</v>
      </c>
      <c r="B36" s="28"/>
      <c r="C36" s="28"/>
      <c r="D36" s="28"/>
      <c r="E36" s="22">
        <v>20032</v>
      </c>
      <c r="F36" s="28">
        <v>20032</v>
      </c>
      <c r="G36" s="28">
        <v>20032</v>
      </c>
      <c r="H36" s="28"/>
      <c r="I36" s="22">
        <v>10321</v>
      </c>
      <c r="J36" s="28">
        <v>10321</v>
      </c>
      <c r="K36" s="28">
        <v>10321</v>
      </c>
      <c r="L36" s="28"/>
      <c r="M36" s="22">
        <v>104305</v>
      </c>
      <c r="N36" s="28">
        <v>87314</v>
      </c>
      <c r="O36" s="28">
        <v>86748</v>
      </c>
      <c r="P36" s="28">
        <v>90656</v>
      </c>
      <c r="Q36" s="22"/>
      <c r="R36" s="28"/>
      <c r="S36" s="28">
        <v>1663</v>
      </c>
      <c r="T36" s="28">
        <v>3888</v>
      </c>
      <c r="U36" s="22">
        <v>6504</v>
      </c>
      <c r="V36" s="28"/>
      <c r="W36" s="28">
        <v>3859</v>
      </c>
      <c r="X36" s="28">
        <v>3218</v>
      </c>
      <c r="Y36" s="22">
        <v>8519</v>
      </c>
    </row>
    <row r="37" spans="1:25" ht="13.5">
      <c r="A37" s="6" t="s">
        <v>41</v>
      </c>
      <c r="B37" s="28"/>
      <c r="C37" s="28"/>
      <c r="D37" s="28"/>
      <c r="E37" s="22">
        <v>4538</v>
      </c>
      <c r="F37" s="28">
        <v>4538</v>
      </c>
      <c r="G37" s="28">
        <v>1545</v>
      </c>
      <c r="H37" s="28"/>
      <c r="I37" s="22"/>
      <c r="J37" s="28"/>
      <c r="K37" s="28"/>
      <c r="L37" s="28"/>
      <c r="M37" s="22">
        <v>470</v>
      </c>
      <c r="N37" s="28"/>
      <c r="O37" s="28"/>
      <c r="P37" s="28"/>
      <c r="Q37" s="22">
        <v>1166</v>
      </c>
      <c r="R37" s="28">
        <v>1166</v>
      </c>
      <c r="S37" s="28">
        <v>1166</v>
      </c>
      <c r="T37" s="28">
        <v>1166</v>
      </c>
      <c r="U37" s="22">
        <v>5967</v>
      </c>
      <c r="V37" s="28">
        <v>5967</v>
      </c>
      <c r="W37" s="28">
        <v>5967</v>
      </c>
      <c r="X37" s="28">
        <v>5467</v>
      </c>
      <c r="Y37" s="22">
        <v>1783</v>
      </c>
    </row>
    <row r="38" spans="1:25" ht="13.5">
      <c r="A38" s="6" t="s">
        <v>42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>
        <v>75767</v>
      </c>
      <c r="N38" s="28">
        <v>2204</v>
      </c>
      <c r="O38" s="28"/>
      <c r="P38" s="28"/>
      <c r="Q38" s="22">
        <v>3372</v>
      </c>
      <c r="R38" s="28">
        <v>3372</v>
      </c>
      <c r="S38" s="28">
        <v>3372</v>
      </c>
      <c r="T38" s="28"/>
      <c r="U38" s="22">
        <v>6627</v>
      </c>
      <c r="V38" s="28"/>
      <c r="W38" s="28"/>
      <c r="X38" s="28"/>
      <c r="Y38" s="22">
        <v>19628</v>
      </c>
    </row>
    <row r="39" spans="1:25" ht="13.5">
      <c r="A39" s="6" t="s">
        <v>214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>
        <v>5382</v>
      </c>
      <c r="V39" s="28">
        <v>5373</v>
      </c>
      <c r="W39" s="28">
        <v>900</v>
      </c>
      <c r="X39" s="28">
        <v>900</v>
      </c>
      <c r="Y39" s="22"/>
    </row>
    <row r="40" spans="1:25" ht="13.5">
      <c r="A40" s="6" t="s">
        <v>216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>
        <v>6439</v>
      </c>
      <c r="R40" s="28">
        <v>693</v>
      </c>
      <c r="S40" s="28">
        <v>693</v>
      </c>
      <c r="T40" s="28">
        <v>693</v>
      </c>
      <c r="U40" s="22"/>
      <c r="V40" s="28"/>
      <c r="W40" s="28"/>
      <c r="X40" s="28"/>
      <c r="Y40" s="22">
        <v>9893</v>
      </c>
    </row>
    <row r="41" spans="1:25" ht="13.5">
      <c r="A41" s="6" t="s">
        <v>217</v>
      </c>
      <c r="B41" s="28"/>
      <c r="C41" s="28"/>
      <c r="D41" s="28"/>
      <c r="E41" s="22">
        <v>4538</v>
      </c>
      <c r="F41" s="28">
        <v>4538</v>
      </c>
      <c r="G41" s="28">
        <v>1545</v>
      </c>
      <c r="H41" s="28"/>
      <c r="I41" s="22"/>
      <c r="J41" s="28"/>
      <c r="K41" s="28"/>
      <c r="L41" s="28"/>
      <c r="M41" s="22">
        <v>103033</v>
      </c>
      <c r="N41" s="28">
        <v>29000</v>
      </c>
      <c r="O41" s="28">
        <v>26795</v>
      </c>
      <c r="P41" s="28">
        <v>26795</v>
      </c>
      <c r="Q41" s="22">
        <v>15378</v>
      </c>
      <c r="R41" s="28">
        <v>9633</v>
      </c>
      <c r="S41" s="28">
        <v>9633</v>
      </c>
      <c r="T41" s="28">
        <v>1860</v>
      </c>
      <c r="U41" s="22">
        <v>17977</v>
      </c>
      <c r="V41" s="28">
        <v>11341</v>
      </c>
      <c r="W41" s="28">
        <v>6867</v>
      </c>
      <c r="X41" s="28">
        <v>6367</v>
      </c>
      <c r="Y41" s="22">
        <v>31305</v>
      </c>
    </row>
    <row r="42" spans="1:25" ht="13.5">
      <c r="A42" s="7" t="s">
        <v>218</v>
      </c>
      <c r="B42" s="28">
        <v>260249</v>
      </c>
      <c r="C42" s="28">
        <v>11885</v>
      </c>
      <c r="D42" s="28">
        <v>-64437</v>
      </c>
      <c r="E42" s="22">
        <v>250074</v>
      </c>
      <c r="F42" s="28">
        <v>117861</v>
      </c>
      <c r="G42" s="28">
        <v>-42512</v>
      </c>
      <c r="H42" s="28">
        <v>-96418</v>
      </c>
      <c r="I42" s="22">
        <v>136882</v>
      </c>
      <c r="J42" s="28">
        <v>-15467</v>
      </c>
      <c r="K42" s="28">
        <v>-117333</v>
      </c>
      <c r="L42" s="28">
        <v>-113880</v>
      </c>
      <c r="M42" s="22">
        <v>292598</v>
      </c>
      <c r="N42" s="28">
        <v>168239</v>
      </c>
      <c r="O42" s="28">
        <v>37178</v>
      </c>
      <c r="P42" s="28">
        <v>-31722</v>
      </c>
      <c r="Q42" s="22">
        <v>262860</v>
      </c>
      <c r="R42" s="28">
        <v>43422</v>
      </c>
      <c r="S42" s="28">
        <v>-93660</v>
      </c>
      <c r="T42" s="28">
        <v>-100410</v>
      </c>
      <c r="U42" s="22">
        <v>57822</v>
      </c>
      <c r="V42" s="28">
        <v>-102093</v>
      </c>
      <c r="W42" s="28">
        <v>-160164</v>
      </c>
      <c r="X42" s="28">
        <v>-123254</v>
      </c>
      <c r="Y42" s="22">
        <v>189877</v>
      </c>
    </row>
    <row r="43" spans="1:25" ht="13.5">
      <c r="A43" s="7" t="s">
        <v>219</v>
      </c>
      <c r="B43" s="28">
        <v>102386</v>
      </c>
      <c r="C43" s="28">
        <v>24259</v>
      </c>
      <c r="D43" s="28">
        <v>13758</v>
      </c>
      <c r="E43" s="22">
        <v>130793</v>
      </c>
      <c r="F43" s="28">
        <v>64825</v>
      </c>
      <c r="G43" s="28">
        <v>21213</v>
      </c>
      <c r="H43" s="28">
        <v>9609</v>
      </c>
      <c r="I43" s="22">
        <v>72659</v>
      </c>
      <c r="J43" s="28">
        <v>37764</v>
      </c>
      <c r="K43" s="28">
        <v>18020</v>
      </c>
      <c r="L43" s="28">
        <v>7523</v>
      </c>
      <c r="M43" s="22">
        <v>156122</v>
      </c>
      <c r="N43" s="28">
        <v>63114</v>
      </c>
      <c r="O43" s="28">
        <v>22452</v>
      </c>
      <c r="P43" s="28">
        <v>8607</v>
      </c>
      <c r="Q43" s="22">
        <v>160578</v>
      </c>
      <c r="R43" s="28">
        <v>54232</v>
      </c>
      <c r="S43" s="28">
        <v>16334</v>
      </c>
      <c r="T43" s="28">
        <v>6755</v>
      </c>
      <c r="U43" s="22">
        <v>50853</v>
      </c>
      <c r="V43" s="28">
        <v>34697</v>
      </c>
      <c r="W43" s="28">
        <v>20401</v>
      </c>
      <c r="X43" s="28">
        <v>8769</v>
      </c>
      <c r="Y43" s="22">
        <v>150666</v>
      </c>
    </row>
    <row r="44" spans="1:25" ht="13.5">
      <c r="A44" s="7" t="s">
        <v>220</v>
      </c>
      <c r="B44" s="28">
        <v>11816</v>
      </c>
      <c r="C44" s="28">
        <v>-2343</v>
      </c>
      <c r="D44" s="28">
        <v>-29847</v>
      </c>
      <c r="E44" s="22">
        <v>-9260</v>
      </c>
      <c r="F44" s="28">
        <v>8839</v>
      </c>
      <c r="G44" s="28">
        <v>-19384</v>
      </c>
      <c r="H44" s="28">
        <v>-31543</v>
      </c>
      <c r="I44" s="22">
        <v>12893</v>
      </c>
      <c r="J44" s="28">
        <v>-18716</v>
      </c>
      <c r="K44" s="28">
        <v>-50867</v>
      </c>
      <c r="L44" s="28">
        <v>-39325</v>
      </c>
      <c r="M44" s="22">
        <v>35901</v>
      </c>
      <c r="N44" s="28">
        <v>55805</v>
      </c>
      <c r="O44" s="28">
        <v>22606</v>
      </c>
      <c r="P44" s="28">
        <v>-1689</v>
      </c>
      <c r="Q44" s="22">
        <v>-65316</v>
      </c>
      <c r="R44" s="28">
        <v>13036</v>
      </c>
      <c r="S44" s="28">
        <v>-16481</v>
      </c>
      <c r="T44" s="28">
        <v>-27779</v>
      </c>
      <c r="U44" s="22">
        <v>-5718</v>
      </c>
      <c r="V44" s="28">
        <v>-55433</v>
      </c>
      <c r="W44" s="28">
        <v>-68433</v>
      </c>
      <c r="X44" s="28">
        <v>-48058</v>
      </c>
      <c r="Y44" s="22">
        <v>-44777</v>
      </c>
    </row>
    <row r="45" spans="1:25" ht="13.5">
      <c r="A45" s="7" t="s">
        <v>221</v>
      </c>
      <c r="B45" s="28">
        <v>114202</v>
      </c>
      <c r="C45" s="28">
        <v>21915</v>
      </c>
      <c r="D45" s="28">
        <v>-16089</v>
      </c>
      <c r="E45" s="22">
        <v>121533</v>
      </c>
      <c r="F45" s="28">
        <v>73664</v>
      </c>
      <c r="G45" s="28">
        <v>1829</v>
      </c>
      <c r="H45" s="28">
        <v>-21933</v>
      </c>
      <c r="I45" s="22">
        <v>85553</v>
      </c>
      <c r="J45" s="28">
        <v>19047</v>
      </c>
      <c r="K45" s="28">
        <v>-32847</v>
      </c>
      <c r="L45" s="28">
        <v>-31802</v>
      </c>
      <c r="M45" s="22">
        <v>192023</v>
      </c>
      <c r="N45" s="28">
        <v>118920</v>
      </c>
      <c r="O45" s="28">
        <v>45058</v>
      </c>
      <c r="P45" s="28">
        <v>6917</v>
      </c>
      <c r="Q45" s="22">
        <v>95262</v>
      </c>
      <c r="R45" s="28">
        <v>67269</v>
      </c>
      <c r="S45" s="28">
        <v>-146</v>
      </c>
      <c r="T45" s="28">
        <v>-21024</v>
      </c>
      <c r="U45" s="22">
        <v>45134</v>
      </c>
      <c r="V45" s="28">
        <v>-20736</v>
      </c>
      <c r="W45" s="28">
        <v>-48032</v>
      </c>
      <c r="X45" s="28">
        <v>-39289</v>
      </c>
      <c r="Y45" s="22">
        <v>105888</v>
      </c>
    </row>
    <row r="46" spans="1:25" ht="13.5">
      <c r="A46" s="7" t="s">
        <v>43</v>
      </c>
      <c r="B46" s="28">
        <v>146047</v>
      </c>
      <c r="C46" s="28">
        <v>-10030</v>
      </c>
      <c r="D46" s="28">
        <v>-48348</v>
      </c>
      <c r="E46" s="22">
        <v>128541</v>
      </c>
      <c r="F46" s="28">
        <v>44196</v>
      </c>
      <c r="G46" s="28">
        <v>-44341</v>
      </c>
      <c r="H46" s="28">
        <v>-74485</v>
      </c>
      <c r="I46" s="22">
        <v>51329</v>
      </c>
      <c r="J46" s="28">
        <v>-34514</v>
      </c>
      <c r="K46" s="28">
        <v>-84485</v>
      </c>
      <c r="L46" s="28">
        <v>-82078</v>
      </c>
      <c r="M46" s="22">
        <v>100574</v>
      </c>
      <c r="N46" s="28">
        <v>49319</v>
      </c>
      <c r="O46" s="28">
        <v>-7879</v>
      </c>
      <c r="P46" s="28">
        <v>-38640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7" t="s">
        <v>44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4.25" thickBot="1">
      <c r="A48" s="7" t="s">
        <v>222</v>
      </c>
      <c r="B48" s="28">
        <v>146047</v>
      </c>
      <c r="C48" s="28">
        <v>-10030</v>
      </c>
      <c r="D48" s="28">
        <v>-48348</v>
      </c>
      <c r="E48" s="22">
        <v>128541</v>
      </c>
      <c r="F48" s="28">
        <v>44196</v>
      </c>
      <c r="G48" s="28">
        <v>-44341</v>
      </c>
      <c r="H48" s="28">
        <v>-74485</v>
      </c>
      <c r="I48" s="22">
        <v>51329</v>
      </c>
      <c r="J48" s="28">
        <v>-34514</v>
      </c>
      <c r="K48" s="28">
        <v>-84485</v>
      </c>
      <c r="L48" s="28">
        <v>-82078</v>
      </c>
      <c r="M48" s="22">
        <v>100574</v>
      </c>
      <c r="N48" s="28">
        <v>49319</v>
      </c>
      <c r="O48" s="28">
        <v>-7879</v>
      </c>
      <c r="P48" s="28">
        <v>-38640</v>
      </c>
      <c r="Q48" s="22">
        <v>167598</v>
      </c>
      <c r="R48" s="28">
        <v>-23846</v>
      </c>
      <c r="S48" s="28">
        <v>-93514</v>
      </c>
      <c r="T48" s="28">
        <v>-79386</v>
      </c>
      <c r="U48" s="22">
        <v>12688</v>
      </c>
      <c r="V48" s="28">
        <v>-81356</v>
      </c>
      <c r="W48" s="28">
        <v>-112132</v>
      </c>
      <c r="X48" s="28">
        <v>-83965</v>
      </c>
      <c r="Y48" s="22">
        <v>83989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160</v>
      </c>
    </row>
    <row r="52" ht="13.5">
      <c r="A52" s="20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156</v>
      </c>
      <c r="B2" s="14">
        <v>7464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46</v>
      </c>
      <c r="B4" s="15" t="str">
        <f>HYPERLINK("http://www.kabupro.jp/mark/20131108/S1000CID.htm","四半期報告書")</f>
        <v>四半期報告書</v>
      </c>
      <c r="C4" s="15" t="str">
        <f>HYPERLINK("http://www.kabupro.jp/mark/20130628/S000DR40.htm","有価証券報告書")</f>
        <v>有価証券報告書</v>
      </c>
      <c r="D4" s="15" t="str">
        <f>HYPERLINK("http://www.kabupro.jp/mark/20131108/S1000CID.htm","四半期報告書")</f>
        <v>四半期報告書</v>
      </c>
      <c r="E4" s="15" t="str">
        <f>HYPERLINK("http://www.kabupro.jp/mark/20130628/S000DR40.htm","有価証券報告書")</f>
        <v>有価証券報告書</v>
      </c>
      <c r="F4" s="15" t="str">
        <f>HYPERLINK("http://www.kabupro.jp/mark/20121109/S000C6H8.htm","四半期報告書")</f>
        <v>四半期報告書</v>
      </c>
      <c r="G4" s="15" t="str">
        <f>HYPERLINK("http://www.kabupro.jp/mark/20110630/S0008ML7.htm","有価証券報告書")</f>
        <v>有価証券報告書</v>
      </c>
      <c r="H4" s="15" t="str">
        <f>HYPERLINK("http://www.kabupro.jp/mark/20110210/S0007OQW.htm","四半期報告書")</f>
        <v>四半期報告書</v>
      </c>
      <c r="I4" s="15" t="str">
        <f>HYPERLINK("http://www.kabupro.jp/mark/20111111/S0009OL4.htm","四半期報告書")</f>
        <v>四半期報告書</v>
      </c>
      <c r="J4" s="15" t="str">
        <f>HYPERLINK("http://www.kabupro.jp/mark/20100811/S0006IS3.htm","四半期報告書")</f>
        <v>四半期報告書</v>
      </c>
      <c r="K4" s="15" t="str">
        <f>HYPERLINK("http://www.kabupro.jp/mark/20110630/S0008ML7.htm","有価証券報告書")</f>
        <v>有価証券報告書</v>
      </c>
      <c r="L4" s="15" t="str">
        <f>HYPERLINK("http://www.kabupro.jp/mark/20110210/S0007OQW.htm","四半期報告書")</f>
        <v>四半期報告書</v>
      </c>
      <c r="M4" s="15" t="str">
        <f>HYPERLINK("http://www.kabupro.jp/mark/20101112/S00073JT.htm","四半期報告書")</f>
        <v>四半期報告書</v>
      </c>
      <c r="N4" s="15" t="str">
        <f>HYPERLINK("http://www.kabupro.jp/mark/20100811/S0006IS3.htm","四半期報告書")</f>
        <v>四半期報告書</v>
      </c>
      <c r="O4" s="15" t="str">
        <f>HYPERLINK("http://www.kabupro.jp/mark/20090630/S0003DMR.htm","有価証券報告書")</f>
        <v>有価証券報告書</v>
      </c>
      <c r="P4" s="15" t="str">
        <f>HYPERLINK("http://www.kabupro.jp/mark/20100212/S000560L.htm","四半期報告書")</f>
        <v>四半期報告書</v>
      </c>
      <c r="Q4" s="15" t="str">
        <f>HYPERLINK("http://www.kabupro.jp/mark/20091112/S0004ID6.htm","四半期報告書")</f>
        <v>四半期報告書</v>
      </c>
      <c r="R4" s="15" t="str">
        <f>HYPERLINK("http://www.kabupro.jp/mark/20090812/S0003WXU.htm","四半期報告書")</f>
        <v>四半期報告書</v>
      </c>
      <c r="S4" s="15" t="str">
        <f>HYPERLINK("http://www.kabupro.jp/mark/20090630/S0003DMR.htm","有価証券報告書")</f>
        <v>有価証券報告書</v>
      </c>
    </row>
    <row r="5" spans="1:19" ht="14.25" thickBot="1">
      <c r="A5" s="11" t="s">
        <v>47</v>
      </c>
      <c r="B5" s="1" t="s">
        <v>227</v>
      </c>
      <c r="C5" s="1" t="s">
        <v>53</v>
      </c>
      <c r="D5" s="1" t="s">
        <v>227</v>
      </c>
      <c r="E5" s="1" t="s">
        <v>53</v>
      </c>
      <c r="F5" s="1" t="s">
        <v>233</v>
      </c>
      <c r="G5" s="1" t="s">
        <v>57</v>
      </c>
      <c r="H5" s="1" t="s">
        <v>242</v>
      </c>
      <c r="I5" s="1" t="s">
        <v>239</v>
      </c>
      <c r="J5" s="1" t="s">
        <v>246</v>
      </c>
      <c r="K5" s="1" t="s">
        <v>57</v>
      </c>
      <c r="L5" s="1" t="s">
        <v>242</v>
      </c>
      <c r="M5" s="1" t="s">
        <v>244</v>
      </c>
      <c r="N5" s="1" t="s">
        <v>246</v>
      </c>
      <c r="O5" s="1" t="s">
        <v>60</v>
      </c>
      <c r="P5" s="1" t="s">
        <v>248</v>
      </c>
      <c r="Q5" s="1" t="s">
        <v>250</v>
      </c>
      <c r="R5" s="1" t="s">
        <v>252</v>
      </c>
      <c r="S5" s="1" t="s">
        <v>60</v>
      </c>
    </row>
    <row r="6" spans="1:19" ht="15" thickBot="1" thickTop="1">
      <c r="A6" s="10" t="s">
        <v>48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49</v>
      </c>
      <c r="B7" s="14" t="s">
        <v>2</v>
      </c>
      <c r="C7" s="16" t="s">
        <v>54</v>
      </c>
      <c r="D7" s="14" t="s">
        <v>2</v>
      </c>
      <c r="E7" s="16" t="s">
        <v>54</v>
      </c>
      <c r="F7" s="14" t="s">
        <v>2</v>
      </c>
      <c r="G7" s="16" t="s">
        <v>54</v>
      </c>
      <c r="H7" s="14" t="s">
        <v>2</v>
      </c>
      <c r="I7" s="14" t="s">
        <v>2</v>
      </c>
      <c r="J7" s="14" t="s">
        <v>2</v>
      </c>
      <c r="K7" s="16" t="s">
        <v>54</v>
      </c>
      <c r="L7" s="14" t="s">
        <v>2</v>
      </c>
      <c r="M7" s="14" t="s">
        <v>2</v>
      </c>
      <c r="N7" s="14" t="s">
        <v>2</v>
      </c>
      <c r="O7" s="16" t="s">
        <v>54</v>
      </c>
      <c r="P7" s="14" t="s">
        <v>2</v>
      </c>
      <c r="Q7" s="14" t="s">
        <v>2</v>
      </c>
      <c r="R7" s="14" t="s">
        <v>2</v>
      </c>
      <c r="S7" s="16" t="s">
        <v>54</v>
      </c>
    </row>
    <row r="8" spans="1:19" ht="13.5">
      <c r="A8" s="13" t="s">
        <v>50</v>
      </c>
      <c r="B8" s="1" t="s">
        <v>3</v>
      </c>
      <c r="C8" s="17" t="s">
        <v>162</v>
      </c>
      <c r="D8" s="1" t="s">
        <v>162</v>
      </c>
      <c r="E8" s="17" t="s">
        <v>163</v>
      </c>
      <c r="F8" s="1" t="s">
        <v>163</v>
      </c>
      <c r="G8" s="17" t="s">
        <v>164</v>
      </c>
      <c r="H8" s="1" t="s">
        <v>164</v>
      </c>
      <c r="I8" s="1" t="s">
        <v>164</v>
      </c>
      <c r="J8" s="1" t="s">
        <v>164</v>
      </c>
      <c r="K8" s="17" t="s">
        <v>165</v>
      </c>
      <c r="L8" s="1" t="s">
        <v>165</v>
      </c>
      <c r="M8" s="1" t="s">
        <v>165</v>
      </c>
      <c r="N8" s="1" t="s">
        <v>165</v>
      </c>
      <c r="O8" s="17" t="s">
        <v>166</v>
      </c>
      <c r="P8" s="1" t="s">
        <v>166</v>
      </c>
      <c r="Q8" s="1" t="s">
        <v>166</v>
      </c>
      <c r="R8" s="1" t="s">
        <v>166</v>
      </c>
      <c r="S8" s="17" t="s">
        <v>167</v>
      </c>
    </row>
    <row r="9" spans="1:19" ht="13.5">
      <c r="A9" s="13" t="s">
        <v>51</v>
      </c>
      <c r="B9" s="1" t="s">
        <v>228</v>
      </c>
      <c r="C9" s="17" t="s">
        <v>55</v>
      </c>
      <c r="D9" s="1" t="s">
        <v>234</v>
      </c>
      <c r="E9" s="17" t="s">
        <v>56</v>
      </c>
      <c r="F9" s="1" t="s">
        <v>240</v>
      </c>
      <c r="G9" s="17" t="s">
        <v>58</v>
      </c>
      <c r="H9" s="1" t="s">
        <v>243</v>
      </c>
      <c r="I9" s="1" t="s">
        <v>245</v>
      </c>
      <c r="J9" s="1" t="s">
        <v>247</v>
      </c>
      <c r="K9" s="17" t="s">
        <v>59</v>
      </c>
      <c r="L9" s="1" t="s">
        <v>249</v>
      </c>
      <c r="M9" s="1" t="s">
        <v>251</v>
      </c>
      <c r="N9" s="1" t="s">
        <v>60</v>
      </c>
      <c r="O9" s="17" t="s">
        <v>61</v>
      </c>
      <c r="P9" s="1" t="s">
        <v>254</v>
      </c>
      <c r="Q9" s="1" t="s">
        <v>256</v>
      </c>
      <c r="R9" s="1" t="s">
        <v>258</v>
      </c>
      <c r="S9" s="17" t="s">
        <v>62</v>
      </c>
    </row>
    <row r="10" spans="1:19" ht="14.25" thickBot="1">
      <c r="A10" s="13" t="s">
        <v>52</v>
      </c>
      <c r="B10" s="1" t="s">
        <v>65</v>
      </c>
      <c r="C10" s="17" t="s">
        <v>65</v>
      </c>
      <c r="D10" s="1" t="s">
        <v>65</v>
      </c>
      <c r="E10" s="17" t="s">
        <v>65</v>
      </c>
      <c r="F10" s="1" t="s">
        <v>65</v>
      </c>
      <c r="G10" s="17" t="s">
        <v>65</v>
      </c>
      <c r="H10" s="1" t="s">
        <v>65</v>
      </c>
      <c r="I10" s="1" t="s">
        <v>65</v>
      </c>
      <c r="J10" s="1" t="s">
        <v>65</v>
      </c>
      <c r="K10" s="17" t="s">
        <v>65</v>
      </c>
      <c r="L10" s="1" t="s">
        <v>65</v>
      </c>
      <c r="M10" s="1" t="s">
        <v>65</v>
      </c>
      <c r="N10" s="1" t="s">
        <v>65</v>
      </c>
      <c r="O10" s="17" t="s">
        <v>65</v>
      </c>
      <c r="P10" s="1" t="s">
        <v>65</v>
      </c>
      <c r="Q10" s="1" t="s">
        <v>65</v>
      </c>
      <c r="R10" s="1" t="s">
        <v>65</v>
      </c>
      <c r="S10" s="17" t="s">
        <v>65</v>
      </c>
    </row>
    <row r="11" spans="1:19" ht="14.25" thickTop="1">
      <c r="A11" s="26" t="s">
        <v>218</v>
      </c>
      <c r="B11" s="27">
        <v>11885</v>
      </c>
      <c r="C11" s="21">
        <v>250074</v>
      </c>
      <c r="D11" s="27">
        <v>-42512</v>
      </c>
      <c r="E11" s="21">
        <v>136882</v>
      </c>
      <c r="F11" s="27">
        <v>-117333</v>
      </c>
      <c r="G11" s="21">
        <v>292598</v>
      </c>
      <c r="H11" s="27">
        <v>168239</v>
      </c>
      <c r="I11" s="27">
        <v>37178</v>
      </c>
      <c r="J11" s="27">
        <v>-31722</v>
      </c>
      <c r="K11" s="21">
        <v>262860</v>
      </c>
      <c r="L11" s="27">
        <v>43422</v>
      </c>
      <c r="M11" s="27">
        <v>-93660</v>
      </c>
      <c r="N11" s="27">
        <v>-100410</v>
      </c>
      <c r="O11" s="21">
        <v>57822</v>
      </c>
      <c r="P11" s="27">
        <v>-102093</v>
      </c>
      <c r="Q11" s="27">
        <v>-160164</v>
      </c>
      <c r="R11" s="27">
        <v>-123254</v>
      </c>
      <c r="S11" s="21">
        <v>189877</v>
      </c>
    </row>
    <row r="12" spans="1:19" ht="13.5">
      <c r="A12" s="6" t="s">
        <v>191</v>
      </c>
      <c r="B12" s="28">
        <v>230176</v>
      </c>
      <c r="C12" s="22">
        <v>476461</v>
      </c>
      <c r="D12" s="28">
        <v>212796</v>
      </c>
      <c r="E12" s="22">
        <v>398037</v>
      </c>
      <c r="F12" s="28">
        <v>167161</v>
      </c>
      <c r="G12" s="22">
        <v>313727</v>
      </c>
      <c r="H12" s="28">
        <v>200908</v>
      </c>
      <c r="I12" s="28">
        <v>124750</v>
      </c>
      <c r="J12" s="28">
        <v>57583</v>
      </c>
      <c r="K12" s="22">
        <v>224093</v>
      </c>
      <c r="L12" s="28">
        <v>151496</v>
      </c>
      <c r="M12" s="28">
        <v>89045</v>
      </c>
      <c r="N12" s="28">
        <v>39453</v>
      </c>
      <c r="O12" s="22">
        <v>143898</v>
      </c>
      <c r="P12" s="28">
        <v>86892</v>
      </c>
      <c r="Q12" s="28">
        <v>56090</v>
      </c>
      <c r="R12" s="28">
        <v>27420</v>
      </c>
      <c r="S12" s="22">
        <v>138587</v>
      </c>
    </row>
    <row r="13" spans="1:19" ht="13.5">
      <c r="A13" s="6" t="s">
        <v>210</v>
      </c>
      <c r="B13" s="28"/>
      <c r="C13" s="22"/>
      <c r="D13" s="28"/>
      <c r="E13" s="22"/>
      <c r="F13" s="28"/>
      <c r="G13" s="22">
        <v>-86748</v>
      </c>
      <c r="H13" s="28">
        <v>-86748</v>
      </c>
      <c r="I13" s="28">
        <v>-86748</v>
      </c>
      <c r="J13" s="28">
        <v>-86748</v>
      </c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216</v>
      </c>
      <c r="B14" s="28"/>
      <c r="C14" s="22"/>
      <c r="D14" s="28"/>
      <c r="E14" s="22"/>
      <c r="F14" s="28"/>
      <c r="G14" s="22"/>
      <c r="H14" s="28"/>
      <c r="I14" s="28"/>
      <c r="J14" s="28"/>
      <c r="K14" s="22">
        <v>6439</v>
      </c>
      <c r="L14" s="28">
        <v>693</v>
      </c>
      <c r="M14" s="28">
        <v>693</v>
      </c>
      <c r="N14" s="28">
        <v>693</v>
      </c>
      <c r="O14" s="22"/>
      <c r="P14" s="28"/>
      <c r="Q14" s="28"/>
      <c r="R14" s="28"/>
      <c r="S14" s="22">
        <v>9893</v>
      </c>
    </row>
    <row r="15" spans="1:19" ht="13.5">
      <c r="A15" s="6" t="s">
        <v>4</v>
      </c>
      <c r="B15" s="28">
        <v>189</v>
      </c>
      <c r="C15" s="22">
        <v>-15099</v>
      </c>
      <c r="D15" s="28">
        <v>6302</v>
      </c>
      <c r="E15" s="22">
        <v>-12440</v>
      </c>
      <c r="F15" s="28">
        <v>-54</v>
      </c>
      <c r="G15" s="22">
        <v>29897</v>
      </c>
      <c r="H15" s="28">
        <v>35401</v>
      </c>
      <c r="I15" s="28">
        <v>7682</v>
      </c>
      <c r="J15" s="28">
        <v>-3396</v>
      </c>
      <c r="K15" s="22">
        <v>39587</v>
      </c>
      <c r="L15" s="28">
        <v>43329</v>
      </c>
      <c r="M15" s="28">
        <v>41163</v>
      </c>
      <c r="N15" s="28">
        <v>23894</v>
      </c>
      <c r="O15" s="22">
        <v>-18082</v>
      </c>
      <c r="P15" s="28">
        <v>-3081</v>
      </c>
      <c r="Q15" s="28">
        <v>-12531</v>
      </c>
      <c r="R15" s="28">
        <v>-19305</v>
      </c>
      <c r="S15" s="22">
        <v>57389</v>
      </c>
    </row>
    <row r="16" spans="1:19" ht="13.5">
      <c r="A16" s="6" t="s">
        <v>5</v>
      </c>
      <c r="B16" s="28">
        <v>-819</v>
      </c>
      <c r="C16" s="22"/>
      <c r="D16" s="28">
        <v>-1444</v>
      </c>
      <c r="E16" s="22">
        <v>-5583</v>
      </c>
      <c r="F16" s="28"/>
      <c r="G16" s="22">
        <v>-3373</v>
      </c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212</v>
      </c>
      <c r="B17" s="28"/>
      <c r="C17" s="22">
        <v>4538</v>
      </c>
      <c r="D17" s="28">
        <v>1545</v>
      </c>
      <c r="E17" s="22"/>
      <c r="F17" s="28"/>
      <c r="G17" s="22">
        <v>470</v>
      </c>
      <c r="H17" s="28"/>
      <c r="I17" s="28"/>
      <c r="J17" s="28"/>
      <c r="K17" s="22">
        <v>1166</v>
      </c>
      <c r="L17" s="28">
        <v>1166</v>
      </c>
      <c r="M17" s="28">
        <v>1166</v>
      </c>
      <c r="N17" s="28">
        <v>1166</v>
      </c>
      <c r="O17" s="22">
        <v>5967</v>
      </c>
      <c r="P17" s="28">
        <v>5967</v>
      </c>
      <c r="Q17" s="28">
        <v>5967</v>
      </c>
      <c r="R17" s="28">
        <v>5467</v>
      </c>
      <c r="S17" s="22">
        <v>1783</v>
      </c>
    </row>
    <row r="18" spans="1:19" ht="13.5">
      <c r="A18" s="6" t="s">
        <v>204</v>
      </c>
      <c r="B18" s="28"/>
      <c r="C18" s="22"/>
      <c r="D18" s="28"/>
      <c r="E18" s="22"/>
      <c r="F18" s="28"/>
      <c r="G18" s="22">
        <v>75767</v>
      </c>
      <c r="H18" s="28">
        <v>2204</v>
      </c>
      <c r="I18" s="28"/>
      <c r="J18" s="28"/>
      <c r="K18" s="22">
        <v>3372</v>
      </c>
      <c r="L18" s="28">
        <v>3372</v>
      </c>
      <c r="M18" s="28">
        <v>3372</v>
      </c>
      <c r="N18" s="28"/>
      <c r="O18" s="22">
        <v>6627</v>
      </c>
      <c r="P18" s="28"/>
      <c r="Q18" s="28"/>
      <c r="R18" s="28"/>
      <c r="S18" s="22">
        <v>19628</v>
      </c>
    </row>
    <row r="19" spans="1:19" ht="13.5">
      <c r="A19" s="6" t="s">
        <v>6</v>
      </c>
      <c r="B19" s="28"/>
      <c r="C19" s="22"/>
      <c r="D19" s="28"/>
      <c r="E19" s="22">
        <v>-10321</v>
      </c>
      <c r="F19" s="28">
        <v>-10321</v>
      </c>
      <c r="G19" s="22"/>
      <c r="H19" s="28"/>
      <c r="I19" s="28"/>
      <c r="J19" s="28"/>
      <c r="K19" s="22"/>
      <c r="L19" s="28"/>
      <c r="M19" s="28"/>
      <c r="N19" s="28"/>
      <c r="O19" s="22">
        <v>-6504</v>
      </c>
      <c r="P19" s="28"/>
      <c r="Q19" s="28"/>
      <c r="R19" s="28"/>
      <c r="S19" s="22">
        <v>-8278</v>
      </c>
    </row>
    <row r="20" spans="1:19" ht="13.5">
      <c r="A20" s="6" t="s">
        <v>200</v>
      </c>
      <c r="B20" s="28"/>
      <c r="C20" s="22">
        <v>-20032</v>
      </c>
      <c r="D20" s="28">
        <v>-20032</v>
      </c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7</v>
      </c>
      <c r="B21" s="28"/>
      <c r="C21" s="22"/>
      <c r="D21" s="28"/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>
        <v>5382</v>
      </c>
      <c r="P21" s="28">
        <v>5373</v>
      </c>
      <c r="Q21" s="28">
        <v>900</v>
      </c>
      <c r="R21" s="28">
        <v>900</v>
      </c>
      <c r="S21" s="22"/>
    </row>
    <row r="22" spans="1:19" ht="13.5">
      <c r="A22" s="6" t="s">
        <v>215</v>
      </c>
      <c r="B22" s="28"/>
      <c r="C22" s="22"/>
      <c r="D22" s="28"/>
      <c r="E22" s="22"/>
      <c r="F22" s="28"/>
      <c r="G22" s="22"/>
      <c r="H22" s="28"/>
      <c r="I22" s="28"/>
      <c r="J22" s="28"/>
      <c r="K22" s="22">
        <v>4400</v>
      </c>
      <c r="L22" s="28">
        <v>4400</v>
      </c>
      <c r="M22" s="28">
        <v>4400</v>
      </c>
      <c r="N22" s="28"/>
      <c r="O22" s="22"/>
      <c r="P22" s="28"/>
      <c r="Q22" s="28"/>
      <c r="R22" s="28"/>
      <c r="S22" s="22"/>
    </row>
    <row r="23" spans="1:19" ht="13.5">
      <c r="A23" s="6" t="s">
        <v>8</v>
      </c>
      <c r="B23" s="28">
        <v>-70164</v>
      </c>
      <c r="C23" s="22">
        <v>-199042</v>
      </c>
      <c r="D23" s="28">
        <v>-72237</v>
      </c>
      <c r="E23" s="22">
        <v>-172665</v>
      </c>
      <c r="F23" s="28">
        <v>-45230</v>
      </c>
      <c r="G23" s="22">
        <v>-181977</v>
      </c>
      <c r="H23" s="28">
        <v>-65734</v>
      </c>
      <c r="I23" s="28">
        <v>-38686</v>
      </c>
      <c r="J23" s="28">
        <v>-16430</v>
      </c>
      <c r="K23" s="22">
        <v>-98237</v>
      </c>
      <c r="L23" s="28">
        <v>-61837</v>
      </c>
      <c r="M23" s="28">
        <v>-29767</v>
      </c>
      <c r="N23" s="28">
        <v>-7926</v>
      </c>
      <c r="O23" s="22">
        <v>-61898</v>
      </c>
      <c r="P23" s="28"/>
      <c r="Q23" s="28"/>
      <c r="R23" s="28"/>
      <c r="S23" s="22">
        <v>-26429</v>
      </c>
    </row>
    <row r="24" spans="1:19" ht="13.5">
      <c r="A24" s="6" t="s">
        <v>9</v>
      </c>
      <c r="B24" s="28">
        <v>-3822</v>
      </c>
      <c r="C24" s="22">
        <v>-7826</v>
      </c>
      <c r="D24" s="28">
        <v>-4331</v>
      </c>
      <c r="E24" s="22">
        <v>-8489</v>
      </c>
      <c r="F24" s="28">
        <v>-4519</v>
      </c>
      <c r="G24" s="22">
        <v>-8897</v>
      </c>
      <c r="H24" s="28">
        <v>-7360</v>
      </c>
      <c r="I24" s="28">
        <v>-4767</v>
      </c>
      <c r="J24" s="28">
        <v>-2839</v>
      </c>
      <c r="K24" s="22">
        <v>-9852</v>
      </c>
      <c r="L24" s="28">
        <v>-8128</v>
      </c>
      <c r="M24" s="28">
        <v>-5294</v>
      </c>
      <c r="N24" s="28">
        <v>-3073</v>
      </c>
      <c r="O24" s="22">
        <v>-12010</v>
      </c>
      <c r="P24" s="28">
        <v>-9609</v>
      </c>
      <c r="Q24" s="28">
        <v>-6690</v>
      </c>
      <c r="R24" s="28">
        <v>-3393</v>
      </c>
      <c r="S24" s="22">
        <v>-29036</v>
      </c>
    </row>
    <row r="25" spans="1:19" ht="13.5">
      <c r="A25" s="6" t="s">
        <v>203</v>
      </c>
      <c r="B25" s="28">
        <v>23708</v>
      </c>
      <c r="C25" s="22">
        <v>52192</v>
      </c>
      <c r="D25" s="28">
        <v>27199</v>
      </c>
      <c r="E25" s="22">
        <v>58639</v>
      </c>
      <c r="F25" s="28">
        <v>29346</v>
      </c>
      <c r="G25" s="22">
        <v>63195</v>
      </c>
      <c r="H25" s="28">
        <v>47575</v>
      </c>
      <c r="I25" s="28">
        <v>31926</v>
      </c>
      <c r="J25" s="28">
        <v>15851</v>
      </c>
      <c r="K25" s="22">
        <v>64211</v>
      </c>
      <c r="L25" s="28">
        <v>47292</v>
      </c>
      <c r="M25" s="28">
        <v>31621</v>
      </c>
      <c r="N25" s="28">
        <v>15764</v>
      </c>
      <c r="O25" s="22">
        <v>61347</v>
      </c>
      <c r="P25" s="28">
        <v>44990</v>
      </c>
      <c r="Q25" s="28">
        <v>29441</v>
      </c>
      <c r="R25" s="28">
        <v>14548</v>
      </c>
      <c r="S25" s="22">
        <v>61531</v>
      </c>
    </row>
    <row r="26" spans="1:19" ht="13.5">
      <c r="A26" s="6" t="s">
        <v>10</v>
      </c>
      <c r="B26" s="28">
        <v>186794</v>
      </c>
      <c r="C26" s="22">
        <v>-53279</v>
      </c>
      <c r="D26" s="28">
        <v>149559</v>
      </c>
      <c r="E26" s="22">
        <v>-200685</v>
      </c>
      <c r="F26" s="28">
        <v>203285</v>
      </c>
      <c r="G26" s="22">
        <v>172829</v>
      </c>
      <c r="H26" s="28">
        <v>97467</v>
      </c>
      <c r="I26" s="28">
        <v>405124</v>
      </c>
      <c r="J26" s="28">
        <v>419149</v>
      </c>
      <c r="K26" s="22">
        <v>-44330</v>
      </c>
      <c r="L26" s="28">
        <v>-78383</v>
      </c>
      <c r="M26" s="28">
        <v>281218</v>
      </c>
      <c r="N26" s="28">
        <v>395965</v>
      </c>
      <c r="O26" s="22">
        <v>179823</v>
      </c>
      <c r="P26" s="28">
        <v>166984</v>
      </c>
      <c r="Q26" s="28">
        <v>518196</v>
      </c>
      <c r="R26" s="28">
        <v>451713</v>
      </c>
      <c r="S26" s="22">
        <v>206287</v>
      </c>
    </row>
    <row r="27" spans="1:19" ht="13.5">
      <c r="A27" s="6" t="s">
        <v>11</v>
      </c>
      <c r="B27" s="28">
        <v>-40242</v>
      </c>
      <c r="C27" s="22">
        <v>-47276</v>
      </c>
      <c r="D27" s="28">
        <v>-19055</v>
      </c>
      <c r="E27" s="22">
        <v>22855</v>
      </c>
      <c r="F27" s="28">
        <v>3011</v>
      </c>
      <c r="G27" s="22">
        <v>254</v>
      </c>
      <c r="H27" s="28">
        <v>-8899</v>
      </c>
      <c r="I27" s="28">
        <v>-20808</v>
      </c>
      <c r="J27" s="28">
        <v>-43831</v>
      </c>
      <c r="K27" s="22">
        <v>25779</v>
      </c>
      <c r="L27" s="28">
        <v>11037</v>
      </c>
      <c r="M27" s="28">
        <v>17600</v>
      </c>
      <c r="N27" s="28">
        <v>-30835</v>
      </c>
      <c r="O27" s="22">
        <v>-25633</v>
      </c>
      <c r="P27" s="28">
        <v>-67854</v>
      </c>
      <c r="Q27" s="28">
        <v>-77635</v>
      </c>
      <c r="R27" s="28">
        <v>-75633</v>
      </c>
      <c r="S27" s="22">
        <v>-44771</v>
      </c>
    </row>
    <row r="28" spans="1:19" ht="13.5">
      <c r="A28" s="6" t="s">
        <v>12</v>
      </c>
      <c r="B28" s="28">
        <v>-3571</v>
      </c>
      <c r="C28" s="22">
        <v>47018</v>
      </c>
      <c r="D28" s="28">
        <v>-58360</v>
      </c>
      <c r="E28" s="22">
        <v>97647</v>
      </c>
      <c r="F28" s="28">
        <v>-59968</v>
      </c>
      <c r="G28" s="22">
        <v>-81339</v>
      </c>
      <c r="H28" s="28">
        <v>-82868</v>
      </c>
      <c r="I28" s="28">
        <v>-149076</v>
      </c>
      <c r="J28" s="28">
        <v>-115327</v>
      </c>
      <c r="K28" s="22">
        <v>62309</v>
      </c>
      <c r="L28" s="28">
        <v>124124</v>
      </c>
      <c r="M28" s="28">
        <v>-29514</v>
      </c>
      <c r="N28" s="28">
        <v>-64679</v>
      </c>
      <c r="O28" s="22">
        <v>-91152</v>
      </c>
      <c r="P28" s="28">
        <v>-62757</v>
      </c>
      <c r="Q28" s="28">
        <v>-145673</v>
      </c>
      <c r="R28" s="28">
        <v>-150573</v>
      </c>
      <c r="S28" s="22">
        <v>-47891</v>
      </c>
    </row>
    <row r="29" spans="1:19" ht="13.5">
      <c r="A29" s="6" t="s">
        <v>13</v>
      </c>
      <c r="B29" s="28"/>
      <c r="C29" s="22">
        <v>24626</v>
      </c>
      <c r="D29" s="28"/>
      <c r="E29" s="22">
        <v>-8942</v>
      </c>
      <c r="F29" s="28"/>
      <c r="G29" s="22">
        <v>-13270</v>
      </c>
      <c r="H29" s="28"/>
      <c r="I29" s="28"/>
      <c r="J29" s="28"/>
      <c r="K29" s="22">
        <v>15347</v>
      </c>
      <c r="L29" s="28"/>
      <c r="M29" s="28"/>
      <c r="N29" s="28"/>
      <c r="O29" s="22">
        <v>-10733</v>
      </c>
      <c r="P29" s="28"/>
      <c r="Q29" s="28"/>
      <c r="R29" s="28"/>
      <c r="S29" s="22">
        <v>-23871</v>
      </c>
    </row>
    <row r="30" spans="1:19" ht="13.5">
      <c r="A30" s="6" t="s">
        <v>73</v>
      </c>
      <c r="B30" s="28">
        <v>-29640</v>
      </c>
      <c r="C30" s="22"/>
      <c r="D30" s="28">
        <v>15110</v>
      </c>
      <c r="E30" s="22"/>
      <c r="F30" s="28">
        <v>-9355</v>
      </c>
      <c r="G30" s="22"/>
      <c r="H30" s="28">
        <v>-22853</v>
      </c>
      <c r="I30" s="28">
        <v>-15740</v>
      </c>
      <c r="J30" s="28">
        <v>-35001</v>
      </c>
      <c r="K30" s="22"/>
      <c r="L30" s="28">
        <v>53016</v>
      </c>
      <c r="M30" s="28">
        <v>25909</v>
      </c>
      <c r="N30" s="28">
        <v>-8327</v>
      </c>
      <c r="O30" s="22"/>
      <c r="P30" s="28">
        <v>-13312</v>
      </c>
      <c r="Q30" s="28">
        <v>-9407</v>
      </c>
      <c r="R30" s="28">
        <v>-13194</v>
      </c>
      <c r="S30" s="22"/>
    </row>
    <row r="31" spans="1:19" ht="13.5">
      <c r="A31" s="6" t="s">
        <v>14</v>
      </c>
      <c r="B31" s="28">
        <v>304493</v>
      </c>
      <c r="C31" s="22">
        <v>525953</v>
      </c>
      <c r="D31" s="28">
        <v>194538</v>
      </c>
      <c r="E31" s="22">
        <v>311657</v>
      </c>
      <c r="F31" s="28">
        <v>156024</v>
      </c>
      <c r="G31" s="22">
        <v>573640</v>
      </c>
      <c r="H31" s="28">
        <v>304126</v>
      </c>
      <c r="I31" s="28">
        <v>317629</v>
      </c>
      <c r="J31" s="28">
        <v>184082</v>
      </c>
      <c r="K31" s="22">
        <v>584821</v>
      </c>
      <c r="L31" s="28">
        <v>335002</v>
      </c>
      <c r="M31" s="28">
        <v>337955</v>
      </c>
      <c r="N31" s="28">
        <v>261685</v>
      </c>
      <c r="O31" s="22">
        <v>235657</v>
      </c>
      <c r="P31" s="28">
        <v>29413</v>
      </c>
      <c r="Q31" s="28">
        <v>186848</v>
      </c>
      <c r="R31" s="28">
        <v>111611</v>
      </c>
      <c r="S31" s="22">
        <v>490776</v>
      </c>
    </row>
    <row r="32" spans="1:19" ht="13.5">
      <c r="A32" s="6" t="s">
        <v>15</v>
      </c>
      <c r="B32" s="28">
        <v>3964</v>
      </c>
      <c r="C32" s="22">
        <v>7955</v>
      </c>
      <c r="D32" s="28">
        <v>4372</v>
      </c>
      <c r="E32" s="22">
        <v>8481</v>
      </c>
      <c r="F32" s="28">
        <v>4511</v>
      </c>
      <c r="G32" s="22">
        <v>8980</v>
      </c>
      <c r="H32" s="28">
        <v>7583</v>
      </c>
      <c r="I32" s="28">
        <v>4988</v>
      </c>
      <c r="J32" s="28">
        <v>3041</v>
      </c>
      <c r="K32" s="22">
        <v>9976</v>
      </c>
      <c r="L32" s="28">
        <v>8256</v>
      </c>
      <c r="M32" s="28">
        <v>5390</v>
      </c>
      <c r="N32" s="28">
        <v>3064</v>
      </c>
      <c r="O32" s="22">
        <v>12130</v>
      </c>
      <c r="P32" s="28">
        <v>9633</v>
      </c>
      <c r="Q32" s="28">
        <v>6679</v>
      </c>
      <c r="R32" s="28">
        <v>3166</v>
      </c>
      <c r="S32" s="22">
        <v>39747</v>
      </c>
    </row>
    <row r="33" spans="1:19" ht="13.5">
      <c r="A33" s="6" t="s">
        <v>16</v>
      </c>
      <c r="B33" s="28">
        <v>-25032</v>
      </c>
      <c r="C33" s="22">
        <v>-52351</v>
      </c>
      <c r="D33" s="28">
        <v>-28779</v>
      </c>
      <c r="E33" s="22">
        <v>-58783</v>
      </c>
      <c r="F33" s="28">
        <v>-30457</v>
      </c>
      <c r="G33" s="22">
        <v>-62567</v>
      </c>
      <c r="H33" s="28">
        <v>-47764</v>
      </c>
      <c r="I33" s="28">
        <v>-32536</v>
      </c>
      <c r="J33" s="28">
        <v>-15249</v>
      </c>
      <c r="K33" s="22">
        <v>-60513</v>
      </c>
      <c r="L33" s="28">
        <v>-44851</v>
      </c>
      <c r="M33" s="28">
        <v>-31396</v>
      </c>
      <c r="N33" s="28">
        <v>-11453</v>
      </c>
      <c r="O33" s="22">
        <v>-50327</v>
      </c>
      <c r="P33" s="28">
        <v>-32508</v>
      </c>
      <c r="Q33" s="28">
        <v>-24500</v>
      </c>
      <c r="R33" s="28">
        <v>-8850</v>
      </c>
      <c r="S33" s="22">
        <v>-61004</v>
      </c>
    </row>
    <row r="34" spans="1:19" ht="13.5">
      <c r="A34" s="6" t="s">
        <v>17</v>
      </c>
      <c r="B34" s="28"/>
      <c r="C34" s="22">
        <v>20032</v>
      </c>
      <c r="D34" s="28">
        <v>20032</v>
      </c>
      <c r="E34" s="22"/>
      <c r="F34" s="28"/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18</v>
      </c>
      <c r="B35" s="28">
        <v>-94185</v>
      </c>
      <c r="C35" s="22">
        <v>-46318</v>
      </c>
      <c r="D35" s="28">
        <v>-10220</v>
      </c>
      <c r="E35" s="22">
        <v>-148072</v>
      </c>
      <c r="F35" s="28">
        <v>-71605</v>
      </c>
      <c r="G35" s="22">
        <v>-218172</v>
      </c>
      <c r="H35" s="28">
        <v>-215087</v>
      </c>
      <c r="I35" s="28">
        <v>-134961</v>
      </c>
      <c r="J35" s="28">
        <v>-134635</v>
      </c>
      <c r="K35" s="22">
        <v>-43833</v>
      </c>
      <c r="L35" s="28">
        <v>-43494</v>
      </c>
      <c r="M35" s="28">
        <v>-16983</v>
      </c>
      <c r="N35" s="28">
        <v>-16579</v>
      </c>
      <c r="O35" s="22">
        <v>-192670</v>
      </c>
      <c r="P35" s="28">
        <v>-192194</v>
      </c>
      <c r="Q35" s="28">
        <v>-125706</v>
      </c>
      <c r="R35" s="28">
        <v>-123044</v>
      </c>
      <c r="S35" s="22">
        <v>-73219</v>
      </c>
    </row>
    <row r="36" spans="1:19" ht="13.5">
      <c r="A36" s="6" t="s">
        <v>19</v>
      </c>
      <c r="B36" s="28"/>
      <c r="C36" s="22">
        <v>13493</v>
      </c>
      <c r="D36" s="28">
        <v>13450</v>
      </c>
      <c r="E36" s="22">
        <v>507</v>
      </c>
      <c r="F36" s="28">
        <v>124</v>
      </c>
      <c r="G36" s="22"/>
      <c r="H36" s="28"/>
      <c r="I36" s="28"/>
      <c r="J36" s="28"/>
      <c r="K36" s="22">
        <v>39154</v>
      </c>
      <c r="L36" s="28">
        <v>39154</v>
      </c>
      <c r="M36" s="28">
        <v>39154</v>
      </c>
      <c r="N36" s="28"/>
      <c r="O36" s="22"/>
      <c r="P36" s="28"/>
      <c r="Q36" s="28"/>
      <c r="R36" s="28"/>
      <c r="S36" s="22"/>
    </row>
    <row r="37" spans="1:19" ht="14.25" thickBot="1">
      <c r="A37" s="5" t="s">
        <v>20</v>
      </c>
      <c r="B37" s="29">
        <v>189239</v>
      </c>
      <c r="C37" s="23">
        <v>468765</v>
      </c>
      <c r="D37" s="29">
        <v>193393</v>
      </c>
      <c r="E37" s="23">
        <v>113790</v>
      </c>
      <c r="F37" s="29">
        <v>58597</v>
      </c>
      <c r="G37" s="23">
        <v>301881</v>
      </c>
      <c r="H37" s="29">
        <v>48857</v>
      </c>
      <c r="I37" s="29">
        <v>155120</v>
      </c>
      <c r="J37" s="29">
        <v>37238</v>
      </c>
      <c r="K37" s="23">
        <v>529605</v>
      </c>
      <c r="L37" s="29">
        <v>294068</v>
      </c>
      <c r="M37" s="29">
        <v>334120</v>
      </c>
      <c r="N37" s="29">
        <v>236716</v>
      </c>
      <c r="O37" s="23">
        <v>4789</v>
      </c>
      <c r="P37" s="29">
        <v>-185655</v>
      </c>
      <c r="Q37" s="29">
        <v>43320</v>
      </c>
      <c r="R37" s="29">
        <v>-17116</v>
      </c>
      <c r="S37" s="23">
        <v>396301</v>
      </c>
    </row>
    <row r="38" spans="1:19" ht="14.25" thickTop="1">
      <c r="A38" s="6" t="s">
        <v>21</v>
      </c>
      <c r="B38" s="28"/>
      <c r="C38" s="22"/>
      <c r="D38" s="28"/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>
        <v>-41700</v>
      </c>
      <c r="P38" s="28">
        <v>-41700</v>
      </c>
      <c r="Q38" s="28"/>
      <c r="R38" s="28"/>
      <c r="S38" s="22">
        <v>-101263</v>
      </c>
    </row>
    <row r="39" spans="1:19" ht="13.5">
      <c r="A39" s="6" t="s">
        <v>22</v>
      </c>
      <c r="B39" s="28"/>
      <c r="C39" s="22"/>
      <c r="D39" s="28"/>
      <c r="E39" s="22">
        <v>76161</v>
      </c>
      <c r="F39" s="28">
        <v>76149</v>
      </c>
      <c r="G39" s="22"/>
      <c r="H39" s="28"/>
      <c r="I39" s="28"/>
      <c r="J39" s="28"/>
      <c r="K39" s="22"/>
      <c r="L39" s="28"/>
      <c r="M39" s="28"/>
      <c r="N39" s="28"/>
      <c r="O39" s="22">
        <v>17757</v>
      </c>
      <c r="P39" s="28"/>
      <c r="Q39" s="28"/>
      <c r="R39" s="28"/>
      <c r="S39" s="22">
        <v>19155</v>
      </c>
    </row>
    <row r="40" spans="1:19" ht="13.5">
      <c r="A40" s="6" t="s">
        <v>23</v>
      </c>
      <c r="B40" s="28">
        <v>-13004</v>
      </c>
      <c r="C40" s="22">
        <v>-149389</v>
      </c>
      <c r="D40" s="28">
        <v>-141620</v>
      </c>
      <c r="E40" s="22">
        <v>-197939</v>
      </c>
      <c r="F40" s="28">
        <v>-68226</v>
      </c>
      <c r="G40" s="22">
        <v>-102325</v>
      </c>
      <c r="H40" s="28">
        <v>-47736</v>
      </c>
      <c r="I40" s="28">
        <v>-6531</v>
      </c>
      <c r="J40" s="28">
        <v>-3482</v>
      </c>
      <c r="K40" s="22">
        <v>-15478</v>
      </c>
      <c r="L40" s="28">
        <v>-11069</v>
      </c>
      <c r="M40" s="28">
        <v>-9280</v>
      </c>
      <c r="N40" s="28">
        <v>-6558</v>
      </c>
      <c r="O40" s="22">
        <v>-18582</v>
      </c>
      <c r="P40" s="28">
        <v>-5732</v>
      </c>
      <c r="Q40" s="28">
        <v>-796</v>
      </c>
      <c r="R40" s="28">
        <v>-126</v>
      </c>
      <c r="S40" s="22">
        <v>-24612</v>
      </c>
    </row>
    <row r="41" spans="1:19" ht="13.5">
      <c r="A41" s="6" t="s">
        <v>24</v>
      </c>
      <c r="B41" s="28"/>
      <c r="C41" s="22"/>
      <c r="D41" s="28"/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>
        <v>262</v>
      </c>
    </row>
    <row r="42" spans="1:19" ht="13.5">
      <c r="A42" s="6" t="s">
        <v>25</v>
      </c>
      <c r="B42" s="28"/>
      <c r="C42" s="22"/>
      <c r="D42" s="28"/>
      <c r="E42" s="22"/>
      <c r="F42" s="28"/>
      <c r="G42" s="22">
        <v>-2300</v>
      </c>
      <c r="H42" s="28">
        <v>-2300</v>
      </c>
      <c r="I42" s="28"/>
      <c r="J42" s="28"/>
      <c r="K42" s="22">
        <v>-6350</v>
      </c>
      <c r="L42" s="28">
        <v>-5350</v>
      </c>
      <c r="M42" s="28">
        <v>-5350</v>
      </c>
      <c r="N42" s="28">
        <v>-5000</v>
      </c>
      <c r="O42" s="22">
        <v>-2300</v>
      </c>
      <c r="P42" s="28">
        <v>-1700</v>
      </c>
      <c r="Q42" s="28">
        <v>-500</v>
      </c>
      <c r="R42" s="28">
        <v>-500</v>
      </c>
      <c r="S42" s="22">
        <v>-1500</v>
      </c>
    </row>
    <row r="43" spans="1:19" ht="13.5">
      <c r="A43" s="6" t="s">
        <v>26</v>
      </c>
      <c r="B43" s="28">
        <v>854</v>
      </c>
      <c r="C43" s="22">
        <v>1748</v>
      </c>
      <c r="D43" s="28">
        <v>894</v>
      </c>
      <c r="E43" s="22">
        <v>2158</v>
      </c>
      <c r="F43" s="28">
        <v>1094</v>
      </c>
      <c r="G43" s="22">
        <v>2219</v>
      </c>
      <c r="H43" s="28">
        <v>1671</v>
      </c>
      <c r="I43" s="28">
        <v>1028</v>
      </c>
      <c r="J43" s="28">
        <v>545</v>
      </c>
      <c r="K43" s="22">
        <v>3038</v>
      </c>
      <c r="L43" s="28">
        <v>2537</v>
      </c>
      <c r="M43" s="28">
        <v>1529</v>
      </c>
      <c r="N43" s="28">
        <v>737</v>
      </c>
      <c r="O43" s="22">
        <v>1867</v>
      </c>
      <c r="P43" s="28">
        <v>1431</v>
      </c>
      <c r="Q43" s="28">
        <v>893</v>
      </c>
      <c r="R43" s="28">
        <v>494</v>
      </c>
      <c r="S43" s="22">
        <v>2337</v>
      </c>
    </row>
    <row r="44" spans="1:19" ht="13.5">
      <c r="A44" s="6" t="s">
        <v>27</v>
      </c>
      <c r="B44" s="28">
        <v>-536</v>
      </c>
      <c r="C44" s="22"/>
      <c r="D44" s="28">
        <v>-1048</v>
      </c>
      <c r="E44" s="22"/>
      <c r="F44" s="28">
        <v>-18680</v>
      </c>
      <c r="G44" s="22"/>
      <c r="H44" s="28">
        <v>-15619</v>
      </c>
      <c r="I44" s="28">
        <v>-11910</v>
      </c>
      <c r="J44" s="28">
        <v>-4352</v>
      </c>
      <c r="K44" s="22"/>
      <c r="L44" s="28">
        <v>-2289</v>
      </c>
      <c r="M44" s="28">
        <v>-2150</v>
      </c>
      <c r="N44" s="28">
        <v>-594</v>
      </c>
      <c r="O44" s="22"/>
      <c r="P44" s="28">
        <v>-6474</v>
      </c>
      <c r="Q44" s="28">
        <v>-5920</v>
      </c>
      <c r="R44" s="28">
        <v>-2573</v>
      </c>
      <c r="S44" s="22"/>
    </row>
    <row r="45" spans="1:19" ht="13.5">
      <c r="A45" s="6" t="s">
        <v>28</v>
      </c>
      <c r="B45" s="28">
        <v>2959</v>
      </c>
      <c r="C45" s="22"/>
      <c r="D45" s="28">
        <v>3333</v>
      </c>
      <c r="E45" s="22"/>
      <c r="F45" s="28">
        <v>4949</v>
      </c>
      <c r="G45" s="22"/>
      <c r="H45" s="28">
        <v>5560</v>
      </c>
      <c r="I45" s="28">
        <v>4552</v>
      </c>
      <c r="J45" s="28"/>
      <c r="K45" s="22"/>
      <c r="L45" s="28">
        <v>2616</v>
      </c>
      <c r="M45" s="28">
        <v>1433</v>
      </c>
      <c r="N45" s="28">
        <v>1433</v>
      </c>
      <c r="O45" s="22"/>
      <c r="P45" s="28">
        <v>3532</v>
      </c>
      <c r="Q45" s="28">
        <v>2050</v>
      </c>
      <c r="R45" s="28">
        <v>1055</v>
      </c>
      <c r="S45" s="22"/>
    </row>
    <row r="46" spans="1:19" ht="14.25" thickBot="1">
      <c r="A46" s="5" t="s">
        <v>29</v>
      </c>
      <c r="B46" s="29">
        <v>-9727</v>
      </c>
      <c r="C46" s="23">
        <v>-142767</v>
      </c>
      <c r="D46" s="29">
        <v>-138441</v>
      </c>
      <c r="E46" s="23">
        <v>-132265</v>
      </c>
      <c r="F46" s="29">
        <v>-4713</v>
      </c>
      <c r="G46" s="23">
        <v>-88224</v>
      </c>
      <c r="H46" s="29">
        <v>-58422</v>
      </c>
      <c r="I46" s="29">
        <v>-12860</v>
      </c>
      <c r="J46" s="29">
        <v>-7290</v>
      </c>
      <c r="K46" s="23">
        <v>-17603</v>
      </c>
      <c r="L46" s="29">
        <v>-13554</v>
      </c>
      <c r="M46" s="29">
        <v>-13818</v>
      </c>
      <c r="N46" s="29">
        <v>-9981</v>
      </c>
      <c r="O46" s="23">
        <v>-49526</v>
      </c>
      <c r="P46" s="29">
        <v>-50643</v>
      </c>
      <c r="Q46" s="29">
        <v>-4273</v>
      </c>
      <c r="R46" s="29">
        <v>-1650</v>
      </c>
      <c r="S46" s="23">
        <v>-7767</v>
      </c>
    </row>
    <row r="47" spans="1:19" ht="14.25" thickTop="1">
      <c r="A47" s="6" t="s">
        <v>30</v>
      </c>
      <c r="B47" s="28">
        <v>-30000</v>
      </c>
      <c r="C47" s="22"/>
      <c r="D47" s="28"/>
      <c r="E47" s="22"/>
      <c r="F47" s="28"/>
      <c r="G47" s="22"/>
      <c r="H47" s="28">
        <v>-221000</v>
      </c>
      <c r="I47" s="28">
        <v>-305000</v>
      </c>
      <c r="J47" s="28">
        <v>81500</v>
      </c>
      <c r="K47" s="22"/>
      <c r="L47" s="28">
        <v>76500</v>
      </c>
      <c r="M47" s="28">
        <v>-5000</v>
      </c>
      <c r="N47" s="28">
        <v>81500</v>
      </c>
      <c r="O47" s="22"/>
      <c r="P47" s="28">
        <v>126500</v>
      </c>
      <c r="Q47" s="28">
        <v>45000</v>
      </c>
      <c r="R47" s="28">
        <v>131500</v>
      </c>
      <c r="S47" s="22"/>
    </row>
    <row r="48" spans="1:19" ht="13.5">
      <c r="A48" s="6" t="s">
        <v>31</v>
      </c>
      <c r="B48" s="28"/>
      <c r="C48" s="22">
        <v>600000</v>
      </c>
      <c r="D48" s="28">
        <v>600000</v>
      </c>
      <c r="E48" s="22">
        <v>750000</v>
      </c>
      <c r="F48" s="28"/>
      <c r="G48" s="22">
        <v>350000</v>
      </c>
      <c r="H48" s="28">
        <v>350000</v>
      </c>
      <c r="I48" s="28">
        <v>300000</v>
      </c>
      <c r="J48" s="28"/>
      <c r="K48" s="22">
        <v>800000</v>
      </c>
      <c r="L48" s="28">
        <v>800000</v>
      </c>
      <c r="M48" s="28">
        <v>500000</v>
      </c>
      <c r="N48" s="28"/>
      <c r="O48" s="22">
        <v>600000</v>
      </c>
      <c r="P48" s="28">
        <v>250000</v>
      </c>
      <c r="Q48" s="28"/>
      <c r="R48" s="28"/>
      <c r="S48" s="22">
        <v>600000</v>
      </c>
    </row>
    <row r="49" spans="1:19" ht="13.5">
      <c r="A49" s="6" t="s">
        <v>32</v>
      </c>
      <c r="B49" s="28">
        <v>-90000</v>
      </c>
      <c r="C49" s="22">
        <v>-730000</v>
      </c>
      <c r="D49" s="28">
        <v>-640000</v>
      </c>
      <c r="E49" s="22">
        <v>-730000</v>
      </c>
      <c r="F49" s="28">
        <v>-90000</v>
      </c>
      <c r="G49" s="22">
        <v>-540000</v>
      </c>
      <c r="H49" s="28">
        <v>-185000</v>
      </c>
      <c r="I49" s="28">
        <v>-90000</v>
      </c>
      <c r="J49" s="28">
        <v>-45000</v>
      </c>
      <c r="K49" s="22">
        <v>-950000</v>
      </c>
      <c r="L49" s="28">
        <v>-905000</v>
      </c>
      <c r="M49" s="28">
        <v>-590000</v>
      </c>
      <c r="N49" s="28">
        <v>-45000</v>
      </c>
      <c r="O49" s="22">
        <v>-430000</v>
      </c>
      <c r="P49" s="28">
        <v>-385000</v>
      </c>
      <c r="Q49" s="28">
        <v>-90000</v>
      </c>
      <c r="R49" s="28">
        <v>-45000</v>
      </c>
      <c r="S49" s="22">
        <v>-625000</v>
      </c>
    </row>
    <row r="50" spans="1:19" ht="13.5">
      <c r="A50" s="6" t="s">
        <v>33</v>
      </c>
      <c r="B50" s="28">
        <v>-123273</v>
      </c>
      <c r="C50" s="22">
        <v>-216798</v>
      </c>
      <c r="D50" s="28">
        <v>-107610</v>
      </c>
      <c r="E50" s="22">
        <v>-169431</v>
      </c>
      <c r="F50" s="28">
        <v>-71716</v>
      </c>
      <c r="G50" s="22">
        <v>-123149</v>
      </c>
      <c r="H50" s="28">
        <v>-88492</v>
      </c>
      <c r="I50" s="28">
        <v>-53503</v>
      </c>
      <c r="J50" s="28">
        <v>-27576</v>
      </c>
      <c r="K50" s="22">
        <v>-79689</v>
      </c>
      <c r="L50" s="28">
        <v>-56888</v>
      </c>
      <c r="M50" s="28">
        <v>-33065</v>
      </c>
      <c r="N50" s="28">
        <v>-16803</v>
      </c>
      <c r="O50" s="22">
        <v>-12155</v>
      </c>
      <c r="P50" s="28"/>
      <c r="Q50" s="28"/>
      <c r="R50" s="28"/>
      <c r="S50" s="22"/>
    </row>
    <row r="51" spans="1:19" ht="13.5">
      <c r="A51" s="6" t="s">
        <v>34</v>
      </c>
      <c r="B51" s="28"/>
      <c r="C51" s="22">
        <v>-237</v>
      </c>
      <c r="D51" s="28">
        <v>-237</v>
      </c>
      <c r="E51" s="22">
        <v>-248</v>
      </c>
      <c r="F51" s="28"/>
      <c r="G51" s="22">
        <v>-241</v>
      </c>
      <c r="H51" s="28">
        <v>-241</v>
      </c>
      <c r="I51" s="28">
        <v>-241</v>
      </c>
      <c r="J51" s="28"/>
      <c r="K51" s="22"/>
      <c r="L51" s="28"/>
      <c r="M51" s="28"/>
      <c r="N51" s="28"/>
      <c r="O51" s="22"/>
      <c r="P51" s="28"/>
      <c r="Q51" s="28"/>
      <c r="R51" s="28"/>
      <c r="S51" s="22">
        <v>-174</v>
      </c>
    </row>
    <row r="52" spans="1:19" ht="13.5">
      <c r="A52" s="6" t="s">
        <v>35</v>
      </c>
      <c r="B52" s="28">
        <v>-59681</v>
      </c>
      <c r="C52" s="22">
        <v>-59778</v>
      </c>
      <c r="D52" s="28">
        <v>-59627</v>
      </c>
      <c r="E52" s="22">
        <v>-59984</v>
      </c>
      <c r="F52" s="28">
        <v>-59908</v>
      </c>
      <c r="G52" s="22">
        <v>-60125</v>
      </c>
      <c r="H52" s="28">
        <v>-60104</v>
      </c>
      <c r="I52" s="28">
        <v>-60007</v>
      </c>
      <c r="J52" s="28">
        <v>-48885</v>
      </c>
      <c r="K52" s="22">
        <v>-60101</v>
      </c>
      <c r="L52" s="28">
        <v>-59961</v>
      </c>
      <c r="M52" s="28">
        <v>-59820</v>
      </c>
      <c r="N52" s="28">
        <v>-48360</v>
      </c>
      <c r="O52" s="22">
        <v>-60036</v>
      </c>
      <c r="P52" s="28">
        <v>-59854</v>
      </c>
      <c r="Q52" s="28">
        <v>-59791</v>
      </c>
      <c r="R52" s="28">
        <v>-45486</v>
      </c>
      <c r="S52" s="22">
        <v>-59909</v>
      </c>
    </row>
    <row r="53" spans="1:19" ht="14.25" thickBot="1">
      <c r="A53" s="5" t="s">
        <v>36</v>
      </c>
      <c r="B53" s="29">
        <v>-302955</v>
      </c>
      <c r="C53" s="23">
        <v>-456814</v>
      </c>
      <c r="D53" s="29">
        <v>-207475</v>
      </c>
      <c r="E53" s="23">
        <v>-209664</v>
      </c>
      <c r="F53" s="29">
        <v>-221625</v>
      </c>
      <c r="G53" s="23">
        <v>-378516</v>
      </c>
      <c r="H53" s="29">
        <v>-204838</v>
      </c>
      <c r="I53" s="29">
        <v>-208752</v>
      </c>
      <c r="J53" s="29">
        <v>-39961</v>
      </c>
      <c r="K53" s="23">
        <v>-299790</v>
      </c>
      <c r="L53" s="29">
        <v>-145349</v>
      </c>
      <c r="M53" s="29">
        <v>-187886</v>
      </c>
      <c r="N53" s="29">
        <v>-28664</v>
      </c>
      <c r="O53" s="23">
        <v>-112191</v>
      </c>
      <c r="P53" s="29">
        <v>-68354</v>
      </c>
      <c r="Q53" s="29">
        <v>-104791</v>
      </c>
      <c r="R53" s="29">
        <v>41013</v>
      </c>
      <c r="S53" s="23">
        <v>-237583</v>
      </c>
    </row>
    <row r="54" spans="1:19" ht="14.25" thickTop="1">
      <c r="A54" s="7" t="s">
        <v>37</v>
      </c>
      <c r="B54" s="28">
        <v>-123443</v>
      </c>
      <c r="C54" s="22">
        <v>-130816</v>
      </c>
      <c r="D54" s="28">
        <v>-152523</v>
      </c>
      <c r="E54" s="22">
        <v>-228139</v>
      </c>
      <c r="F54" s="28">
        <v>-167741</v>
      </c>
      <c r="G54" s="22">
        <v>-164859</v>
      </c>
      <c r="H54" s="28">
        <v>-214403</v>
      </c>
      <c r="I54" s="28">
        <v>-66492</v>
      </c>
      <c r="J54" s="28">
        <v>-10013</v>
      </c>
      <c r="K54" s="22">
        <v>212211</v>
      </c>
      <c r="L54" s="28">
        <v>135164</v>
      </c>
      <c r="M54" s="28">
        <v>132416</v>
      </c>
      <c r="N54" s="28">
        <v>198070</v>
      </c>
      <c r="O54" s="22">
        <v>-156928</v>
      </c>
      <c r="P54" s="28">
        <v>-304653</v>
      </c>
      <c r="Q54" s="28">
        <v>-65744</v>
      </c>
      <c r="R54" s="28">
        <v>22246</v>
      </c>
      <c r="S54" s="22">
        <v>150951</v>
      </c>
    </row>
    <row r="55" spans="1:19" ht="13.5">
      <c r="A55" s="7" t="s">
        <v>38</v>
      </c>
      <c r="B55" s="28">
        <v>2224489</v>
      </c>
      <c r="C55" s="22">
        <v>2355305</v>
      </c>
      <c r="D55" s="28">
        <v>2355305</v>
      </c>
      <c r="E55" s="22">
        <v>2583445</v>
      </c>
      <c r="F55" s="28">
        <v>2583445</v>
      </c>
      <c r="G55" s="22">
        <v>2748304</v>
      </c>
      <c r="H55" s="28">
        <v>2748304</v>
      </c>
      <c r="I55" s="28">
        <v>2748304</v>
      </c>
      <c r="J55" s="28">
        <v>2748304</v>
      </c>
      <c r="K55" s="22">
        <v>2536093</v>
      </c>
      <c r="L55" s="28">
        <v>2536093</v>
      </c>
      <c r="M55" s="28">
        <v>2536093</v>
      </c>
      <c r="N55" s="28">
        <v>2536093</v>
      </c>
      <c r="O55" s="22">
        <v>2693022</v>
      </c>
      <c r="P55" s="28">
        <v>2693022</v>
      </c>
      <c r="Q55" s="28">
        <v>2693022</v>
      </c>
      <c r="R55" s="28">
        <v>2693022</v>
      </c>
      <c r="S55" s="22">
        <v>2542070</v>
      </c>
    </row>
    <row r="56" spans="1:19" ht="14.25" thickBot="1">
      <c r="A56" s="7" t="s">
        <v>38</v>
      </c>
      <c r="B56" s="28">
        <v>2101046</v>
      </c>
      <c r="C56" s="22">
        <v>2224489</v>
      </c>
      <c r="D56" s="28">
        <v>2202782</v>
      </c>
      <c r="E56" s="22">
        <v>2355305</v>
      </c>
      <c r="F56" s="28">
        <v>2415703</v>
      </c>
      <c r="G56" s="22">
        <v>2583445</v>
      </c>
      <c r="H56" s="28">
        <v>2533901</v>
      </c>
      <c r="I56" s="28">
        <v>2681812</v>
      </c>
      <c r="J56" s="28">
        <v>2738291</v>
      </c>
      <c r="K56" s="22">
        <v>2748304</v>
      </c>
      <c r="L56" s="28">
        <v>2671257</v>
      </c>
      <c r="M56" s="28">
        <v>2668509</v>
      </c>
      <c r="N56" s="28">
        <v>2734164</v>
      </c>
      <c r="O56" s="22">
        <v>2536093</v>
      </c>
      <c r="P56" s="28">
        <v>2388368</v>
      </c>
      <c r="Q56" s="28">
        <v>2627277</v>
      </c>
      <c r="R56" s="28">
        <v>2715268</v>
      </c>
      <c r="S56" s="22">
        <v>2693022</v>
      </c>
    </row>
    <row r="57" spans="1:19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9" ht="13.5">
      <c r="A59" s="20" t="s">
        <v>160</v>
      </c>
    </row>
    <row r="60" ht="13.5">
      <c r="A60" s="20" t="s">
        <v>161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156</v>
      </c>
      <c r="B2" s="14">
        <v>7464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HYPERLINK("http://www.kabupro.jp/mark/20140207/S10013DY.htm","四半期報告書")</f>
        <v>四半期報告書</v>
      </c>
      <c r="C4" s="15" t="str">
        <f>HYPERLINK("http://www.kabupro.jp/mark/20131108/S1000CID.htm","四半期報告書")</f>
        <v>四半期報告書</v>
      </c>
      <c r="D4" s="15" t="str">
        <f>HYPERLINK("http://www.kabupro.jp/mark/20130809/S000E6KX.htm","四半期報告書")</f>
        <v>四半期報告書</v>
      </c>
      <c r="E4" s="15" t="str">
        <f>HYPERLINK("http://www.kabupro.jp/mark/20140207/S10013DY.htm","四半期報告書")</f>
        <v>四半期報告書</v>
      </c>
      <c r="F4" s="15" t="str">
        <f>HYPERLINK("http://www.kabupro.jp/mark/20130208/S000CRTE.htm","四半期報告書")</f>
        <v>四半期報告書</v>
      </c>
      <c r="G4" s="15" t="str">
        <f>HYPERLINK("http://www.kabupro.jp/mark/20121109/S000C6H8.htm","四半期報告書")</f>
        <v>四半期報告書</v>
      </c>
      <c r="H4" s="15" t="str">
        <f>HYPERLINK("http://www.kabupro.jp/mark/20120810/S000BOA1.htm","四半期報告書")</f>
        <v>四半期報告書</v>
      </c>
      <c r="I4" s="15" t="str">
        <f>HYPERLINK("http://www.kabupro.jp/mark/20130628/S000DR40.htm","有価証券報告書")</f>
        <v>有価証券報告書</v>
      </c>
      <c r="J4" s="15" t="str">
        <f>HYPERLINK("http://www.kabupro.jp/mark/20120210/S000AA9R.htm","四半期報告書")</f>
        <v>四半期報告書</v>
      </c>
      <c r="K4" s="15" t="str">
        <f>HYPERLINK("http://www.kabupro.jp/mark/20111111/S0009OL4.htm","四半期報告書")</f>
        <v>四半期報告書</v>
      </c>
      <c r="L4" s="15" t="str">
        <f>HYPERLINK("http://www.kabupro.jp/mark/20110811/S000939O.htm","四半期報告書")</f>
        <v>四半期報告書</v>
      </c>
      <c r="M4" s="15" t="str">
        <f>HYPERLINK("http://www.kabupro.jp/mark/20120210/S000AA9R.htm","四半期報告書")</f>
        <v>四半期報告書</v>
      </c>
      <c r="N4" s="15" t="str">
        <f>HYPERLINK("http://www.kabupro.jp/mark/20110210/S0007OQW.htm","四半期報告書")</f>
        <v>四半期報告書</v>
      </c>
      <c r="O4" s="15" t="str">
        <f>HYPERLINK("http://www.kabupro.jp/mark/20101112/S00073JT.htm","四半期報告書")</f>
        <v>四半期報告書</v>
      </c>
      <c r="P4" s="15" t="str">
        <f>HYPERLINK("http://www.kabupro.jp/mark/20100811/S0006IS3.htm","四半期報告書")</f>
        <v>四半期報告書</v>
      </c>
      <c r="Q4" s="15" t="str">
        <f>HYPERLINK("http://www.kabupro.jp/mark/20110630/S0008ML7.htm","有価証券報告書")</f>
        <v>有価証券報告書</v>
      </c>
      <c r="R4" s="15" t="str">
        <f>HYPERLINK("http://www.kabupro.jp/mark/20100212/S000560L.htm","四半期報告書")</f>
        <v>四半期報告書</v>
      </c>
      <c r="S4" s="15" t="str">
        <f>HYPERLINK("http://www.kabupro.jp/mark/20091112/S0004ID6.htm","四半期報告書")</f>
        <v>四半期報告書</v>
      </c>
      <c r="T4" s="15" t="str">
        <f>HYPERLINK("http://www.kabupro.jp/mark/20090812/S0003WXU.htm","四半期報告書")</f>
        <v>四半期報告書</v>
      </c>
      <c r="U4" s="15" t="str">
        <f>HYPERLINK("http://www.kabupro.jp/mark/20100212/S000560L.htm","四半期報告書")</f>
        <v>四半期報告書</v>
      </c>
      <c r="V4" s="15" t="str">
        <f>HYPERLINK("http://www.kabupro.jp/mark/20090212/S0002FBT.htm","四半期報告書")</f>
        <v>四半期報告書</v>
      </c>
      <c r="W4" s="15" t="str">
        <f>HYPERLINK("http://www.kabupro.jp/mark/20081113/S0001Q28.htm","四半期報告書")</f>
        <v>四半期報告書</v>
      </c>
      <c r="X4" s="15" t="str">
        <f>HYPERLINK("http://www.kabupro.jp/mark/20080811/S0001174.htm","四半期報告書")</f>
        <v>四半期報告書</v>
      </c>
      <c r="Y4" s="15" t="str">
        <f>HYPERLINK("http://www.kabupro.jp/mark/20090630/S0003DMR.htm","有価証券報告書")</f>
        <v>有価証券報告書</v>
      </c>
    </row>
    <row r="5" spans="1:25" ht="14.25" thickBot="1">
      <c r="A5" s="11" t="s">
        <v>47</v>
      </c>
      <c r="B5" s="1" t="s">
        <v>224</v>
      </c>
      <c r="C5" s="1" t="s">
        <v>227</v>
      </c>
      <c r="D5" s="1" t="s">
        <v>229</v>
      </c>
      <c r="E5" s="1" t="s">
        <v>224</v>
      </c>
      <c r="F5" s="1" t="s">
        <v>231</v>
      </c>
      <c r="G5" s="1" t="s">
        <v>233</v>
      </c>
      <c r="H5" s="1" t="s">
        <v>235</v>
      </c>
      <c r="I5" s="1" t="s">
        <v>53</v>
      </c>
      <c r="J5" s="1" t="s">
        <v>237</v>
      </c>
      <c r="K5" s="1" t="s">
        <v>239</v>
      </c>
      <c r="L5" s="1" t="s">
        <v>241</v>
      </c>
      <c r="M5" s="1" t="s">
        <v>237</v>
      </c>
      <c r="N5" s="1" t="s">
        <v>242</v>
      </c>
      <c r="O5" s="1" t="s">
        <v>244</v>
      </c>
      <c r="P5" s="1" t="s">
        <v>246</v>
      </c>
      <c r="Q5" s="1" t="s">
        <v>57</v>
      </c>
      <c r="R5" s="1" t="s">
        <v>248</v>
      </c>
      <c r="S5" s="1" t="s">
        <v>250</v>
      </c>
      <c r="T5" s="1" t="s">
        <v>252</v>
      </c>
      <c r="U5" s="1" t="s">
        <v>248</v>
      </c>
      <c r="V5" s="1" t="s">
        <v>253</v>
      </c>
      <c r="W5" s="1" t="s">
        <v>255</v>
      </c>
      <c r="X5" s="1" t="s">
        <v>257</v>
      </c>
      <c r="Y5" s="1" t="s">
        <v>60</v>
      </c>
    </row>
    <row r="6" spans="1:25" ht="15" thickBot="1" thickTop="1">
      <c r="A6" s="10" t="s">
        <v>48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225</v>
      </c>
      <c r="C7" s="14" t="s">
        <v>225</v>
      </c>
      <c r="D7" s="14" t="s">
        <v>225</v>
      </c>
      <c r="E7" s="16" t="s">
        <v>54</v>
      </c>
      <c r="F7" s="14" t="s">
        <v>225</v>
      </c>
      <c r="G7" s="14" t="s">
        <v>225</v>
      </c>
      <c r="H7" s="14" t="s">
        <v>225</v>
      </c>
      <c r="I7" s="16" t="s">
        <v>54</v>
      </c>
      <c r="J7" s="14" t="s">
        <v>225</v>
      </c>
      <c r="K7" s="14" t="s">
        <v>225</v>
      </c>
      <c r="L7" s="14" t="s">
        <v>225</v>
      </c>
      <c r="M7" s="16" t="s">
        <v>54</v>
      </c>
      <c r="N7" s="14" t="s">
        <v>225</v>
      </c>
      <c r="O7" s="14" t="s">
        <v>225</v>
      </c>
      <c r="P7" s="14" t="s">
        <v>225</v>
      </c>
      <c r="Q7" s="16" t="s">
        <v>54</v>
      </c>
      <c r="R7" s="14" t="s">
        <v>225</v>
      </c>
      <c r="S7" s="14" t="s">
        <v>225</v>
      </c>
      <c r="T7" s="14" t="s">
        <v>225</v>
      </c>
      <c r="U7" s="16" t="s">
        <v>54</v>
      </c>
      <c r="V7" s="14" t="s">
        <v>225</v>
      </c>
      <c r="W7" s="14" t="s">
        <v>225</v>
      </c>
      <c r="X7" s="14" t="s">
        <v>225</v>
      </c>
      <c r="Y7" s="16" t="s">
        <v>54</v>
      </c>
    </row>
    <row r="8" spans="1:25" ht="13.5">
      <c r="A8" s="13" t="s">
        <v>50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51</v>
      </c>
      <c r="B9" s="1" t="s">
        <v>226</v>
      </c>
      <c r="C9" s="1" t="s">
        <v>228</v>
      </c>
      <c r="D9" s="1" t="s">
        <v>230</v>
      </c>
      <c r="E9" s="17" t="s">
        <v>55</v>
      </c>
      <c r="F9" s="1" t="s">
        <v>232</v>
      </c>
      <c r="G9" s="1" t="s">
        <v>234</v>
      </c>
      <c r="H9" s="1" t="s">
        <v>236</v>
      </c>
      <c r="I9" s="17" t="s">
        <v>56</v>
      </c>
      <c r="J9" s="1" t="s">
        <v>238</v>
      </c>
      <c r="K9" s="1" t="s">
        <v>240</v>
      </c>
      <c r="L9" s="1" t="s">
        <v>57</v>
      </c>
      <c r="M9" s="17" t="s">
        <v>58</v>
      </c>
      <c r="N9" s="1" t="s">
        <v>243</v>
      </c>
      <c r="O9" s="1" t="s">
        <v>245</v>
      </c>
      <c r="P9" s="1" t="s">
        <v>247</v>
      </c>
      <c r="Q9" s="17" t="s">
        <v>59</v>
      </c>
      <c r="R9" s="1" t="s">
        <v>249</v>
      </c>
      <c r="S9" s="1" t="s">
        <v>251</v>
      </c>
      <c r="T9" s="1" t="s">
        <v>60</v>
      </c>
      <c r="U9" s="17" t="s">
        <v>61</v>
      </c>
      <c r="V9" s="1" t="s">
        <v>254</v>
      </c>
      <c r="W9" s="1" t="s">
        <v>256</v>
      </c>
      <c r="X9" s="1" t="s">
        <v>258</v>
      </c>
      <c r="Y9" s="17" t="s">
        <v>62</v>
      </c>
    </row>
    <row r="10" spans="1:25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9" t="s">
        <v>63</v>
      </c>
      <c r="B11" s="27">
        <v>2179934</v>
      </c>
      <c r="C11" s="27">
        <v>2101046</v>
      </c>
      <c r="D11" s="27">
        <v>2159376</v>
      </c>
      <c r="E11" s="21">
        <v>2224489</v>
      </c>
      <c r="F11" s="27">
        <v>2115066</v>
      </c>
      <c r="G11" s="27">
        <v>2202782</v>
      </c>
      <c r="H11" s="27">
        <v>2342311</v>
      </c>
      <c r="I11" s="21">
        <v>2355305</v>
      </c>
      <c r="J11" s="27">
        <v>2295808</v>
      </c>
      <c r="K11" s="27">
        <v>2415703</v>
      </c>
      <c r="L11" s="27">
        <v>2538232</v>
      </c>
      <c r="M11" s="21">
        <v>2583445</v>
      </c>
      <c r="N11" s="27">
        <v>2533901</v>
      </c>
      <c r="O11" s="27">
        <v>2681812</v>
      </c>
      <c r="P11" s="27">
        <v>2738291</v>
      </c>
      <c r="Q11" s="21">
        <v>2748304</v>
      </c>
      <c r="R11" s="27">
        <v>2671257</v>
      </c>
      <c r="S11" s="27">
        <v>2668509</v>
      </c>
      <c r="T11" s="27">
        <v>2734164</v>
      </c>
      <c r="U11" s="21">
        <v>2536093</v>
      </c>
      <c r="V11" s="27">
        <v>2388368</v>
      </c>
      <c r="W11" s="27">
        <v>2627277</v>
      </c>
      <c r="X11" s="27">
        <v>2715268</v>
      </c>
      <c r="Y11" s="21">
        <v>2693022</v>
      </c>
    </row>
    <row r="12" spans="1:25" ht="13.5">
      <c r="A12" s="2" t="s">
        <v>259</v>
      </c>
      <c r="B12" s="28">
        <v>2436443</v>
      </c>
      <c r="C12" s="28">
        <v>1985006</v>
      </c>
      <c r="D12" s="28">
        <v>1884064</v>
      </c>
      <c r="E12" s="22">
        <v>2171801</v>
      </c>
      <c r="F12" s="28">
        <v>2297145</v>
      </c>
      <c r="G12" s="28">
        <v>1968962</v>
      </c>
      <c r="H12" s="28">
        <v>1881120</v>
      </c>
      <c r="I12" s="22">
        <v>2118521</v>
      </c>
      <c r="J12" s="28">
        <v>2103902</v>
      </c>
      <c r="K12" s="28">
        <v>1714549</v>
      </c>
      <c r="L12" s="28">
        <v>1640877</v>
      </c>
      <c r="M12" s="22">
        <v>1917835</v>
      </c>
      <c r="N12" s="28">
        <v>1993197</v>
      </c>
      <c r="O12" s="28">
        <v>1685540</v>
      </c>
      <c r="P12" s="28">
        <v>1671515</v>
      </c>
      <c r="Q12" s="22">
        <v>2090664</v>
      </c>
      <c r="R12" s="28">
        <v>2124717</v>
      </c>
      <c r="S12" s="28">
        <v>1765115</v>
      </c>
      <c r="T12" s="28">
        <v>1650368</v>
      </c>
      <c r="U12" s="22">
        <v>2046334</v>
      </c>
      <c r="V12" s="28">
        <v>2059173</v>
      </c>
      <c r="W12" s="28">
        <v>1707961</v>
      </c>
      <c r="X12" s="28">
        <v>1774444</v>
      </c>
      <c r="Y12" s="22">
        <v>2226157</v>
      </c>
    </row>
    <row r="13" spans="1:25" ht="13.5">
      <c r="A13" s="2" t="s">
        <v>69</v>
      </c>
      <c r="B13" s="28">
        <v>736387</v>
      </c>
      <c r="C13" s="28">
        <v>781620</v>
      </c>
      <c r="D13" s="28">
        <v>799459</v>
      </c>
      <c r="E13" s="22">
        <v>739095</v>
      </c>
      <c r="F13" s="28">
        <v>739494</v>
      </c>
      <c r="G13" s="28">
        <v>713559</v>
      </c>
      <c r="H13" s="28">
        <v>730617</v>
      </c>
      <c r="I13" s="22">
        <v>694017</v>
      </c>
      <c r="J13" s="28">
        <v>696653</v>
      </c>
      <c r="K13" s="28">
        <v>714402</v>
      </c>
      <c r="L13" s="28">
        <v>769973</v>
      </c>
      <c r="M13" s="22">
        <v>736875</v>
      </c>
      <c r="N13" s="28">
        <v>733493</v>
      </c>
      <c r="O13" s="28">
        <v>747167</v>
      </c>
      <c r="P13" s="28">
        <v>773290</v>
      </c>
      <c r="Q13" s="22">
        <v>729297</v>
      </c>
      <c r="R13" s="28">
        <v>757294</v>
      </c>
      <c r="S13" s="28">
        <v>740420</v>
      </c>
      <c r="T13" s="28">
        <v>780426</v>
      </c>
      <c r="U13" s="22">
        <v>752164</v>
      </c>
      <c r="V13" s="28"/>
      <c r="W13" s="28"/>
      <c r="X13" s="28"/>
      <c r="Y13" s="22"/>
    </row>
    <row r="14" spans="1:25" ht="13.5">
      <c r="A14" s="2" t="s">
        <v>260</v>
      </c>
      <c r="B14" s="28">
        <v>135618</v>
      </c>
      <c r="C14" s="28">
        <v>149638</v>
      </c>
      <c r="D14" s="28">
        <v>167844</v>
      </c>
      <c r="E14" s="22">
        <v>151921</v>
      </c>
      <c r="F14" s="28">
        <v>131490</v>
      </c>
      <c r="G14" s="28">
        <v>149237</v>
      </c>
      <c r="H14" s="28">
        <v>147235</v>
      </c>
      <c r="I14" s="22">
        <v>149723</v>
      </c>
      <c r="J14" s="28">
        <v>136126</v>
      </c>
      <c r="K14" s="28">
        <v>149183</v>
      </c>
      <c r="L14" s="28">
        <v>151735</v>
      </c>
      <c r="M14" s="22">
        <v>129721</v>
      </c>
      <c r="N14" s="28">
        <v>142257</v>
      </c>
      <c r="O14" s="28">
        <v>140491</v>
      </c>
      <c r="P14" s="28">
        <v>137392</v>
      </c>
      <c r="Q14" s="22">
        <v>137553</v>
      </c>
      <c r="R14" s="28">
        <v>124298</v>
      </c>
      <c r="S14" s="28">
        <v>134609</v>
      </c>
      <c r="T14" s="28">
        <v>143039</v>
      </c>
      <c r="U14" s="22">
        <v>140466</v>
      </c>
      <c r="V14" s="28">
        <v>141173</v>
      </c>
      <c r="W14" s="28">
        <v>156880</v>
      </c>
      <c r="X14" s="28">
        <v>162868</v>
      </c>
      <c r="Y14" s="22"/>
    </row>
    <row r="15" spans="1:25" ht="13.5">
      <c r="A15" s="2" t="s">
        <v>72</v>
      </c>
      <c r="B15" s="28">
        <v>42647</v>
      </c>
      <c r="C15" s="28">
        <v>56973</v>
      </c>
      <c r="D15" s="28">
        <v>84673</v>
      </c>
      <c r="E15" s="22">
        <v>54998</v>
      </c>
      <c r="F15" s="28">
        <v>37232</v>
      </c>
      <c r="G15" s="28">
        <v>66059</v>
      </c>
      <c r="H15" s="28">
        <v>78335</v>
      </c>
      <c r="I15" s="22">
        <v>46769</v>
      </c>
      <c r="J15" s="28">
        <v>78511</v>
      </c>
      <c r="K15" s="28">
        <v>108550</v>
      </c>
      <c r="L15" s="28">
        <v>97159</v>
      </c>
      <c r="M15" s="22">
        <v>59099</v>
      </c>
      <c r="N15" s="28">
        <v>38938</v>
      </c>
      <c r="O15" s="28">
        <v>71808</v>
      </c>
      <c r="P15" s="28">
        <v>95946</v>
      </c>
      <c r="Q15" s="22">
        <v>62983</v>
      </c>
      <c r="R15" s="28">
        <v>41368</v>
      </c>
      <c r="S15" s="28">
        <v>70886</v>
      </c>
      <c r="T15" s="28">
        <v>82184</v>
      </c>
      <c r="U15" s="22">
        <v>54405</v>
      </c>
      <c r="V15" s="28">
        <v>102265</v>
      </c>
      <c r="W15" s="28">
        <v>115216</v>
      </c>
      <c r="X15" s="28">
        <v>94793</v>
      </c>
      <c r="Y15" s="22">
        <v>48686</v>
      </c>
    </row>
    <row r="16" spans="1:25" ht="13.5">
      <c r="A16" s="2" t="s">
        <v>73</v>
      </c>
      <c r="B16" s="28">
        <v>40889</v>
      </c>
      <c r="C16" s="28">
        <v>43388</v>
      </c>
      <c r="D16" s="28">
        <v>39000</v>
      </c>
      <c r="E16" s="22">
        <v>38957</v>
      </c>
      <c r="F16" s="28">
        <v>43551</v>
      </c>
      <c r="G16" s="28">
        <v>48157</v>
      </c>
      <c r="H16" s="28">
        <v>60205</v>
      </c>
      <c r="I16" s="22">
        <v>56803</v>
      </c>
      <c r="J16" s="28">
        <v>93533</v>
      </c>
      <c r="K16" s="28">
        <v>49565</v>
      </c>
      <c r="L16" s="28">
        <v>42121</v>
      </c>
      <c r="M16" s="22">
        <v>38842</v>
      </c>
      <c r="N16" s="28">
        <v>69612</v>
      </c>
      <c r="O16" s="28">
        <v>38342</v>
      </c>
      <c r="P16" s="28">
        <v>38106</v>
      </c>
      <c r="Q16" s="22">
        <v>38105</v>
      </c>
      <c r="R16" s="28">
        <v>40005</v>
      </c>
      <c r="S16" s="28">
        <v>42301</v>
      </c>
      <c r="T16" s="28">
        <v>86293</v>
      </c>
      <c r="U16" s="22">
        <v>89684</v>
      </c>
      <c r="V16" s="28">
        <v>100169</v>
      </c>
      <c r="W16" s="28">
        <v>51079</v>
      </c>
      <c r="X16" s="28">
        <v>45723</v>
      </c>
      <c r="Y16" s="22">
        <v>49980</v>
      </c>
    </row>
    <row r="17" spans="1:25" ht="13.5">
      <c r="A17" s="2" t="s">
        <v>75</v>
      </c>
      <c r="B17" s="28">
        <v>-12600</v>
      </c>
      <c r="C17" s="28">
        <v>-10300</v>
      </c>
      <c r="D17" s="28">
        <v>-9700</v>
      </c>
      <c r="E17" s="22">
        <v>-11200</v>
      </c>
      <c r="F17" s="28">
        <v>-10300</v>
      </c>
      <c r="G17" s="28">
        <v>-7900</v>
      </c>
      <c r="H17" s="28">
        <v>-7100</v>
      </c>
      <c r="I17" s="22">
        <v>-9500</v>
      </c>
      <c r="J17" s="28">
        <v>-17200</v>
      </c>
      <c r="K17" s="28">
        <v>-14000</v>
      </c>
      <c r="L17" s="28">
        <v>-13400</v>
      </c>
      <c r="M17" s="22">
        <v>-15600</v>
      </c>
      <c r="N17" s="28">
        <v>-18500</v>
      </c>
      <c r="O17" s="28">
        <v>-20054</v>
      </c>
      <c r="P17" s="28">
        <v>-15300</v>
      </c>
      <c r="Q17" s="22">
        <v>-19400</v>
      </c>
      <c r="R17" s="28">
        <v>-22800</v>
      </c>
      <c r="S17" s="28">
        <v>-19000</v>
      </c>
      <c r="T17" s="28">
        <v>-17800</v>
      </c>
      <c r="U17" s="22">
        <v>-22000</v>
      </c>
      <c r="V17" s="28">
        <v>-18900</v>
      </c>
      <c r="W17" s="28">
        <v>-15500</v>
      </c>
      <c r="X17" s="28">
        <v>-16200</v>
      </c>
      <c r="Y17" s="22">
        <v>-20300</v>
      </c>
    </row>
    <row r="18" spans="1:25" ht="13.5">
      <c r="A18" s="2" t="s">
        <v>76</v>
      </c>
      <c r="B18" s="28">
        <v>5559321</v>
      </c>
      <c r="C18" s="28">
        <v>5107375</v>
      </c>
      <c r="D18" s="28">
        <v>5124718</v>
      </c>
      <c r="E18" s="22">
        <v>5370063</v>
      </c>
      <c r="F18" s="28">
        <v>5353680</v>
      </c>
      <c r="G18" s="28">
        <v>5140859</v>
      </c>
      <c r="H18" s="28">
        <v>5232726</v>
      </c>
      <c r="I18" s="22">
        <v>5411641</v>
      </c>
      <c r="J18" s="28">
        <v>5387336</v>
      </c>
      <c r="K18" s="28">
        <v>5137955</v>
      </c>
      <c r="L18" s="28">
        <v>5226700</v>
      </c>
      <c r="M18" s="22">
        <v>5450218</v>
      </c>
      <c r="N18" s="28">
        <v>5492900</v>
      </c>
      <c r="O18" s="28">
        <v>5345109</v>
      </c>
      <c r="P18" s="28">
        <v>5439242</v>
      </c>
      <c r="Q18" s="22">
        <v>5787509</v>
      </c>
      <c r="R18" s="28">
        <v>5736141</v>
      </c>
      <c r="S18" s="28">
        <v>5402843</v>
      </c>
      <c r="T18" s="28">
        <v>5458677</v>
      </c>
      <c r="U18" s="22">
        <v>5597148</v>
      </c>
      <c r="V18" s="28">
        <v>5565928</v>
      </c>
      <c r="W18" s="28">
        <v>5430667</v>
      </c>
      <c r="X18" s="28">
        <v>5556661</v>
      </c>
      <c r="Y18" s="22">
        <v>5864544</v>
      </c>
    </row>
    <row r="19" spans="1:25" ht="13.5">
      <c r="A19" s="3" t="s">
        <v>261</v>
      </c>
      <c r="B19" s="28">
        <v>738408</v>
      </c>
      <c r="C19" s="28">
        <v>747903</v>
      </c>
      <c r="D19" s="28">
        <v>757198</v>
      </c>
      <c r="E19" s="22">
        <v>770661</v>
      </c>
      <c r="F19" s="28">
        <v>784093</v>
      </c>
      <c r="G19" s="28">
        <v>797525</v>
      </c>
      <c r="H19" s="28">
        <v>676321</v>
      </c>
      <c r="I19" s="22">
        <v>688130</v>
      </c>
      <c r="J19" s="28">
        <v>700447</v>
      </c>
      <c r="K19" s="28">
        <v>688444</v>
      </c>
      <c r="L19" s="28">
        <v>681432</v>
      </c>
      <c r="M19" s="22">
        <v>679916</v>
      </c>
      <c r="N19" s="28">
        <v>613354</v>
      </c>
      <c r="O19" s="28">
        <v>596949</v>
      </c>
      <c r="P19" s="28">
        <v>606544</v>
      </c>
      <c r="Q19" s="22">
        <v>616117</v>
      </c>
      <c r="R19" s="28">
        <v>629425</v>
      </c>
      <c r="S19" s="28">
        <v>640115</v>
      </c>
      <c r="T19" s="28">
        <v>650272</v>
      </c>
      <c r="U19" s="22">
        <v>660945</v>
      </c>
      <c r="V19" s="28">
        <v>661257</v>
      </c>
      <c r="W19" s="28">
        <v>672572</v>
      </c>
      <c r="X19" s="28">
        <v>682476</v>
      </c>
      <c r="Y19" s="22">
        <v>699066</v>
      </c>
    </row>
    <row r="20" spans="1:25" ht="13.5">
      <c r="A20" s="3" t="s">
        <v>262</v>
      </c>
      <c r="B20" s="28">
        <v>230585</v>
      </c>
      <c r="C20" s="28">
        <v>193796</v>
      </c>
      <c r="D20" s="28">
        <v>184889</v>
      </c>
      <c r="E20" s="22">
        <v>198675</v>
      </c>
      <c r="F20" s="28">
        <v>221974</v>
      </c>
      <c r="G20" s="28">
        <v>189144</v>
      </c>
      <c r="H20" s="28">
        <v>184437</v>
      </c>
      <c r="I20" s="22"/>
      <c r="J20" s="28">
        <v>193857</v>
      </c>
      <c r="K20" s="28">
        <v>162600</v>
      </c>
      <c r="L20" s="28">
        <v>167491</v>
      </c>
      <c r="M20" s="22">
        <v>175058</v>
      </c>
      <c r="N20" s="28">
        <v>119809</v>
      </c>
      <c r="O20" s="28">
        <v>118757</v>
      </c>
      <c r="P20" s="28">
        <v>118159</v>
      </c>
      <c r="Q20" s="22"/>
      <c r="R20" s="28">
        <v>112708</v>
      </c>
      <c r="S20" s="28">
        <v>103227</v>
      </c>
      <c r="T20" s="28">
        <v>97743</v>
      </c>
      <c r="U20" s="22">
        <v>102574</v>
      </c>
      <c r="V20" s="28">
        <v>90785</v>
      </c>
      <c r="W20" s="28">
        <v>96685</v>
      </c>
      <c r="X20" s="28">
        <v>102679</v>
      </c>
      <c r="Y20" s="22"/>
    </row>
    <row r="21" spans="1:25" ht="13.5">
      <c r="A21" s="3" t="s">
        <v>90</v>
      </c>
      <c r="B21" s="28">
        <v>1407326</v>
      </c>
      <c r="C21" s="28">
        <v>1407326</v>
      </c>
      <c r="D21" s="28">
        <v>1407326</v>
      </c>
      <c r="E21" s="22">
        <v>1407326</v>
      </c>
      <c r="F21" s="28">
        <v>1407326</v>
      </c>
      <c r="G21" s="28">
        <v>1407326</v>
      </c>
      <c r="H21" s="28">
        <v>1407326</v>
      </c>
      <c r="I21" s="22">
        <v>1407326</v>
      </c>
      <c r="J21" s="28">
        <v>1407326</v>
      </c>
      <c r="K21" s="28">
        <v>1287446</v>
      </c>
      <c r="L21" s="28">
        <v>1287446</v>
      </c>
      <c r="M21" s="22">
        <v>1287446</v>
      </c>
      <c r="N21" s="28">
        <v>1287446</v>
      </c>
      <c r="O21" s="28">
        <v>1287446</v>
      </c>
      <c r="P21" s="28">
        <v>1287446</v>
      </c>
      <c r="Q21" s="22">
        <v>1287446</v>
      </c>
      <c r="R21" s="28">
        <v>1287446</v>
      </c>
      <c r="S21" s="28">
        <v>1287446</v>
      </c>
      <c r="T21" s="28">
        <v>1287446</v>
      </c>
      <c r="U21" s="22">
        <v>1287446</v>
      </c>
      <c r="V21" s="28">
        <v>1287446</v>
      </c>
      <c r="W21" s="28">
        <v>1287446</v>
      </c>
      <c r="X21" s="28">
        <v>1287446</v>
      </c>
      <c r="Y21" s="22">
        <v>1287446</v>
      </c>
    </row>
    <row r="22" spans="1:25" ht="13.5">
      <c r="A22" s="3" t="s">
        <v>91</v>
      </c>
      <c r="B22" s="28">
        <v>384548</v>
      </c>
      <c r="C22" s="28">
        <v>443204</v>
      </c>
      <c r="D22" s="28">
        <v>507674</v>
      </c>
      <c r="E22" s="22">
        <v>557138</v>
      </c>
      <c r="F22" s="28">
        <v>496517</v>
      </c>
      <c r="G22" s="28">
        <v>540336</v>
      </c>
      <c r="H22" s="28">
        <v>595078</v>
      </c>
      <c r="I22" s="22">
        <v>650542</v>
      </c>
      <c r="J22" s="28">
        <v>578688</v>
      </c>
      <c r="K22" s="28">
        <v>616860</v>
      </c>
      <c r="L22" s="28">
        <v>465696</v>
      </c>
      <c r="M22" s="22">
        <v>481755</v>
      </c>
      <c r="N22" s="28">
        <v>498852</v>
      </c>
      <c r="O22" s="28">
        <v>527757</v>
      </c>
      <c r="P22" s="28">
        <v>424222</v>
      </c>
      <c r="Q22" s="22">
        <v>426627</v>
      </c>
      <c r="R22" s="28">
        <v>414882</v>
      </c>
      <c r="S22" s="28">
        <v>422934</v>
      </c>
      <c r="T22" s="28">
        <v>231826</v>
      </c>
      <c r="U22" s="22">
        <v>211506</v>
      </c>
      <c r="V22" s="28"/>
      <c r="W22" s="28"/>
      <c r="X22" s="28"/>
      <c r="Y22" s="22"/>
    </row>
    <row r="23" spans="1:25" ht="13.5">
      <c r="A23" s="3" t="s">
        <v>263</v>
      </c>
      <c r="B23" s="28">
        <v>16950</v>
      </c>
      <c r="C23" s="28">
        <v>19611</v>
      </c>
      <c r="D23" s="28">
        <v>21717</v>
      </c>
      <c r="E23" s="22">
        <v>17593</v>
      </c>
      <c r="F23" s="28">
        <v>18301</v>
      </c>
      <c r="G23" s="28">
        <v>15530</v>
      </c>
      <c r="H23" s="28">
        <v>66133</v>
      </c>
      <c r="I23" s="22">
        <v>14853</v>
      </c>
      <c r="J23" s="28">
        <v>17107</v>
      </c>
      <c r="K23" s="28">
        <v>34005</v>
      </c>
      <c r="L23" s="28">
        <v>43322</v>
      </c>
      <c r="M23" s="22">
        <v>22589</v>
      </c>
      <c r="N23" s="28">
        <v>35743</v>
      </c>
      <c r="O23" s="28">
        <v>25783</v>
      </c>
      <c r="P23" s="28">
        <v>27109</v>
      </c>
      <c r="Q23" s="22">
        <v>26192</v>
      </c>
      <c r="R23" s="28">
        <v>27082</v>
      </c>
      <c r="S23" s="28">
        <v>30631</v>
      </c>
      <c r="T23" s="28">
        <v>28711</v>
      </c>
      <c r="U23" s="22">
        <v>25409</v>
      </c>
      <c r="V23" s="28">
        <v>27485</v>
      </c>
      <c r="W23" s="28">
        <v>26811</v>
      </c>
      <c r="X23" s="28">
        <v>28778</v>
      </c>
      <c r="Y23" s="22">
        <v>30830</v>
      </c>
    </row>
    <row r="24" spans="1:25" ht="13.5">
      <c r="A24" s="3" t="s">
        <v>93</v>
      </c>
      <c r="B24" s="28">
        <v>2777820</v>
      </c>
      <c r="C24" s="28">
        <v>2811841</v>
      </c>
      <c r="D24" s="28">
        <v>2878805</v>
      </c>
      <c r="E24" s="22">
        <v>2951396</v>
      </c>
      <c r="F24" s="28">
        <v>2928213</v>
      </c>
      <c r="G24" s="28">
        <v>2949863</v>
      </c>
      <c r="H24" s="28">
        <v>2929297</v>
      </c>
      <c r="I24" s="22">
        <v>2950466</v>
      </c>
      <c r="J24" s="28">
        <v>2897428</v>
      </c>
      <c r="K24" s="28">
        <v>2789357</v>
      </c>
      <c r="L24" s="28">
        <v>2645389</v>
      </c>
      <c r="M24" s="22">
        <v>2646766</v>
      </c>
      <c r="N24" s="28">
        <v>2555206</v>
      </c>
      <c r="O24" s="28">
        <v>2556695</v>
      </c>
      <c r="P24" s="28">
        <v>2463482</v>
      </c>
      <c r="Q24" s="22">
        <v>2475828</v>
      </c>
      <c r="R24" s="28">
        <v>2471545</v>
      </c>
      <c r="S24" s="28">
        <v>2484355</v>
      </c>
      <c r="T24" s="28">
        <v>2295999</v>
      </c>
      <c r="U24" s="22">
        <v>2287881</v>
      </c>
      <c r="V24" s="28">
        <v>2066975</v>
      </c>
      <c r="W24" s="28">
        <v>2083515</v>
      </c>
      <c r="X24" s="28">
        <v>2101380</v>
      </c>
      <c r="Y24" s="22">
        <v>2130527</v>
      </c>
    </row>
    <row r="25" spans="1:25" ht="13.5">
      <c r="A25" s="2" t="s">
        <v>97</v>
      </c>
      <c r="B25" s="28">
        <v>20581</v>
      </c>
      <c r="C25" s="28">
        <v>17972</v>
      </c>
      <c r="D25" s="28">
        <v>18908</v>
      </c>
      <c r="E25" s="22">
        <v>19844</v>
      </c>
      <c r="F25" s="28">
        <v>20910</v>
      </c>
      <c r="G25" s="28">
        <v>21975</v>
      </c>
      <c r="H25" s="28">
        <v>23040</v>
      </c>
      <c r="I25" s="22">
        <v>24105</v>
      </c>
      <c r="J25" s="28">
        <v>24844</v>
      </c>
      <c r="K25" s="28">
        <v>23980</v>
      </c>
      <c r="L25" s="28">
        <v>12681</v>
      </c>
      <c r="M25" s="22">
        <v>13061</v>
      </c>
      <c r="N25" s="28">
        <v>13623</v>
      </c>
      <c r="O25" s="28">
        <v>13830</v>
      </c>
      <c r="P25" s="28">
        <v>14384</v>
      </c>
      <c r="Q25" s="22">
        <v>14738</v>
      </c>
      <c r="R25" s="28">
        <v>16871</v>
      </c>
      <c r="S25" s="28">
        <v>17462</v>
      </c>
      <c r="T25" s="28">
        <v>17068</v>
      </c>
      <c r="U25" s="22">
        <v>17916</v>
      </c>
      <c r="V25" s="28">
        <v>18208</v>
      </c>
      <c r="W25" s="28">
        <v>17911</v>
      </c>
      <c r="X25" s="28">
        <v>17144</v>
      </c>
      <c r="Y25" s="22">
        <v>16692</v>
      </c>
    </row>
    <row r="26" spans="1:25" ht="13.5">
      <c r="A26" s="3" t="s">
        <v>98</v>
      </c>
      <c r="B26" s="28">
        <v>407000</v>
      </c>
      <c r="C26" s="28">
        <v>349856</v>
      </c>
      <c r="D26" s="28">
        <v>355620</v>
      </c>
      <c r="E26" s="22">
        <v>332450</v>
      </c>
      <c r="F26" s="28">
        <v>288929</v>
      </c>
      <c r="G26" s="28">
        <v>263555</v>
      </c>
      <c r="H26" s="28">
        <v>269461</v>
      </c>
      <c r="I26" s="22">
        <v>282024</v>
      </c>
      <c r="J26" s="28">
        <v>252464</v>
      </c>
      <c r="K26" s="28">
        <v>254373</v>
      </c>
      <c r="L26" s="28">
        <v>321774</v>
      </c>
      <c r="M26" s="22">
        <v>326760</v>
      </c>
      <c r="N26" s="28">
        <v>336973</v>
      </c>
      <c r="O26" s="28">
        <v>347787</v>
      </c>
      <c r="P26" s="28">
        <v>366570</v>
      </c>
      <c r="Q26" s="22">
        <v>386859</v>
      </c>
      <c r="R26" s="28">
        <v>375577</v>
      </c>
      <c r="S26" s="28">
        <v>375033</v>
      </c>
      <c r="T26" s="28">
        <v>416438</v>
      </c>
      <c r="U26" s="22">
        <v>404062</v>
      </c>
      <c r="V26" s="28">
        <v>430882</v>
      </c>
      <c r="W26" s="28">
        <v>426123</v>
      </c>
      <c r="X26" s="28">
        <v>441322</v>
      </c>
      <c r="Y26" s="22">
        <v>409972</v>
      </c>
    </row>
    <row r="27" spans="1:25" ht="13.5">
      <c r="A27" s="3" t="s">
        <v>72</v>
      </c>
      <c r="B27" s="28">
        <v>21323</v>
      </c>
      <c r="C27" s="28">
        <v>21639</v>
      </c>
      <c r="D27" s="28">
        <v>22964</v>
      </c>
      <c r="E27" s="22">
        <v>22282</v>
      </c>
      <c r="F27" s="28">
        <v>23077</v>
      </c>
      <c r="G27" s="28">
        <v>24250</v>
      </c>
      <c r="H27" s="28">
        <v>24133</v>
      </c>
      <c r="I27" s="22">
        <v>24153</v>
      </c>
      <c r="J27" s="28">
        <v>24025</v>
      </c>
      <c r="K27" s="28">
        <v>26137</v>
      </c>
      <c r="L27" s="28">
        <v>22322</v>
      </c>
      <c r="M27" s="22">
        <v>24108</v>
      </c>
      <c r="N27" s="28">
        <v>24977</v>
      </c>
      <c r="O27" s="28">
        <v>25306</v>
      </c>
      <c r="P27" s="28">
        <v>25464</v>
      </c>
      <c r="Q27" s="22">
        <v>56737</v>
      </c>
      <c r="R27" s="28"/>
      <c r="S27" s="28"/>
      <c r="T27" s="28"/>
      <c r="U27" s="22"/>
      <c r="V27" s="28">
        <v>1854</v>
      </c>
      <c r="W27" s="28">
        <v>1903</v>
      </c>
      <c r="X27" s="28">
        <v>1951</v>
      </c>
      <c r="Y27" s="22"/>
    </row>
    <row r="28" spans="1:25" ht="13.5">
      <c r="A28" s="3" t="s">
        <v>73</v>
      </c>
      <c r="B28" s="28">
        <v>142386</v>
      </c>
      <c r="C28" s="28">
        <v>145833</v>
      </c>
      <c r="D28" s="28">
        <v>145726</v>
      </c>
      <c r="E28" s="22">
        <v>147308</v>
      </c>
      <c r="F28" s="28">
        <v>142022</v>
      </c>
      <c r="G28" s="28">
        <v>143770</v>
      </c>
      <c r="H28" s="28">
        <v>146115</v>
      </c>
      <c r="I28" s="22">
        <v>147182</v>
      </c>
      <c r="J28" s="28">
        <v>159272</v>
      </c>
      <c r="K28" s="28">
        <v>162941</v>
      </c>
      <c r="L28" s="28">
        <v>164697</v>
      </c>
      <c r="M28" s="22">
        <v>163629</v>
      </c>
      <c r="N28" s="28">
        <v>165068</v>
      </c>
      <c r="O28" s="28">
        <v>169098</v>
      </c>
      <c r="P28" s="28">
        <v>169084</v>
      </c>
      <c r="Q28" s="22">
        <v>191169</v>
      </c>
      <c r="R28" s="28">
        <v>198095</v>
      </c>
      <c r="S28" s="28">
        <v>203183</v>
      </c>
      <c r="T28" s="28">
        <v>213200</v>
      </c>
      <c r="U28" s="22">
        <v>213969</v>
      </c>
      <c r="V28" s="28">
        <v>209615</v>
      </c>
      <c r="W28" s="28">
        <v>202598</v>
      </c>
      <c r="X28" s="28">
        <v>206399</v>
      </c>
      <c r="Y28" s="22">
        <v>206793</v>
      </c>
    </row>
    <row r="29" spans="1:25" ht="13.5">
      <c r="A29" s="3" t="s">
        <v>75</v>
      </c>
      <c r="B29" s="28">
        <v>-20751</v>
      </c>
      <c r="C29" s="28">
        <v>-22184</v>
      </c>
      <c r="D29" s="28">
        <v>-20133</v>
      </c>
      <c r="E29" s="22">
        <v>-19459</v>
      </c>
      <c r="F29" s="28">
        <v>-12386</v>
      </c>
      <c r="G29" s="28">
        <v>-11386</v>
      </c>
      <c r="H29" s="28">
        <v>-11166</v>
      </c>
      <c r="I29" s="22">
        <v>-10730</v>
      </c>
      <c r="J29" s="28">
        <v>-21220</v>
      </c>
      <c r="K29" s="28">
        <v>-20333</v>
      </c>
      <c r="L29" s="28">
        <v>-19815</v>
      </c>
      <c r="M29" s="22">
        <v>-18217</v>
      </c>
      <c r="N29" s="28">
        <v>-18237</v>
      </c>
      <c r="O29" s="28">
        <v>-25268</v>
      </c>
      <c r="P29" s="28">
        <v>-26404</v>
      </c>
      <c r="Q29" s="22">
        <v>-25763</v>
      </c>
      <c r="R29" s="28">
        <v>-32279</v>
      </c>
      <c r="S29" s="28">
        <v>-35282</v>
      </c>
      <c r="T29" s="28">
        <v>-39559</v>
      </c>
      <c r="U29" s="22">
        <v>-42443</v>
      </c>
      <c r="V29" s="28">
        <v>-41871</v>
      </c>
      <c r="W29" s="28">
        <v>-33348</v>
      </c>
      <c r="X29" s="28">
        <v>-36193</v>
      </c>
      <c r="Y29" s="22">
        <v>-36839</v>
      </c>
    </row>
    <row r="30" spans="1:25" ht="13.5">
      <c r="A30" s="3" t="s">
        <v>109</v>
      </c>
      <c r="B30" s="28">
        <v>549959</v>
      </c>
      <c r="C30" s="28">
        <v>495144</v>
      </c>
      <c r="D30" s="28">
        <v>504178</v>
      </c>
      <c r="E30" s="22">
        <v>482582</v>
      </c>
      <c r="F30" s="28">
        <v>441643</v>
      </c>
      <c r="G30" s="28">
        <v>420190</v>
      </c>
      <c r="H30" s="28">
        <v>428544</v>
      </c>
      <c r="I30" s="22">
        <v>442630</v>
      </c>
      <c r="J30" s="28">
        <v>414541</v>
      </c>
      <c r="K30" s="28">
        <v>423118</v>
      </c>
      <c r="L30" s="28">
        <v>488979</v>
      </c>
      <c r="M30" s="22">
        <v>496280</v>
      </c>
      <c r="N30" s="28">
        <v>508782</v>
      </c>
      <c r="O30" s="28">
        <v>516923</v>
      </c>
      <c r="P30" s="28">
        <v>534715</v>
      </c>
      <c r="Q30" s="22">
        <v>609003</v>
      </c>
      <c r="R30" s="28">
        <v>541394</v>
      </c>
      <c r="S30" s="28">
        <v>542934</v>
      </c>
      <c r="T30" s="28">
        <v>590080</v>
      </c>
      <c r="U30" s="22">
        <v>575589</v>
      </c>
      <c r="V30" s="28">
        <v>600481</v>
      </c>
      <c r="W30" s="28">
        <v>597276</v>
      </c>
      <c r="X30" s="28">
        <v>613478</v>
      </c>
      <c r="Y30" s="22">
        <v>579927</v>
      </c>
    </row>
    <row r="31" spans="1:25" ht="13.5">
      <c r="A31" s="2" t="s">
        <v>110</v>
      </c>
      <c r="B31" s="28">
        <v>3348361</v>
      </c>
      <c r="C31" s="28">
        <v>3324959</v>
      </c>
      <c r="D31" s="28">
        <v>3401893</v>
      </c>
      <c r="E31" s="22">
        <v>3453823</v>
      </c>
      <c r="F31" s="28">
        <v>3390766</v>
      </c>
      <c r="G31" s="28">
        <v>3392029</v>
      </c>
      <c r="H31" s="28">
        <v>3380882</v>
      </c>
      <c r="I31" s="22">
        <v>3417202</v>
      </c>
      <c r="J31" s="28">
        <v>3336814</v>
      </c>
      <c r="K31" s="28">
        <v>3236457</v>
      </c>
      <c r="L31" s="28">
        <v>3147050</v>
      </c>
      <c r="M31" s="22">
        <v>3156108</v>
      </c>
      <c r="N31" s="28">
        <v>3077612</v>
      </c>
      <c r="O31" s="28">
        <v>3087449</v>
      </c>
      <c r="P31" s="28">
        <v>3012582</v>
      </c>
      <c r="Q31" s="22">
        <v>3099570</v>
      </c>
      <c r="R31" s="28">
        <v>3029811</v>
      </c>
      <c r="S31" s="28">
        <v>3044753</v>
      </c>
      <c r="T31" s="28">
        <v>2903148</v>
      </c>
      <c r="U31" s="22">
        <v>2881387</v>
      </c>
      <c r="V31" s="28">
        <v>2685665</v>
      </c>
      <c r="W31" s="28">
        <v>2698704</v>
      </c>
      <c r="X31" s="28">
        <v>2732003</v>
      </c>
      <c r="Y31" s="22">
        <v>2727147</v>
      </c>
    </row>
    <row r="32" spans="1:25" ht="14.25" thickBot="1">
      <c r="A32" s="5" t="s">
        <v>111</v>
      </c>
      <c r="B32" s="29">
        <v>8907682</v>
      </c>
      <c r="C32" s="29">
        <v>8432334</v>
      </c>
      <c r="D32" s="29">
        <v>8526611</v>
      </c>
      <c r="E32" s="23">
        <v>8823887</v>
      </c>
      <c r="F32" s="29">
        <v>8744447</v>
      </c>
      <c r="G32" s="29">
        <v>8532888</v>
      </c>
      <c r="H32" s="29">
        <v>8613608</v>
      </c>
      <c r="I32" s="23">
        <v>8828844</v>
      </c>
      <c r="J32" s="29">
        <v>8724151</v>
      </c>
      <c r="K32" s="29">
        <v>8374412</v>
      </c>
      <c r="L32" s="29">
        <v>8373751</v>
      </c>
      <c r="M32" s="23">
        <v>8606327</v>
      </c>
      <c r="N32" s="29">
        <v>8570513</v>
      </c>
      <c r="O32" s="29">
        <v>8432559</v>
      </c>
      <c r="P32" s="29">
        <v>8451825</v>
      </c>
      <c r="Q32" s="23">
        <v>8887080</v>
      </c>
      <c r="R32" s="29">
        <v>8765952</v>
      </c>
      <c r="S32" s="29">
        <v>8447596</v>
      </c>
      <c r="T32" s="29">
        <v>8361825</v>
      </c>
      <c r="U32" s="23">
        <v>8478535</v>
      </c>
      <c r="V32" s="29">
        <v>8251593</v>
      </c>
      <c r="W32" s="29">
        <v>8129371</v>
      </c>
      <c r="X32" s="29">
        <v>8288664</v>
      </c>
      <c r="Y32" s="23">
        <v>8591691</v>
      </c>
    </row>
    <row r="33" spans="1:25" ht="14.25" thickTop="1">
      <c r="A33" s="2" t="s">
        <v>0</v>
      </c>
      <c r="B33" s="28">
        <v>972546</v>
      </c>
      <c r="C33" s="28">
        <v>893000</v>
      </c>
      <c r="D33" s="28">
        <v>825296</v>
      </c>
      <c r="E33" s="22">
        <v>896571</v>
      </c>
      <c r="F33" s="28">
        <v>905101</v>
      </c>
      <c r="G33" s="28">
        <v>791193</v>
      </c>
      <c r="H33" s="28">
        <v>777973</v>
      </c>
      <c r="I33" s="22">
        <v>849553</v>
      </c>
      <c r="J33" s="28">
        <v>814891</v>
      </c>
      <c r="K33" s="28">
        <v>694907</v>
      </c>
      <c r="L33" s="28">
        <v>707660</v>
      </c>
      <c r="M33" s="22">
        <v>766569</v>
      </c>
      <c r="N33" s="28">
        <v>750377</v>
      </c>
      <c r="O33" s="28">
        <v>684169</v>
      </c>
      <c r="P33" s="28">
        <v>717917</v>
      </c>
      <c r="Q33" s="22">
        <v>833245</v>
      </c>
      <c r="R33" s="28">
        <v>895061</v>
      </c>
      <c r="S33" s="28">
        <v>741422</v>
      </c>
      <c r="T33" s="28">
        <v>706257</v>
      </c>
      <c r="U33" s="22">
        <v>770936</v>
      </c>
      <c r="V33" s="28">
        <v>799331</v>
      </c>
      <c r="W33" s="28">
        <v>716415</v>
      </c>
      <c r="X33" s="28">
        <v>711515</v>
      </c>
      <c r="Y33" s="22">
        <v>862088</v>
      </c>
    </row>
    <row r="34" spans="1:25" ht="13.5">
      <c r="A34" s="2" t="s">
        <v>115</v>
      </c>
      <c r="B34" s="28">
        <v>1885000</v>
      </c>
      <c r="C34" s="28">
        <v>1601000</v>
      </c>
      <c r="D34" s="28">
        <v>1685000</v>
      </c>
      <c r="E34" s="22">
        <v>1631000</v>
      </c>
      <c r="F34" s="28">
        <v>1765000</v>
      </c>
      <c r="G34" s="28">
        <v>1681000</v>
      </c>
      <c r="H34" s="28">
        <v>1765000</v>
      </c>
      <c r="I34" s="22">
        <v>1681000</v>
      </c>
      <c r="J34" s="28">
        <v>1765000</v>
      </c>
      <c r="K34" s="28">
        <v>1681000</v>
      </c>
      <c r="L34" s="28">
        <v>1765000</v>
      </c>
      <c r="M34" s="22">
        <v>1681000</v>
      </c>
      <c r="N34" s="28">
        <v>1465000</v>
      </c>
      <c r="O34" s="28">
        <v>1381000</v>
      </c>
      <c r="P34" s="28">
        <v>1767500</v>
      </c>
      <c r="Q34" s="22">
        <v>1686000</v>
      </c>
      <c r="R34" s="28">
        <v>1772500</v>
      </c>
      <c r="S34" s="28">
        <v>1691000</v>
      </c>
      <c r="T34" s="28">
        <v>1777500</v>
      </c>
      <c r="U34" s="22">
        <v>1696000</v>
      </c>
      <c r="V34" s="28">
        <v>2032500</v>
      </c>
      <c r="W34" s="28">
        <v>1951000</v>
      </c>
      <c r="X34" s="28">
        <v>2037500</v>
      </c>
      <c r="Y34" s="22">
        <v>1906000</v>
      </c>
    </row>
    <row r="35" spans="1:25" ht="13.5">
      <c r="A35" s="2" t="s">
        <v>116</v>
      </c>
      <c r="B35" s="28">
        <v>460000</v>
      </c>
      <c r="C35" s="28">
        <v>275000</v>
      </c>
      <c r="D35" s="28">
        <v>290000</v>
      </c>
      <c r="E35" s="22">
        <v>300000</v>
      </c>
      <c r="F35" s="28">
        <v>180000</v>
      </c>
      <c r="G35" s="28">
        <v>180000</v>
      </c>
      <c r="H35" s="28">
        <v>680000</v>
      </c>
      <c r="I35" s="22">
        <v>695000</v>
      </c>
      <c r="J35" s="28">
        <v>1060000</v>
      </c>
      <c r="K35" s="28">
        <v>1275000</v>
      </c>
      <c r="L35" s="28">
        <v>730000</v>
      </c>
      <c r="M35" s="22">
        <v>730000</v>
      </c>
      <c r="N35" s="28">
        <v>690000</v>
      </c>
      <c r="O35" s="28">
        <v>540000</v>
      </c>
      <c r="P35" s="28">
        <v>525000</v>
      </c>
      <c r="Q35" s="22">
        <v>540000</v>
      </c>
      <c r="R35" s="28">
        <v>230000</v>
      </c>
      <c r="S35" s="28">
        <v>405000</v>
      </c>
      <c r="T35" s="28">
        <v>920000</v>
      </c>
      <c r="U35" s="22">
        <v>935000</v>
      </c>
      <c r="V35" s="28">
        <v>950000</v>
      </c>
      <c r="W35" s="28">
        <v>930000</v>
      </c>
      <c r="X35" s="28">
        <v>430000</v>
      </c>
      <c r="Y35" s="22">
        <v>430000</v>
      </c>
    </row>
    <row r="36" spans="1:25" ht="13.5">
      <c r="A36" s="2" t="s">
        <v>117</v>
      </c>
      <c r="B36" s="28">
        <v>180121</v>
      </c>
      <c r="C36" s="28">
        <v>202805</v>
      </c>
      <c r="D36" s="28">
        <v>220169</v>
      </c>
      <c r="E36" s="22">
        <v>237006</v>
      </c>
      <c r="F36" s="28">
        <v>214339</v>
      </c>
      <c r="G36" s="28">
        <v>214275</v>
      </c>
      <c r="H36" s="28">
        <v>215363</v>
      </c>
      <c r="I36" s="22">
        <v>217498</v>
      </c>
      <c r="J36" s="28">
        <v>185922</v>
      </c>
      <c r="K36" s="28">
        <v>195497</v>
      </c>
      <c r="L36" s="28">
        <v>144755</v>
      </c>
      <c r="M36" s="22">
        <v>140450</v>
      </c>
      <c r="N36" s="28">
        <v>135061</v>
      </c>
      <c r="O36" s="28">
        <v>141730</v>
      </c>
      <c r="P36" s="28">
        <v>108477</v>
      </c>
      <c r="Q36" s="22">
        <v>104016</v>
      </c>
      <c r="R36" s="28">
        <v>93799</v>
      </c>
      <c r="S36" s="28">
        <v>90287</v>
      </c>
      <c r="T36" s="28">
        <v>49890</v>
      </c>
      <c r="U36" s="22">
        <v>51311</v>
      </c>
      <c r="V36" s="28"/>
      <c r="W36" s="28"/>
      <c r="X36" s="28"/>
      <c r="Y36" s="22"/>
    </row>
    <row r="37" spans="1:25" ht="13.5">
      <c r="A37" s="2" t="s">
        <v>120</v>
      </c>
      <c r="B37" s="28">
        <v>43598</v>
      </c>
      <c r="C37" s="28">
        <v>29633</v>
      </c>
      <c r="D37" s="28">
        <v>16665</v>
      </c>
      <c r="E37" s="22">
        <v>100225</v>
      </c>
      <c r="F37" s="28">
        <v>31405</v>
      </c>
      <c r="G37" s="28">
        <v>26472</v>
      </c>
      <c r="H37" s="28">
        <v>11872</v>
      </c>
      <c r="I37" s="22">
        <v>14730</v>
      </c>
      <c r="J37" s="28">
        <v>11939</v>
      </c>
      <c r="K37" s="28">
        <v>22922</v>
      </c>
      <c r="L37" s="28">
        <v>9703</v>
      </c>
      <c r="M37" s="22">
        <v>77092</v>
      </c>
      <c r="N37" s="28">
        <v>14165</v>
      </c>
      <c r="O37" s="28">
        <v>26494</v>
      </c>
      <c r="P37" s="28">
        <v>9412</v>
      </c>
      <c r="Q37" s="22">
        <v>142084</v>
      </c>
      <c r="R37" s="28">
        <v>35543</v>
      </c>
      <c r="S37" s="28">
        <v>21446</v>
      </c>
      <c r="T37" s="28">
        <v>9019</v>
      </c>
      <c r="U37" s="22">
        <v>15732</v>
      </c>
      <c r="V37" s="28">
        <v>12023</v>
      </c>
      <c r="W37" s="28">
        <v>24862</v>
      </c>
      <c r="X37" s="28">
        <v>10723</v>
      </c>
      <c r="Y37" s="22">
        <v>124529</v>
      </c>
    </row>
    <row r="38" spans="1:25" ht="13.5">
      <c r="A38" s="2" t="s">
        <v>125</v>
      </c>
      <c r="B38" s="28">
        <v>34972</v>
      </c>
      <c r="C38" s="28">
        <v>72761</v>
      </c>
      <c r="D38" s="28">
        <v>36787</v>
      </c>
      <c r="E38" s="22">
        <v>61702</v>
      </c>
      <c r="F38" s="28">
        <v>30769</v>
      </c>
      <c r="G38" s="28">
        <v>77034</v>
      </c>
      <c r="H38" s="28">
        <v>39104</v>
      </c>
      <c r="I38" s="22">
        <v>61424</v>
      </c>
      <c r="J38" s="28">
        <v>33866</v>
      </c>
      <c r="K38" s="28">
        <v>77993</v>
      </c>
      <c r="L38" s="28">
        <v>39360</v>
      </c>
      <c r="M38" s="22">
        <v>68801</v>
      </c>
      <c r="N38" s="28">
        <v>35132</v>
      </c>
      <c r="O38" s="28">
        <v>81156</v>
      </c>
      <c r="P38" s="28">
        <v>41635</v>
      </c>
      <c r="Q38" s="22">
        <v>72471</v>
      </c>
      <c r="R38" s="28">
        <v>36461</v>
      </c>
      <c r="S38" s="28">
        <v>82463</v>
      </c>
      <c r="T38" s="28">
        <v>39062</v>
      </c>
      <c r="U38" s="22">
        <v>67294</v>
      </c>
      <c r="V38" s="28">
        <v>36733</v>
      </c>
      <c r="W38" s="28">
        <v>80206</v>
      </c>
      <c r="X38" s="28">
        <v>40622</v>
      </c>
      <c r="Y38" s="22">
        <v>68945</v>
      </c>
    </row>
    <row r="39" spans="1:25" ht="13.5">
      <c r="A39" s="2" t="s">
        <v>74</v>
      </c>
      <c r="B39" s="28">
        <v>237233</v>
      </c>
      <c r="C39" s="28">
        <v>168896</v>
      </c>
      <c r="D39" s="28">
        <v>230509</v>
      </c>
      <c r="E39" s="22">
        <v>202664</v>
      </c>
      <c r="F39" s="28">
        <v>212503</v>
      </c>
      <c r="G39" s="28">
        <v>179728</v>
      </c>
      <c r="H39" s="28">
        <v>219823</v>
      </c>
      <c r="I39" s="22">
        <v>175745</v>
      </c>
      <c r="J39" s="28">
        <v>189269</v>
      </c>
      <c r="K39" s="28">
        <v>136519</v>
      </c>
      <c r="L39" s="28">
        <v>199487</v>
      </c>
      <c r="M39" s="22">
        <v>158434</v>
      </c>
      <c r="N39" s="28">
        <v>198689</v>
      </c>
      <c r="O39" s="28">
        <v>147084</v>
      </c>
      <c r="P39" s="28">
        <v>191978</v>
      </c>
      <c r="Q39" s="22">
        <v>173502</v>
      </c>
      <c r="R39" s="28">
        <v>206403</v>
      </c>
      <c r="S39" s="28">
        <v>146720</v>
      </c>
      <c r="T39" s="28">
        <v>182376</v>
      </c>
      <c r="U39" s="22">
        <v>139537</v>
      </c>
      <c r="V39" s="28">
        <v>178587</v>
      </c>
      <c r="W39" s="28">
        <v>127091</v>
      </c>
      <c r="X39" s="28">
        <v>181844</v>
      </c>
      <c r="Y39" s="22">
        <v>150326</v>
      </c>
    </row>
    <row r="40" spans="1:25" ht="13.5">
      <c r="A40" s="2" t="s">
        <v>126</v>
      </c>
      <c r="B40" s="28">
        <v>3813472</v>
      </c>
      <c r="C40" s="28">
        <v>3243097</v>
      </c>
      <c r="D40" s="28">
        <v>3304428</v>
      </c>
      <c r="E40" s="22">
        <v>3429171</v>
      </c>
      <c r="F40" s="28">
        <v>3339118</v>
      </c>
      <c r="G40" s="28">
        <v>3149704</v>
      </c>
      <c r="H40" s="28">
        <v>3709136</v>
      </c>
      <c r="I40" s="22">
        <v>3694952</v>
      </c>
      <c r="J40" s="28">
        <v>4060889</v>
      </c>
      <c r="K40" s="28">
        <v>4083839</v>
      </c>
      <c r="L40" s="28">
        <v>3595967</v>
      </c>
      <c r="M40" s="22">
        <v>3622348</v>
      </c>
      <c r="N40" s="28">
        <v>3288426</v>
      </c>
      <c r="O40" s="28">
        <v>3001634</v>
      </c>
      <c r="P40" s="28">
        <v>3361922</v>
      </c>
      <c r="Q40" s="22">
        <v>3551320</v>
      </c>
      <c r="R40" s="28">
        <v>3269768</v>
      </c>
      <c r="S40" s="28">
        <v>3178340</v>
      </c>
      <c r="T40" s="28">
        <v>3684106</v>
      </c>
      <c r="U40" s="22">
        <v>3675811</v>
      </c>
      <c r="V40" s="28">
        <v>4009176</v>
      </c>
      <c r="W40" s="28">
        <v>3829574</v>
      </c>
      <c r="X40" s="28">
        <v>3412205</v>
      </c>
      <c r="Y40" s="22">
        <v>3541890</v>
      </c>
    </row>
    <row r="41" spans="1:25" ht="13.5">
      <c r="A41" s="2" t="s">
        <v>128</v>
      </c>
      <c r="B41" s="28">
        <v>1005000</v>
      </c>
      <c r="C41" s="28">
        <v>1235000</v>
      </c>
      <c r="D41" s="28">
        <v>1265000</v>
      </c>
      <c r="E41" s="22">
        <v>1300000</v>
      </c>
      <c r="F41" s="28">
        <v>1465000</v>
      </c>
      <c r="G41" s="28">
        <v>1510000</v>
      </c>
      <c r="H41" s="28">
        <v>1005000</v>
      </c>
      <c r="I41" s="22">
        <v>1035000</v>
      </c>
      <c r="J41" s="28">
        <v>715000</v>
      </c>
      <c r="K41" s="28">
        <v>345000</v>
      </c>
      <c r="L41" s="28">
        <v>935000</v>
      </c>
      <c r="M41" s="22">
        <v>980000</v>
      </c>
      <c r="N41" s="28">
        <v>1375000</v>
      </c>
      <c r="O41" s="28">
        <v>1570000</v>
      </c>
      <c r="P41" s="28">
        <v>1330000</v>
      </c>
      <c r="Q41" s="22">
        <v>1360000</v>
      </c>
      <c r="R41" s="28">
        <v>1715000</v>
      </c>
      <c r="S41" s="28">
        <v>1555000</v>
      </c>
      <c r="T41" s="28">
        <v>1085000</v>
      </c>
      <c r="U41" s="22">
        <v>1115000</v>
      </c>
      <c r="V41" s="28">
        <v>795000</v>
      </c>
      <c r="W41" s="28">
        <v>860000</v>
      </c>
      <c r="X41" s="28">
        <v>1405000</v>
      </c>
      <c r="Y41" s="22">
        <v>1450000</v>
      </c>
    </row>
    <row r="42" spans="1:25" ht="13.5">
      <c r="A42" s="2" t="s">
        <v>117</v>
      </c>
      <c r="B42" s="28">
        <v>211902</v>
      </c>
      <c r="C42" s="28">
        <v>248800</v>
      </c>
      <c r="D42" s="28">
        <v>296698</v>
      </c>
      <c r="E42" s="22">
        <v>337180</v>
      </c>
      <c r="F42" s="28">
        <v>292118</v>
      </c>
      <c r="G42" s="28">
        <v>336223</v>
      </c>
      <c r="H42" s="28">
        <v>389845</v>
      </c>
      <c r="I42" s="22">
        <v>445470</v>
      </c>
      <c r="J42" s="28">
        <v>402247</v>
      </c>
      <c r="K42" s="28">
        <v>443179</v>
      </c>
      <c r="L42" s="28">
        <v>329200</v>
      </c>
      <c r="M42" s="22">
        <v>349725</v>
      </c>
      <c r="N42" s="28">
        <v>370992</v>
      </c>
      <c r="O42" s="28">
        <v>400680</v>
      </c>
      <c r="P42" s="28">
        <v>322416</v>
      </c>
      <c r="Q42" s="22">
        <v>329135</v>
      </c>
      <c r="R42" s="28">
        <v>324120</v>
      </c>
      <c r="S42" s="28">
        <v>334705</v>
      </c>
      <c r="T42" s="28">
        <v>183229</v>
      </c>
      <c r="U42" s="22">
        <v>165362</v>
      </c>
      <c r="V42" s="28"/>
      <c r="W42" s="28"/>
      <c r="X42" s="28"/>
      <c r="Y42" s="22"/>
    </row>
    <row r="43" spans="1:25" ht="13.5">
      <c r="A43" s="2" t="s">
        <v>131</v>
      </c>
      <c r="B43" s="28">
        <v>65600</v>
      </c>
      <c r="C43" s="28">
        <v>65600</v>
      </c>
      <c r="D43" s="28">
        <v>65600</v>
      </c>
      <c r="E43" s="22">
        <v>65600</v>
      </c>
      <c r="F43" s="28">
        <v>65600</v>
      </c>
      <c r="G43" s="28">
        <v>65600</v>
      </c>
      <c r="H43" s="28">
        <v>65600</v>
      </c>
      <c r="I43" s="22">
        <v>65783</v>
      </c>
      <c r="J43" s="28">
        <v>65783</v>
      </c>
      <c r="K43" s="28">
        <v>65783</v>
      </c>
      <c r="L43" s="28">
        <v>65783</v>
      </c>
      <c r="M43" s="22">
        <v>72199</v>
      </c>
      <c r="N43" s="28">
        <v>72199</v>
      </c>
      <c r="O43" s="28">
        <v>72199</v>
      </c>
      <c r="P43" s="28">
        <v>72199</v>
      </c>
      <c r="Q43" s="22">
        <v>72199</v>
      </c>
      <c r="R43" s="28">
        <v>72199</v>
      </c>
      <c r="S43" s="28">
        <v>72199</v>
      </c>
      <c r="T43" s="28">
        <v>72199</v>
      </c>
      <c r="U43" s="22">
        <v>86518</v>
      </c>
      <c r="V43" s="28">
        <v>86518</v>
      </c>
      <c r="W43" s="28">
        <v>86518</v>
      </c>
      <c r="X43" s="28">
        <v>86518</v>
      </c>
      <c r="Y43" s="22">
        <v>86518</v>
      </c>
    </row>
    <row r="44" spans="1:25" ht="13.5">
      <c r="A44" s="2" t="s">
        <v>132</v>
      </c>
      <c r="B44" s="28">
        <v>110827</v>
      </c>
      <c r="C44" s="28">
        <v>110827</v>
      </c>
      <c r="D44" s="28">
        <v>110827</v>
      </c>
      <c r="E44" s="22">
        <v>110827</v>
      </c>
      <c r="F44" s="28">
        <v>110827</v>
      </c>
      <c r="G44" s="28">
        <v>110827</v>
      </c>
      <c r="H44" s="28">
        <v>110827</v>
      </c>
      <c r="I44" s="22">
        <v>110827</v>
      </c>
      <c r="J44" s="28">
        <v>118197</v>
      </c>
      <c r="K44" s="28">
        <v>126530</v>
      </c>
      <c r="L44" s="28">
        <v>126530</v>
      </c>
      <c r="M44" s="22">
        <v>126530</v>
      </c>
      <c r="N44" s="28">
        <v>126530</v>
      </c>
      <c r="O44" s="28">
        <v>126530</v>
      </c>
      <c r="P44" s="28">
        <v>126530</v>
      </c>
      <c r="Q44" s="22">
        <v>126530</v>
      </c>
      <c r="R44" s="28">
        <v>126530</v>
      </c>
      <c r="S44" s="28">
        <v>126530</v>
      </c>
      <c r="T44" s="28">
        <v>126530</v>
      </c>
      <c r="U44" s="22">
        <v>126530</v>
      </c>
      <c r="V44" s="28">
        <v>126530</v>
      </c>
      <c r="W44" s="28">
        <v>126530</v>
      </c>
      <c r="X44" s="28">
        <v>126530</v>
      </c>
      <c r="Y44" s="22">
        <v>126530</v>
      </c>
    </row>
    <row r="45" spans="1:25" ht="13.5">
      <c r="A45" s="2" t="s">
        <v>133</v>
      </c>
      <c r="B45" s="28">
        <v>61403</v>
      </c>
      <c r="C45" s="28">
        <v>60813</v>
      </c>
      <c r="D45" s="28">
        <v>60144</v>
      </c>
      <c r="E45" s="22">
        <v>59536</v>
      </c>
      <c r="F45" s="28">
        <v>58282</v>
      </c>
      <c r="G45" s="28">
        <v>56433</v>
      </c>
      <c r="H45" s="28">
        <v>56105</v>
      </c>
      <c r="I45" s="22">
        <v>56026</v>
      </c>
      <c r="J45" s="28">
        <v>55465</v>
      </c>
      <c r="K45" s="28">
        <v>55827</v>
      </c>
      <c r="L45" s="28">
        <v>55176</v>
      </c>
      <c r="M45" s="22">
        <v>51847</v>
      </c>
      <c r="N45" s="28">
        <v>52176</v>
      </c>
      <c r="O45" s="28">
        <v>52634</v>
      </c>
      <c r="P45" s="28">
        <v>52690</v>
      </c>
      <c r="Q45" s="22">
        <v>139439</v>
      </c>
      <c r="R45" s="28">
        <v>148963</v>
      </c>
      <c r="S45" s="28">
        <v>144011</v>
      </c>
      <c r="T45" s="28">
        <v>139059</v>
      </c>
      <c r="U45" s="22">
        <v>134107</v>
      </c>
      <c r="V45" s="28">
        <v>128775</v>
      </c>
      <c r="W45" s="28">
        <v>124538</v>
      </c>
      <c r="X45" s="28">
        <v>119609</v>
      </c>
      <c r="Y45" s="22">
        <v>116066</v>
      </c>
    </row>
    <row r="46" spans="1:25" ht="13.5">
      <c r="A46" s="2" t="s">
        <v>92</v>
      </c>
      <c r="B46" s="28">
        <v>1479</v>
      </c>
      <c r="C46" s="28">
        <v>1479</v>
      </c>
      <c r="D46" s="28">
        <v>1479</v>
      </c>
      <c r="E46" s="22">
        <v>1479</v>
      </c>
      <c r="F46" s="28">
        <v>1479</v>
      </c>
      <c r="G46" s="28">
        <v>1479</v>
      </c>
      <c r="H46" s="28">
        <v>1479</v>
      </c>
      <c r="I46" s="22">
        <v>1479</v>
      </c>
      <c r="J46" s="28">
        <v>1479</v>
      </c>
      <c r="K46" s="28">
        <v>1479</v>
      </c>
      <c r="L46" s="28">
        <v>479</v>
      </c>
      <c r="M46" s="22">
        <v>479</v>
      </c>
      <c r="N46" s="28">
        <v>479</v>
      </c>
      <c r="O46" s="28">
        <v>479</v>
      </c>
      <c r="P46" s="28">
        <v>479</v>
      </c>
      <c r="Q46" s="22">
        <v>579</v>
      </c>
      <c r="R46" s="28">
        <v>479</v>
      </c>
      <c r="S46" s="28">
        <v>295</v>
      </c>
      <c r="T46" s="28">
        <v>295</v>
      </c>
      <c r="U46" s="22">
        <v>720</v>
      </c>
      <c r="V46" s="28">
        <v>1220</v>
      </c>
      <c r="W46" s="28">
        <v>1120</v>
      </c>
      <c r="X46" s="28">
        <v>1120</v>
      </c>
      <c r="Y46" s="22">
        <v>1120</v>
      </c>
    </row>
    <row r="47" spans="1:25" ht="13.5">
      <c r="A47" s="2" t="s">
        <v>134</v>
      </c>
      <c r="B47" s="28">
        <v>1456211</v>
      </c>
      <c r="C47" s="28">
        <v>1722519</v>
      </c>
      <c r="D47" s="28">
        <v>1799749</v>
      </c>
      <c r="E47" s="22">
        <v>1874622</v>
      </c>
      <c r="F47" s="28">
        <v>1993307</v>
      </c>
      <c r="G47" s="28">
        <v>2080563</v>
      </c>
      <c r="H47" s="28">
        <v>1628857</v>
      </c>
      <c r="I47" s="22">
        <v>1714586</v>
      </c>
      <c r="J47" s="28">
        <v>1358172</v>
      </c>
      <c r="K47" s="28">
        <v>1037800</v>
      </c>
      <c r="L47" s="28">
        <v>1512170</v>
      </c>
      <c r="M47" s="22">
        <v>1580781</v>
      </c>
      <c r="N47" s="28">
        <v>1997378</v>
      </c>
      <c r="O47" s="28">
        <v>2222524</v>
      </c>
      <c r="P47" s="28">
        <v>1904316</v>
      </c>
      <c r="Q47" s="22">
        <v>2027884</v>
      </c>
      <c r="R47" s="28">
        <v>2387294</v>
      </c>
      <c r="S47" s="28">
        <v>2232743</v>
      </c>
      <c r="T47" s="28">
        <v>1606314</v>
      </c>
      <c r="U47" s="22">
        <v>1628239</v>
      </c>
      <c r="V47" s="28">
        <v>1138044</v>
      </c>
      <c r="W47" s="28">
        <v>1198708</v>
      </c>
      <c r="X47" s="28">
        <v>1738778</v>
      </c>
      <c r="Y47" s="22">
        <v>1780235</v>
      </c>
    </row>
    <row r="48" spans="1:25" ht="14.25" thickBot="1">
      <c r="A48" s="5" t="s">
        <v>135</v>
      </c>
      <c r="B48" s="29">
        <v>5269684</v>
      </c>
      <c r="C48" s="29">
        <v>4965617</v>
      </c>
      <c r="D48" s="29">
        <v>5104177</v>
      </c>
      <c r="E48" s="23">
        <v>5303794</v>
      </c>
      <c r="F48" s="29">
        <v>5332425</v>
      </c>
      <c r="G48" s="29">
        <v>5230267</v>
      </c>
      <c r="H48" s="29">
        <v>5337993</v>
      </c>
      <c r="I48" s="23">
        <v>5409538</v>
      </c>
      <c r="J48" s="29">
        <v>5419062</v>
      </c>
      <c r="K48" s="29">
        <v>5121640</v>
      </c>
      <c r="L48" s="29">
        <v>5108137</v>
      </c>
      <c r="M48" s="23">
        <v>5203130</v>
      </c>
      <c r="N48" s="29">
        <v>5285805</v>
      </c>
      <c r="O48" s="29">
        <v>5224159</v>
      </c>
      <c r="P48" s="29">
        <v>5266238</v>
      </c>
      <c r="Q48" s="23">
        <v>5579204</v>
      </c>
      <c r="R48" s="29">
        <v>5657062</v>
      </c>
      <c r="S48" s="29">
        <v>5411083</v>
      </c>
      <c r="T48" s="29">
        <v>5290421</v>
      </c>
      <c r="U48" s="23">
        <v>5304051</v>
      </c>
      <c r="V48" s="29">
        <v>5147220</v>
      </c>
      <c r="W48" s="29">
        <v>5028282</v>
      </c>
      <c r="X48" s="29">
        <v>5150984</v>
      </c>
      <c r="Y48" s="23">
        <v>5322126</v>
      </c>
    </row>
    <row r="49" spans="1:25" ht="14.25" thickTop="1">
      <c r="A49" s="2" t="s">
        <v>137</v>
      </c>
      <c r="B49" s="28">
        <v>886000</v>
      </c>
      <c r="C49" s="28">
        <v>886000</v>
      </c>
      <c r="D49" s="28">
        <v>886000</v>
      </c>
      <c r="E49" s="22">
        <v>886000</v>
      </c>
      <c r="F49" s="28">
        <v>886000</v>
      </c>
      <c r="G49" s="28">
        <v>886000</v>
      </c>
      <c r="H49" s="28">
        <v>886000</v>
      </c>
      <c r="I49" s="22">
        <v>886000</v>
      </c>
      <c r="J49" s="28">
        <v>886000</v>
      </c>
      <c r="K49" s="28">
        <v>886000</v>
      </c>
      <c r="L49" s="28">
        <v>886000</v>
      </c>
      <c r="M49" s="22">
        <v>886000</v>
      </c>
      <c r="N49" s="28">
        <v>886000</v>
      </c>
      <c r="O49" s="28">
        <v>886000</v>
      </c>
      <c r="P49" s="28">
        <v>886000</v>
      </c>
      <c r="Q49" s="22">
        <v>886000</v>
      </c>
      <c r="R49" s="28">
        <v>886000</v>
      </c>
      <c r="S49" s="28">
        <v>886000</v>
      </c>
      <c r="T49" s="28">
        <v>886000</v>
      </c>
      <c r="U49" s="22">
        <v>886000</v>
      </c>
      <c r="V49" s="28">
        <v>886000</v>
      </c>
      <c r="W49" s="28">
        <v>886000</v>
      </c>
      <c r="X49" s="28">
        <v>886000</v>
      </c>
      <c r="Y49" s="22">
        <v>886000</v>
      </c>
    </row>
    <row r="50" spans="1:25" ht="13.5">
      <c r="A50" s="2" t="s">
        <v>140</v>
      </c>
      <c r="B50" s="28">
        <v>968090</v>
      </c>
      <c r="C50" s="28">
        <v>968090</v>
      </c>
      <c r="D50" s="28">
        <v>968090</v>
      </c>
      <c r="E50" s="22">
        <v>968090</v>
      </c>
      <c r="F50" s="28">
        <v>968090</v>
      </c>
      <c r="G50" s="28">
        <v>968090</v>
      </c>
      <c r="H50" s="28">
        <v>968090</v>
      </c>
      <c r="I50" s="22">
        <v>968090</v>
      </c>
      <c r="J50" s="28">
        <v>968090</v>
      </c>
      <c r="K50" s="28">
        <v>968090</v>
      </c>
      <c r="L50" s="28">
        <v>968090</v>
      </c>
      <c r="M50" s="22">
        <v>968090</v>
      </c>
      <c r="N50" s="28">
        <v>968090</v>
      </c>
      <c r="O50" s="28">
        <v>968090</v>
      </c>
      <c r="P50" s="28">
        <v>968090</v>
      </c>
      <c r="Q50" s="22">
        <v>968090</v>
      </c>
      <c r="R50" s="28">
        <v>968090</v>
      </c>
      <c r="S50" s="28">
        <v>968090</v>
      </c>
      <c r="T50" s="28">
        <v>968090</v>
      </c>
      <c r="U50" s="22">
        <v>968090</v>
      </c>
      <c r="V50" s="28">
        <v>968090</v>
      </c>
      <c r="W50" s="28">
        <v>968090</v>
      </c>
      <c r="X50" s="28">
        <v>968090</v>
      </c>
      <c r="Y50" s="22">
        <v>968090</v>
      </c>
    </row>
    <row r="51" spans="1:25" ht="13.5">
      <c r="A51" s="2" t="s">
        <v>145</v>
      </c>
      <c r="B51" s="28">
        <v>2979385</v>
      </c>
      <c r="C51" s="28">
        <v>2823307</v>
      </c>
      <c r="D51" s="28">
        <v>2784990</v>
      </c>
      <c r="E51" s="22">
        <v>2893267</v>
      </c>
      <c r="F51" s="28">
        <v>2808922</v>
      </c>
      <c r="G51" s="28">
        <v>2720383</v>
      </c>
      <c r="H51" s="28">
        <v>2690239</v>
      </c>
      <c r="I51" s="22">
        <v>2824666</v>
      </c>
      <c r="J51" s="28">
        <v>2738821</v>
      </c>
      <c r="K51" s="28">
        <v>2688850</v>
      </c>
      <c r="L51" s="28">
        <v>2691258</v>
      </c>
      <c r="M51" s="22">
        <v>2833288</v>
      </c>
      <c r="N51" s="28">
        <v>2782033</v>
      </c>
      <c r="O51" s="28">
        <v>2724834</v>
      </c>
      <c r="P51" s="28">
        <v>2694074</v>
      </c>
      <c r="Q51" s="22">
        <v>2792677</v>
      </c>
      <c r="R51" s="28">
        <v>2601232</v>
      </c>
      <c r="S51" s="28">
        <v>2531564</v>
      </c>
      <c r="T51" s="28">
        <v>2545692</v>
      </c>
      <c r="U51" s="22">
        <v>2685043</v>
      </c>
      <c r="V51" s="28">
        <v>2590998</v>
      </c>
      <c r="W51" s="28">
        <v>2560222</v>
      </c>
      <c r="X51" s="28">
        <v>2588389</v>
      </c>
      <c r="Y51" s="22">
        <v>2732318</v>
      </c>
    </row>
    <row r="52" spans="1:25" ht="13.5">
      <c r="A52" s="2" t="s">
        <v>146</v>
      </c>
      <c r="B52" s="28">
        <v>-1556</v>
      </c>
      <c r="C52" s="28">
        <v>-1556</v>
      </c>
      <c r="D52" s="28">
        <v>-1556</v>
      </c>
      <c r="E52" s="22">
        <v>-1556</v>
      </c>
      <c r="F52" s="28">
        <v>-1556</v>
      </c>
      <c r="G52" s="28">
        <v>-1556</v>
      </c>
      <c r="H52" s="28">
        <v>-1319</v>
      </c>
      <c r="I52" s="22">
        <v>-1319</v>
      </c>
      <c r="J52" s="28">
        <v>-1319</v>
      </c>
      <c r="K52" s="28">
        <v>-1070</v>
      </c>
      <c r="L52" s="28">
        <v>-1070</v>
      </c>
      <c r="M52" s="22">
        <v>-1070</v>
      </c>
      <c r="N52" s="28">
        <v>-1070</v>
      </c>
      <c r="O52" s="28">
        <v>-1070</v>
      </c>
      <c r="P52" s="28">
        <v>-828</v>
      </c>
      <c r="Q52" s="22">
        <v>-828</v>
      </c>
      <c r="R52" s="28">
        <v>-828</v>
      </c>
      <c r="S52" s="28">
        <v>-828</v>
      </c>
      <c r="T52" s="28">
        <v>-828</v>
      </c>
      <c r="U52" s="22">
        <v>-828</v>
      </c>
      <c r="V52" s="28">
        <v>-828</v>
      </c>
      <c r="W52" s="28">
        <v>-828</v>
      </c>
      <c r="X52" s="28">
        <v>-828</v>
      </c>
      <c r="Y52" s="22">
        <v>-828</v>
      </c>
    </row>
    <row r="53" spans="1:25" ht="13.5">
      <c r="A53" s="2" t="s">
        <v>147</v>
      </c>
      <c r="B53" s="28">
        <v>4831919</v>
      </c>
      <c r="C53" s="28">
        <v>4675841</v>
      </c>
      <c r="D53" s="28">
        <v>4637523</v>
      </c>
      <c r="E53" s="22">
        <v>4745800</v>
      </c>
      <c r="F53" s="28">
        <v>4661455</v>
      </c>
      <c r="G53" s="28">
        <v>4572917</v>
      </c>
      <c r="H53" s="28">
        <v>4543010</v>
      </c>
      <c r="I53" s="22">
        <v>4677436</v>
      </c>
      <c r="J53" s="28">
        <v>4591592</v>
      </c>
      <c r="K53" s="28">
        <v>4541869</v>
      </c>
      <c r="L53" s="28">
        <v>4544277</v>
      </c>
      <c r="M53" s="22">
        <v>4686307</v>
      </c>
      <c r="N53" s="28">
        <v>4635052</v>
      </c>
      <c r="O53" s="28">
        <v>4577853</v>
      </c>
      <c r="P53" s="28">
        <v>4547335</v>
      </c>
      <c r="Q53" s="22">
        <v>4645938</v>
      </c>
      <c r="R53" s="28">
        <v>4454493</v>
      </c>
      <c r="S53" s="28">
        <v>4384825</v>
      </c>
      <c r="T53" s="28">
        <v>4398953</v>
      </c>
      <c r="U53" s="22">
        <v>4538304</v>
      </c>
      <c r="V53" s="28">
        <v>4444259</v>
      </c>
      <c r="W53" s="28">
        <v>4413483</v>
      </c>
      <c r="X53" s="28">
        <v>4441650</v>
      </c>
      <c r="Y53" s="22">
        <v>4585579</v>
      </c>
    </row>
    <row r="54" spans="1:25" ht="13.5">
      <c r="A54" s="2" t="s">
        <v>149</v>
      </c>
      <c r="B54" s="28">
        <v>74379</v>
      </c>
      <c r="C54" s="28">
        <v>59176</v>
      </c>
      <c r="D54" s="28">
        <v>53210</v>
      </c>
      <c r="E54" s="22">
        <v>42592</v>
      </c>
      <c r="F54" s="28">
        <v>18866</v>
      </c>
      <c r="G54" s="28">
        <v>-1995</v>
      </c>
      <c r="H54" s="28">
        <v>904</v>
      </c>
      <c r="I54" s="22">
        <v>10168</v>
      </c>
      <c r="J54" s="28">
        <v>-10834</v>
      </c>
      <c r="K54" s="28">
        <v>-5093</v>
      </c>
      <c r="L54" s="28">
        <v>5340</v>
      </c>
      <c r="M54" s="22">
        <v>893</v>
      </c>
      <c r="N54" s="28">
        <v>-66340</v>
      </c>
      <c r="O54" s="28">
        <v>-85449</v>
      </c>
      <c r="P54" s="28">
        <v>-77744</v>
      </c>
      <c r="Q54" s="22">
        <v>-54059</v>
      </c>
      <c r="R54" s="28">
        <v>-61599</v>
      </c>
      <c r="S54" s="28">
        <v>-64309</v>
      </c>
      <c r="T54" s="28">
        <v>-43545</v>
      </c>
      <c r="U54" s="22">
        <v>-79815</v>
      </c>
      <c r="V54" s="28">
        <v>-55881</v>
      </c>
      <c r="W54" s="28">
        <v>-28390</v>
      </c>
      <c r="X54" s="28">
        <v>-19966</v>
      </c>
      <c r="Y54" s="22">
        <v>-32010</v>
      </c>
    </row>
    <row r="55" spans="1:25" ht="13.5">
      <c r="A55" s="2" t="s">
        <v>150</v>
      </c>
      <c r="B55" s="28">
        <v>-1268300</v>
      </c>
      <c r="C55" s="28">
        <v>-1268300</v>
      </c>
      <c r="D55" s="28">
        <v>-1268300</v>
      </c>
      <c r="E55" s="22">
        <v>-1268300</v>
      </c>
      <c r="F55" s="28">
        <v>-1268300</v>
      </c>
      <c r="G55" s="28">
        <v>-1268300</v>
      </c>
      <c r="H55" s="28">
        <v>-1268300</v>
      </c>
      <c r="I55" s="22">
        <v>-1268300</v>
      </c>
      <c r="J55" s="28">
        <v>-1275670</v>
      </c>
      <c r="K55" s="28">
        <v>-1284003</v>
      </c>
      <c r="L55" s="28">
        <v>-1284003</v>
      </c>
      <c r="M55" s="22">
        <v>-1284003</v>
      </c>
      <c r="N55" s="28">
        <v>-1284003</v>
      </c>
      <c r="O55" s="28">
        <v>-1284003</v>
      </c>
      <c r="P55" s="28">
        <v>-1284003</v>
      </c>
      <c r="Q55" s="22">
        <v>-1284003</v>
      </c>
      <c r="R55" s="28">
        <v>-1284003</v>
      </c>
      <c r="S55" s="28">
        <v>-1284003</v>
      </c>
      <c r="T55" s="28">
        <v>-1284003</v>
      </c>
      <c r="U55" s="22">
        <v>-1284003</v>
      </c>
      <c r="V55" s="28">
        <v>-1284003</v>
      </c>
      <c r="W55" s="28">
        <v>-1284003</v>
      </c>
      <c r="X55" s="28">
        <v>-1284003</v>
      </c>
      <c r="Y55" s="22">
        <v>-1284003</v>
      </c>
    </row>
    <row r="56" spans="1:25" ht="13.5">
      <c r="A56" s="2" t="s">
        <v>152</v>
      </c>
      <c r="B56" s="28">
        <v>-1193920</v>
      </c>
      <c r="C56" s="28">
        <v>-1209124</v>
      </c>
      <c r="D56" s="28">
        <v>-1215090</v>
      </c>
      <c r="E56" s="22">
        <v>-1225707</v>
      </c>
      <c r="F56" s="28">
        <v>-1249434</v>
      </c>
      <c r="G56" s="28">
        <v>-1270295</v>
      </c>
      <c r="H56" s="28">
        <v>-1267395</v>
      </c>
      <c r="I56" s="22">
        <v>-1258131</v>
      </c>
      <c r="J56" s="28">
        <v>-1286504</v>
      </c>
      <c r="K56" s="28">
        <v>-1289097</v>
      </c>
      <c r="L56" s="28">
        <v>-1278663</v>
      </c>
      <c r="M56" s="22">
        <v>-1283110</v>
      </c>
      <c r="N56" s="28">
        <v>-1350344</v>
      </c>
      <c r="O56" s="28">
        <v>-1369453</v>
      </c>
      <c r="P56" s="28">
        <v>-1361748</v>
      </c>
      <c r="Q56" s="22">
        <v>-1338063</v>
      </c>
      <c r="R56" s="28">
        <v>-1345603</v>
      </c>
      <c r="S56" s="28">
        <v>-1348313</v>
      </c>
      <c r="T56" s="28">
        <v>-1327549</v>
      </c>
      <c r="U56" s="22">
        <v>-1363819</v>
      </c>
      <c r="V56" s="28">
        <v>-1339885</v>
      </c>
      <c r="W56" s="28">
        <v>-1312394</v>
      </c>
      <c r="X56" s="28">
        <v>-1303970</v>
      </c>
      <c r="Y56" s="22">
        <v>-1316014</v>
      </c>
    </row>
    <row r="57" spans="1:25" ht="13.5">
      <c r="A57" s="6" t="s">
        <v>153</v>
      </c>
      <c r="B57" s="28">
        <v>3637998</v>
      </c>
      <c r="C57" s="28">
        <v>3466717</v>
      </c>
      <c r="D57" s="28">
        <v>3422433</v>
      </c>
      <c r="E57" s="22">
        <v>3520092</v>
      </c>
      <c r="F57" s="28">
        <v>3412021</v>
      </c>
      <c r="G57" s="28">
        <v>3302621</v>
      </c>
      <c r="H57" s="28">
        <v>3275615</v>
      </c>
      <c r="I57" s="22">
        <v>3419305</v>
      </c>
      <c r="J57" s="28">
        <v>3305088</v>
      </c>
      <c r="K57" s="28">
        <v>3252772</v>
      </c>
      <c r="L57" s="28">
        <v>3265614</v>
      </c>
      <c r="M57" s="22">
        <v>3403197</v>
      </c>
      <c r="N57" s="28">
        <v>3284708</v>
      </c>
      <c r="O57" s="28">
        <v>3208400</v>
      </c>
      <c r="P57" s="28">
        <v>3185586</v>
      </c>
      <c r="Q57" s="22">
        <v>3307875</v>
      </c>
      <c r="R57" s="28">
        <v>3108890</v>
      </c>
      <c r="S57" s="28">
        <v>3036512</v>
      </c>
      <c r="T57" s="28">
        <v>3071404</v>
      </c>
      <c r="U57" s="22">
        <v>3174484</v>
      </c>
      <c r="V57" s="28">
        <v>3104373</v>
      </c>
      <c r="W57" s="28">
        <v>3101089</v>
      </c>
      <c r="X57" s="28">
        <v>3137680</v>
      </c>
      <c r="Y57" s="22">
        <v>3269565</v>
      </c>
    </row>
    <row r="58" spans="1:25" ht="14.25" thickBot="1">
      <c r="A58" s="7" t="s">
        <v>155</v>
      </c>
      <c r="B58" s="28">
        <v>8907682</v>
      </c>
      <c r="C58" s="28">
        <v>8432334</v>
      </c>
      <c r="D58" s="28">
        <v>8526611</v>
      </c>
      <c r="E58" s="22">
        <v>8823887</v>
      </c>
      <c r="F58" s="28">
        <v>8744447</v>
      </c>
      <c r="G58" s="28">
        <v>8532888</v>
      </c>
      <c r="H58" s="28">
        <v>8613608</v>
      </c>
      <c r="I58" s="22">
        <v>8828844</v>
      </c>
      <c r="J58" s="28">
        <v>8724151</v>
      </c>
      <c r="K58" s="28">
        <v>8374412</v>
      </c>
      <c r="L58" s="28">
        <v>8373751</v>
      </c>
      <c r="M58" s="22">
        <v>8606327</v>
      </c>
      <c r="N58" s="28">
        <v>8570513</v>
      </c>
      <c r="O58" s="28">
        <v>8432559</v>
      </c>
      <c r="P58" s="28">
        <v>8451825</v>
      </c>
      <c r="Q58" s="22">
        <v>8887080</v>
      </c>
      <c r="R58" s="28">
        <v>8765952</v>
      </c>
      <c r="S58" s="28">
        <v>8447596</v>
      </c>
      <c r="T58" s="28">
        <v>8361825</v>
      </c>
      <c r="U58" s="22">
        <v>8478535</v>
      </c>
      <c r="V58" s="28">
        <v>8251593</v>
      </c>
      <c r="W58" s="28">
        <v>8129371</v>
      </c>
      <c r="X58" s="28">
        <v>8288664</v>
      </c>
      <c r="Y58" s="22">
        <v>8591691</v>
      </c>
    </row>
    <row r="59" spans="1:25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1" ht="13.5">
      <c r="A61" s="20" t="s">
        <v>160</v>
      </c>
    </row>
    <row r="62" ht="13.5">
      <c r="A62" s="20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156</v>
      </c>
      <c r="B2" s="14">
        <v>7464</v>
      </c>
      <c r="C2" s="14"/>
      <c r="D2" s="14"/>
      <c r="E2" s="14"/>
      <c r="F2" s="14"/>
      <c r="G2" s="14"/>
    </row>
    <row r="3" spans="1:7" ht="14.25" thickBot="1">
      <c r="A3" s="11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HYPERLINK("http://www.kabupro.jp/mark/20130628/S000DR40.htm","有価証券報告書")</f>
        <v>有価証券報告書</v>
      </c>
      <c r="C4" s="15" t="str">
        <f>HYPERLINK("http://www.kabupro.jp/mark/20130628/S000DR40.htm","有価証券報告書")</f>
        <v>有価証券報告書</v>
      </c>
      <c r="D4" s="15" t="str">
        <f>HYPERLINK("http://www.kabupro.jp/mark/20110630/S0008ML7.htm","有価証券報告書")</f>
        <v>有価証券報告書</v>
      </c>
      <c r="E4" s="15" t="str">
        <f>HYPERLINK("http://www.kabupro.jp/mark/20110630/S0008ML7.htm","有価証券報告書")</f>
        <v>有価証券報告書</v>
      </c>
      <c r="F4" s="15" t="str">
        <f>HYPERLINK("http://www.kabupro.jp/mark/20090630/S0003DMR.htm","有価証券報告書")</f>
        <v>有価証券報告書</v>
      </c>
      <c r="G4" s="15" t="str">
        <f>HYPERLINK("http://www.kabupro.jp/mark/20090630/S0003DMR.htm","有価証券報告書")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57</v>
      </c>
      <c r="F5" s="1" t="s">
        <v>60</v>
      </c>
      <c r="G5" s="1" t="s">
        <v>60</v>
      </c>
    </row>
    <row r="6" spans="1:7" ht="15" thickBot="1" thickTop="1">
      <c r="A6" s="10" t="s">
        <v>48</v>
      </c>
      <c r="B6" s="18" t="s">
        <v>223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 t="s">
        <v>162</v>
      </c>
      <c r="C8" s="17" t="s">
        <v>163</v>
      </c>
      <c r="D8" s="17" t="s">
        <v>164</v>
      </c>
      <c r="E8" s="17" t="s">
        <v>165</v>
      </c>
      <c r="F8" s="17" t="s">
        <v>166</v>
      </c>
      <c r="G8" s="17" t="s">
        <v>167</v>
      </c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59</v>
      </c>
      <c r="F9" s="17" t="s">
        <v>61</v>
      </c>
      <c r="G9" s="17" t="s">
        <v>62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26" t="s">
        <v>169</v>
      </c>
      <c r="B11" s="21">
        <v>4344968</v>
      </c>
      <c r="C11" s="21">
        <v>4092808</v>
      </c>
      <c r="D11" s="21">
        <v>3846329</v>
      </c>
      <c r="E11" s="21">
        <v>4151386</v>
      </c>
      <c r="F11" s="21">
        <v>4098856</v>
      </c>
      <c r="G11" s="21">
        <v>4680122</v>
      </c>
    </row>
    <row r="12" spans="1:7" ht="13.5">
      <c r="A12" s="6" t="s">
        <v>170</v>
      </c>
      <c r="B12" s="22">
        <v>3065203</v>
      </c>
      <c r="C12" s="22">
        <v>2890910</v>
      </c>
      <c r="D12" s="22">
        <v>2852895</v>
      </c>
      <c r="E12" s="22">
        <v>2935395</v>
      </c>
      <c r="F12" s="22">
        <v>2514308</v>
      </c>
      <c r="G12" s="22">
        <v>2511543</v>
      </c>
    </row>
    <row r="13" spans="1:7" ht="13.5">
      <c r="A13" s="6" t="s">
        <v>171</v>
      </c>
      <c r="B13" s="22">
        <v>7410172</v>
      </c>
      <c r="C13" s="22">
        <v>6983718</v>
      </c>
      <c r="D13" s="22">
        <v>6699225</v>
      </c>
      <c r="E13" s="22">
        <v>7086782</v>
      </c>
      <c r="F13" s="22">
        <v>6613165</v>
      </c>
      <c r="G13" s="22">
        <v>7191665</v>
      </c>
    </row>
    <row r="14" spans="1:7" ht="13.5">
      <c r="A14" s="2" t="s">
        <v>172</v>
      </c>
      <c r="B14" s="22">
        <v>595157</v>
      </c>
      <c r="C14" s="22">
        <v>631941</v>
      </c>
      <c r="D14" s="22">
        <v>604934</v>
      </c>
      <c r="E14" s="22">
        <v>614485</v>
      </c>
      <c r="F14" s="22">
        <v>592537</v>
      </c>
      <c r="G14" s="22">
        <v>585040</v>
      </c>
    </row>
    <row r="15" spans="1:7" ht="13.5">
      <c r="A15" s="2" t="s">
        <v>173</v>
      </c>
      <c r="B15" s="22">
        <v>3829601</v>
      </c>
      <c r="C15" s="22">
        <v>3593014</v>
      </c>
      <c r="D15" s="22">
        <v>3360577</v>
      </c>
      <c r="E15" s="22">
        <v>3650808</v>
      </c>
      <c r="F15" s="22">
        <v>3495876</v>
      </c>
      <c r="G15" s="22">
        <v>3863612</v>
      </c>
    </row>
    <row r="16" spans="1:7" ht="13.5">
      <c r="A16" s="2" t="s">
        <v>168</v>
      </c>
      <c r="B16" s="22">
        <v>4424758</v>
      </c>
      <c r="C16" s="22">
        <v>4224956</v>
      </c>
      <c r="D16" s="22">
        <v>3965511</v>
      </c>
      <c r="E16" s="22">
        <v>4265294</v>
      </c>
      <c r="F16" s="22">
        <v>4088414</v>
      </c>
      <c r="G16" s="22">
        <v>4448653</v>
      </c>
    </row>
    <row r="17" spans="1:7" ht="13.5">
      <c r="A17" s="2" t="s">
        <v>174</v>
      </c>
      <c r="B17" s="22">
        <v>949495</v>
      </c>
      <c r="C17" s="22">
        <v>898284</v>
      </c>
      <c r="D17" s="22">
        <v>751604</v>
      </c>
      <c r="E17" s="22">
        <v>874059</v>
      </c>
      <c r="F17" s="22">
        <v>684704</v>
      </c>
      <c r="G17" s="22">
        <v>722898</v>
      </c>
    </row>
    <row r="18" spans="1:7" ht="13.5">
      <c r="A18" s="2" t="s">
        <v>175</v>
      </c>
      <c r="B18" s="22">
        <v>610045</v>
      </c>
      <c r="C18" s="22">
        <v>595157</v>
      </c>
      <c r="D18" s="22">
        <v>631941</v>
      </c>
      <c r="E18" s="22">
        <v>604934</v>
      </c>
      <c r="F18" s="22">
        <v>614485</v>
      </c>
      <c r="G18" s="22">
        <v>592537</v>
      </c>
    </row>
    <row r="19" spans="1:7" ht="13.5">
      <c r="A19" s="2" t="s">
        <v>176</v>
      </c>
      <c r="B19" s="22">
        <v>2865217</v>
      </c>
      <c r="C19" s="22">
        <v>2731514</v>
      </c>
      <c r="D19" s="22">
        <v>2581964</v>
      </c>
      <c r="E19" s="22">
        <v>2786300</v>
      </c>
      <c r="F19" s="22">
        <v>2789223</v>
      </c>
      <c r="G19" s="22">
        <v>3133217</v>
      </c>
    </row>
    <row r="20" spans="1:7" ht="13.5">
      <c r="A20" s="6" t="s">
        <v>177</v>
      </c>
      <c r="B20" s="22">
        <v>1335413</v>
      </c>
      <c r="C20" s="22">
        <v>1231747</v>
      </c>
      <c r="D20" s="22">
        <v>865281</v>
      </c>
      <c r="E20" s="22">
        <v>1027736</v>
      </c>
      <c r="F20" s="22">
        <v>834428</v>
      </c>
      <c r="G20" s="22">
        <v>887498</v>
      </c>
    </row>
    <row r="21" spans="1:7" ht="13.5">
      <c r="A21" s="6" t="s">
        <v>178</v>
      </c>
      <c r="B21" s="22">
        <v>4200631</v>
      </c>
      <c r="C21" s="22">
        <v>3963261</v>
      </c>
      <c r="D21" s="22">
        <v>3447246</v>
      </c>
      <c r="E21" s="22">
        <v>3814037</v>
      </c>
      <c r="F21" s="22">
        <v>3623651</v>
      </c>
      <c r="G21" s="22">
        <v>4020716</v>
      </c>
    </row>
    <row r="22" spans="1:7" ht="13.5">
      <c r="A22" s="7" t="s">
        <v>179</v>
      </c>
      <c r="B22" s="22">
        <v>3209541</v>
      </c>
      <c r="C22" s="22">
        <v>3020456</v>
      </c>
      <c r="D22" s="22">
        <v>3251979</v>
      </c>
      <c r="E22" s="22">
        <v>3272745</v>
      </c>
      <c r="F22" s="22">
        <v>2989513</v>
      </c>
      <c r="G22" s="22">
        <v>3170948</v>
      </c>
    </row>
    <row r="23" spans="1:7" ht="13.5">
      <c r="A23" s="6" t="s">
        <v>180</v>
      </c>
      <c r="B23" s="22">
        <v>461054</v>
      </c>
      <c r="C23" s="22">
        <v>410883</v>
      </c>
      <c r="D23" s="22">
        <v>418304</v>
      </c>
      <c r="E23" s="22">
        <v>433643</v>
      </c>
      <c r="F23" s="22">
        <v>406734</v>
      </c>
      <c r="G23" s="22">
        <v>417828</v>
      </c>
    </row>
    <row r="24" spans="1:7" ht="13.5">
      <c r="A24" s="6" t="s">
        <v>181</v>
      </c>
      <c r="B24" s="22">
        <v>15998</v>
      </c>
      <c r="C24" s="22">
        <v>4827</v>
      </c>
      <c r="D24" s="22">
        <v>11190</v>
      </c>
      <c r="E24" s="22">
        <v>7024</v>
      </c>
      <c r="F24" s="22">
        <v>32035</v>
      </c>
      <c r="G24" s="22">
        <v>27140</v>
      </c>
    </row>
    <row r="25" spans="1:7" ht="13.5">
      <c r="A25" s="6" t="s">
        <v>182</v>
      </c>
      <c r="B25" s="22"/>
      <c r="C25" s="22"/>
      <c r="D25" s="22"/>
      <c r="E25" s="22"/>
      <c r="F25" s="22"/>
      <c r="G25" s="22">
        <v>376</v>
      </c>
    </row>
    <row r="26" spans="1:7" ht="13.5">
      <c r="A26" s="6" t="s">
        <v>183</v>
      </c>
      <c r="B26" s="22">
        <v>76437</v>
      </c>
      <c r="C26" s="22">
        <v>77487</v>
      </c>
      <c r="D26" s="22">
        <v>71790</v>
      </c>
      <c r="E26" s="22">
        <v>67560</v>
      </c>
      <c r="F26" s="22">
        <v>61200</v>
      </c>
      <c r="G26" s="22">
        <v>57480</v>
      </c>
    </row>
    <row r="27" spans="1:7" ht="13.5">
      <c r="A27" s="6" t="s">
        <v>184</v>
      </c>
      <c r="B27" s="22">
        <v>1172514</v>
      </c>
      <c r="C27" s="22">
        <v>1173104</v>
      </c>
      <c r="D27" s="22">
        <v>1168893</v>
      </c>
      <c r="E27" s="22">
        <v>1194087</v>
      </c>
      <c r="F27" s="22">
        <v>1169613</v>
      </c>
      <c r="G27" s="22">
        <v>1174384</v>
      </c>
    </row>
    <row r="28" spans="1:7" ht="13.5">
      <c r="A28" s="6" t="s">
        <v>185</v>
      </c>
      <c r="B28" s="22">
        <v>59359</v>
      </c>
      <c r="C28" s="22">
        <v>59044</v>
      </c>
      <c r="D28" s="22">
        <v>65828</v>
      </c>
      <c r="E28" s="22">
        <v>69312</v>
      </c>
      <c r="F28" s="22">
        <v>63475</v>
      </c>
      <c r="G28" s="22">
        <v>65335</v>
      </c>
    </row>
    <row r="29" spans="1:7" ht="13.5">
      <c r="A29" s="6" t="s">
        <v>186</v>
      </c>
      <c r="B29" s="22">
        <v>38274</v>
      </c>
      <c r="C29" s="22">
        <v>28761</v>
      </c>
      <c r="D29" s="22">
        <v>31337</v>
      </c>
      <c r="E29" s="22">
        <v>39884</v>
      </c>
      <c r="F29" s="22">
        <v>50964</v>
      </c>
      <c r="G29" s="22">
        <v>25196</v>
      </c>
    </row>
    <row r="30" spans="1:7" ht="13.5">
      <c r="A30" s="6" t="s">
        <v>187</v>
      </c>
      <c r="B30" s="22">
        <v>228469</v>
      </c>
      <c r="C30" s="22">
        <v>220425</v>
      </c>
      <c r="D30" s="22">
        <v>220690</v>
      </c>
      <c r="E30" s="22">
        <v>216389</v>
      </c>
      <c r="F30" s="22">
        <v>208702</v>
      </c>
      <c r="G30" s="22">
        <v>205729</v>
      </c>
    </row>
    <row r="31" spans="1:7" ht="13.5">
      <c r="A31" s="6" t="s">
        <v>188</v>
      </c>
      <c r="B31" s="22">
        <v>115051</v>
      </c>
      <c r="C31" s="22">
        <v>108712</v>
      </c>
      <c r="D31" s="22">
        <v>107816</v>
      </c>
      <c r="E31" s="22">
        <v>109411</v>
      </c>
      <c r="F31" s="22">
        <v>110039</v>
      </c>
      <c r="G31" s="22">
        <v>112567</v>
      </c>
    </row>
    <row r="32" spans="1:7" ht="13.5">
      <c r="A32" s="6" t="s">
        <v>189</v>
      </c>
      <c r="B32" s="22">
        <v>46356</v>
      </c>
      <c r="C32" s="22">
        <v>44594</v>
      </c>
      <c r="D32" s="22">
        <v>53550</v>
      </c>
      <c r="E32" s="22">
        <v>51639</v>
      </c>
      <c r="F32" s="22">
        <v>52826</v>
      </c>
      <c r="G32" s="22">
        <v>46703</v>
      </c>
    </row>
    <row r="33" spans="1:7" ht="13.5">
      <c r="A33" s="6" t="s">
        <v>190</v>
      </c>
      <c r="B33" s="22">
        <v>359174</v>
      </c>
      <c r="C33" s="22">
        <v>367216</v>
      </c>
      <c r="D33" s="22">
        <v>380758</v>
      </c>
      <c r="E33" s="22">
        <v>372240</v>
      </c>
      <c r="F33" s="22">
        <v>363059</v>
      </c>
      <c r="G33" s="22">
        <v>364227</v>
      </c>
    </row>
    <row r="34" spans="1:7" ht="13.5">
      <c r="A34" s="6" t="s">
        <v>191</v>
      </c>
      <c r="B34" s="22">
        <v>72146</v>
      </c>
      <c r="C34" s="22">
        <v>70685</v>
      </c>
      <c r="D34" s="22">
        <v>62498</v>
      </c>
      <c r="E34" s="22">
        <v>58832</v>
      </c>
      <c r="F34" s="22">
        <v>55394</v>
      </c>
      <c r="G34" s="22">
        <v>59727</v>
      </c>
    </row>
    <row r="35" spans="1:7" ht="13.5">
      <c r="A35" s="6" t="s">
        <v>73</v>
      </c>
      <c r="B35" s="22">
        <v>349970</v>
      </c>
      <c r="C35" s="22">
        <v>342915</v>
      </c>
      <c r="D35" s="22">
        <v>345467</v>
      </c>
      <c r="E35" s="22">
        <v>346013</v>
      </c>
      <c r="F35" s="22">
        <v>370249</v>
      </c>
      <c r="G35" s="22">
        <v>361710</v>
      </c>
    </row>
    <row r="36" spans="1:7" ht="13.5">
      <c r="A36" s="6" t="s">
        <v>192</v>
      </c>
      <c r="B36" s="22">
        <v>2994807</v>
      </c>
      <c r="C36" s="22">
        <v>2908655</v>
      </c>
      <c r="D36" s="22">
        <v>2938126</v>
      </c>
      <c r="E36" s="22">
        <v>2966038</v>
      </c>
      <c r="F36" s="22">
        <v>2944296</v>
      </c>
      <c r="G36" s="22">
        <v>2918407</v>
      </c>
    </row>
    <row r="37" spans="1:7" ht="14.25" thickBot="1">
      <c r="A37" s="25" t="s">
        <v>193</v>
      </c>
      <c r="B37" s="23">
        <v>214733</v>
      </c>
      <c r="C37" s="23">
        <v>111800</v>
      </c>
      <c r="D37" s="23">
        <v>313852</v>
      </c>
      <c r="E37" s="23">
        <v>306706</v>
      </c>
      <c r="F37" s="23">
        <v>45216</v>
      </c>
      <c r="G37" s="23">
        <v>252540</v>
      </c>
    </row>
    <row r="38" spans="1:7" ht="14.25" thickTop="1">
      <c r="A38" s="6" t="s">
        <v>194</v>
      </c>
      <c r="B38" s="22">
        <v>4588</v>
      </c>
      <c r="C38" s="22">
        <v>5273</v>
      </c>
      <c r="D38" s="22">
        <v>5527</v>
      </c>
      <c r="E38" s="22">
        <v>6780</v>
      </c>
      <c r="F38" s="22">
        <v>9038</v>
      </c>
      <c r="G38" s="22">
        <v>9536</v>
      </c>
    </row>
    <row r="39" spans="1:7" ht="13.5">
      <c r="A39" s="6" t="s">
        <v>195</v>
      </c>
      <c r="B39" s="22"/>
      <c r="C39" s="22"/>
      <c r="D39" s="22"/>
      <c r="E39" s="22"/>
      <c r="F39" s="22">
        <v>225</v>
      </c>
      <c r="G39" s="22">
        <v>17091</v>
      </c>
    </row>
    <row r="40" spans="1:7" ht="13.5">
      <c r="A40" s="6" t="s">
        <v>196</v>
      </c>
      <c r="B40" s="22">
        <v>3230</v>
      </c>
      <c r="C40" s="22">
        <v>3211</v>
      </c>
      <c r="D40" s="22">
        <v>3361</v>
      </c>
      <c r="E40" s="22">
        <v>3057</v>
      </c>
      <c r="F40" s="22">
        <v>2704</v>
      </c>
      <c r="G40" s="22">
        <v>2349</v>
      </c>
    </row>
    <row r="41" spans="1:7" ht="13.5">
      <c r="A41" s="6" t="s">
        <v>198</v>
      </c>
      <c r="B41" s="22">
        <v>8880</v>
      </c>
      <c r="C41" s="22">
        <v>8880</v>
      </c>
      <c r="D41" s="22">
        <v>10680</v>
      </c>
      <c r="E41" s="22">
        <v>10776</v>
      </c>
      <c r="F41" s="22">
        <v>11291</v>
      </c>
      <c r="G41" s="22">
        <v>8891</v>
      </c>
    </row>
    <row r="42" spans="1:7" ht="13.5">
      <c r="A42" s="6" t="s">
        <v>199</v>
      </c>
      <c r="B42" s="22">
        <v>13289</v>
      </c>
      <c r="C42" s="22">
        <v>13310</v>
      </c>
      <c r="D42" s="22">
        <v>14186</v>
      </c>
      <c r="E42" s="22">
        <v>14682</v>
      </c>
      <c r="F42" s="22">
        <v>14507</v>
      </c>
      <c r="G42" s="22">
        <v>14502</v>
      </c>
    </row>
    <row r="43" spans="1:7" ht="13.5">
      <c r="A43" s="6" t="s">
        <v>200</v>
      </c>
      <c r="B43" s="22"/>
      <c r="C43" s="22">
        <v>62</v>
      </c>
      <c r="D43" s="22">
        <v>265</v>
      </c>
      <c r="E43" s="22">
        <v>4654</v>
      </c>
      <c r="F43" s="22">
        <v>57</v>
      </c>
      <c r="G43" s="22">
        <v>2875</v>
      </c>
    </row>
    <row r="44" spans="1:7" ht="13.5">
      <c r="A44" s="6" t="s">
        <v>201</v>
      </c>
      <c r="B44" s="22"/>
      <c r="C44" s="22">
        <v>5583</v>
      </c>
      <c r="D44" s="22"/>
      <c r="E44" s="22"/>
      <c r="F44" s="22"/>
      <c r="G44" s="22"/>
    </row>
    <row r="45" spans="1:7" ht="13.5">
      <c r="A45" s="6"/>
      <c r="B45" s="22">
        <v>15099</v>
      </c>
      <c r="C45" s="22">
        <v>12440</v>
      </c>
      <c r="D45" s="22"/>
      <c r="E45" s="22"/>
      <c r="F45" s="22"/>
      <c r="G45" s="22"/>
    </row>
    <row r="46" spans="1:7" ht="13.5">
      <c r="A46" s="6" t="s">
        <v>73</v>
      </c>
      <c r="B46" s="22">
        <v>7283</v>
      </c>
      <c r="C46" s="22">
        <v>5333</v>
      </c>
      <c r="D46" s="22">
        <v>7798</v>
      </c>
      <c r="E46" s="22">
        <v>6459</v>
      </c>
      <c r="F46" s="22">
        <v>13651</v>
      </c>
      <c r="G46" s="22">
        <v>4037</v>
      </c>
    </row>
    <row r="47" spans="1:7" ht="13.5">
      <c r="A47" s="6" t="s">
        <v>202</v>
      </c>
      <c r="B47" s="22">
        <v>52371</v>
      </c>
      <c r="C47" s="22">
        <v>54094</v>
      </c>
      <c r="D47" s="22">
        <v>41819</v>
      </c>
      <c r="E47" s="22">
        <v>46411</v>
      </c>
      <c r="F47" s="22">
        <v>69557</v>
      </c>
      <c r="G47" s="22">
        <v>59285</v>
      </c>
    </row>
    <row r="48" spans="1:7" ht="13.5">
      <c r="A48" s="6" t="s">
        <v>203</v>
      </c>
      <c r="B48" s="22">
        <v>48563</v>
      </c>
      <c r="C48" s="22">
        <v>55012</v>
      </c>
      <c r="D48" s="22">
        <v>59168</v>
      </c>
      <c r="E48" s="22">
        <v>59464</v>
      </c>
      <c r="F48" s="22">
        <v>56383</v>
      </c>
      <c r="G48" s="22">
        <v>57552</v>
      </c>
    </row>
    <row r="49" spans="1:7" ht="13.5">
      <c r="A49" s="6" t="s">
        <v>204</v>
      </c>
      <c r="B49" s="22"/>
      <c r="C49" s="22"/>
      <c r="D49" s="22">
        <v>29897</v>
      </c>
      <c r="E49" s="22">
        <v>39587</v>
      </c>
      <c r="F49" s="22"/>
      <c r="G49" s="22">
        <v>57389</v>
      </c>
    </row>
    <row r="50" spans="1:7" ht="13.5">
      <c r="A50" s="6" t="s">
        <v>73</v>
      </c>
      <c r="B50" s="22">
        <v>1639</v>
      </c>
      <c r="C50" s="22">
        <v>4330</v>
      </c>
      <c r="D50" s="22">
        <v>2144</v>
      </c>
      <c r="E50" s="22">
        <v>1996</v>
      </c>
      <c r="F50" s="22">
        <v>2951</v>
      </c>
      <c r="G50" s="22">
        <v>2653</v>
      </c>
    </row>
    <row r="51" spans="1:7" ht="13.5">
      <c r="A51" s="6" t="s">
        <v>205</v>
      </c>
      <c r="B51" s="22">
        <v>50203</v>
      </c>
      <c r="C51" s="22">
        <v>59343</v>
      </c>
      <c r="D51" s="22">
        <v>91209</v>
      </c>
      <c r="E51" s="22">
        <v>101048</v>
      </c>
      <c r="F51" s="22">
        <v>59334</v>
      </c>
      <c r="G51" s="22">
        <v>117594</v>
      </c>
    </row>
    <row r="52" spans="1:7" ht="14.25" thickBot="1">
      <c r="A52" s="25" t="s">
        <v>206</v>
      </c>
      <c r="B52" s="23">
        <v>216901</v>
      </c>
      <c r="C52" s="23">
        <v>106551</v>
      </c>
      <c r="D52" s="23">
        <v>264461</v>
      </c>
      <c r="E52" s="23">
        <v>252070</v>
      </c>
      <c r="F52" s="23">
        <v>55439</v>
      </c>
      <c r="G52" s="23">
        <v>194231</v>
      </c>
    </row>
    <row r="53" spans="1:7" ht="14.25" thickTop="1">
      <c r="A53" s="6" t="s">
        <v>201</v>
      </c>
      <c r="B53" s="22"/>
      <c r="C53" s="22"/>
      <c r="D53" s="22">
        <v>3373</v>
      </c>
      <c r="E53" s="22"/>
      <c r="F53" s="22"/>
      <c r="G53" s="22"/>
    </row>
    <row r="54" spans="1:7" ht="13.5">
      <c r="A54" s="6" t="s">
        <v>207</v>
      </c>
      <c r="B54" s="22"/>
      <c r="C54" s="22"/>
      <c r="D54" s="22"/>
      <c r="E54" s="22"/>
      <c r="F54" s="22"/>
      <c r="G54" s="22">
        <v>241</v>
      </c>
    </row>
    <row r="55" spans="1:7" ht="13.5">
      <c r="A55" s="6" t="s">
        <v>208</v>
      </c>
      <c r="B55" s="22"/>
      <c r="C55" s="22">
        <v>10321</v>
      </c>
      <c r="D55" s="22"/>
      <c r="E55" s="22"/>
      <c r="F55" s="22">
        <v>6504</v>
      </c>
      <c r="G55" s="22">
        <v>8278</v>
      </c>
    </row>
    <row r="56" spans="1:7" ht="13.5">
      <c r="A56" s="6" t="s">
        <v>200</v>
      </c>
      <c r="B56" s="22">
        <v>20032</v>
      </c>
      <c r="C56" s="22"/>
      <c r="D56" s="22"/>
      <c r="E56" s="22"/>
      <c r="F56" s="22"/>
      <c r="G56" s="22"/>
    </row>
    <row r="57" spans="1:7" ht="13.5">
      <c r="A57" s="6" t="s">
        <v>209</v>
      </c>
      <c r="B57" s="22"/>
      <c r="C57" s="22"/>
      <c r="D57" s="22">
        <v>14183</v>
      </c>
      <c r="E57" s="22"/>
      <c r="F57" s="22"/>
      <c r="G57" s="22"/>
    </row>
    <row r="58" spans="1:7" ht="13.5">
      <c r="A58" s="6" t="s">
        <v>210</v>
      </c>
      <c r="B58" s="22"/>
      <c r="C58" s="22"/>
      <c r="D58" s="22">
        <v>86748</v>
      </c>
      <c r="E58" s="22"/>
      <c r="F58" s="22"/>
      <c r="G58" s="22"/>
    </row>
    <row r="59" spans="1:7" ht="13.5">
      <c r="A59" s="6" t="s">
        <v>211</v>
      </c>
      <c r="B59" s="22">
        <v>20032</v>
      </c>
      <c r="C59" s="22">
        <v>10321</v>
      </c>
      <c r="D59" s="22">
        <v>104305</v>
      </c>
      <c r="E59" s="22"/>
      <c r="F59" s="22">
        <v>6504</v>
      </c>
      <c r="G59" s="22">
        <v>8519</v>
      </c>
    </row>
    <row r="60" spans="1:7" ht="13.5">
      <c r="A60" s="6" t="s">
        <v>212</v>
      </c>
      <c r="B60" s="22">
        <v>4538</v>
      </c>
      <c r="C60" s="22"/>
      <c r="D60" s="22">
        <v>470</v>
      </c>
      <c r="E60" s="22">
        <v>1166</v>
      </c>
      <c r="F60" s="22">
        <v>5967</v>
      </c>
      <c r="G60" s="22">
        <v>1783</v>
      </c>
    </row>
    <row r="61" spans="1:7" ht="13.5">
      <c r="A61" s="6" t="s">
        <v>213</v>
      </c>
      <c r="B61" s="22"/>
      <c r="C61" s="22"/>
      <c r="D61" s="22">
        <v>75767</v>
      </c>
      <c r="E61" s="22">
        <v>3372</v>
      </c>
      <c r="F61" s="22">
        <v>6627</v>
      </c>
      <c r="G61" s="22">
        <v>19628</v>
      </c>
    </row>
    <row r="62" spans="1:7" ht="13.5">
      <c r="A62" s="6" t="s">
        <v>214</v>
      </c>
      <c r="B62" s="22"/>
      <c r="C62" s="22"/>
      <c r="D62" s="22"/>
      <c r="E62" s="22"/>
      <c r="F62" s="22">
        <v>5382</v>
      </c>
      <c r="G62" s="22"/>
    </row>
    <row r="63" spans="1:7" ht="13.5">
      <c r="A63" s="6" t="s">
        <v>215</v>
      </c>
      <c r="B63" s="22"/>
      <c r="C63" s="22"/>
      <c r="D63" s="22"/>
      <c r="E63" s="22">
        <v>4400</v>
      </c>
      <c r="F63" s="22"/>
      <c r="G63" s="22"/>
    </row>
    <row r="64" spans="1:7" ht="13.5">
      <c r="A64" s="6" t="s">
        <v>216</v>
      </c>
      <c r="B64" s="22"/>
      <c r="C64" s="22"/>
      <c r="D64" s="22"/>
      <c r="E64" s="22">
        <v>6439</v>
      </c>
      <c r="F64" s="22"/>
      <c r="G64" s="22">
        <v>9893</v>
      </c>
    </row>
    <row r="65" spans="1:7" ht="13.5">
      <c r="A65" s="6" t="s">
        <v>217</v>
      </c>
      <c r="B65" s="22">
        <v>4538</v>
      </c>
      <c r="C65" s="22"/>
      <c r="D65" s="22">
        <v>99884</v>
      </c>
      <c r="E65" s="22">
        <v>15378</v>
      </c>
      <c r="F65" s="22">
        <v>17977</v>
      </c>
      <c r="G65" s="22">
        <v>31305</v>
      </c>
    </row>
    <row r="66" spans="1:7" ht="13.5">
      <c r="A66" s="7" t="s">
        <v>218</v>
      </c>
      <c r="B66" s="22">
        <v>232396</v>
      </c>
      <c r="C66" s="22">
        <v>116872</v>
      </c>
      <c r="D66" s="22">
        <v>268881</v>
      </c>
      <c r="E66" s="22">
        <v>236691</v>
      </c>
      <c r="F66" s="22">
        <v>43965</v>
      </c>
      <c r="G66" s="22">
        <v>171445</v>
      </c>
    </row>
    <row r="67" spans="1:7" ht="13.5">
      <c r="A67" s="7" t="s">
        <v>219</v>
      </c>
      <c r="B67" s="22">
        <v>120575</v>
      </c>
      <c r="C67" s="22">
        <v>62687</v>
      </c>
      <c r="D67" s="22">
        <v>142322</v>
      </c>
      <c r="E67" s="22">
        <v>149396</v>
      </c>
      <c r="F67" s="22">
        <v>41992</v>
      </c>
      <c r="G67" s="22">
        <v>141846</v>
      </c>
    </row>
    <row r="68" spans="1:7" ht="13.5">
      <c r="A68" s="7" t="s">
        <v>220</v>
      </c>
      <c r="B68" s="22">
        <v>-8356</v>
      </c>
      <c r="C68" s="22">
        <v>12862</v>
      </c>
      <c r="D68" s="22">
        <v>39256</v>
      </c>
      <c r="E68" s="22">
        <v>-64488</v>
      </c>
      <c r="F68" s="22">
        <v>-2938</v>
      </c>
      <c r="G68" s="22">
        <v>-41164</v>
      </c>
    </row>
    <row r="69" spans="1:7" ht="13.5">
      <c r="A69" s="7" t="s">
        <v>221</v>
      </c>
      <c r="B69" s="22">
        <v>112219</v>
      </c>
      <c r="C69" s="22">
        <v>75550</v>
      </c>
      <c r="D69" s="22">
        <v>181579</v>
      </c>
      <c r="E69" s="22">
        <v>84908</v>
      </c>
      <c r="F69" s="22">
        <v>39053</v>
      </c>
      <c r="G69" s="22">
        <v>100681</v>
      </c>
    </row>
    <row r="70" spans="1:7" ht="14.25" thickBot="1">
      <c r="A70" s="7" t="s">
        <v>222</v>
      </c>
      <c r="B70" s="22">
        <v>120176</v>
      </c>
      <c r="C70" s="22">
        <v>41322</v>
      </c>
      <c r="D70" s="22">
        <v>87302</v>
      </c>
      <c r="E70" s="22">
        <v>151783</v>
      </c>
      <c r="F70" s="22">
        <v>4911</v>
      </c>
      <c r="G70" s="22">
        <v>70764</v>
      </c>
    </row>
    <row r="71" spans="1:7" ht="14.25" thickTop="1">
      <c r="A71" s="8"/>
      <c r="B71" s="24"/>
      <c r="C71" s="24"/>
      <c r="D71" s="24"/>
      <c r="E71" s="24"/>
      <c r="F71" s="24"/>
      <c r="G71" s="24"/>
    </row>
    <row r="73" ht="13.5">
      <c r="A73" s="20" t="s">
        <v>160</v>
      </c>
    </row>
    <row r="74" ht="13.5">
      <c r="A74" s="20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156</v>
      </c>
      <c r="B2" s="14">
        <v>7464</v>
      </c>
      <c r="C2" s="14"/>
      <c r="D2" s="14"/>
      <c r="E2" s="14"/>
      <c r="F2" s="14"/>
      <c r="G2" s="14"/>
    </row>
    <row r="3" spans="1:7" ht="14.25" thickBot="1">
      <c r="A3" s="11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HYPERLINK("http://www.kabupro.jp/mark/20130628/S000DR40.htm","有価証券報告書")</f>
        <v>有価証券報告書</v>
      </c>
      <c r="C4" s="15" t="str">
        <f>HYPERLINK("http://www.kabupro.jp/mark/20130628/S000DR40.htm","有価証券報告書")</f>
        <v>有価証券報告書</v>
      </c>
      <c r="D4" s="15" t="str">
        <f>HYPERLINK("http://www.kabupro.jp/mark/20110630/S0008ML7.htm","有価証券報告書")</f>
        <v>有価証券報告書</v>
      </c>
      <c r="E4" s="15" t="str">
        <f>HYPERLINK("http://www.kabupro.jp/mark/20110630/S0008ML7.htm","有価証券報告書")</f>
        <v>有価証券報告書</v>
      </c>
      <c r="F4" s="15" t="str">
        <f>HYPERLINK("http://www.kabupro.jp/mark/20090630/S0003DMR.htm","有価証券報告書")</f>
        <v>有価証券報告書</v>
      </c>
      <c r="G4" s="15" t="str">
        <f>HYPERLINK("http://www.kabupro.jp/mark/20090630/S0003DMR.htm","有価証券報告書")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57</v>
      </c>
      <c r="F5" s="1" t="s">
        <v>60</v>
      </c>
      <c r="G5" s="1" t="s">
        <v>60</v>
      </c>
    </row>
    <row r="6" spans="1:7" ht="15" thickBot="1" thickTop="1">
      <c r="A6" s="10" t="s">
        <v>48</v>
      </c>
      <c r="B6" s="18" t="s">
        <v>159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/>
      <c r="C8" s="17"/>
      <c r="D8" s="17"/>
      <c r="E8" s="17"/>
      <c r="F8" s="17"/>
      <c r="G8" s="17"/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59</v>
      </c>
      <c r="F9" s="17" t="s">
        <v>61</v>
      </c>
      <c r="G9" s="17" t="s">
        <v>62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9" t="s">
        <v>64</v>
      </c>
      <c r="B11" s="21">
        <v>1996038</v>
      </c>
      <c r="C11" s="21">
        <v>2136775</v>
      </c>
      <c r="D11" s="21">
        <v>2359064</v>
      </c>
      <c r="E11" s="21">
        <v>2522548</v>
      </c>
      <c r="F11" s="21">
        <v>2352864</v>
      </c>
      <c r="G11" s="21">
        <v>2534247</v>
      </c>
    </row>
    <row r="12" spans="1:7" ht="13.5">
      <c r="A12" s="2" t="s">
        <v>66</v>
      </c>
      <c r="B12" s="22">
        <v>868745</v>
      </c>
      <c r="C12" s="22">
        <v>749350</v>
      </c>
      <c r="D12" s="22">
        <v>749504</v>
      </c>
      <c r="E12" s="22">
        <v>809586</v>
      </c>
      <c r="F12" s="22">
        <v>732126</v>
      </c>
      <c r="G12" s="22">
        <v>880901</v>
      </c>
    </row>
    <row r="13" spans="1:7" ht="13.5">
      <c r="A13" s="2" t="s">
        <v>67</v>
      </c>
      <c r="B13" s="22">
        <v>1301300</v>
      </c>
      <c r="C13" s="22">
        <v>1368577</v>
      </c>
      <c r="D13" s="22">
        <v>1167041</v>
      </c>
      <c r="E13" s="22">
        <v>1279602</v>
      </c>
      <c r="F13" s="22">
        <v>1313290</v>
      </c>
      <c r="G13" s="22">
        <v>1344329</v>
      </c>
    </row>
    <row r="14" spans="1:7" ht="13.5">
      <c r="A14" s="2" t="s">
        <v>68</v>
      </c>
      <c r="B14" s="22">
        <v>610045</v>
      </c>
      <c r="C14" s="22">
        <v>595157</v>
      </c>
      <c r="D14" s="22">
        <v>631941</v>
      </c>
      <c r="E14" s="22">
        <v>604934</v>
      </c>
      <c r="F14" s="22">
        <v>614485</v>
      </c>
      <c r="G14" s="22">
        <v>592537</v>
      </c>
    </row>
    <row r="15" spans="1:7" ht="13.5">
      <c r="A15" s="2" t="s">
        <v>70</v>
      </c>
      <c r="B15" s="22">
        <v>35059</v>
      </c>
      <c r="C15" s="22">
        <v>38953</v>
      </c>
      <c r="D15" s="22">
        <v>33965</v>
      </c>
      <c r="E15" s="22">
        <v>33001</v>
      </c>
      <c r="F15" s="22">
        <v>35279</v>
      </c>
      <c r="G15" s="22">
        <v>43825</v>
      </c>
    </row>
    <row r="16" spans="1:7" ht="13.5">
      <c r="A16" s="2" t="s">
        <v>71</v>
      </c>
      <c r="B16" s="22">
        <v>449</v>
      </c>
      <c r="C16" s="22">
        <v>578</v>
      </c>
      <c r="D16" s="22">
        <v>570</v>
      </c>
      <c r="E16" s="22">
        <v>815</v>
      </c>
      <c r="F16" s="22">
        <v>1020</v>
      </c>
      <c r="G16" s="22">
        <v>1140</v>
      </c>
    </row>
    <row r="17" spans="1:7" ht="13.5">
      <c r="A17" s="2" t="s">
        <v>72</v>
      </c>
      <c r="B17" s="22">
        <v>41016</v>
      </c>
      <c r="C17" s="22">
        <v>33685</v>
      </c>
      <c r="D17" s="22">
        <v>44613</v>
      </c>
      <c r="E17" s="22">
        <v>51853</v>
      </c>
      <c r="F17" s="22">
        <v>44103</v>
      </c>
      <c r="G17" s="22">
        <v>41164</v>
      </c>
    </row>
    <row r="18" spans="1:7" ht="13.5">
      <c r="A18" s="2" t="s">
        <v>74</v>
      </c>
      <c r="B18" s="22">
        <v>372</v>
      </c>
      <c r="C18" s="22">
        <v>13752</v>
      </c>
      <c r="D18" s="22">
        <v>887</v>
      </c>
      <c r="E18" s="22">
        <v>873</v>
      </c>
      <c r="F18" s="22">
        <v>49244</v>
      </c>
      <c r="G18" s="22">
        <v>1041</v>
      </c>
    </row>
    <row r="19" spans="1:7" ht="13.5">
      <c r="A19" s="2" t="s">
        <v>75</v>
      </c>
      <c r="B19" s="22">
        <v>-11200</v>
      </c>
      <c r="C19" s="22">
        <v>-9500</v>
      </c>
      <c r="D19" s="22">
        <v>-15600</v>
      </c>
      <c r="E19" s="22">
        <v>-19400</v>
      </c>
      <c r="F19" s="22">
        <v>-22000</v>
      </c>
      <c r="G19" s="22">
        <v>-20300</v>
      </c>
    </row>
    <row r="20" spans="1:7" ht="13.5">
      <c r="A20" s="2" t="s">
        <v>76</v>
      </c>
      <c r="B20" s="22">
        <v>4841828</v>
      </c>
      <c r="C20" s="22">
        <v>4927331</v>
      </c>
      <c r="D20" s="22">
        <v>4971987</v>
      </c>
      <c r="E20" s="22">
        <v>5283814</v>
      </c>
      <c r="F20" s="22">
        <v>5120413</v>
      </c>
      <c r="G20" s="22">
        <v>5418887</v>
      </c>
    </row>
    <row r="21" spans="1:7" ht="13.5">
      <c r="A21" s="3" t="s">
        <v>77</v>
      </c>
      <c r="B21" s="22">
        <v>1827173</v>
      </c>
      <c r="C21" s="22">
        <v>1712778</v>
      </c>
      <c r="D21" s="22">
        <v>1671115</v>
      </c>
      <c r="E21" s="22">
        <v>1582616</v>
      </c>
      <c r="F21" s="22">
        <v>1582616</v>
      </c>
      <c r="G21" s="22">
        <v>1582644</v>
      </c>
    </row>
    <row r="22" spans="1:7" ht="13.5">
      <c r="A22" s="4" t="s">
        <v>78</v>
      </c>
      <c r="B22" s="22">
        <v>-1099818</v>
      </c>
      <c r="C22" s="22">
        <v>-1065520</v>
      </c>
      <c r="D22" s="22"/>
      <c r="E22" s="22"/>
      <c r="F22" s="22"/>
      <c r="G22" s="22"/>
    </row>
    <row r="23" spans="1:7" ht="13.5">
      <c r="A23" s="4" t="s">
        <v>79</v>
      </c>
      <c r="B23" s="22">
        <v>727354</v>
      </c>
      <c r="C23" s="22">
        <v>647257</v>
      </c>
      <c r="D23" s="22">
        <v>644397</v>
      </c>
      <c r="E23" s="22">
        <v>589198</v>
      </c>
      <c r="F23" s="22">
        <v>629591</v>
      </c>
      <c r="G23" s="22">
        <v>660169</v>
      </c>
    </row>
    <row r="24" spans="1:7" ht="13.5">
      <c r="A24" s="3" t="s">
        <v>80</v>
      </c>
      <c r="B24" s="22">
        <v>130324</v>
      </c>
      <c r="C24" s="22">
        <v>118909</v>
      </c>
      <c r="D24" s="22">
        <v>104309</v>
      </c>
      <c r="E24" s="22">
        <v>91109</v>
      </c>
      <c r="F24" s="22">
        <v>90559</v>
      </c>
      <c r="G24" s="22">
        <v>94559</v>
      </c>
    </row>
    <row r="25" spans="1:7" ht="13.5">
      <c r="A25" s="4" t="s">
        <v>78</v>
      </c>
      <c r="B25" s="22">
        <v>-87099</v>
      </c>
      <c r="C25" s="22">
        <v>-78133</v>
      </c>
      <c r="D25" s="22"/>
      <c r="E25" s="22"/>
      <c r="F25" s="22"/>
      <c r="G25" s="22"/>
    </row>
    <row r="26" spans="1:7" ht="13.5">
      <c r="A26" s="4" t="s">
        <v>81</v>
      </c>
      <c r="B26" s="22">
        <v>43225</v>
      </c>
      <c r="C26" s="22">
        <v>40775</v>
      </c>
      <c r="D26" s="22">
        <v>35351</v>
      </c>
      <c r="E26" s="22">
        <v>26636</v>
      </c>
      <c r="F26" s="22">
        <v>30950</v>
      </c>
      <c r="G26" s="22">
        <v>38497</v>
      </c>
    </row>
    <row r="27" spans="1:7" ht="13.5">
      <c r="A27" s="3" t="s">
        <v>82</v>
      </c>
      <c r="B27" s="22">
        <v>6416</v>
      </c>
      <c r="C27" s="22">
        <v>6416</v>
      </c>
      <c r="D27" s="22">
        <v>6416</v>
      </c>
      <c r="E27" s="22">
        <v>6416</v>
      </c>
      <c r="F27" s="22">
        <v>6416</v>
      </c>
      <c r="G27" s="22">
        <v>6521</v>
      </c>
    </row>
    <row r="28" spans="1:7" ht="13.5">
      <c r="A28" s="4" t="s">
        <v>78</v>
      </c>
      <c r="B28" s="22">
        <v>-6122</v>
      </c>
      <c r="C28" s="22">
        <v>-6057</v>
      </c>
      <c r="D28" s="22"/>
      <c r="E28" s="22"/>
      <c r="F28" s="22"/>
      <c r="G28" s="22"/>
    </row>
    <row r="29" spans="1:7" ht="13.5">
      <c r="A29" s="4" t="s">
        <v>83</v>
      </c>
      <c r="B29" s="22">
        <v>293</v>
      </c>
      <c r="C29" s="22">
        <v>358</v>
      </c>
      <c r="D29" s="22">
        <v>459</v>
      </c>
      <c r="E29" s="22">
        <v>575</v>
      </c>
      <c r="F29" s="22">
        <v>713</v>
      </c>
      <c r="G29" s="22">
        <v>875</v>
      </c>
    </row>
    <row r="30" spans="1:7" ht="13.5">
      <c r="A30" s="3" t="s">
        <v>84</v>
      </c>
      <c r="B30" s="22">
        <v>55582</v>
      </c>
      <c r="C30" s="22">
        <v>57777</v>
      </c>
      <c r="D30" s="22">
        <v>57777</v>
      </c>
      <c r="E30" s="22">
        <v>54279</v>
      </c>
      <c r="F30" s="22">
        <v>52419</v>
      </c>
      <c r="G30" s="22">
        <v>55369</v>
      </c>
    </row>
    <row r="31" spans="1:7" ht="13.5">
      <c r="A31" s="4" t="s">
        <v>78</v>
      </c>
      <c r="B31" s="22">
        <v>-53848</v>
      </c>
      <c r="C31" s="22">
        <v>-55431</v>
      </c>
      <c r="D31" s="22"/>
      <c r="E31" s="22"/>
      <c r="F31" s="22"/>
      <c r="G31" s="22"/>
    </row>
    <row r="32" spans="1:7" ht="13.5">
      <c r="A32" s="4" t="s">
        <v>85</v>
      </c>
      <c r="B32" s="22">
        <v>1733</v>
      </c>
      <c r="C32" s="22">
        <v>2345</v>
      </c>
      <c r="D32" s="22">
        <v>6073</v>
      </c>
      <c r="E32" s="22">
        <v>2443</v>
      </c>
      <c r="F32" s="22">
        <v>3982</v>
      </c>
      <c r="G32" s="22">
        <v>7933</v>
      </c>
    </row>
    <row r="33" spans="1:7" ht="13.5">
      <c r="A33" s="3" t="s">
        <v>86</v>
      </c>
      <c r="B33" s="22">
        <v>114010</v>
      </c>
      <c r="C33" s="22">
        <v>107651</v>
      </c>
      <c r="D33" s="22">
        <v>112105</v>
      </c>
      <c r="E33" s="22">
        <v>111991</v>
      </c>
      <c r="F33" s="22">
        <v>103315</v>
      </c>
      <c r="G33" s="22">
        <v>101763</v>
      </c>
    </row>
    <row r="34" spans="1:7" ht="13.5">
      <c r="A34" s="4" t="s">
        <v>78</v>
      </c>
      <c r="B34" s="22">
        <v>-102604</v>
      </c>
      <c r="C34" s="22">
        <v>-98828</v>
      </c>
      <c r="D34" s="22"/>
      <c r="E34" s="22"/>
      <c r="F34" s="22"/>
      <c r="G34" s="22"/>
    </row>
    <row r="35" spans="1:7" ht="13.5">
      <c r="A35" s="4" t="s">
        <v>87</v>
      </c>
      <c r="B35" s="22">
        <v>11405</v>
      </c>
      <c r="C35" s="22">
        <v>8823</v>
      </c>
      <c r="D35" s="22">
        <v>11805</v>
      </c>
      <c r="E35" s="22">
        <v>16581</v>
      </c>
      <c r="F35" s="22">
        <v>13808</v>
      </c>
      <c r="G35" s="22">
        <v>15652</v>
      </c>
    </row>
    <row r="36" spans="1:7" ht="13.5">
      <c r="A36" s="3" t="s">
        <v>88</v>
      </c>
      <c r="B36" s="22">
        <v>933852</v>
      </c>
      <c r="C36" s="22">
        <v>988394</v>
      </c>
      <c r="D36" s="22">
        <v>932774</v>
      </c>
      <c r="E36" s="22">
        <v>875341</v>
      </c>
      <c r="F36" s="22">
        <v>821595</v>
      </c>
      <c r="G36" s="22">
        <v>853778</v>
      </c>
    </row>
    <row r="37" spans="1:7" ht="13.5">
      <c r="A37" s="4" t="s">
        <v>78</v>
      </c>
      <c r="B37" s="22">
        <v>-735176</v>
      </c>
      <c r="C37" s="22">
        <v>-798781</v>
      </c>
      <c r="D37" s="22"/>
      <c r="E37" s="22"/>
      <c r="F37" s="22"/>
      <c r="G37" s="22"/>
    </row>
    <row r="38" spans="1:7" ht="13.5">
      <c r="A38" s="4" t="s">
        <v>89</v>
      </c>
      <c r="B38" s="22">
        <v>198675</v>
      </c>
      <c r="C38" s="22">
        <v>189613</v>
      </c>
      <c r="D38" s="22">
        <v>175058</v>
      </c>
      <c r="E38" s="22">
        <v>119443</v>
      </c>
      <c r="F38" s="22">
        <v>102574</v>
      </c>
      <c r="G38" s="22">
        <v>113183</v>
      </c>
    </row>
    <row r="39" spans="1:7" ht="13.5">
      <c r="A39" s="3" t="s">
        <v>90</v>
      </c>
      <c r="B39" s="22">
        <v>1407326</v>
      </c>
      <c r="C39" s="22">
        <v>1407326</v>
      </c>
      <c r="D39" s="22">
        <v>1287446</v>
      </c>
      <c r="E39" s="22">
        <v>1287446</v>
      </c>
      <c r="F39" s="22">
        <v>1287446</v>
      </c>
      <c r="G39" s="22">
        <v>1287446</v>
      </c>
    </row>
    <row r="40" spans="1:7" ht="13.5">
      <c r="A40" s="3" t="s">
        <v>91</v>
      </c>
      <c r="B40" s="22">
        <v>1162922</v>
      </c>
      <c r="C40" s="22">
        <v>1040216</v>
      </c>
      <c r="D40" s="22">
        <v>700310</v>
      </c>
      <c r="E40" s="22">
        <v>521084</v>
      </c>
      <c r="F40" s="22">
        <v>225344</v>
      </c>
      <c r="G40" s="22"/>
    </row>
    <row r="41" spans="1:7" ht="13.5">
      <c r="A41" s="4" t="s">
        <v>78</v>
      </c>
      <c r="B41" s="22">
        <v>-605784</v>
      </c>
      <c r="C41" s="22">
        <v>-389674</v>
      </c>
      <c r="D41" s="22"/>
      <c r="E41" s="22"/>
      <c r="F41" s="22"/>
      <c r="G41" s="22"/>
    </row>
    <row r="42" spans="1:7" ht="13.5">
      <c r="A42" s="4" t="s">
        <v>91</v>
      </c>
      <c r="B42" s="22">
        <v>557138</v>
      </c>
      <c r="C42" s="22">
        <v>650542</v>
      </c>
      <c r="D42" s="22">
        <v>481755</v>
      </c>
      <c r="E42" s="22">
        <v>426627</v>
      </c>
      <c r="F42" s="22">
        <v>211506</v>
      </c>
      <c r="G42" s="22"/>
    </row>
    <row r="43" spans="1:7" ht="13.5">
      <c r="A43" s="3" t="s">
        <v>94</v>
      </c>
      <c r="B43" s="22">
        <v>2947155</v>
      </c>
      <c r="C43" s="22">
        <v>2947043</v>
      </c>
      <c r="D43" s="22">
        <v>2642349</v>
      </c>
      <c r="E43" s="22">
        <v>2468953</v>
      </c>
      <c r="F43" s="22">
        <v>2280573</v>
      </c>
      <c r="G43" s="22">
        <v>2123759</v>
      </c>
    </row>
    <row r="44" spans="1:7" ht="13.5">
      <c r="A44" s="3" t="s">
        <v>95</v>
      </c>
      <c r="B44" s="22">
        <v>7938</v>
      </c>
      <c r="C44" s="22">
        <v>7938</v>
      </c>
      <c r="D44" s="22">
        <v>7938</v>
      </c>
      <c r="E44" s="22">
        <v>7938</v>
      </c>
      <c r="F44" s="22">
        <v>9770</v>
      </c>
      <c r="G44" s="22">
        <v>9770</v>
      </c>
    </row>
    <row r="45" spans="1:7" ht="13.5">
      <c r="A45" s="3" t="s">
        <v>96</v>
      </c>
      <c r="B45" s="22">
        <v>10478</v>
      </c>
      <c r="C45" s="22">
        <v>14509</v>
      </c>
      <c r="D45" s="22">
        <v>3177</v>
      </c>
      <c r="E45" s="22">
        <v>4543</v>
      </c>
      <c r="F45" s="22">
        <v>5578</v>
      </c>
      <c r="G45" s="22">
        <v>4043</v>
      </c>
    </row>
    <row r="46" spans="1:7" ht="13.5">
      <c r="A46" s="3" t="s">
        <v>92</v>
      </c>
      <c r="B46" s="22">
        <v>1247</v>
      </c>
      <c r="C46" s="22">
        <v>1476</v>
      </c>
      <c r="D46" s="22">
        <v>1764</v>
      </c>
      <c r="E46" s="22">
        <v>2075</v>
      </c>
      <c r="F46" s="22">
        <v>2385</v>
      </c>
      <c r="G46" s="22">
        <v>2696</v>
      </c>
    </row>
    <row r="47" spans="1:7" ht="13.5">
      <c r="A47" s="3" t="s">
        <v>97</v>
      </c>
      <c r="B47" s="22">
        <v>19663</v>
      </c>
      <c r="C47" s="22">
        <v>23924</v>
      </c>
      <c r="D47" s="22">
        <v>12880</v>
      </c>
      <c r="E47" s="22">
        <v>14557</v>
      </c>
      <c r="F47" s="22">
        <v>17735</v>
      </c>
      <c r="G47" s="22">
        <v>16510</v>
      </c>
    </row>
    <row r="48" spans="1:7" ht="13.5">
      <c r="A48" s="3" t="s">
        <v>98</v>
      </c>
      <c r="B48" s="22">
        <v>332450</v>
      </c>
      <c r="C48" s="22">
        <v>282024</v>
      </c>
      <c r="D48" s="22">
        <v>326760</v>
      </c>
      <c r="E48" s="22">
        <v>376859</v>
      </c>
      <c r="F48" s="22">
        <v>394062</v>
      </c>
      <c r="G48" s="22">
        <v>399972</v>
      </c>
    </row>
    <row r="49" spans="1:7" ht="13.5">
      <c r="A49" s="3" t="s">
        <v>99</v>
      </c>
      <c r="B49" s="22">
        <v>11300</v>
      </c>
      <c r="C49" s="22">
        <v>11300</v>
      </c>
      <c r="D49" s="22">
        <v>11300</v>
      </c>
      <c r="E49" s="22">
        <v>21300</v>
      </c>
      <c r="F49" s="22">
        <v>21300</v>
      </c>
      <c r="G49" s="22">
        <v>21300</v>
      </c>
    </row>
    <row r="50" spans="1:7" ht="13.5">
      <c r="A50" s="3" t="s">
        <v>100</v>
      </c>
      <c r="B50" s="22">
        <v>10</v>
      </c>
      <c r="C50" s="22">
        <v>10</v>
      </c>
      <c r="D50" s="22">
        <v>10</v>
      </c>
      <c r="E50" s="22">
        <v>10</v>
      </c>
      <c r="F50" s="22">
        <v>10</v>
      </c>
      <c r="G50" s="22">
        <v>10</v>
      </c>
    </row>
    <row r="51" spans="1:7" ht="13.5">
      <c r="A51" s="3" t="s">
        <v>101</v>
      </c>
      <c r="B51" s="22">
        <v>2472</v>
      </c>
      <c r="C51" s="22">
        <v>4220</v>
      </c>
      <c r="D51" s="22">
        <v>6378</v>
      </c>
      <c r="E51" s="22">
        <v>6297</v>
      </c>
      <c r="F51" s="22"/>
      <c r="G51" s="22"/>
    </row>
    <row r="52" spans="1:7" ht="13.5">
      <c r="A52" s="3" t="s">
        <v>102</v>
      </c>
      <c r="B52" s="22">
        <v>20853</v>
      </c>
      <c r="C52" s="22">
        <v>12257</v>
      </c>
      <c r="D52" s="22">
        <v>19176</v>
      </c>
      <c r="E52" s="22">
        <v>26026</v>
      </c>
      <c r="F52" s="22">
        <v>44365</v>
      </c>
      <c r="G52" s="22">
        <v>35533</v>
      </c>
    </row>
    <row r="53" spans="1:7" ht="13.5">
      <c r="A53" s="3" t="s">
        <v>103</v>
      </c>
      <c r="B53" s="22"/>
      <c r="C53" s="22">
        <v>4</v>
      </c>
      <c r="D53" s="22">
        <v>55</v>
      </c>
      <c r="E53" s="22"/>
      <c r="F53" s="22"/>
      <c r="G53" s="22"/>
    </row>
    <row r="54" spans="1:7" ht="13.5">
      <c r="A54" s="3" t="s">
        <v>104</v>
      </c>
      <c r="B54" s="22">
        <v>9000</v>
      </c>
      <c r="C54" s="22">
        <v>9000</v>
      </c>
      <c r="D54" s="22">
        <v>3750</v>
      </c>
      <c r="E54" s="22">
        <v>3750</v>
      </c>
      <c r="F54" s="22">
        <v>8150</v>
      </c>
      <c r="G54" s="22">
        <v>16010</v>
      </c>
    </row>
    <row r="55" spans="1:7" ht="13.5">
      <c r="A55" s="3" t="s">
        <v>105</v>
      </c>
      <c r="B55" s="22">
        <v>10882</v>
      </c>
      <c r="C55" s="22">
        <v>10556</v>
      </c>
      <c r="D55" s="22">
        <v>9999</v>
      </c>
      <c r="E55" s="22">
        <v>9443</v>
      </c>
      <c r="F55" s="22">
        <v>8886</v>
      </c>
      <c r="G55" s="22">
        <v>8329</v>
      </c>
    </row>
    <row r="56" spans="1:7" ht="13.5">
      <c r="A56" s="3" t="s">
        <v>106</v>
      </c>
      <c r="B56" s="22">
        <v>95765</v>
      </c>
      <c r="C56" s="22">
        <v>102788</v>
      </c>
      <c r="D56" s="22">
        <v>115839</v>
      </c>
      <c r="E56" s="22">
        <v>133445</v>
      </c>
      <c r="F56" s="22">
        <v>137375</v>
      </c>
      <c r="G56" s="22">
        <v>132161</v>
      </c>
    </row>
    <row r="57" spans="1:7" ht="13.5">
      <c r="A57" s="3" t="s">
        <v>107</v>
      </c>
      <c r="B57" s="22">
        <v>20904</v>
      </c>
      <c r="C57" s="22">
        <v>22783</v>
      </c>
      <c r="D57" s="22">
        <v>24108</v>
      </c>
      <c r="E57" s="22">
        <v>56737</v>
      </c>
      <c r="F57" s="22"/>
      <c r="G57" s="22"/>
    </row>
    <row r="58" spans="1:7" ht="13.5">
      <c r="A58" s="3" t="s">
        <v>108</v>
      </c>
      <c r="B58" s="22">
        <v>-19459</v>
      </c>
      <c r="C58" s="22">
        <v>-10730</v>
      </c>
      <c r="D58" s="22">
        <v>-18217</v>
      </c>
      <c r="E58" s="22">
        <v>-25763</v>
      </c>
      <c r="F58" s="22">
        <v>-42443</v>
      </c>
      <c r="G58" s="22">
        <v>-36839</v>
      </c>
    </row>
    <row r="59" spans="1:7" ht="13.5">
      <c r="A59" s="3" t="s">
        <v>109</v>
      </c>
      <c r="B59" s="22">
        <v>484178</v>
      </c>
      <c r="C59" s="22">
        <v>444214</v>
      </c>
      <c r="D59" s="22">
        <v>499159</v>
      </c>
      <c r="E59" s="22">
        <v>608106</v>
      </c>
      <c r="F59" s="22">
        <v>574692</v>
      </c>
      <c r="G59" s="22">
        <v>579030</v>
      </c>
    </row>
    <row r="60" spans="1:7" ht="13.5">
      <c r="A60" s="2" t="s">
        <v>110</v>
      </c>
      <c r="B60" s="22">
        <v>3450997</v>
      </c>
      <c r="C60" s="22">
        <v>3415182</v>
      </c>
      <c r="D60" s="22">
        <v>3154388</v>
      </c>
      <c r="E60" s="22">
        <v>3091617</v>
      </c>
      <c r="F60" s="22">
        <v>2873000</v>
      </c>
      <c r="G60" s="22">
        <v>2719300</v>
      </c>
    </row>
    <row r="61" spans="1:7" ht="14.25" thickBot="1">
      <c r="A61" s="5" t="s">
        <v>112</v>
      </c>
      <c r="B61" s="23">
        <v>8292825</v>
      </c>
      <c r="C61" s="23">
        <v>8342513</v>
      </c>
      <c r="D61" s="23">
        <v>8126376</v>
      </c>
      <c r="E61" s="23">
        <v>8375432</v>
      </c>
      <c r="F61" s="23">
        <v>7993414</v>
      </c>
      <c r="G61" s="23">
        <v>8138187</v>
      </c>
    </row>
    <row r="62" spans="1:7" ht="14.25" thickTop="1">
      <c r="A62" s="2" t="s">
        <v>113</v>
      </c>
      <c r="B62" s="22">
        <v>561795</v>
      </c>
      <c r="C62" s="22">
        <v>535652</v>
      </c>
      <c r="D62" s="22">
        <v>475914</v>
      </c>
      <c r="E62" s="22">
        <v>522983</v>
      </c>
      <c r="F62" s="22">
        <v>479426</v>
      </c>
      <c r="G62" s="22">
        <v>528468</v>
      </c>
    </row>
    <row r="63" spans="1:7" ht="13.5">
      <c r="A63" s="2" t="s">
        <v>114</v>
      </c>
      <c r="B63" s="22">
        <v>255172</v>
      </c>
      <c r="C63" s="22">
        <v>266366</v>
      </c>
      <c r="D63" s="22">
        <v>246644</v>
      </c>
      <c r="E63" s="22">
        <v>223604</v>
      </c>
      <c r="F63" s="22">
        <v>210752</v>
      </c>
      <c r="G63" s="22">
        <v>229908</v>
      </c>
    </row>
    <row r="64" spans="1:7" ht="13.5">
      <c r="A64" s="2" t="s">
        <v>115</v>
      </c>
      <c r="B64" s="22">
        <v>1306000</v>
      </c>
      <c r="C64" s="22">
        <v>1356000</v>
      </c>
      <c r="D64" s="22">
        <v>1356000</v>
      </c>
      <c r="E64" s="22">
        <v>1361000</v>
      </c>
      <c r="F64" s="22">
        <v>1371000</v>
      </c>
      <c r="G64" s="22">
        <v>1631000</v>
      </c>
    </row>
    <row r="65" spans="1:7" ht="13.5">
      <c r="A65" s="2" t="s">
        <v>116</v>
      </c>
      <c r="B65" s="22">
        <v>300000</v>
      </c>
      <c r="C65" s="22">
        <v>695000</v>
      </c>
      <c r="D65" s="22">
        <v>730000</v>
      </c>
      <c r="E65" s="22">
        <v>540000</v>
      </c>
      <c r="F65" s="22">
        <v>935000</v>
      </c>
      <c r="G65" s="22">
        <v>430000</v>
      </c>
    </row>
    <row r="66" spans="1:7" ht="13.5">
      <c r="A66" s="2" t="s">
        <v>117</v>
      </c>
      <c r="B66" s="22">
        <v>237006</v>
      </c>
      <c r="C66" s="22">
        <v>217498</v>
      </c>
      <c r="D66" s="22">
        <v>140450</v>
      </c>
      <c r="E66" s="22">
        <v>104016</v>
      </c>
      <c r="F66" s="22">
        <v>51311</v>
      </c>
      <c r="G66" s="22"/>
    </row>
    <row r="67" spans="1:7" ht="13.5">
      <c r="A67" s="2" t="s">
        <v>118</v>
      </c>
      <c r="B67" s="22">
        <v>4919</v>
      </c>
      <c r="C67" s="22">
        <v>3231</v>
      </c>
      <c r="D67" s="22">
        <v>3182</v>
      </c>
      <c r="E67" s="22">
        <v>2547</v>
      </c>
      <c r="F67" s="22">
        <v>2720</v>
      </c>
      <c r="G67" s="22">
        <v>2794</v>
      </c>
    </row>
    <row r="68" spans="1:7" ht="13.5">
      <c r="A68" s="2" t="s">
        <v>119</v>
      </c>
      <c r="B68" s="22">
        <v>147836</v>
      </c>
      <c r="C68" s="22">
        <v>146119</v>
      </c>
      <c r="D68" s="22">
        <v>117066</v>
      </c>
      <c r="E68" s="22">
        <v>123347</v>
      </c>
      <c r="F68" s="22">
        <v>110477</v>
      </c>
      <c r="G68" s="22">
        <v>116882</v>
      </c>
    </row>
    <row r="69" spans="1:7" ht="13.5">
      <c r="A69" s="2" t="s">
        <v>120</v>
      </c>
      <c r="B69" s="22">
        <v>94993</v>
      </c>
      <c r="C69" s="22">
        <v>11658</v>
      </c>
      <c r="D69" s="22">
        <v>68883</v>
      </c>
      <c r="E69" s="22">
        <v>135134</v>
      </c>
      <c r="F69" s="22">
        <v>11679</v>
      </c>
      <c r="G69" s="22">
        <v>117238</v>
      </c>
    </row>
    <row r="70" spans="1:7" ht="13.5">
      <c r="A70" s="2" t="s">
        <v>121</v>
      </c>
      <c r="B70" s="22">
        <v>26019</v>
      </c>
      <c r="C70" s="22">
        <v>7249</v>
      </c>
      <c r="D70" s="22">
        <v>13786</v>
      </c>
      <c r="E70" s="22">
        <v>25036</v>
      </c>
      <c r="F70" s="22">
        <v>8030</v>
      </c>
      <c r="G70" s="22">
        <v>8861</v>
      </c>
    </row>
    <row r="71" spans="1:7" ht="13.5">
      <c r="A71" s="2" t="s">
        <v>122</v>
      </c>
      <c r="B71" s="22">
        <v>8808</v>
      </c>
      <c r="C71" s="22">
        <v>6118</v>
      </c>
      <c r="D71" s="22">
        <v>9643</v>
      </c>
      <c r="E71" s="22">
        <v>4468</v>
      </c>
      <c r="F71" s="22">
        <v>3114</v>
      </c>
      <c r="G71" s="22">
        <v>6928</v>
      </c>
    </row>
    <row r="72" spans="1:7" ht="13.5">
      <c r="A72" s="2" t="s">
        <v>123</v>
      </c>
      <c r="B72" s="22">
        <v>6894</v>
      </c>
      <c r="C72" s="22">
        <v>7013</v>
      </c>
      <c r="D72" s="22">
        <v>7322</v>
      </c>
      <c r="E72" s="22">
        <v>7062</v>
      </c>
      <c r="F72" s="22">
        <v>6727</v>
      </c>
      <c r="G72" s="22">
        <v>6428</v>
      </c>
    </row>
    <row r="73" spans="1:7" ht="13.5">
      <c r="A73" s="2" t="s">
        <v>124</v>
      </c>
      <c r="B73" s="22">
        <v>693</v>
      </c>
      <c r="C73" s="22">
        <v>693</v>
      </c>
      <c r="D73" s="22">
        <v>693</v>
      </c>
      <c r="E73" s="22">
        <v>903</v>
      </c>
      <c r="F73" s="22">
        <v>903</v>
      </c>
      <c r="G73" s="22">
        <v>693</v>
      </c>
    </row>
    <row r="74" spans="1:7" ht="13.5">
      <c r="A74" s="2" t="s">
        <v>125</v>
      </c>
      <c r="B74" s="22">
        <v>59359</v>
      </c>
      <c r="C74" s="22">
        <v>59044</v>
      </c>
      <c r="D74" s="22">
        <v>65828</v>
      </c>
      <c r="E74" s="22">
        <v>69312</v>
      </c>
      <c r="F74" s="22">
        <v>63475</v>
      </c>
      <c r="G74" s="22">
        <v>65335</v>
      </c>
    </row>
    <row r="75" spans="1:7" ht="13.5">
      <c r="A75" s="2" t="s">
        <v>127</v>
      </c>
      <c r="B75" s="22">
        <v>3009498</v>
      </c>
      <c r="C75" s="22">
        <v>3311645</v>
      </c>
      <c r="D75" s="22">
        <v>3235414</v>
      </c>
      <c r="E75" s="22">
        <v>3119416</v>
      </c>
      <c r="F75" s="22">
        <v>3254618</v>
      </c>
      <c r="G75" s="22">
        <v>3144538</v>
      </c>
    </row>
    <row r="76" spans="1:7" ht="13.5">
      <c r="A76" s="2" t="s">
        <v>129</v>
      </c>
      <c r="B76" s="22">
        <v>1300000</v>
      </c>
      <c r="C76" s="22">
        <v>1035000</v>
      </c>
      <c r="D76" s="22">
        <v>980000</v>
      </c>
      <c r="E76" s="22">
        <v>1360000</v>
      </c>
      <c r="F76" s="22">
        <v>1115000</v>
      </c>
      <c r="G76" s="22">
        <v>1450000</v>
      </c>
    </row>
    <row r="77" spans="1:7" ht="13.5">
      <c r="A77" s="2" t="s">
        <v>130</v>
      </c>
      <c r="B77" s="22">
        <v>337180</v>
      </c>
      <c r="C77" s="22">
        <v>445470</v>
      </c>
      <c r="D77" s="22">
        <v>349725</v>
      </c>
      <c r="E77" s="22">
        <v>329135</v>
      </c>
      <c r="F77" s="22">
        <v>165362</v>
      </c>
      <c r="G77" s="22"/>
    </row>
    <row r="78" spans="1:7" ht="13.5">
      <c r="A78" s="2" t="s">
        <v>131</v>
      </c>
      <c r="B78" s="22">
        <v>65600</v>
      </c>
      <c r="C78" s="22">
        <v>65783</v>
      </c>
      <c r="D78" s="22">
        <v>72199</v>
      </c>
      <c r="E78" s="22">
        <v>72199</v>
      </c>
      <c r="F78" s="22">
        <v>86518</v>
      </c>
      <c r="G78" s="22">
        <v>86518</v>
      </c>
    </row>
    <row r="79" spans="1:7" ht="13.5">
      <c r="A79" s="2" t="s">
        <v>132</v>
      </c>
      <c r="B79" s="22">
        <v>110827</v>
      </c>
      <c r="C79" s="22">
        <v>110827</v>
      </c>
      <c r="D79" s="22">
        <v>126530</v>
      </c>
      <c r="E79" s="22">
        <v>126530</v>
      </c>
      <c r="F79" s="22">
        <v>126530</v>
      </c>
      <c r="G79" s="22">
        <v>126530</v>
      </c>
    </row>
    <row r="80" spans="1:7" ht="13.5">
      <c r="A80" s="2" t="s">
        <v>133</v>
      </c>
      <c r="B80" s="22">
        <v>59536</v>
      </c>
      <c r="C80" s="22">
        <v>56026</v>
      </c>
      <c r="D80" s="22">
        <v>51847</v>
      </c>
      <c r="E80" s="22">
        <v>139439</v>
      </c>
      <c r="F80" s="22">
        <v>134107</v>
      </c>
      <c r="G80" s="22">
        <v>116066</v>
      </c>
    </row>
    <row r="81" spans="1:7" ht="13.5">
      <c r="A81" s="2" t="s">
        <v>92</v>
      </c>
      <c r="B81" s="22">
        <v>1479</v>
      </c>
      <c r="C81" s="22">
        <v>1479</v>
      </c>
      <c r="D81" s="22">
        <v>479</v>
      </c>
      <c r="E81" s="22">
        <v>579</v>
      </c>
      <c r="F81" s="22">
        <v>720</v>
      </c>
      <c r="G81" s="22">
        <v>1120</v>
      </c>
    </row>
    <row r="82" spans="1:7" ht="13.5">
      <c r="A82" s="2" t="s">
        <v>134</v>
      </c>
      <c r="B82" s="22">
        <v>1874622</v>
      </c>
      <c r="C82" s="22">
        <v>1714586</v>
      </c>
      <c r="D82" s="22">
        <v>1580781</v>
      </c>
      <c r="E82" s="22">
        <v>2027884</v>
      </c>
      <c r="F82" s="22">
        <v>1628239</v>
      </c>
      <c r="G82" s="22">
        <v>1780235</v>
      </c>
    </row>
    <row r="83" spans="1:7" ht="14.25" thickBot="1">
      <c r="A83" s="5" t="s">
        <v>136</v>
      </c>
      <c r="B83" s="23">
        <v>4884121</v>
      </c>
      <c r="C83" s="23">
        <v>5026232</v>
      </c>
      <c r="D83" s="23">
        <v>4816196</v>
      </c>
      <c r="E83" s="23">
        <v>5147300</v>
      </c>
      <c r="F83" s="23">
        <v>4882858</v>
      </c>
      <c r="G83" s="23">
        <v>4924774</v>
      </c>
    </row>
    <row r="84" spans="1:7" ht="14.25" thickTop="1">
      <c r="A84" s="2" t="s">
        <v>138</v>
      </c>
      <c r="B84" s="22">
        <v>886000</v>
      </c>
      <c r="C84" s="22">
        <v>886000</v>
      </c>
      <c r="D84" s="22">
        <v>886000</v>
      </c>
      <c r="E84" s="22">
        <v>886000</v>
      </c>
      <c r="F84" s="22">
        <v>886000</v>
      </c>
      <c r="G84" s="22">
        <v>886000</v>
      </c>
    </row>
    <row r="85" spans="1:7" ht="13.5">
      <c r="A85" s="3" t="s">
        <v>139</v>
      </c>
      <c r="B85" s="22">
        <v>968090</v>
      </c>
      <c r="C85" s="22">
        <v>968090</v>
      </c>
      <c r="D85" s="22">
        <v>968090</v>
      </c>
      <c r="E85" s="22">
        <v>968090</v>
      </c>
      <c r="F85" s="22">
        <v>968090</v>
      </c>
      <c r="G85" s="22">
        <v>968090</v>
      </c>
    </row>
    <row r="86" spans="1:7" ht="13.5">
      <c r="A86" s="3" t="s">
        <v>141</v>
      </c>
      <c r="B86" s="22">
        <v>968090</v>
      </c>
      <c r="C86" s="22">
        <v>968090</v>
      </c>
      <c r="D86" s="22">
        <v>968090</v>
      </c>
      <c r="E86" s="22">
        <v>968090</v>
      </c>
      <c r="F86" s="22">
        <v>968090</v>
      </c>
      <c r="G86" s="22">
        <v>968090</v>
      </c>
    </row>
    <row r="87" spans="1:7" ht="13.5">
      <c r="A87" s="3" t="s">
        <v>142</v>
      </c>
      <c r="B87" s="22">
        <v>56023</v>
      </c>
      <c r="C87" s="22">
        <v>56023</v>
      </c>
      <c r="D87" s="22">
        <v>56023</v>
      </c>
      <c r="E87" s="22">
        <v>56023</v>
      </c>
      <c r="F87" s="22">
        <v>56023</v>
      </c>
      <c r="G87" s="22">
        <v>56023</v>
      </c>
    </row>
    <row r="88" spans="1:7" ht="13.5">
      <c r="A88" s="4" t="s">
        <v>143</v>
      </c>
      <c r="B88" s="22">
        <v>2602000</v>
      </c>
      <c r="C88" s="22">
        <v>2607000</v>
      </c>
      <c r="D88" s="22">
        <v>2577000</v>
      </c>
      <c r="E88" s="22">
        <v>2487000</v>
      </c>
      <c r="F88" s="22">
        <v>2537000</v>
      </c>
      <c r="G88" s="22">
        <v>2537000</v>
      </c>
    </row>
    <row r="89" spans="1:7" ht="13.5">
      <c r="A89" s="4" t="s">
        <v>144</v>
      </c>
      <c r="B89" s="22">
        <v>123854</v>
      </c>
      <c r="C89" s="22">
        <v>58618</v>
      </c>
      <c r="D89" s="22">
        <v>107248</v>
      </c>
      <c r="E89" s="22">
        <v>169910</v>
      </c>
      <c r="F89" s="22">
        <v>28090</v>
      </c>
      <c r="G89" s="22">
        <v>83142</v>
      </c>
    </row>
    <row r="90" spans="1:7" ht="13.5">
      <c r="A90" s="3" t="s">
        <v>145</v>
      </c>
      <c r="B90" s="22">
        <v>2781878</v>
      </c>
      <c r="C90" s="22">
        <v>2721641</v>
      </c>
      <c r="D90" s="22">
        <v>2740272</v>
      </c>
      <c r="E90" s="22">
        <v>2712933</v>
      </c>
      <c r="F90" s="22">
        <v>2621114</v>
      </c>
      <c r="G90" s="22">
        <v>2676166</v>
      </c>
    </row>
    <row r="91" spans="1:7" ht="13.5">
      <c r="A91" s="2" t="s">
        <v>146</v>
      </c>
      <c r="B91" s="22">
        <v>-1556</v>
      </c>
      <c r="C91" s="22">
        <v>-1319</v>
      </c>
      <c r="D91" s="22">
        <v>-1070</v>
      </c>
      <c r="E91" s="22">
        <v>-828</v>
      </c>
      <c r="F91" s="22">
        <v>-828</v>
      </c>
      <c r="G91" s="22">
        <v>-828</v>
      </c>
    </row>
    <row r="92" spans="1:7" ht="13.5">
      <c r="A92" s="2" t="s">
        <v>148</v>
      </c>
      <c r="B92" s="22">
        <v>4634411</v>
      </c>
      <c r="C92" s="22">
        <v>4574412</v>
      </c>
      <c r="D92" s="22">
        <v>4593291</v>
      </c>
      <c r="E92" s="22">
        <v>4566194</v>
      </c>
      <c r="F92" s="22">
        <v>4474375</v>
      </c>
      <c r="G92" s="22">
        <v>4529427</v>
      </c>
    </row>
    <row r="93" spans="1:7" ht="13.5">
      <c r="A93" s="2" t="s">
        <v>149</v>
      </c>
      <c r="B93" s="22">
        <v>42592</v>
      </c>
      <c r="C93" s="22">
        <v>10168</v>
      </c>
      <c r="D93" s="22">
        <v>893</v>
      </c>
      <c r="E93" s="22">
        <v>-54059</v>
      </c>
      <c r="F93" s="22">
        <v>-79815</v>
      </c>
      <c r="G93" s="22">
        <v>-32010</v>
      </c>
    </row>
    <row r="94" spans="1:7" ht="13.5">
      <c r="A94" s="2" t="s">
        <v>151</v>
      </c>
      <c r="B94" s="22">
        <v>-1268300</v>
      </c>
      <c r="C94" s="22">
        <v>-1268300</v>
      </c>
      <c r="D94" s="22">
        <v>-1284003</v>
      </c>
      <c r="E94" s="22">
        <v>-1284003</v>
      </c>
      <c r="F94" s="22">
        <v>-1284003</v>
      </c>
      <c r="G94" s="22">
        <v>-1284003</v>
      </c>
    </row>
    <row r="95" spans="1:7" ht="13.5">
      <c r="A95" s="2" t="s">
        <v>152</v>
      </c>
      <c r="B95" s="22">
        <v>-1225707</v>
      </c>
      <c r="C95" s="22">
        <v>-1258131</v>
      </c>
      <c r="D95" s="22">
        <v>-1283110</v>
      </c>
      <c r="E95" s="22">
        <v>-1338063</v>
      </c>
      <c r="F95" s="22">
        <v>-1363819</v>
      </c>
      <c r="G95" s="22">
        <v>-1316014</v>
      </c>
    </row>
    <row r="96" spans="1:7" ht="13.5">
      <c r="A96" s="6" t="s">
        <v>154</v>
      </c>
      <c r="B96" s="22">
        <v>3408704</v>
      </c>
      <c r="C96" s="22">
        <v>3316281</v>
      </c>
      <c r="D96" s="22">
        <v>3310180</v>
      </c>
      <c r="E96" s="22">
        <v>3228131</v>
      </c>
      <c r="F96" s="22">
        <v>3110555</v>
      </c>
      <c r="G96" s="22">
        <v>3213413</v>
      </c>
    </row>
    <row r="97" spans="1:7" ht="14.25" thickBot="1">
      <c r="A97" s="7" t="s">
        <v>155</v>
      </c>
      <c r="B97" s="22">
        <v>8292825</v>
      </c>
      <c r="C97" s="22">
        <v>8342513</v>
      </c>
      <c r="D97" s="22">
        <v>8126376</v>
      </c>
      <c r="E97" s="22">
        <v>8375432</v>
      </c>
      <c r="F97" s="22">
        <v>7993414</v>
      </c>
      <c r="G97" s="22">
        <v>8138187</v>
      </c>
    </row>
    <row r="98" spans="1:7" ht="14.25" thickTop="1">
      <c r="A98" s="8"/>
      <c r="B98" s="24"/>
      <c r="C98" s="24"/>
      <c r="D98" s="24"/>
      <c r="E98" s="24"/>
      <c r="F98" s="24"/>
      <c r="G98" s="24"/>
    </row>
    <row r="100" ht="13.5">
      <c r="A100" s="20" t="s">
        <v>160</v>
      </c>
    </row>
    <row r="101" ht="13.5">
      <c r="A101" s="20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2014-02-10T16:59:41Z</dcterms:created>
  <dcterms:modified xsi:type="dcterms:W3CDTF">2014-02-10T16:59:49Z</dcterms:modified>
  <cp:category/>
  <cp:version/>
  <cp:contentType/>
  <cp:contentStatus/>
</cp:coreProperties>
</file>