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<sst xmlns="http://schemas.openxmlformats.org/spreadsheetml/2006/main" count="613" uniqueCount="195">
  <si>
    <t>営業活動によるキャッシュ・フロー</t>
  </si>
  <si>
    <t>有価証券の償還による収入</t>
  </si>
  <si>
    <t>有形固定資産の取得による支出</t>
  </si>
  <si>
    <t>有形固定資産の除却による支出</t>
  </si>
  <si>
    <t>投資有価証券の取得による支出</t>
  </si>
  <si>
    <t>敷金の差入による支出</t>
  </si>
  <si>
    <t>敷金の回収による収入</t>
  </si>
  <si>
    <t>貸付けによる支出</t>
  </si>
  <si>
    <t>貸付金の回収による収入</t>
  </si>
  <si>
    <t>投資活動によるキャッシュ・フロー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</si>
  <si>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</si>
  <si>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</si>
  <si>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</si>
  <si>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</si>
  <si>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</si>
  <si>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</si>
  <si>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受取配当金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</si>
  <si>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</si>
  <si>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</si>
  <si>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</si>
  <si>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</si>
  <si>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</si>
  <si>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</si>
  <si>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</si>
  <si>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</si>
  <si>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</si>
  <si>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</si>
  <si>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</si>
  <si>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</si>
  <si>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</si>
  <si>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2012/06/20</t>
  </si>
  <si>
    <t>2011/03/31</t>
  </si>
  <si>
    <t>2011/06/23</t>
  </si>
  <si>
    <t>2010/03/31</t>
  </si>
  <si>
    <t>2010/06/24</t>
  </si>
  <si>
    <t>2009/03/31</t>
  </si>
  <si>
    <t>2009/06/25</t>
  </si>
  <si>
    <t>2008/03/31</t>
  </si>
  <si>
    <t>現金及び預金</t>
  </si>
  <si>
    <t>千円</t>
  </si>
  <si>
    <t>売掛金</t>
  </si>
  <si>
    <t>割賦売掛金</t>
  </si>
  <si>
    <t>商品及び製品</t>
  </si>
  <si>
    <t>原材料及び貯蔵品</t>
  </si>
  <si>
    <t>前払費用</t>
  </si>
  <si>
    <t>繰延税金資産</t>
  </si>
  <si>
    <t>その他</t>
  </si>
  <si>
    <t>流動資産</t>
  </si>
  <si>
    <t>建物</t>
  </si>
  <si>
    <t>減価償却累計額</t>
  </si>
  <si>
    <t>建物（純額）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</si>
  <si>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</si>
  <si>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</si>
  <si>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</si>
  <si>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</si>
  <si>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</si>
  <si>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有形固定資産</t>
  </si>
  <si>
    <t>ソフトウエア</t>
  </si>
  <si>
    <t>無形固定資産</t>
  </si>
  <si>
    <t>投資有価証券</t>
  </si>
  <si>
    <t>関係会社株式</t>
  </si>
  <si>
    <t>長期前払費用</t>
  </si>
  <si>
    <t>敷金及び保証金</t>
  </si>
  <si>
    <t>会員権</t>
  </si>
  <si>
    <t>投資その他の資産</t>
  </si>
  <si>
    <t>固定資産</t>
  </si>
  <si>
    <t>資産</t>
  </si>
  <si>
    <t>買掛金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</si>
  <si>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</si>
  <si>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</si>
  <si>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</si>
  <si>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</si>
  <si>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</si>
  <si>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</si>
  <si>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</si>
  <si>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未払役員賞与</t>
  </si>
  <si>
    <t>販売促進引当金</t>
  </si>
  <si>
    <t>割賦未実現利益</t>
  </si>
  <si>
    <t>資産除去債務</t>
  </si>
  <si>
    <t>流動負債</t>
  </si>
  <si>
    <t>長期未払金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</si>
  <si>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</si>
  <si>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</si>
  <si>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</si>
  <si>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</si>
  <si>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</si>
  <si>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</si>
  <si>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</si>
  <si>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</si>
  <si>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</si>
  <si>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</si>
  <si>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</si>
  <si>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</si>
  <si>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</si>
  <si>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</si>
  <si>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</si>
  <si>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</si>
  <si>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</si>
  <si>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京都きもの友禅株式会社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</si>
  <si>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</si>
  <si>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</si>
  <si>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</si>
  <si>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</si>
  <si>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</si>
  <si>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</si>
  <si>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</si>
  <si>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</si>
  <si>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</si>
  <si>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</si>
  <si>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商品期首たな卸高</t>
  </si>
  <si>
    <t>当期商品仕入高</t>
  </si>
  <si>
    <t>当期仕立加工高</t>
  </si>
  <si>
    <t>金融サービス売上原価</t>
  </si>
  <si>
    <t>合計</t>
  </si>
  <si>
    <t>商品期末たな卸高</t>
  </si>
  <si>
    <t>売上原価</t>
  </si>
  <si>
    <t>売上総利益</t>
  </si>
  <si>
    <t>販売費・一般管理費</t>
  </si>
  <si>
    <t>営業利益</t>
  </si>
  <si>
    <t>受取利息</t>
  </si>
  <si>
    <t>受取事務手数料</t>
  </si>
  <si>
    <t>信販取次手数料</t>
  </si>
  <si>
    <t>雑収益</t>
  </si>
  <si>
    <t>営業外収益</t>
  </si>
  <si>
    <t>支払利息</t>
  </si>
  <si>
    <t>雑損失</t>
  </si>
  <si>
    <t>営業外費用</t>
  </si>
  <si>
    <t>経常利益</t>
  </si>
  <si>
    <t>固定資産除却損</t>
  </si>
  <si>
    <t>減損損失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</si>
  <si>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</si>
  <si>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</si>
  <si>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</si>
  <si>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</si>
  <si>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</si>
  <si>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</si>
  <si>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</si>
  <si>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</si>
  <si>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2014/02/03</t>
  </si>
  <si>
    <t>四半期</t>
  </si>
  <si>
    <t>2013/12/31</t>
  </si>
  <si>
    <t>2013/11/01</t>
  </si>
  <si>
    <t>2013/09/30</t>
  </si>
  <si>
    <t>2013/08/02</t>
  </si>
  <si>
    <t>2013/06/30</t>
  </si>
  <si>
    <t>2013/02/01</t>
  </si>
  <si>
    <t>2012/12/31</t>
  </si>
  <si>
    <t>2012/11/02</t>
  </si>
  <si>
    <t>2012/09/30</t>
  </si>
  <si>
    <t>2012/08/03</t>
  </si>
  <si>
    <t>2012/06/30</t>
  </si>
  <si>
    <t>2012/02/03</t>
  </si>
  <si>
    <t>2011/12/31</t>
  </si>
  <si>
    <t>2011/11/04</t>
  </si>
  <si>
    <t>2011/09/30</t>
  </si>
  <si>
    <t>2011/08/05</t>
  </si>
  <si>
    <t>2011/06/30</t>
  </si>
  <si>
    <t>2011/02/07</t>
  </si>
  <si>
    <t>2010/12/31</t>
  </si>
  <si>
    <t>2010/11/08</t>
  </si>
  <si>
    <t>2010/09/30</t>
  </si>
  <si>
    <t>2010/08/05</t>
  </si>
  <si>
    <t>2010/06/30</t>
  </si>
  <si>
    <t>2010/02/05</t>
  </si>
  <si>
    <t>2009/12/31</t>
  </si>
  <si>
    <t>2009/11/05</t>
  </si>
  <si>
    <t>2009/09/30</t>
  </si>
  <si>
    <t>2009/08/05</t>
  </si>
  <si>
    <t>2009/06/30</t>
  </si>
  <si>
    <t>2009/02/05</t>
  </si>
  <si>
    <t>2008/12/31</t>
  </si>
  <si>
    <t>2008/11/05</t>
  </si>
  <si>
    <t>2008/09/30</t>
  </si>
  <si>
    <t>2008/08/05</t>
  </si>
  <si>
    <t>2008/06/30</t>
  </si>
  <si>
    <t>有価証券</t>
  </si>
  <si>
    <t>その他（純額）</t>
  </si>
  <si>
    <t>繰延税金負債</t>
  </si>
  <si>
    <t>連結・貸借対照表</t>
  </si>
  <si>
    <t>累積四半期</t>
  </si>
  <si>
    <t>2013/04/01</t>
  </si>
  <si>
    <t>減価償却費</t>
  </si>
  <si>
    <t>賞与引当金の増減額（△は減少）</t>
  </si>
  <si>
    <t>役員賞与引当金の増減額（△は減少）</t>
  </si>
  <si>
    <t>受取利息及び受取配当金</t>
  </si>
  <si>
    <t>有形固定資産除却損</t>
  </si>
  <si>
    <t>売上債権の増減額（△は増加）</t>
  </si>
  <si>
    <t>たな卸資産の増減額（△は増加）</t>
  </si>
  <si>
    <t>仕入債務の増減額（△は減少）</t>
  </si>
  <si>
    <t>割賦未実現利益の増減額（△は減少）</t>
  </si>
  <si>
    <t>未払消費税等の増減額（△は減少）</t>
  </si>
  <si>
    <t>預り金の増減額（△は減少）</t>
  </si>
  <si>
    <t>小計</t>
  </si>
  <si>
    <t>利息及び配当金の受取額</t>
  </si>
  <si>
    <t>法人税等の支払額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</si>
</sst>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96</v>
      </c>
      <c r="B2" s="14">
        <v>7615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97</v>
      </c>
      <c r="B3" s="1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19</v>
      </c>
      <c r="B4" s="15" t="str">
        <f>HYPERLINK("http://www.kabupro.jp/mark/20140203/S10010DL.htm","四半期報告書")</f>
        <v>四半期報告書</v>
      </c>
      <c r="C4" s="15" t="str">
        <f>HYPERLINK("http://www.kabupro.jp/mark/20131101/S10009VS.htm","四半期報告書")</f>
        <v>四半期報告書</v>
      </c>
      <c r="D4" s="15" t="str">
        <f>HYPERLINK("http://www.kabupro.jp/mark/20130802/S000E2R7.htm","四半期報告書")</f>
        <v>四半期報告書</v>
      </c>
      <c r="E4" s="15" t="str">
        <f>HYPERLINK("http://www.kabupro.jp/mark/20130626/S000DOWT.htm","有価証券報告書")</f>
        <v>有価証券報告書</v>
      </c>
      <c r="F4" s="15" t="str">
        <f>HYPERLINK("http://www.kabupro.jp/mark/20140203/S10010DL.htm","四半期報告書")</f>
        <v>四半期報告書</v>
      </c>
      <c r="G4" s="15" t="str">
        <f>HYPERLINK("http://www.kabupro.jp/mark/20131101/S10009VS.htm","四半期報告書")</f>
        <v>四半期報告書</v>
      </c>
      <c r="H4" s="15" t="str">
        <f>HYPERLINK("http://www.kabupro.jp/mark/20130802/S000E2R7.htm","四半期報告書")</f>
        <v>四半期報告書</v>
      </c>
      <c r="I4" s="15" t="str">
        <f>HYPERLINK("http://www.kabupro.jp/mark/20130626/S000DOWT.htm","有価証券報告書")</f>
        <v>有価証券報告書</v>
      </c>
      <c r="J4" s="15" t="str">
        <f>HYPERLINK("http://www.kabupro.jp/mark/20130201/S000COWG.htm","四半期報告書")</f>
        <v>四半期報告書</v>
      </c>
      <c r="K4" s="15" t="str">
        <f>HYPERLINK("http://www.kabupro.jp/mark/20121102/S000C4PZ.htm","四半期報告書")</f>
        <v>四半期報告書</v>
      </c>
      <c r="L4" s="15" t="str">
        <f>HYPERLINK("http://www.kabupro.jp/mark/20120803/S000BJ8A.htm","四半期報告書")</f>
        <v>四半期報告書</v>
      </c>
      <c r="M4" s="15" t="str">
        <f>HYPERLINK("http://www.kabupro.jp/mark/20120620/S000B1MP.htm","有価証券報告書")</f>
        <v>有価証券報告書</v>
      </c>
      <c r="N4" s="15" t="str">
        <f>HYPERLINK("http://www.kabupro.jp/mark/20120203/S000A61X.htm","四半期報告書")</f>
        <v>四半期報告書</v>
      </c>
      <c r="O4" s="15" t="str">
        <f>HYPERLINK("http://www.kabupro.jp/mark/20111104/S0009L7J.htm","四半期報告書")</f>
        <v>四半期報告書</v>
      </c>
      <c r="P4" s="15" t="str">
        <f>HYPERLINK("http://www.kabupro.jp/mark/20110805/S00090SL.htm","四半期報告書")</f>
        <v>四半期報告書</v>
      </c>
      <c r="Q4" s="15" t="str">
        <f>HYPERLINK("http://www.kabupro.jp/mark/20110623/S0008JG8.htm","有価証券報告書")</f>
        <v>有価証券報告書</v>
      </c>
      <c r="R4" s="15" t="str">
        <f>HYPERLINK("http://www.kabupro.jp/mark/20110207/S0007O1S.htm","四半期報告書")</f>
        <v>四半期報告書</v>
      </c>
      <c r="S4" s="15" t="str">
        <f>HYPERLINK("http://www.kabupro.jp/mark/20101108/S00071S1.htm","四半期報告書")</f>
        <v>四半期報告書</v>
      </c>
      <c r="T4" s="15" t="str">
        <f>HYPERLINK("http://www.kabupro.jp/mark/20100805/S0006GA1.htm","四半期報告書")</f>
        <v>四半期報告書</v>
      </c>
      <c r="U4" s="15" t="str">
        <f>HYPERLINK("http://www.kabupro.jp/mark/20100624/S000609U.htm","有価証券報告書")</f>
        <v>有価証券報告書</v>
      </c>
      <c r="V4" s="15" t="str">
        <f>HYPERLINK("http://www.kabupro.jp/mark/20100205/S000519X.htm","四半期報告書")</f>
        <v>四半期報告書</v>
      </c>
      <c r="W4" s="15" t="str">
        <f>HYPERLINK("http://www.kabupro.jp/mark/20091105/S0004FP4.htm","四半期報告書")</f>
        <v>四半期報告書</v>
      </c>
      <c r="X4" s="15" t="str">
        <f>HYPERLINK("http://www.kabupro.jp/mark/20090805/S0003SHA.htm","四半期報告書")</f>
        <v>四半期報告書</v>
      </c>
      <c r="Y4" s="15" t="str">
        <f>HYPERLINK("http://www.kabupro.jp/mark/20090625/S0003D6D.htm","有価証券報告書")</f>
        <v>有価証券報告書</v>
      </c>
    </row>
    <row r="5" spans="1:25" ht="14.25" thickBot="1">
      <c r="A5" s="11" t="s">
        <v>20</v>
      </c>
      <c r="B5" s="1" t="s">
        <v>138</v>
      </c>
      <c r="C5" s="1" t="s">
        <v>141</v>
      </c>
      <c r="D5" s="1" t="s">
        <v>143</v>
      </c>
      <c r="E5" s="1" t="s">
        <v>26</v>
      </c>
      <c r="F5" s="1" t="s">
        <v>138</v>
      </c>
      <c r="G5" s="1" t="s">
        <v>141</v>
      </c>
      <c r="H5" s="1" t="s">
        <v>143</v>
      </c>
      <c r="I5" s="1" t="s">
        <v>26</v>
      </c>
      <c r="J5" s="1" t="s">
        <v>145</v>
      </c>
      <c r="K5" s="1" t="s">
        <v>147</v>
      </c>
      <c r="L5" s="1" t="s">
        <v>149</v>
      </c>
      <c r="M5" s="1" t="s">
        <v>30</v>
      </c>
      <c r="N5" s="1" t="s">
        <v>151</v>
      </c>
      <c r="O5" s="1" t="s">
        <v>153</v>
      </c>
      <c r="P5" s="1" t="s">
        <v>155</v>
      </c>
      <c r="Q5" s="1" t="s">
        <v>32</v>
      </c>
      <c r="R5" s="1" t="s">
        <v>157</v>
      </c>
      <c r="S5" s="1" t="s">
        <v>159</v>
      </c>
      <c r="T5" s="1" t="s">
        <v>161</v>
      </c>
      <c r="U5" s="1" t="s">
        <v>34</v>
      </c>
      <c r="V5" s="1" t="s">
        <v>163</v>
      </c>
      <c r="W5" s="1" t="s">
        <v>165</v>
      </c>
      <c r="X5" s="1" t="s">
        <v>167</v>
      </c>
      <c r="Y5" s="1" t="s">
        <v>36</v>
      </c>
    </row>
    <row r="6" spans="1:25" ht="15" thickBot="1" thickTop="1">
      <c r="A6" s="10" t="s">
        <v>21</v>
      </c>
      <c r="B6" s="18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22</v>
      </c>
      <c r="B7" s="14" t="s">
        <v>179</v>
      </c>
      <c r="C7" s="14" t="s">
        <v>179</v>
      </c>
      <c r="D7" s="14" t="s">
        <v>179</v>
      </c>
      <c r="E7" s="16" t="s">
        <v>27</v>
      </c>
      <c r="F7" s="14" t="s">
        <v>179</v>
      </c>
      <c r="G7" s="14" t="s">
        <v>179</v>
      </c>
      <c r="H7" s="14" t="s">
        <v>179</v>
      </c>
      <c r="I7" s="16" t="s">
        <v>27</v>
      </c>
      <c r="J7" s="14" t="s">
        <v>179</v>
      </c>
      <c r="K7" s="14" t="s">
        <v>179</v>
      </c>
      <c r="L7" s="14" t="s">
        <v>179</v>
      </c>
      <c r="M7" s="16" t="s">
        <v>27</v>
      </c>
      <c r="N7" s="14" t="s">
        <v>179</v>
      </c>
      <c r="O7" s="14" t="s">
        <v>179</v>
      </c>
      <c r="P7" s="14" t="s">
        <v>179</v>
      </c>
      <c r="Q7" s="16" t="s">
        <v>27</v>
      </c>
      <c r="R7" s="14" t="s">
        <v>179</v>
      </c>
      <c r="S7" s="14" t="s">
        <v>179</v>
      </c>
      <c r="T7" s="14" t="s">
        <v>179</v>
      </c>
      <c r="U7" s="16" t="s">
        <v>27</v>
      </c>
      <c r="V7" s="14" t="s">
        <v>179</v>
      </c>
      <c r="W7" s="14" t="s">
        <v>179</v>
      </c>
      <c r="X7" s="14" t="s">
        <v>179</v>
      </c>
      <c r="Y7" s="16" t="s">
        <v>27</v>
      </c>
    </row>
    <row r="8" spans="1:25" ht="13.5">
      <c r="A8" s="13" t="s">
        <v>23</v>
      </c>
      <c r="B8" s="1" t="s">
        <v>180</v>
      </c>
      <c r="C8" s="1" t="s">
        <v>180</v>
      </c>
      <c r="D8" s="1" t="s">
        <v>180</v>
      </c>
      <c r="E8" s="17" t="s">
        <v>102</v>
      </c>
      <c r="F8" s="1" t="s">
        <v>102</v>
      </c>
      <c r="G8" s="1" t="s">
        <v>102</v>
      </c>
      <c r="H8" s="1" t="s">
        <v>102</v>
      </c>
      <c r="I8" s="17" t="s">
        <v>103</v>
      </c>
      <c r="J8" s="1" t="s">
        <v>103</v>
      </c>
      <c r="K8" s="1" t="s">
        <v>103</v>
      </c>
      <c r="L8" s="1" t="s">
        <v>103</v>
      </c>
      <c r="M8" s="17" t="s">
        <v>104</v>
      </c>
      <c r="N8" s="1" t="s">
        <v>104</v>
      </c>
      <c r="O8" s="1" t="s">
        <v>104</v>
      </c>
      <c r="P8" s="1" t="s">
        <v>104</v>
      </c>
      <c r="Q8" s="17" t="s">
        <v>105</v>
      </c>
      <c r="R8" s="1" t="s">
        <v>105</v>
      </c>
      <c r="S8" s="1" t="s">
        <v>105</v>
      </c>
      <c r="T8" s="1" t="s">
        <v>105</v>
      </c>
      <c r="U8" s="17" t="s">
        <v>106</v>
      </c>
      <c r="V8" s="1" t="s">
        <v>106</v>
      </c>
      <c r="W8" s="1" t="s">
        <v>106</v>
      </c>
      <c r="X8" s="1" t="s">
        <v>106</v>
      </c>
      <c r="Y8" s="17" t="s">
        <v>107</v>
      </c>
    </row>
    <row r="9" spans="1:25" ht="13.5">
      <c r="A9" s="13" t="s">
        <v>24</v>
      </c>
      <c r="B9" s="1" t="s">
        <v>140</v>
      </c>
      <c r="C9" s="1" t="s">
        <v>142</v>
      </c>
      <c r="D9" s="1" t="s">
        <v>144</v>
      </c>
      <c r="E9" s="17" t="s">
        <v>28</v>
      </c>
      <c r="F9" s="1" t="s">
        <v>146</v>
      </c>
      <c r="G9" s="1" t="s">
        <v>148</v>
      </c>
      <c r="H9" s="1" t="s">
        <v>150</v>
      </c>
      <c r="I9" s="17" t="s">
        <v>29</v>
      </c>
      <c r="J9" s="1" t="s">
        <v>152</v>
      </c>
      <c r="K9" s="1" t="s">
        <v>154</v>
      </c>
      <c r="L9" s="1" t="s">
        <v>156</v>
      </c>
      <c r="M9" s="17" t="s">
        <v>31</v>
      </c>
      <c r="N9" s="1" t="s">
        <v>158</v>
      </c>
      <c r="O9" s="1" t="s">
        <v>160</v>
      </c>
      <c r="P9" s="1" t="s">
        <v>162</v>
      </c>
      <c r="Q9" s="17" t="s">
        <v>33</v>
      </c>
      <c r="R9" s="1" t="s">
        <v>164</v>
      </c>
      <c r="S9" s="1" t="s">
        <v>166</v>
      </c>
      <c r="T9" s="1" t="s">
        <v>168</v>
      </c>
      <c r="U9" s="17" t="s">
        <v>35</v>
      </c>
      <c r="V9" s="1" t="s">
        <v>170</v>
      </c>
      <c r="W9" s="1" t="s">
        <v>172</v>
      </c>
      <c r="X9" s="1" t="s">
        <v>174</v>
      </c>
      <c r="Y9" s="17" t="s">
        <v>37</v>
      </c>
    </row>
    <row r="10" spans="1:25" ht="14.25" thickBot="1">
      <c r="A10" s="13" t="s">
        <v>25</v>
      </c>
      <c r="B10" s="1" t="s">
        <v>39</v>
      </c>
      <c r="C10" s="1" t="s">
        <v>39</v>
      </c>
      <c r="D10" s="1" t="s">
        <v>39</v>
      </c>
      <c r="E10" s="17" t="s">
        <v>39</v>
      </c>
      <c r="F10" s="1" t="s">
        <v>39</v>
      </c>
      <c r="G10" s="1" t="s">
        <v>39</v>
      </c>
      <c r="H10" s="1" t="s">
        <v>39</v>
      </c>
      <c r="I10" s="17" t="s">
        <v>39</v>
      </c>
      <c r="J10" s="1" t="s">
        <v>39</v>
      </c>
      <c r="K10" s="1" t="s">
        <v>39</v>
      </c>
      <c r="L10" s="1" t="s">
        <v>39</v>
      </c>
      <c r="M10" s="17" t="s">
        <v>39</v>
      </c>
      <c r="N10" s="1" t="s">
        <v>39</v>
      </c>
      <c r="O10" s="1" t="s">
        <v>39</v>
      </c>
      <c r="P10" s="1" t="s">
        <v>39</v>
      </c>
      <c r="Q10" s="17" t="s">
        <v>39</v>
      </c>
      <c r="R10" s="1" t="s">
        <v>39</v>
      </c>
      <c r="S10" s="1" t="s">
        <v>39</v>
      </c>
      <c r="T10" s="1" t="s">
        <v>39</v>
      </c>
      <c r="U10" s="17" t="s">
        <v>39</v>
      </c>
      <c r="V10" s="1" t="s">
        <v>39</v>
      </c>
      <c r="W10" s="1" t="s">
        <v>39</v>
      </c>
      <c r="X10" s="1" t="s">
        <v>39</v>
      </c>
      <c r="Y10" s="17" t="s">
        <v>39</v>
      </c>
    </row>
    <row r="11" spans="1:25" ht="14.25" thickTop="1">
      <c r="A11" s="26" t="s">
        <v>108</v>
      </c>
      <c r="B11" s="27">
        <v>12281080</v>
      </c>
      <c r="C11" s="27">
        <v>8369399</v>
      </c>
      <c r="D11" s="27">
        <v>3978762</v>
      </c>
      <c r="E11" s="21">
        <v>16688791</v>
      </c>
      <c r="F11" s="27">
        <v>13056437</v>
      </c>
      <c r="G11" s="27">
        <v>8813099</v>
      </c>
      <c r="H11" s="27">
        <v>4093028</v>
      </c>
      <c r="I11" s="21">
        <v>17476997</v>
      </c>
      <c r="J11" s="27">
        <v>12851830</v>
      </c>
      <c r="K11" s="27">
        <v>8704563</v>
      </c>
      <c r="L11" s="27">
        <v>3909326</v>
      </c>
      <c r="M11" s="21">
        <v>17174758</v>
      </c>
      <c r="N11" s="27">
        <v>12451281</v>
      </c>
      <c r="O11" s="27">
        <v>8155630</v>
      </c>
      <c r="P11" s="27">
        <v>3503276</v>
      </c>
      <c r="Q11" s="21">
        <v>17288107</v>
      </c>
      <c r="R11" s="27">
        <v>12002364</v>
      </c>
      <c r="S11" s="27">
        <v>7686140</v>
      </c>
      <c r="T11" s="27">
        <v>3517280</v>
      </c>
      <c r="U11" s="21">
        <v>17072013</v>
      </c>
      <c r="V11" s="27">
        <v>11556687</v>
      </c>
      <c r="W11" s="27">
        <v>7484181</v>
      </c>
      <c r="X11" s="27">
        <v>3400766</v>
      </c>
      <c r="Y11" s="21">
        <v>16497348</v>
      </c>
    </row>
    <row r="12" spans="1:25" ht="13.5">
      <c r="A12" s="7" t="s">
        <v>115</v>
      </c>
      <c r="B12" s="28">
        <v>4405552</v>
      </c>
      <c r="C12" s="28">
        <v>3001996</v>
      </c>
      <c r="D12" s="28">
        <v>1418423</v>
      </c>
      <c r="E12" s="22">
        <v>5943175</v>
      </c>
      <c r="F12" s="28">
        <v>4623061</v>
      </c>
      <c r="G12" s="28">
        <v>3131363</v>
      </c>
      <c r="H12" s="28">
        <v>1460981</v>
      </c>
      <c r="I12" s="22">
        <v>6235101</v>
      </c>
      <c r="J12" s="28">
        <v>4548401</v>
      </c>
      <c r="K12" s="28">
        <v>3074294</v>
      </c>
      <c r="L12" s="28">
        <v>1403087</v>
      </c>
      <c r="M12" s="22">
        <v>6234052</v>
      </c>
      <c r="N12" s="28">
        <v>4479223</v>
      </c>
      <c r="O12" s="28">
        <v>2939123</v>
      </c>
      <c r="P12" s="28">
        <v>1284432</v>
      </c>
      <c r="Q12" s="22">
        <v>6189377</v>
      </c>
      <c r="R12" s="28">
        <v>4292824</v>
      </c>
      <c r="S12" s="28">
        <v>2758398</v>
      </c>
      <c r="T12" s="28">
        <v>1275430</v>
      </c>
      <c r="U12" s="22">
        <v>6087381</v>
      </c>
      <c r="V12" s="28">
        <v>4148414</v>
      </c>
      <c r="W12" s="28">
        <v>2689688</v>
      </c>
      <c r="X12" s="28">
        <v>1230124</v>
      </c>
      <c r="Y12" s="22">
        <v>5949014</v>
      </c>
    </row>
    <row r="13" spans="1:25" ht="13.5">
      <c r="A13" s="7" t="s">
        <v>116</v>
      </c>
      <c r="B13" s="28">
        <v>7875528</v>
      </c>
      <c r="C13" s="28">
        <v>5367402</v>
      </c>
      <c r="D13" s="28">
        <v>2560338</v>
      </c>
      <c r="E13" s="22">
        <v>10745616</v>
      </c>
      <c r="F13" s="28">
        <v>8433375</v>
      </c>
      <c r="G13" s="28">
        <v>5681736</v>
      </c>
      <c r="H13" s="28">
        <v>2632046</v>
      </c>
      <c r="I13" s="22">
        <v>11241896</v>
      </c>
      <c r="J13" s="28">
        <v>8303429</v>
      </c>
      <c r="K13" s="28">
        <v>5630269</v>
      </c>
      <c r="L13" s="28">
        <v>2506239</v>
      </c>
      <c r="M13" s="22">
        <v>10940706</v>
      </c>
      <c r="N13" s="28">
        <v>7972057</v>
      </c>
      <c r="O13" s="28">
        <v>5216506</v>
      </c>
      <c r="P13" s="28">
        <v>2218843</v>
      </c>
      <c r="Q13" s="22">
        <v>11098729</v>
      </c>
      <c r="R13" s="28">
        <v>7709539</v>
      </c>
      <c r="S13" s="28">
        <v>4927742</v>
      </c>
      <c r="T13" s="28">
        <v>2241850</v>
      </c>
      <c r="U13" s="22">
        <v>10984631</v>
      </c>
      <c r="V13" s="28">
        <v>7408273</v>
      </c>
      <c r="W13" s="28">
        <v>4794493</v>
      </c>
      <c r="X13" s="28">
        <v>2170641</v>
      </c>
      <c r="Y13" s="22">
        <v>10548333</v>
      </c>
    </row>
    <row r="14" spans="1:25" ht="13.5">
      <c r="A14" s="7" t="s">
        <v>117</v>
      </c>
      <c r="B14" s="28">
        <v>6484325</v>
      </c>
      <c r="C14" s="28">
        <v>4255402</v>
      </c>
      <c r="D14" s="28">
        <v>2092782</v>
      </c>
      <c r="E14" s="22">
        <v>8137016</v>
      </c>
      <c r="F14" s="28">
        <v>6219147</v>
      </c>
      <c r="G14" s="28">
        <v>4078746</v>
      </c>
      <c r="H14" s="28">
        <v>1984073</v>
      </c>
      <c r="I14" s="22">
        <v>8337518</v>
      </c>
      <c r="J14" s="28">
        <v>6178361</v>
      </c>
      <c r="K14" s="28">
        <v>4071808</v>
      </c>
      <c r="L14" s="28">
        <v>1946485</v>
      </c>
      <c r="M14" s="22">
        <v>8709475</v>
      </c>
      <c r="N14" s="28">
        <v>6541264</v>
      </c>
      <c r="O14" s="28">
        <v>4349480</v>
      </c>
      <c r="P14" s="28">
        <v>1998830</v>
      </c>
      <c r="Q14" s="22">
        <v>8646669</v>
      </c>
      <c r="R14" s="28">
        <v>6401142</v>
      </c>
      <c r="S14" s="28">
        <v>4173590</v>
      </c>
      <c r="T14" s="28">
        <v>1842297</v>
      </c>
      <c r="U14" s="22">
        <v>8667726</v>
      </c>
      <c r="V14" s="28">
        <v>6361401</v>
      </c>
      <c r="W14" s="28">
        <v>4198502</v>
      </c>
      <c r="X14" s="28">
        <v>1845208</v>
      </c>
      <c r="Y14" s="22">
        <v>8085665</v>
      </c>
    </row>
    <row r="15" spans="1:25" ht="14.25" thickBot="1">
      <c r="A15" s="25" t="s">
        <v>118</v>
      </c>
      <c r="B15" s="29">
        <v>1391202</v>
      </c>
      <c r="C15" s="29">
        <v>1112000</v>
      </c>
      <c r="D15" s="29">
        <v>467555</v>
      </c>
      <c r="E15" s="23">
        <v>2608600</v>
      </c>
      <c r="F15" s="29">
        <v>2214228</v>
      </c>
      <c r="G15" s="29">
        <v>1602989</v>
      </c>
      <c r="H15" s="29">
        <v>647973</v>
      </c>
      <c r="I15" s="23">
        <v>2904377</v>
      </c>
      <c r="J15" s="29">
        <v>2125067</v>
      </c>
      <c r="K15" s="29">
        <v>1558460</v>
      </c>
      <c r="L15" s="29">
        <v>559754</v>
      </c>
      <c r="M15" s="23">
        <v>2231230</v>
      </c>
      <c r="N15" s="29">
        <v>1430793</v>
      </c>
      <c r="O15" s="29">
        <v>867025</v>
      </c>
      <c r="P15" s="29">
        <v>220012</v>
      </c>
      <c r="Q15" s="23">
        <v>2452060</v>
      </c>
      <c r="R15" s="29">
        <v>1308397</v>
      </c>
      <c r="S15" s="29">
        <v>754151</v>
      </c>
      <c r="T15" s="29">
        <v>399552</v>
      </c>
      <c r="U15" s="23">
        <v>2316905</v>
      </c>
      <c r="V15" s="29">
        <v>1046872</v>
      </c>
      <c r="W15" s="29">
        <v>595990</v>
      </c>
      <c r="X15" s="29">
        <v>325433</v>
      </c>
      <c r="Y15" s="23">
        <v>2462668</v>
      </c>
    </row>
    <row r="16" spans="1:25" ht="14.25" thickTop="1">
      <c r="A16" s="6" t="s">
        <v>119</v>
      </c>
      <c r="B16" s="28">
        <v>2908</v>
      </c>
      <c r="C16" s="28">
        <v>2005</v>
      </c>
      <c r="D16" s="28">
        <v>873</v>
      </c>
      <c r="E16" s="22">
        <v>5435</v>
      </c>
      <c r="F16" s="28">
        <v>4004</v>
      </c>
      <c r="G16" s="28">
        <v>2703</v>
      </c>
      <c r="H16" s="28">
        <v>1209</v>
      </c>
      <c r="I16" s="22">
        <v>6458</v>
      </c>
      <c r="J16" s="28">
        <v>4945</v>
      </c>
      <c r="K16" s="28">
        <v>3450</v>
      </c>
      <c r="L16" s="28">
        <v>1695</v>
      </c>
      <c r="M16" s="22">
        <v>9790</v>
      </c>
      <c r="N16" s="28">
        <v>7655</v>
      </c>
      <c r="O16" s="28">
        <v>5366</v>
      </c>
      <c r="P16" s="28">
        <v>2462</v>
      </c>
      <c r="Q16" s="22">
        <v>17086</v>
      </c>
      <c r="R16" s="28">
        <v>13563</v>
      </c>
      <c r="S16" s="28">
        <v>9708</v>
      </c>
      <c r="T16" s="28">
        <v>5066</v>
      </c>
      <c r="U16" s="22">
        <v>31942</v>
      </c>
      <c r="V16" s="28">
        <v>23515</v>
      </c>
      <c r="W16" s="28">
        <v>16314</v>
      </c>
      <c r="X16" s="28">
        <v>6915</v>
      </c>
      <c r="Y16" s="22">
        <v>29927</v>
      </c>
    </row>
    <row r="17" spans="1:25" ht="13.5">
      <c r="A17" s="6" t="s">
        <v>16</v>
      </c>
      <c r="B17" s="28">
        <v>1889</v>
      </c>
      <c r="C17" s="28">
        <v>1165</v>
      </c>
      <c r="D17" s="28">
        <v>1165</v>
      </c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>
        <v>226</v>
      </c>
      <c r="R17" s="28">
        <v>3</v>
      </c>
      <c r="S17" s="28">
        <v>3</v>
      </c>
      <c r="T17" s="28"/>
      <c r="U17" s="22">
        <v>806</v>
      </c>
      <c r="V17" s="28">
        <v>403</v>
      </c>
      <c r="W17" s="28">
        <v>253</v>
      </c>
      <c r="X17" s="28"/>
      <c r="Y17" s="22">
        <v>711</v>
      </c>
    </row>
    <row r="18" spans="1:25" ht="13.5">
      <c r="A18" s="6" t="s">
        <v>121</v>
      </c>
      <c r="B18" s="28">
        <v>47172</v>
      </c>
      <c r="C18" s="28">
        <v>32308</v>
      </c>
      <c r="D18" s="28">
        <v>14173</v>
      </c>
      <c r="E18" s="22">
        <v>48294</v>
      </c>
      <c r="F18" s="28">
        <v>39054</v>
      </c>
      <c r="G18" s="28">
        <v>22615</v>
      </c>
      <c r="H18" s="28">
        <v>8960</v>
      </c>
      <c r="I18" s="22">
        <v>32460</v>
      </c>
      <c r="J18" s="28">
        <v>27325</v>
      </c>
      <c r="K18" s="28">
        <v>16179</v>
      </c>
      <c r="L18" s="28">
        <v>6218</v>
      </c>
      <c r="M18" s="22">
        <v>22720</v>
      </c>
      <c r="N18" s="28">
        <v>15848</v>
      </c>
      <c r="O18" s="28">
        <v>7654</v>
      </c>
      <c r="P18" s="28">
        <v>3074</v>
      </c>
      <c r="Q18" s="22">
        <v>23057</v>
      </c>
      <c r="R18" s="28">
        <v>20488</v>
      </c>
      <c r="S18" s="28">
        <v>12935</v>
      </c>
      <c r="T18" s="28">
        <v>7331</v>
      </c>
      <c r="U18" s="22">
        <v>31908</v>
      </c>
      <c r="V18" s="28">
        <v>24095</v>
      </c>
      <c r="W18" s="28">
        <v>17519</v>
      </c>
      <c r="X18" s="28">
        <v>9114</v>
      </c>
      <c r="Y18" s="22">
        <v>32261</v>
      </c>
    </row>
    <row r="19" spans="1:25" ht="13.5">
      <c r="A19" s="6" t="s">
        <v>122</v>
      </c>
      <c r="B19" s="28">
        <v>10652</v>
      </c>
      <c r="C19" s="28">
        <v>4337</v>
      </c>
      <c r="D19" s="28">
        <v>1632</v>
      </c>
      <c r="E19" s="22">
        <v>12754</v>
      </c>
      <c r="F19" s="28">
        <v>9880</v>
      </c>
      <c r="G19" s="28">
        <v>4657</v>
      </c>
      <c r="H19" s="28">
        <v>1798</v>
      </c>
      <c r="I19" s="22">
        <v>14050</v>
      </c>
      <c r="J19" s="28">
        <v>11624</v>
      </c>
      <c r="K19" s="28">
        <v>3599</v>
      </c>
      <c r="L19" s="28">
        <v>1140</v>
      </c>
      <c r="M19" s="22">
        <v>13112</v>
      </c>
      <c r="N19" s="28">
        <v>12302</v>
      </c>
      <c r="O19" s="28">
        <v>6848</v>
      </c>
      <c r="P19" s="28">
        <v>6093</v>
      </c>
      <c r="Q19" s="22">
        <v>11344</v>
      </c>
      <c r="R19" s="28">
        <v>7793</v>
      </c>
      <c r="S19" s="28">
        <v>3161</v>
      </c>
      <c r="T19" s="28">
        <v>1464</v>
      </c>
      <c r="U19" s="22">
        <v>12315</v>
      </c>
      <c r="V19" s="28">
        <v>10666</v>
      </c>
      <c r="W19" s="28">
        <v>5760</v>
      </c>
      <c r="X19" s="28">
        <v>1561</v>
      </c>
      <c r="Y19" s="22">
        <v>8828</v>
      </c>
    </row>
    <row r="20" spans="1:25" ht="13.5">
      <c r="A20" s="6" t="s">
        <v>123</v>
      </c>
      <c r="B20" s="28">
        <v>62622</v>
      </c>
      <c r="C20" s="28">
        <v>39816</v>
      </c>
      <c r="D20" s="28">
        <v>17843</v>
      </c>
      <c r="E20" s="22">
        <v>66484</v>
      </c>
      <c r="F20" s="28">
        <v>52939</v>
      </c>
      <c r="G20" s="28">
        <v>29976</v>
      </c>
      <c r="H20" s="28">
        <v>11968</v>
      </c>
      <c r="I20" s="22">
        <v>52969</v>
      </c>
      <c r="J20" s="28">
        <v>43895</v>
      </c>
      <c r="K20" s="28">
        <v>23229</v>
      </c>
      <c r="L20" s="28">
        <v>9054</v>
      </c>
      <c r="M20" s="22">
        <v>45623</v>
      </c>
      <c r="N20" s="28">
        <v>35806</v>
      </c>
      <c r="O20" s="28">
        <v>19869</v>
      </c>
      <c r="P20" s="28">
        <v>11631</v>
      </c>
      <c r="Q20" s="22">
        <v>51715</v>
      </c>
      <c r="R20" s="28">
        <v>41848</v>
      </c>
      <c r="S20" s="28">
        <v>25808</v>
      </c>
      <c r="T20" s="28">
        <v>13862</v>
      </c>
      <c r="U20" s="22">
        <v>104260</v>
      </c>
      <c r="V20" s="28">
        <v>85968</v>
      </c>
      <c r="W20" s="28">
        <v>58794</v>
      </c>
      <c r="X20" s="28">
        <v>17591</v>
      </c>
      <c r="Y20" s="22">
        <v>71728</v>
      </c>
    </row>
    <row r="21" spans="1:25" ht="13.5">
      <c r="A21" s="6" t="s">
        <v>125</v>
      </c>
      <c r="B21" s="28">
        <v>1468</v>
      </c>
      <c r="C21" s="28">
        <v>1192</v>
      </c>
      <c r="D21" s="28">
        <v>292</v>
      </c>
      <c r="E21" s="22">
        <v>2677</v>
      </c>
      <c r="F21" s="28">
        <v>1763</v>
      </c>
      <c r="G21" s="28">
        <v>1478</v>
      </c>
      <c r="H21" s="28">
        <v>571</v>
      </c>
      <c r="I21" s="22">
        <v>4050</v>
      </c>
      <c r="J21" s="28">
        <v>2505</v>
      </c>
      <c r="K21" s="28">
        <v>2205</v>
      </c>
      <c r="L21" s="28">
        <v>306</v>
      </c>
      <c r="M21" s="22">
        <v>5074</v>
      </c>
      <c r="N21" s="28">
        <v>6907</v>
      </c>
      <c r="O21" s="28">
        <v>1289</v>
      </c>
      <c r="P21" s="28">
        <v>364</v>
      </c>
      <c r="Q21" s="22">
        <v>6355</v>
      </c>
      <c r="R21" s="28">
        <v>4201</v>
      </c>
      <c r="S21" s="28">
        <v>3888</v>
      </c>
      <c r="T21" s="28">
        <v>1543</v>
      </c>
      <c r="U21" s="22">
        <v>5169</v>
      </c>
      <c r="V21" s="28">
        <v>2005</v>
      </c>
      <c r="W21" s="28">
        <v>1606</v>
      </c>
      <c r="X21" s="28">
        <v>496</v>
      </c>
      <c r="Y21" s="22">
        <v>5998</v>
      </c>
    </row>
    <row r="22" spans="1:25" ht="13.5">
      <c r="A22" s="6" t="s">
        <v>126</v>
      </c>
      <c r="B22" s="28">
        <v>1468</v>
      </c>
      <c r="C22" s="28">
        <v>1192</v>
      </c>
      <c r="D22" s="28">
        <v>292</v>
      </c>
      <c r="E22" s="22">
        <v>2677</v>
      </c>
      <c r="F22" s="28">
        <v>1763</v>
      </c>
      <c r="G22" s="28">
        <v>1478</v>
      </c>
      <c r="H22" s="28">
        <v>571</v>
      </c>
      <c r="I22" s="22">
        <v>4393</v>
      </c>
      <c r="J22" s="28">
        <v>2848</v>
      </c>
      <c r="K22" s="28">
        <v>2548</v>
      </c>
      <c r="L22" s="28">
        <v>649</v>
      </c>
      <c r="M22" s="22">
        <v>40147</v>
      </c>
      <c r="N22" s="28">
        <v>10443</v>
      </c>
      <c r="O22" s="28">
        <v>4028</v>
      </c>
      <c r="P22" s="28">
        <v>778</v>
      </c>
      <c r="Q22" s="22">
        <v>7206</v>
      </c>
      <c r="R22" s="28">
        <v>5840</v>
      </c>
      <c r="S22" s="28">
        <v>5279</v>
      </c>
      <c r="T22" s="28">
        <v>1626</v>
      </c>
      <c r="U22" s="22">
        <v>5236</v>
      </c>
      <c r="V22" s="28">
        <v>3067</v>
      </c>
      <c r="W22" s="28">
        <v>2657</v>
      </c>
      <c r="X22" s="28">
        <v>530</v>
      </c>
      <c r="Y22" s="22">
        <v>6379</v>
      </c>
    </row>
    <row r="23" spans="1:25" ht="14.25" thickBot="1">
      <c r="A23" s="25" t="s">
        <v>127</v>
      </c>
      <c r="B23" s="29">
        <v>1452356</v>
      </c>
      <c r="C23" s="29">
        <v>1150623</v>
      </c>
      <c r="D23" s="29">
        <v>485106</v>
      </c>
      <c r="E23" s="23">
        <v>2672407</v>
      </c>
      <c r="F23" s="29">
        <v>2265404</v>
      </c>
      <c r="G23" s="29">
        <v>1631487</v>
      </c>
      <c r="H23" s="29">
        <v>659370</v>
      </c>
      <c r="I23" s="23">
        <v>2952953</v>
      </c>
      <c r="J23" s="29">
        <v>2166114</v>
      </c>
      <c r="K23" s="29">
        <v>1579142</v>
      </c>
      <c r="L23" s="29">
        <v>568159</v>
      </c>
      <c r="M23" s="23">
        <v>2236706</v>
      </c>
      <c r="N23" s="29">
        <v>1456156</v>
      </c>
      <c r="O23" s="29">
        <v>882866</v>
      </c>
      <c r="P23" s="29">
        <v>230865</v>
      </c>
      <c r="Q23" s="23">
        <v>2496569</v>
      </c>
      <c r="R23" s="29">
        <v>1344405</v>
      </c>
      <c r="S23" s="29">
        <v>774680</v>
      </c>
      <c r="T23" s="29">
        <v>411788</v>
      </c>
      <c r="U23" s="23">
        <v>2415929</v>
      </c>
      <c r="V23" s="29">
        <v>1129773</v>
      </c>
      <c r="W23" s="29">
        <v>652127</v>
      </c>
      <c r="X23" s="29">
        <v>342494</v>
      </c>
      <c r="Y23" s="23">
        <v>2528017</v>
      </c>
    </row>
    <row r="24" spans="1:25" ht="14.25" thickTop="1">
      <c r="A24" s="6" t="s">
        <v>128</v>
      </c>
      <c r="B24" s="28">
        <v>4115</v>
      </c>
      <c r="C24" s="28">
        <v>4102</v>
      </c>
      <c r="D24" s="28">
        <v>4</v>
      </c>
      <c r="E24" s="22">
        <v>12440</v>
      </c>
      <c r="F24" s="28">
        <v>12433</v>
      </c>
      <c r="G24" s="28">
        <v>7052</v>
      </c>
      <c r="H24" s="28">
        <v>2692</v>
      </c>
      <c r="I24" s="22">
        <v>1204</v>
      </c>
      <c r="J24" s="28">
        <v>1184</v>
      </c>
      <c r="K24" s="28">
        <v>1184</v>
      </c>
      <c r="L24" s="28">
        <v>208</v>
      </c>
      <c r="M24" s="22">
        <v>9262</v>
      </c>
      <c r="N24" s="28">
        <v>6385</v>
      </c>
      <c r="O24" s="28">
        <v>3210</v>
      </c>
      <c r="P24" s="28"/>
      <c r="Q24" s="22">
        <v>8647</v>
      </c>
      <c r="R24" s="28">
        <v>1854</v>
      </c>
      <c r="S24" s="28">
        <v>1506</v>
      </c>
      <c r="T24" s="28">
        <v>1506</v>
      </c>
      <c r="U24" s="22">
        <v>13541</v>
      </c>
      <c r="V24" s="28">
        <v>13030</v>
      </c>
      <c r="W24" s="28">
        <v>11517</v>
      </c>
      <c r="X24" s="28">
        <v>533</v>
      </c>
      <c r="Y24" s="22">
        <v>5420</v>
      </c>
    </row>
    <row r="25" spans="1:25" ht="13.5">
      <c r="A25" s="6" t="s">
        <v>131</v>
      </c>
      <c r="B25" s="28">
        <v>4115</v>
      </c>
      <c r="C25" s="28">
        <v>4102</v>
      </c>
      <c r="D25" s="28">
        <v>4</v>
      </c>
      <c r="E25" s="22">
        <v>1060506</v>
      </c>
      <c r="F25" s="28">
        <v>12433</v>
      </c>
      <c r="G25" s="28">
        <v>7052</v>
      </c>
      <c r="H25" s="28">
        <v>2692</v>
      </c>
      <c r="I25" s="22">
        <v>8289</v>
      </c>
      <c r="J25" s="28">
        <v>8269</v>
      </c>
      <c r="K25" s="28">
        <v>8389</v>
      </c>
      <c r="L25" s="28">
        <v>7305</v>
      </c>
      <c r="M25" s="22">
        <v>211468</v>
      </c>
      <c r="N25" s="28">
        <v>166490</v>
      </c>
      <c r="O25" s="28">
        <v>163315</v>
      </c>
      <c r="P25" s="28">
        <v>160104</v>
      </c>
      <c r="Q25" s="22">
        <v>40777</v>
      </c>
      <c r="R25" s="28">
        <v>1854</v>
      </c>
      <c r="S25" s="28">
        <v>1506</v>
      </c>
      <c r="T25" s="28">
        <v>1506</v>
      </c>
      <c r="U25" s="22">
        <v>133000</v>
      </c>
      <c r="V25" s="28">
        <v>75623</v>
      </c>
      <c r="W25" s="28">
        <v>70596</v>
      </c>
      <c r="X25" s="28">
        <v>34066</v>
      </c>
      <c r="Y25" s="22">
        <v>23881</v>
      </c>
    </row>
    <row r="26" spans="1:25" ht="13.5">
      <c r="A26" s="7" t="s">
        <v>132</v>
      </c>
      <c r="B26" s="28">
        <v>1448241</v>
      </c>
      <c r="C26" s="28">
        <v>1146520</v>
      </c>
      <c r="D26" s="28">
        <v>485101</v>
      </c>
      <c r="E26" s="22">
        <v>1611901</v>
      </c>
      <c r="F26" s="28">
        <v>2252971</v>
      </c>
      <c r="G26" s="28">
        <v>1624434</v>
      </c>
      <c r="H26" s="28">
        <v>656677</v>
      </c>
      <c r="I26" s="22">
        <v>2944664</v>
      </c>
      <c r="J26" s="28">
        <v>2157844</v>
      </c>
      <c r="K26" s="28">
        <v>1570752</v>
      </c>
      <c r="L26" s="28">
        <v>560853</v>
      </c>
      <c r="M26" s="22">
        <v>2046709</v>
      </c>
      <c r="N26" s="28">
        <v>1311137</v>
      </c>
      <c r="O26" s="28">
        <v>741022</v>
      </c>
      <c r="P26" s="28">
        <v>92232</v>
      </c>
      <c r="Q26" s="22">
        <v>2456351</v>
      </c>
      <c r="R26" s="28">
        <v>1344603</v>
      </c>
      <c r="S26" s="28">
        <v>775226</v>
      </c>
      <c r="T26" s="28">
        <v>412492</v>
      </c>
      <c r="U26" s="22">
        <v>2285771</v>
      </c>
      <c r="V26" s="28">
        <v>1056655</v>
      </c>
      <c r="W26" s="28">
        <v>584036</v>
      </c>
      <c r="X26" s="28">
        <v>310934</v>
      </c>
      <c r="Y26" s="22">
        <v>2504463</v>
      </c>
    </row>
    <row r="27" spans="1:25" ht="13.5">
      <c r="A27" s="7" t="s">
        <v>133</v>
      </c>
      <c r="B27" s="28">
        <v>559395</v>
      </c>
      <c r="C27" s="28">
        <v>480050</v>
      </c>
      <c r="D27" s="28">
        <v>225802</v>
      </c>
      <c r="E27" s="22">
        <v>1028996</v>
      </c>
      <c r="F27" s="28">
        <v>868168</v>
      </c>
      <c r="G27" s="28">
        <v>661018</v>
      </c>
      <c r="H27" s="28">
        <v>271644</v>
      </c>
      <c r="I27" s="22">
        <v>1250948</v>
      </c>
      <c r="J27" s="28">
        <v>913803</v>
      </c>
      <c r="K27" s="28">
        <v>714417</v>
      </c>
      <c r="L27" s="28">
        <v>275639</v>
      </c>
      <c r="M27" s="22">
        <v>917327</v>
      </c>
      <c r="N27" s="28">
        <v>568346</v>
      </c>
      <c r="O27" s="28">
        <v>364603</v>
      </c>
      <c r="P27" s="28">
        <v>110226</v>
      </c>
      <c r="Q27" s="22">
        <v>1086705</v>
      </c>
      <c r="R27" s="28">
        <v>599977</v>
      </c>
      <c r="S27" s="28">
        <v>364730</v>
      </c>
      <c r="T27" s="28">
        <v>228376</v>
      </c>
      <c r="U27" s="22">
        <v>1032415</v>
      </c>
      <c r="V27" s="28">
        <v>472688</v>
      </c>
      <c r="W27" s="28">
        <v>279032</v>
      </c>
      <c r="X27" s="28">
        <v>173092</v>
      </c>
      <c r="Y27" s="22">
        <v>1102429</v>
      </c>
    </row>
    <row r="28" spans="1:25" ht="13.5">
      <c r="A28" s="7" t="s">
        <v>134</v>
      </c>
      <c r="B28" s="28">
        <v>13394</v>
      </c>
      <c r="C28" s="28">
        <v>-32834</v>
      </c>
      <c r="D28" s="28">
        <v>-40099</v>
      </c>
      <c r="E28" s="22">
        <v>21410</v>
      </c>
      <c r="F28" s="28">
        <v>7024</v>
      </c>
      <c r="G28" s="28">
        <v>-34925</v>
      </c>
      <c r="H28" s="28">
        <v>-22920</v>
      </c>
      <c r="I28" s="22">
        <v>18637</v>
      </c>
      <c r="J28" s="28">
        <v>-852</v>
      </c>
      <c r="K28" s="28">
        <v>-69039</v>
      </c>
      <c r="L28" s="28">
        <v>-46081</v>
      </c>
      <c r="M28" s="22">
        <v>-90421</v>
      </c>
      <c r="N28" s="28">
        <v>-64670</v>
      </c>
      <c r="O28" s="28">
        <v>-98456</v>
      </c>
      <c r="P28" s="28">
        <v>-118439</v>
      </c>
      <c r="Q28" s="22">
        <v>11324</v>
      </c>
      <c r="R28" s="28">
        <v>5109</v>
      </c>
      <c r="S28" s="28">
        <v>-7941</v>
      </c>
      <c r="T28" s="28">
        <v>-43293</v>
      </c>
      <c r="U28" s="22">
        <v>904</v>
      </c>
      <c r="V28" s="28">
        <v>13691</v>
      </c>
      <c r="W28" s="28">
        <v>-11782</v>
      </c>
      <c r="X28" s="28">
        <v>-33115</v>
      </c>
      <c r="Y28" s="22">
        <v>-36204</v>
      </c>
    </row>
    <row r="29" spans="1:25" ht="13.5">
      <c r="A29" s="7" t="s">
        <v>135</v>
      </c>
      <c r="B29" s="28">
        <v>572789</v>
      </c>
      <c r="C29" s="28">
        <v>447215</v>
      </c>
      <c r="D29" s="28">
        <v>185702</v>
      </c>
      <c r="E29" s="22">
        <v>1050407</v>
      </c>
      <c r="F29" s="28">
        <v>875193</v>
      </c>
      <c r="G29" s="28">
        <v>626092</v>
      </c>
      <c r="H29" s="28">
        <v>248723</v>
      </c>
      <c r="I29" s="22">
        <v>1269586</v>
      </c>
      <c r="J29" s="28">
        <v>912950</v>
      </c>
      <c r="K29" s="28">
        <v>645378</v>
      </c>
      <c r="L29" s="28">
        <v>229558</v>
      </c>
      <c r="M29" s="22">
        <v>826905</v>
      </c>
      <c r="N29" s="28">
        <v>503675</v>
      </c>
      <c r="O29" s="28">
        <v>266146</v>
      </c>
      <c r="P29" s="28">
        <v>-8213</v>
      </c>
      <c r="Q29" s="22">
        <v>1098030</v>
      </c>
      <c r="R29" s="28">
        <v>605086</v>
      </c>
      <c r="S29" s="28">
        <v>356788</v>
      </c>
      <c r="T29" s="28">
        <v>185082</v>
      </c>
      <c r="U29" s="22">
        <v>1033320</v>
      </c>
      <c r="V29" s="28">
        <v>486380</v>
      </c>
      <c r="W29" s="28">
        <v>267250</v>
      </c>
      <c r="X29" s="28">
        <v>139977</v>
      </c>
      <c r="Y29" s="22">
        <v>1066224</v>
      </c>
    </row>
    <row r="30" spans="1:25" ht="13.5">
      <c r="A30" s="7" t="s">
        <v>17</v>
      </c>
      <c r="B30" s="28">
        <v>875451</v>
      </c>
      <c r="C30" s="28">
        <v>699305</v>
      </c>
      <c r="D30" s="28">
        <v>299399</v>
      </c>
      <c r="E30" s="22">
        <v>561493</v>
      </c>
      <c r="F30" s="28">
        <v>1377778</v>
      </c>
      <c r="G30" s="28">
        <v>998342</v>
      </c>
      <c r="H30" s="28">
        <v>407953</v>
      </c>
      <c r="I30" s="22">
        <v>1675077</v>
      </c>
      <c r="J30" s="28">
        <v>1244894</v>
      </c>
      <c r="K30" s="28">
        <v>925374</v>
      </c>
      <c r="L30" s="28">
        <v>331295</v>
      </c>
      <c r="M30" s="22">
        <v>1219804</v>
      </c>
      <c r="N30" s="28">
        <v>807461</v>
      </c>
      <c r="O30" s="28">
        <v>474876</v>
      </c>
      <c r="P30" s="28">
        <v>100445</v>
      </c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4.25" thickBot="1">
      <c r="A31" s="7" t="s">
        <v>136</v>
      </c>
      <c r="B31" s="28">
        <v>875451</v>
      </c>
      <c r="C31" s="28">
        <v>699305</v>
      </c>
      <c r="D31" s="28">
        <v>299399</v>
      </c>
      <c r="E31" s="22">
        <v>561493</v>
      </c>
      <c r="F31" s="28">
        <v>1377778</v>
      </c>
      <c r="G31" s="28">
        <v>998342</v>
      </c>
      <c r="H31" s="28">
        <v>407953</v>
      </c>
      <c r="I31" s="22">
        <v>1675077</v>
      </c>
      <c r="J31" s="28">
        <v>1244894</v>
      </c>
      <c r="K31" s="28">
        <v>925374</v>
      </c>
      <c r="L31" s="28">
        <v>331295</v>
      </c>
      <c r="M31" s="22">
        <v>1220042</v>
      </c>
      <c r="N31" s="28">
        <v>807699</v>
      </c>
      <c r="O31" s="28">
        <v>475114</v>
      </c>
      <c r="P31" s="28">
        <v>100683</v>
      </c>
      <c r="Q31" s="22">
        <v>1359693</v>
      </c>
      <c r="R31" s="28">
        <v>740515</v>
      </c>
      <c r="S31" s="28">
        <v>419301</v>
      </c>
      <c r="T31" s="28">
        <v>227864</v>
      </c>
      <c r="U31" s="22">
        <v>1252845</v>
      </c>
      <c r="V31" s="28">
        <v>570641</v>
      </c>
      <c r="W31" s="28">
        <v>316848</v>
      </c>
      <c r="X31" s="28">
        <v>171142</v>
      </c>
      <c r="Y31" s="22">
        <v>1438178</v>
      </c>
    </row>
    <row r="32" spans="1:25" ht="14.25" thickTop="1">
      <c r="A32" s="8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4" ht="13.5">
      <c r="A34" s="20" t="s">
        <v>100</v>
      </c>
    </row>
    <row r="35" ht="13.5">
      <c r="A35" s="20" t="s">
        <v>101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4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96</v>
      </c>
      <c r="B2" s="14">
        <v>7615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97</v>
      </c>
      <c r="B3" s="1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19</v>
      </c>
      <c r="B4" s="15" t="str">
        <f>HYPERLINK("http://www.kabupro.jp/mark/20131101/S10009VS.htm","四半期報告書")</f>
        <v>四半期報告書</v>
      </c>
      <c r="C4" s="15" t="str">
        <f>HYPERLINK("http://www.kabupro.jp/mark/20130626/S000DOWT.htm","有価証券報告書")</f>
        <v>有価証券報告書</v>
      </c>
      <c r="D4" s="15" t="str">
        <f>HYPERLINK("http://www.kabupro.jp/mark/20131101/S10009VS.htm","四半期報告書")</f>
        <v>四半期報告書</v>
      </c>
      <c r="E4" s="15" t="str">
        <f>HYPERLINK("http://www.kabupro.jp/mark/20130626/S000DOWT.htm","有価証券報告書")</f>
        <v>有価証券報告書</v>
      </c>
      <c r="F4" s="15" t="str">
        <f>HYPERLINK("http://www.kabupro.jp/mark/20121102/S000C4PZ.htm","四半期報告書")</f>
        <v>四半期報告書</v>
      </c>
      <c r="G4" s="15" t="str">
        <f>HYPERLINK("http://www.kabupro.jp/mark/20120620/S000B1MP.htm","有価証券報告書")</f>
        <v>有価証券報告書</v>
      </c>
      <c r="H4" s="15" t="str">
        <f>HYPERLINK("http://www.kabupro.jp/mark/20110207/S0007O1S.htm","四半期報告書")</f>
        <v>四半期報告書</v>
      </c>
      <c r="I4" s="15" t="str">
        <f>HYPERLINK("http://www.kabupro.jp/mark/20111104/S0009L7J.htm","四半期報告書")</f>
        <v>四半期報告書</v>
      </c>
      <c r="J4" s="15" t="str">
        <f>HYPERLINK("http://www.kabupro.jp/mark/20100805/S0006GA1.htm","四半期報告書")</f>
        <v>四半期報告書</v>
      </c>
      <c r="K4" s="15" t="str">
        <f>HYPERLINK("http://www.kabupro.jp/mark/20110623/S0008JG8.htm","有価証券報告書")</f>
        <v>有価証券報告書</v>
      </c>
      <c r="L4" s="15" t="str">
        <f>HYPERLINK("http://www.kabupro.jp/mark/20110207/S0007O1S.htm","四半期報告書")</f>
        <v>四半期報告書</v>
      </c>
      <c r="M4" s="15" t="str">
        <f>HYPERLINK("http://www.kabupro.jp/mark/20101108/S00071S1.htm","四半期報告書")</f>
        <v>四半期報告書</v>
      </c>
      <c r="N4" s="15" t="str">
        <f>HYPERLINK("http://www.kabupro.jp/mark/20100805/S0006GA1.htm","四半期報告書")</f>
        <v>四半期報告書</v>
      </c>
      <c r="O4" s="15" t="str">
        <f>HYPERLINK("http://www.kabupro.jp/mark/20100624/S000609U.htm","有価証券報告書")</f>
        <v>有価証券報告書</v>
      </c>
      <c r="P4" s="15" t="str">
        <f>HYPERLINK("http://www.kabupro.jp/mark/20100205/S000519X.htm","四半期報告書")</f>
        <v>四半期報告書</v>
      </c>
      <c r="Q4" s="15" t="str">
        <f>HYPERLINK("http://www.kabupro.jp/mark/20091105/S0004FP4.htm","四半期報告書")</f>
        <v>四半期報告書</v>
      </c>
      <c r="R4" s="15" t="str">
        <f>HYPERLINK("http://www.kabupro.jp/mark/20090805/S0003SHA.htm","四半期報告書")</f>
        <v>四半期報告書</v>
      </c>
      <c r="S4" s="15" t="str">
        <f>HYPERLINK("http://www.kabupro.jp/mark/20090625/S0003D6D.htm","有価証券報告書")</f>
        <v>有価証券報告書</v>
      </c>
    </row>
    <row r="5" spans="1:19" ht="14.25" thickBot="1">
      <c r="A5" s="11" t="s">
        <v>20</v>
      </c>
      <c r="B5" s="1" t="s">
        <v>141</v>
      </c>
      <c r="C5" s="1" t="s">
        <v>26</v>
      </c>
      <c r="D5" s="1" t="s">
        <v>141</v>
      </c>
      <c r="E5" s="1" t="s">
        <v>26</v>
      </c>
      <c r="F5" s="1" t="s">
        <v>147</v>
      </c>
      <c r="G5" s="1" t="s">
        <v>30</v>
      </c>
      <c r="H5" s="1" t="s">
        <v>157</v>
      </c>
      <c r="I5" s="1" t="s">
        <v>153</v>
      </c>
      <c r="J5" s="1" t="s">
        <v>161</v>
      </c>
      <c r="K5" s="1" t="s">
        <v>32</v>
      </c>
      <c r="L5" s="1" t="s">
        <v>157</v>
      </c>
      <c r="M5" s="1" t="s">
        <v>159</v>
      </c>
      <c r="N5" s="1" t="s">
        <v>161</v>
      </c>
      <c r="O5" s="1" t="s">
        <v>34</v>
      </c>
      <c r="P5" s="1" t="s">
        <v>163</v>
      </c>
      <c r="Q5" s="1" t="s">
        <v>165</v>
      </c>
      <c r="R5" s="1" t="s">
        <v>167</v>
      </c>
      <c r="S5" s="1" t="s">
        <v>36</v>
      </c>
    </row>
    <row r="6" spans="1:19" ht="15" thickBot="1" thickTop="1">
      <c r="A6" s="10" t="s">
        <v>21</v>
      </c>
      <c r="B6" s="18" t="s">
        <v>15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22</v>
      </c>
      <c r="B7" s="14" t="s">
        <v>179</v>
      </c>
      <c r="C7" s="16" t="s">
        <v>27</v>
      </c>
      <c r="D7" s="14" t="s">
        <v>179</v>
      </c>
      <c r="E7" s="16" t="s">
        <v>27</v>
      </c>
      <c r="F7" s="14" t="s">
        <v>179</v>
      </c>
      <c r="G7" s="16" t="s">
        <v>27</v>
      </c>
      <c r="H7" s="14" t="s">
        <v>179</v>
      </c>
      <c r="I7" s="14" t="s">
        <v>179</v>
      </c>
      <c r="J7" s="14" t="s">
        <v>179</v>
      </c>
      <c r="K7" s="16" t="s">
        <v>27</v>
      </c>
      <c r="L7" s="14" t="s">
        <v>179</v>
      </c>
      <c r="M7" s="14" t="s">
        <v>179</v>
      </c>
      <c r="N7" s="14" t="s">
        <v>179</v>
      </c>
      <c r="O7" s="16" t="s">
        <v>27</v>
      </c>
      <c r="P7" s="14" t="s">
        <v>179</v>
      </c>
      <c r="Q7" s="14" t="s">
        <v>179</v>
      </c>
      <c r="R7" s="14" t="s">
        <v>179</v>
      </c>
      <c r="S7" s="16" t="s">
        <v>27</v>
      </c>
    </row>
    <row r="8" spans="1:19" ht="13.5">
      <c r="A8" s="13" t="s">
        <v>23</v>
      </c>
      <c r="B8" s="1" t="s">
        <v>180</v>
      </c>
      <c r="C8" s="17" t="s">
        <v>102</v>
      </c>
      <c r="D8" s="1" t="s">
        <v>102</v>
      </c>
      <c r="E8" s="17" t="s">
        <v>103</v>
      </c>
      <c r="F8" s="1" t="s">
        <v>103</v>
      </c>
      <c r="G8" s="17" t="s">
        <v>104</v>
      </c>
      <c r="H8" s="1" t="s">
        <v>104</v>
      </c>
      <c r="I8" s="1" t="s">
        <v>104</v>
      </c>
      <c r="J8" s="1" t="s">
        <v>104</v>
      </c>
      <c r="K8" s="17" t="s">
        <v>105</v>
      </c>
      <c r="L8" s="1" t="s">
        <v>105</v>
      </c>
      <c r="M8" s="1" t="s">
        <v>105</v>
      </c>
      <c r="N8" s="1" t="s">
        <v>105</v>
      </c>
      <c r="O8" s="17" t="s">
        <v>106</v>
      </c>
      <c r="P8" s="1" t="s">
        <v>106</v>
      </c>
      <c r="Q8" s="1" t="s">
        <v>106</v>
      </c>
      <c r="R8" s="1" t="s">
        <v>106</v>
      </c>
      <c r="S8" s="17" t="s">
        <v>107</v>
      </c>
    </row>
    <row r="9" spans="1:19" ht="13.5">
      <c r="A9" s="13" t="s">
        <v>24</v>
      </c>
      <c r="B9" s="1" t="s">
        <v>142</v>
      </c>
      <c r="C9" s="17" t="s">
        <v>28</v>
      </c>
      <c r="D9" s="1" t="s">
        <v>148</v>
      </c>
      <c r="E9" s="17" t="s">
        <v>29</v>
      </c>
      <c r="F9" s="1" t="s">
        <v>154</v>
      </c>
      <c r="G9" s="17" t="s">
        <v>31</v>
      </c>
      <c r="H9" s="1" t="s">
        <v>158</v>
      </c>
      <c r="I9" s="1" t="s">
        <v>160</v>
      </c>
      <c r="J9" s="1" t="s">
        <v>162</v>
      </c>
      <c r="K9" s="17" t="s">
        <v>33</v>
      </c>
      <c r="L9" s="1" t="s">
        <v>164</v>
      </c>
      <c r="M9" s="1" t="s">
        <v>166</v>
      </c>
      <c r="N9" s="1" t="s">
        <v>168</v>
      </c>
      <c r="O9" s="17" t="s">
        <v>35</v>
      </c>
      <c r="P9" s="1" t="s">
        <v>170</v>
      </c>
      <c r="Q9" s="1" t="s">
        <v>172</v>
      </c>
      <c r="R9" s="1" t="s">
        <v>174</v>
      </c>
      <c r="S9" s="17" t="s">
        <v>37</v>
      </c>
    </row>
    <row r="10" spans="1:19" ht="14.25" thickBot="1">
      <c r="A10" s="13" t="s">
        <v>25</v>
      </c>
      <c r="B10" s="1" t="s">
        <v>39</v>
      </c>
      <c r="C10" s="17" t="s">
        <v>39</v>
      </c>
      <c r="D10" s="1" t="s">
        <v>39</v>
      </c>
      <c r="E10" s="17" t="s">
        <v>39</v>
      </c>
      <c r="F10" s="1" t="s">
        <v>39</v>
      </c>
      <c r="G10" s="17" t="s">
        <v>39</v>
      </c>
      <c r="H10" s="1" t="s">
        <v>39</v>
      </c>
      <c r="I10" s="1" t="s">
        <v>39</v>
      </c>
      <c r="J10" s="1" t="s">
        <v>39</v>
      </c>
      <c r="K10" s="17" t="s">
        <v>39</v>
      </c>
      <c r="L10" s="1" t="s">
        <v>39</v>
      </c>
      <c r="M10" s="1" t="s">
        <v>39</v>
      </c>
      <c r="N10" s="1" t="s">
        <v>39</v>
      </c>
      <c r="O10" s="17" t="s">
        <v>39</v>
      </c>
      <c r="P10" s="1" t="s">
        <v>39</v>
      </c>
      <c r="Q10" s="1" t="s">
        <v>39</v>
      </c>
      <c r="R10" s="1" t="s">
        <v>39</v>
      </c>
      <c r="S10" s="17" t="s">
        <v>39</v>
      </c>
    </row>
    <row r="11" spans="1:19" ht="14.25" thickTop="1">
      <c r="A11" s="30" t="s">
        <v>132</v>
      </c>
      <c r="B11" s="27">
        <v>1146520</v>
      </c>
      <c r="C11" s="21">
        <v>1611901</v>
      </c>
      <c r="D11" s="27">
        <v>1624434</v>
      </c>
      <c r="E11" s="21">
        <v>2944664</v>
      </c>
      <c r="F11" s="27">
        <v>1570752</v>
      </c>
      <c r="G11" s="21">
        <v>2046709</v>
      </c>
      <c r="H11" s="27">
        <v>1311137</v>
      </c>
      <c r="I11" s="27">
        <v>741022</v>
      </c>
      <c r="J11" s="27">
        <v>92232</v>
      </c>
      <c r="K11" s="21">
        <v>2456351</v>
      </c>
      <c r="L11" s="27">
        <v>1344603</v>
      </c>
      <c r="M11" s="27">
        <v>775226</v>
      </c>
      <c r="N11" s="27">
        <v>412492</v>
      </c>
      <c r="O11" s="21">
        <v>2285771</v>
      </c>
      <c r="P11" s="27">
        <v>1056655</v>
      </c>
      <c r="Q11" s="27">
        <v>584036</v>
      </c>
      <c r="R11" s="27">
        <v>310934</v>
      </c>
      <c r="S11" s="21">
        <v>2504463</v>
      </c>
    </row>
    <row r="12" spans="1:19" ht="13.5">
      <c r="A12" s="6" t="s">
        <v>181</v>
      </c>
      <c r="B12" s="28">
        <v>56474</v>
      </c>
      <c r="C12" s="22">
        <v>121694</v>
      </c>
      <c r="D12" s="28">
        <v>55399</v>
      </c>
      <c r="E12" s="22">
        <v>110468</v>
      </c>
      <c r="F12" s="28">
        <v>55118</v>
      </c>
      <c r="G12" s="22">
        <v>114011</v>
      </c>
      <c r="H12" s="28">
        <v>85025</v>
      </c>
      <c r="I12" s="28">
        <v>54040</v>
      </c>
      <c r="J12" s="28">
        <v>26657</v>
      </c>
      <c r="K12" s="22">
        <v>104898</v>
      </c>
      <c r="L12" s="28">
        <v>76487</v>
      </c>
      <c r="M12" s="28">
        <v>50324</v>
      </c>
      <c r="N12" s="28">
        <v>24450</v>
      </c>
      <c r="O12" s="22">
        <v>106639</v>
      </c>
      <c r="P12" s="28">
        <v>78278</v>
      </c>
      <c r="Q12" s="28">
        <v>50888</v>
      </c>
      <c r="R12" s="28">
        <v>24175</v>
      </c>
      <c r="S12" s="22">
        <v>98961</v>
      </c>
    </row>
    <row r="13" spans="1:19" ht="13.5">
      <c r="A13" s="6" t="s">
        <v>182</v>
      </c>
      <c r="B13" s="28">
        <v>-13000</v>
      </c>
      <c r="C13" s="22">
        <v>6000</v>
      </c>
      <c r="D13" s="28">
        <v>2000</v>
      </c>
      <c r="E13" s="22">
        <v>-1000</v>
      </c>
      <c r="F13" s="28">
        <v>38000</v>
      </c>
      <c r="G13" s="22">
        <v>13000</v>
      </c>
      <c r="H13" s="28">
        <v>-112500</v>
      </c>
      <c r="I13" s="28">
        <v>-1000</v>
      </c>
      <c r="J13" s="28">
        <v>-121500</v>
      </c>
      <c r="K13" s="22">
        <v>23444</v>
      </c>
      <c r="L13" s="28">
        <v>-97555</v>
      </c>
      <c r="M13" s="28">
        <v>-5555</v>
      </c>
      <c r="N13" s="28">
        <v>-110121</v>
      </c>
      <c r="O13" s="22">
        <v>-8049</v>
      </c>
      <c r="P13" s="28">
        <v>-107178</v>
      </c>
      <c r="Q13" s="28">
        <v>-9873</v>
      </c>
      <c r="R13" s="28">
        <v>-113488</v>
      </c>
      <c r="S13" s="22">
        <v>17424</v>
      </c>
    </row>
    <row r="14" spans="1:19" ht="13.5">
      <c r="A14" s="6"/>
      <c r="B14" s="28">
        <v>124200</v>
      </c>
      <c r="C14" s="22">
        <v>-3370</v>
      </c>
      <c r="D14" s="28">
        <v>128250</v>
      </c>
      <c r="E14" s="22">
        <v>-12040</v>
      </c>
      <c r="F14" s="28"/>
      <c r="G14" s="22"/>
      <c r="H14" s="28"/>
      <c r="I14" s="28"/>
      <c r="J14" s="28"/>
      <c r="K14" s="22"/>
      <c r="L14" s="28"/>
      <c r="M14" s="28"/>
      <c r="N14" s="28"/>
      <c r="O14" s="22"/>
      <c r="P14" s="28"/>
      <c r="Q14" s="28"/>
      <c r="R14" s="28"/>
      <c r="S14" s="22"/>
    </row>
    <row r="15" spans="1:19" ht="13.5">
      <c r="A15" s="6" t="s">
        <v>183</v>
      </c>
      <c r="B15" s="28">
        <v>-13800</v>
      </c>
      <c r="C15" s="22">
        <v>-2200</v>
      </c>
      <c r="D15" s="28">
        <v>-16000</v>
      </c>
      <c r="E15" s="22">
        <v>9800</v>
      </c>
      <c r="F15" s="28">
        <v>-6200</v>
      </c>
      <c r="G15" s="22">
        <v>-8800</v>
      </c>
      <c r="H15" s="28">
        <v>-15000</v>
      </c>
      <c r="I15" s="28">
        <v>-15000</v>
      </c>
      <c r="J15" s="28">
        <v>-15000</v>
      </c>
      <c r="K15" s="22">
        <v>7600</v>
      </c>
      <c r="L15" s="28">
        <v>-7400</v>
      </c>
      <c r="M15" s="28">
        <v>-7400</v>
      </c>
      <c r="N15" s="28">
        <v>-7400</v>
      </c>
      <c r="O15" s="22">
        <v>2000</v>
      </c>
      <c r="P15" s="28">
        <v>-5400</v>
      </c>
      <c r="Q15" s="28">
        <v>-5400</v>
      </c>
      <c r="R15" s="28">
        <v>-5400</v>
      </c>
      <c r="S15" s="22">
        <v>-20500</v>
      </c>
    </row>
    <row r="16" spans="1:19" ht="13.5">
      <c r="A16" s="6" t="s">
        <v>184</v>
      </c>
      <c r="B16" s="28">
        <v>-3170</v>
      </c>
      <c r="C16" s="22">
        <v>-5435</v>
      </c>
      <c r="D16" s="28">
        <v>-2703</v>
      </c>
      <c r="E16" s="22">
        <v>-6458</v>
      </c>
      <c r="F16" s="28">
        <v>-3450</v>
      </c>
      <c r="G16" s="22">
        <v>-9790</v>
      </c>
      <c r="H16" s="28">
        <v>-7655</v>
      </c>
      <c r="I16" s="28">
        <v>-5366</v>
      </c>
      <c r="J16" s="28">
        <v>-2462</v>
      </c>
      <c r="K16" s="22">
        <v>-17313</v>
      </c>
      <c r="L16" s="28">
        <v>-13566</v>
      </c>
      <c r="M16" s="28">
        <v>-9712</v>
      </c>
      <c r="N16" s="28">
        <v>-5066</v>
      </c>
      <c r="O16" s="22">
        <v>-32748</v>
      </c>
      <c r="P16" s="28">
        <v>-23918</v>
      </c>
      <c r="Q16" s="28">
        <v>-16567</v>
      </c>
      <c r="R16" s="28">
        <v>-6915</v>
      </c>
      <c r="S16" s="22">
        <v>-30638</v>
      </c>
    </row>
    <row r="17" spans="1:19" ht="13.5">
      <c r="A17" s="6" t="s">
        <v>185</v>
      </c>
      <c r="B17" s="28">
        <v>4102</v>
      </c>
      <c r="C17" s="22">
        <v>8521</v>
      </c>
      <c r="D17" s="28">
        <v>7052</v>
      </c>
      <c r="E17" s="22">
        <v>1174</v>
      </c>
      <c r="F17" s="28">
        <v>1154</v>
      </c>
      <c r="G17" s="22">
        <v>9262</v>
      </c>
      <c r="H17" s="28">
        <v>6385</v>
      </c>
      <c r="I17" s="28">
        <v>3210</v>
      </c>
      <c r="J17" s="28"/>
      <c r="K17" s="22">
        <v>8647</v>
      </c>
      <c r="L17" s="28">
        <v>1854</v>
      </c>
      <c r="M17" s="28">
        <v>1506</v>
      </c>
      <c r="N17" s="28">
        <v>1506</v>
      </c>
      <c r="O17" s="22">
        <v>13541</v>
      </c>
      <c r="P17" s="28">
        <v>13030</v>
      </c>
      <c r="Q17" s="28">
        <v>11517</v>
      </c>
      <c r="R17" s="28">
        <v>533</v>
      </c>
      <c r="S17" s="22">
        <v>5420</v>
      </c>
    </row>
    <row r="18" spans="1:19" ht="13.5">
      <c r="A18" s="6" t="s">
        <v>186</v>
      </c>
      <c r="B18" s="28">
        <v>-154922</v>
      </c>
      <c r="C18" s="22">
        <v>-316727</v>
      </c>
      <c r="D18" s="28">
        <v>-267843</v>
      </c>
      <c r="E18" s="22">
        <v>-597314</v>
      </c>
      <c r="F18" s="28">
        <v>-222228</v>
      </c>
      <c r="G18" s="22">
        <v>-182220</v>
      </c>
      <c r="H18" s="28">
        <v>98350</v>
      </c>
      <c r="I18" s="28">
        <v>146397</v>
      </c>
      <c r="J18" s="28">
        <v>389509</v>
      </c>
      <c r="K18" s="22">
        <v>-94308</v>
      </c>
      <c r="L18" s="28">
        <v>584425</v>
      </c>
      <c r="M18" s="28">
        <v>542113</v>
      </c>
      <c r="N18" s="28">
        <v>404280</v>
      </c>
      <c r="O18" s="22">
        <v>-106413</v>
      </c>
      <c r="P18" s="28">
        <v>385041</v>
      </c>
      <c r="Q18" s="28">
        <v>557631</v>
      </c>
      <c r="R18" s="28">
        <v>437434</v>
      </c>
      <c r="S18" s="22">
        <v>-617283</v>
      </c>
    </row>
    <row r="19" spans="1:19" ht="13.5">
      <c r="A19" s="6" t="s">
        <v>187</v>
      </c>
      <c r="B19" s="28">
        <v>211413</v>
      </c>
      <c r="C19" s="22">
        <v>-12641</v>
      </c>
      <c r="D19" s="28">
        <v>147571</v>
      </c>
      <c r="E19" s="22">
        <v>67983</v>
      </c>
      <c r="F19" s="28">
        <v>126442</v>
      </c>
      <c r="G19" s="22">
        <v>-124122</v>
      </c>
      <c r="H19" s="28">
        <v>-200240</v>
      </c>
      <c r="I19" s="28">
        <v>-46159</v>
      </c>
      <c r="J19" s="28">
        <v>1510</v>
      </c>
      <c r="K19" s="22">
        <v>-64076</v>
      </c>
      <c r="L19" s="28">
        <v>-304845</v>
      </c>
      <c r="M19" s="28">
        <v>-109319</v>
      </c>
      <c r="N19" s="28">
        <v>-22957</v>
      </c>
      <c r="O19" s="22">
        <v>91855</v>
      </c>
      <c r="P19" s="28">
        <v>-139499</v>
      </c>
      <c r="Q19" s="28">
        <v>-13983</v>
      </c>
      <c r="R19" s="28">
        <v>6392</v>
      </c>
      <c r="S19" s="22">
        <v>144213</v>
      </c>
    </row>
    <row r="20" spans="1:19" ht="13.5">
      <c r="A20" s="6" t="s">
        <v>188</v>
      </c>
      <c r="B20" s="28">
        <v>92344</v>
      </c>
      <c r="C20" s="22">
        <v>-42183</v>
      </c>
      <c r="D20" s="28">
        <v>61434</v>
      </c>
      <c r="E20" s="22">
        <v>-60680</v>
      </c>
      <c r="F20" s="28">
        <v>30153</v>
      </c>
      <c r="G20" s="22">
        <v>-16028</v>
      </c>
      <c r="H20" s="28">
        <v>193675</v>
      </c>
      <c r="I20" s="28">
        <v>59253</v>
      </c>
      <c r="J20" s="28">
        <v>-51273</v>
      </c>
      <c r="K20" s="22">
        <v>28575</v>
      </c>
      <c r="L20" s="28">
        <v>270103</v>
      </c>
      <c r="M20" s="28">
        <v>76602</v>
      </c>
      <c r="N20" s="28">
        <v>-40948</v>
      </c>
      <c r="O20" s="22">
        <v>-94257</v>
      </c>
      <c r="P20" s="28">
        <v>129457</v>
      </c>
      <c r="Q20" s="28">
        <v>-63664</v>
      </c>
      <c r="R20" s="28">
        <v>-206399</v>
      </c>
      <c r="S20" s="22">
        <v>148190</v>
      </c>
    </row>
    <row r="21" spans="1:19" ht="13.5">
      <c r="A21" s="6" t="s">
        <v>189</v>
      </c>
      <c r="B21" s="28">
        <v>15789</v>
      </c>
      <c r="C21" s="22">
        <v>72892</v>
      </c>
      <c r="D21" s="28">
        <v>100576</v>
      </c>
      <c r="E21" s="22">
        <v>181090</v>
      </c>
      <c r="F21" s="28">
        <v>130175</v>
      </c>
      <c r="G21" s="22">
        <v>200527</v>
      </c>
      <c r="H21" s="28">
        <v>206581</v>
      </c>
      <c r="I21" s="28">
        <v>141487</v>
      </c>
      <c r="J21" s="28">
        <v>69231</v>
      </c>
      <c r="K21" s="22">
        <v>50918</v>
      </c>
      <c r="L21" s="28">
        <v>54682</v>
      </c>
      <c r="M21" s="28">
        <v>8581</v>
      </c>
      <c r="N21" s="28">
        <v>13069</v>
      </c>
      <c r="O21" s="22">
        <v>39517</v>
      </c>
      <c r="P21" s="28">
        <v>29854</v>
      </c>
      <c r="Q21" s="28">
        <v>-18230</v>
      </c>
      <c r="R21" s="28">
        <v>-13556</v>
      </c>
      <c r="S21" s="22">
        <v>20435</v>
      </c>
    </row>
    <row r="22" spans="1:19" ht="13.5">
      <c r="A22" s="6" t="s">
        <v>190</v>
      </c>
      <c r="B22" s="28">
        <v>17788</v>
      </c>
      <c r="C22" s="22">
        <v>-51337</v>
      </c>
      <c r="D22" s="28">
        <v>-19858</v>
      </c>
      <c r="E22" s="22">
        <v>53642</v>
      </c>
      <c r="F22" s="28">
        <v>47665</v>
      </c>
      <c r="G22" s="22">
        <v>-16457</v>
      </c>
      <c r="H22" s="28">
        <v>-25013</v>
      </c>
      <c r="I22" s="28">
        <v>-17872</v>
      </c>
      <c r="J22" s="28">
        <v>5606</v>
      </c>
      <c r="K22" s="22">
        <v>9755</v>
      </c>
      <c r="L22" s="28">
        <v>-23003</v>
      </c>
      <c r="M22" s="28">
        <v>-17568</v>
      </c>
      <c r="N22" s="28">
        <v>22022</v>
      </c>
      <c r="O22" s="22">
        <v>-35383</v>
      </c>
      <c r="P22" s="28">
        <v>-76298</v>
      </c>
      <c r="Q22" s="28">
        <v>-67990</v>
      </c>
      <c r="R22" s="28">
        <v>-20934</v>
      </c>
      <c r="S22" s="22">
        <v>71213</v>
      </c>
    </row>
    <row r="23" spans="1:19" ht="13.5">
      <c r="A23" s="6" t="s">
        <v>191</v>
      </c>
      <c r="B23" s="28">
        <v>50950</v>
      </c>
      <c r="C23" s="22">
        <v>152943</v>
      </c>
      <c r="D23" s="28">
        <v>43107</v>
      </c>
      <c r="E23" s="22">
        <v>154475</v>
      </c>
      <c r="F23" s="28">
        <v>85110</v>
      </c>
      <c r="G23" s="22">
        <v>83890</v>
      </c>
      <c r="H23" s="28">
        <v>66561</v>
      </c>
      <c r="I23" s="28">
        <v>22516</v>
      </c>
      <c r="J23" s="28">
        <v>36377</v>
      </c>
      <c r="K23" s="22">
        <v>27374</v>
      </c>
      <c r="L23" s="28">
        <v>53435</v>
      </c>
      <c r="M23" s="28">
        <v>16786</v>
      </c>
      <c r="N23" s="28">
        <v>59247</v>
      </c>
      <c r="O23" s="22">
        <v>-205738</v>
      </c>
      <c r="P23" s="28">
        <v>-166812</v>
      </c>
      <c r="Q23" s="28">
        <v>-175238</v>
      </c>
      <c r="R23" s="28">
        <v>-47846</v>
      </c>
      <c r="S23" s="22">
        <v>-292127</v>
      </c>
    </row>
    <row r="24" spans="1:19" ht="13.5">
      <c r="A24" s="6" t="s">
        <v>46</v>
      </c>
      <c r="B24" s="28">
        <v>-200174</v>
      </c>
      <c r="C24" s="22">
        <v>4781</v>
      </c>
      <c r="D24" s="28">
        <v>-134119</v>
      </c>
      <c r="E24" s="22">
        <v>51486</v>
      </c>
      <c r="F24" s="28">
        <v>-109149</v>
      </c>
      <c r="G24" s="22">
        <v>-26620</v>
      </c>
      <c r="H24" s="28">
        <v>-24775</v>
      </c>
      <c r="I24" s="28">
        <v>-30731</v>
      </c>
      <c r="J24" s="28">
        <v>-75512</v>
      </c>
      <c r="K24" s="22">
        <v>6680</v>
      </c>
      <c r="L24" s="28">
        <v>-27449</v>
      </c>
      <c r="M24" s="28">
        <v>-53114</v>
      </c>
      <c r="N24" s="28">
        <v>-149699</v>
      </c>
      <c r="O24" s="22">
        <v>80430</v>
      </c>
      <c r="P24" s="28">
        <v>-19794</v>
      </c>
      <c r="Q24" s="28">
        <v>28167</v>
      </c>
      <c r="R24" s="28">
        <v>-135513</v>
      </c>
      <c r="S24" s="22">
        <v>27298</v>
      </c>
    </row>
    <row r="25" spans="1:19" ht="13.5">
      <c r="A25" s="6" t="s">
        <v>192</v>
      </c>
      <c r="B25" s="28">
        <v>1334516</v>
      </c>
      <c r="C25" s="22">
        <v>2592905</v>
      </c>
      <c r="D25" s="28">
        <v>1729302</v>
      </c>
      <c r="E25" s="22">
        <v>2895636</v>
      </c>
      <c r="F25" s="28">
        <v>1863168</v>
      </c>
      <c r="G25" s="22">
        <v>2240594</v>
      </c>
      <c r="H25" s="28">
        <v>1892827</v>
      </c>
      <c r="I25" s="28">
        <v>1301447</v>
      </c>
      <c r="J25" s="28">
        <v>540494</v>
      </c>
      <c r="K25" s="22">
        <v>2548470</v>
      </c>
      <c r="L25" s="28">
        <v>2085207</v>
      </c>
      <c r="M25" s="28">
        <v>1378089</v>
      </c>
      <c r="N25" s="28">
        <v>657246</v>
      </c>
      <c r="O25" s="22">
        <v>2304290</v>
      </c>
      <c r="P25" s="28">
        <v>1433855</v>
      </c>
      <c r="Q25" s="28">
        <v>1051708</v>
      </c>
      <c r="R25" s="28">
        <v>339382</v>
      </c>
      <c r="S25" s="22">
        <v>2173902</v>
      </c>
    </row>
    <row r="26" spans="1:19" ht="13.5">
      <c r="A26" s="6" t="s">
        <v>193</v>
      </c>
      <c r="B26" s="28">
        <v>3347</v>
      </c>
      <c r="C26" s="22">
        <v>5414</v>
      </c>
      <c r="D26" s="28">
        <v>2691</v>
      </c>
      <c r="E26" s="22">
        <v>6651</v>
      </c>
      <c r="F26" s="28">
        <v>3582</v>
      </c>
      <c r="G26" s="22">
        <v>10125</v>
      </c>
      <c r="H26" s="28">
        <v>7904</v>
      </c>
      <c r="I26" s="28">
        <v>5531</v>
      </c>
      <c r="J26" s="28">
        <v>2543</v>
      </c>
      <c r="K26" s="22">
        <v>17477</v>
      </c>
      <c r="L26" s="28">
        <v>13666</v>
      </c>
      <c r="M26" s="28">
        <v>9774</v>
      </c>
      <c r="N26" s="28">
        <v>5096</v>
      </c>
      <c r="O26" s="22">
        <v>33801</v>
      </c>
      <c r="P26" s="28">
        <v>24761</v>
      </c>
      <c r="Q26" s="28">
        <v>17151</v>
      </c>
      <c r="R26" s="28">
        <v>7227</v>
      </c>
      <c r="S26" s="22">
        <v>32294</v>
      </c>
    </row>
    <row r="27" spans="1:19" ht="13.5">
      <c r="A27" s="6" t="s">
        <v>194</v>
      </c>
      <c r="B27" s="28">
        <v>-406750</v>
      </c>
      <c r="C27" s="22">
        <v>-1414355</v>
      </c>
      <c r="D27" s="28">
        <v>-790412</v>
      </c>
      <c r="E27" s="22">
        <v>-858195</v>
      </c>
      <c r="F27" s="28">
        <v>-400241</v>
      </c>
      <c r="G27" s="22">
        <v>-1085752</v>
      </c>
      <c r="H27" s="28">
        <v>-1085270</v>
      </c>
      <c r="I27" s="28">
        <v>-569336</v>
      </c>
      <c r="J27" s="28">
        <v>-568657</v>
      </c>
      <c r="K27" s="22">
        <v>-984337</v>
      </c>
      <c r="L27" s="28">
        <v>-983489</v>
      </c>
      <c r="M27" s="28">
        <v>-468801</v>
      </c>
      <c r="N27" s="28">
        <v>-467695</v>
      </c>
      <c r="O27" s="22">
        <v>-1190397</v>
      </c>
      <c r="P27" s="28">
        <v>-1173383</v>
      </c>
      <c r="Q27" s="28">
        <v>-627815</v>
      </c>
      <c r="R27" s="28">
        <v>-625898</v>
      </c>
      <c r="S27" s="22">
        <v>-750342</v>
      </c>
    </row>
    <row r="28" spans="1:19" ht="14.25" thickBot="1">
      <c r="A28" s="5" t="s">
        <v>0</v>
      </c>
      <c r="B28" s="29">
        <v>931114</v>
      </c>
      <c r="C28" s="23">
        <v>1183964</v>
      </c>
      <c r="D28" s="29">
        <v>941581</v>
      </c>
      <c r="E28" s="23">
        <v>2043745</v>
      </c>
      <c r="F28" s="29">
        <v>1466162</v>
      </c>
      <c r="G28" s="23">
        <v>1163681</v>
      </c>
      <c r="H28" s="29">
        <v>814441</v>
      </c>
      <c r="I28" s="29">
        <v>737418</v>
      </c>
      <c r="J28" s="29">
        <v>-25843</v>
      </c>
      <c r="K28" s="23">
        <v>1576064</v>
      </c>
      <c r="L28" s="29">
        <v>1110665</v>
      </c>
      <c r="M28" s="29">
        <v>915431</v>
      </c>
      <c r="N28" s="29">
        <v>192777</v>
      </c>
      <c r="O28" s="23">
        <v>1140300</v>
      </c>
      <c r="P28" s="29">
        <v>278745</v>
      </c>
      <c r="Q28" s="29">
        <v>435865</v>
      </c>
      <c r="R28" s="29">
        <v>-282193</v>
      </c>
      <c r="S28" s="23">
        <v>1455473</v>
      </c>
    </row>
    <row r="29" spans="1:19" ht="14.25" thickTop="1">
      <c r="A29" s="6" t="s">
        <v>1</v>
      </c>
      <c r="B29" s="28">
        <v>900000</v>
      </c>
      <c r="C29" s="22">
        <v>500000</v>
      </c>
      <c r="D29" s="28">
        <v>100000</v>
      </c>
      <c r="E29" s="22">
        <v>1550000</v>
      </c>
      <c r="F29" s="28">
        <v>900000</v>
      </c>
      <c r="G29" s="22">
        <v>550000</v>
      </c>
      <c r="H29" s="28">
        <v>150000</v>
      </c>
      <c r="I29" s="28">
        <v>150000</v>
      </c>
      <c r="J29" s="28">
        <v>50000</v>
      </c>
      <c r="K29" s="22">
        <v>1750000</v>
      </c>
      <c r="L29" s="28">
        <v>1500000</v>
      </c>
      <c r="M29" s="28">
        <v>1100000</v>
      </c>
      <c r="N29" s="28">
        <v>700000</v>
      </c>
      <c r="O29" s="22">
        <v>650000</v>
      </c>
      <c r="P29" s="28">
        <v>400000</v>
      </c>
      <c r="Q29" s="28">
        <v>400000</v>
      </c>
      <c r="R29" s="28">
        <v>150000</v>
      </c>
      <c r="S29" s="22">
        <v>1500000</v>
      </c>
    </row>
    <row r="30" spans="1:19" ht="13.5">
      <c r="A30" s="6" t="s">
        <v>2</v>
      </c>
      <c r="B30" s="28">
        <v>-38639</v>
      </c>
      <c r="C30" s="22">
        <v>-114646</v>
      </c>
      <c r="D30" s="28">
        <v>-101002</v>
      </c>
      <c r="E30" s="22">
        <v>-14672</v>
      </c>
      <c r="F30" s="28">
        <v>-11274</v>
      </c>
      <c r="G30" s="22">
        <v>-87395</v>
      </c>
      <c r="H30" s="28">
        <v>-40443</v>
      </c>
      <c r="I30" s="28">
        <v>-26804</v>
      </c>
      <c r="J30" s="28">
        <v>-4988</v>
      </c>
      <c r="K30" s="22">
        <v>-125455</v>
      </c>
      <c r="L30" s="28">
        <v>-61154</v>
      </c>
      <c r="M30" s="28">
        <v>-58776</v>
      </c>
      <c r="N30" s="28">
        <v>-1475</v>
      </c>
      <c r="O30" s="22">
        <v>-149130</v>
      </c>
      <c r="P30" s="28">
        <v>-117596</v>
      </c>
      <c r="Q30" s="28">
        <v>-100595</v>
      </c>
      <c r="R30" s="28">
        <v>-9902</v>
      </c>
      <c r="S30" s="22">
        <v>-65307</v>
      </c>
    </row>
    <row r="31" spans="1:19" ht="13.5">
      <c r="A31" s="6" t="s">
        <v>3</v>
      </c>
      <c r="B31" s="28"/>
      <c r="C31" s="22">
        <v>-13350</v>
      </c>
      <c r="D31" s="28">
        <v>-7478</v>
      </c>
      <c r="E31" s="22">
        <v>-280</v>
      </c>
      <c r="F31" s="28">
        <v>-280</v>
      </c>
      <c r="G31" s="22">
        <v>-16922</v>
      </c>
      <c r="H31" s="28">
        <v>-5767</v>
      </c>
      <c r="I31" s="28">
        <v>-1689</v>
      </c>
      <c r="J31" s="28"/>
      <c r="K31" s="22"/>
      <c r="L31" s="28"/>
      <c r="M31" s="28"/>
      <c r="N31" s="28"/>
      <c r="O31" s="22"/>
      <c r="P31" s="28"/>
      <c r="Q31" s="28"/>
      <c r="R31" s="28"/>
      <c r="S31" s="22"/>
    </row>
    <row r="32" spans="1:19" ht="13.5">
      <c r="A32" s="6" t="s">
        <v>4</v>
      </c>
      <c r="B32" s="28">
        <v>-1004554</v>
      </c>
      <c r="C32" s="22">
        <v>-695991</v>
      </c>
      <c r="D32" s="28">
        <v>-100000</v>
      </c>
      <c r="E32" s="22">
        <v>-1450053</v>
      </c>
      <c r="F32" s="28">
        <v>-899941</v>
      </c>
      <c r="G32" s="22">
        <v>-499938</v>
      </c>
      <c r="H32" s="28">
        <v>-100092</v>
      </c>
      <c r="I32" s="28">
        <v>-100092</v>
      </c>
      <c r="J32" s="28"/>
      <c r="K32" s="22">
        <v>-1550699</v>
      </c>
      <c r="L32" s="28">
        <v>-1300506</v>
      </c>
      <c r="M32" s="28">
        <v>-900274</v>
      </c>
      <c r="N32" s="28">
        <v>-500190</v>
      </c>
      <c r="O32" s="22">
        <v>-549976</v>
      </c>
      <c r="P32" s="28">
        <v>-150094</v>
      </c>
      <c r="Q32" s="28">
        <v>-150094</v>
      </c>
      <c r="R32" s="28">
        <v>-50032</v>
      </c>
      <c r="S32" s="22">
        <v>-1750250</v>
      </c>
    </row>
    <row r="33" spans="1:19" ht="13.5">
      <c r="A33" s="6" t="s">
        <v>5</v>
      </c>
      <c r="B33" s="28">
        <v>-1641</v>
      </c>
      <c r="C33" s="22">
        <v>-12112</v>
      </c>
      <c r="D33" s="28">
        <v>-6553</v>
      </c>
      <c r="E33" s="22">
        <v>-9854</v>
      </c>
      <c r="F33" s="28">
        <v>-535</v>
      </c>
      <c r="G33" s="22">
        <v>-36277</v>
      </c>
      <c r="H33" s="28">
        <v>-29778</v>
      </c>
      <c r="I33" s="28">
        <v>-23871</v>
      </c>
      <c r="J33" s="28">
        <v>-4056</v>
      </c>
      <c r="K33" s="22">
        <v>-58945</v>
      </c>
      <c r="L33" s="28">
        <v>-51369</v>
      </c>
      <c r="M33" s="28">
        <v>-19114</v>
      </c>
      <c r="N33" s="28">
        <v>-1339</v>
      </c>
      <c r="O33" s="22">
        <v>-38196</v>
      </c>
      <c r="P33" s="28">
        <v>-37320</v>
      </c>
      <c r="Q33" s="28">
        <v>-28908</v>
      </c>
      <c r="R33" s="28">
        <v>-12998</v>
      </c>
      <c r="S33" s="22">
        <v>-20768</v>
      </c>
    </row>
    <row r="34" spans="1:19" ht="13.5">
      <c r="A34" s="6" t="s">
        <v>6</v>
      </c>
      <c r="B34" s="28">
        <v>8219</v>
      </c>
      <c r="C34" s="22">
        <v>28269</v>
      </c>
      <c r="D34" s="28">
        <v>16677</v>
      </c>
      <c r="E34" s="22">
        <v>24352</v>
      </c>
      <c r="F34" s="28">
        <v>2762</v>
      </c>
      <c r="G34" s="22">
        <v>70297</v>
      </c>
      <c r="H34" s="28">
        <v>31267</v>
      </c>
      <c r="I34" s="28">
        <v>24908</v>
      </c>
      <c r="J34" s="28">
        <v>16660</v>
      </c>
      <c r="K34" s="22">
        <v>91286</v>
      </c>
      <c r="L34" s="28">
        <v>5173</v>
      </c>
      <c r="M34" s="28">
        <v>1050</v>
      </c>
      <c r="N34" s="28">
        <v>761</v>
      </c>
      <c r="O34" s="22">
        <v>35546</v>
      </c>
      <c r="P34" s="28">
        <v>35546</v>
      </c>
      <c r="Q34" s="28">
        <v>33454</v>
      </c>
      <c r="R34" s="28"/>
      <c r="S34" s="22">
        <v>8839</v>
      </c>
    </row>
    <row r="35" spans="1:19" ht="13.5">
      <c r="A35" s="6" t="s">
        <v>7</v>
      </c>
      <c r="B35" s="28">
        <v>-1700</v>
      </c>
      <c r="C35" s="22">
        <v>-2300</v>
      </c>
      <c r="D35" s="28">
        <v>-1400</v>
      </c>
      <c r="E35" s="22">
        <v>-1450</v>
      </c>
      <c r="F35" s="28">
        <v>-850</v>
      </c>
      <c r="G35" s="22">
        <v>-1730</v>
      </c>
      <c r="H35" s="28">
        <v>-1730</v>
      </c>
      <c r="I35" s="28">
        <v>-950</v>
      </c>
      <c r="J35" s="28">
        <v>-300</v>
      </c>
      <c r="K35" s="22">
        <v>-1700</v>
      </c>
      <c r="L35" s="28">
        <v>-1100</v>
      </c>
      <c r="M35" s="28">
        <v>-500</v>
      </c>
      <c r="N35" s="28">
        <v>-200</v>
      </c>
      <c r="O35" s="22">
        <v>-3150</v>
      </c>
      <c r="P35" s="28">
        <v>-2250</v>
      </c>
      <c r="Q35" s="28">
        <v>-750</v>
      </c>
      <c r="R35" s="28">
        <v>-150</v>
      </c>
      <c r="S35" s="22">
        <v>-1900</v>
      </c>
    </row>
    <row r="36" spans="1:19" ht="13.5">
      <c r="A36" s="6" t="s">
        <v>8</v>
      </c>
      <c r="B36" s="28">
        <v>905</v>
      </c>
      <c r="C36" s="22">
        <v>1777</v>
      </c>
      <c r="D36" s="28">
        <v>995</v>
      </c>
      <c r="E36" s="22">
        <v>1615</v>
      </c>
      <c r="F36" s="28">
        <v>830</v>
      </c>
      <c r="G36" s="22">
        <v>2172</v>
      </c>
      <c r="H36" s="28">
        <v>1745</v>
      </c>
      <c r="I36" s="28">
        <v>1067</v>
      </c>
      <c r="J36" s="28">
        <v>467</v>
      </c>
      <c r="K36" s="22">
        <v>2555</v>
      </c>
      <c r="L36" s="28">
        <v>2202</v>
      </c>
      <c r="M36" s="28">
        <v>1615</v>
      </c>
      <c r="N36" s="28">
        <v>737</v>
      </c>
      <c r="O36" s="22">
        <v>1885</v>
      </c>
      <c r="P36" s="28">
        <v>1265</v>
      </c>
      <c r="Q36" s="28">
        <v>807</v>
      </c>
      <c r="R36" s="28">
        <v>395</v>
      </c>
      <c r="S36" s="22">
        <v>2345</v>
      </c>
    </row>
    <row r="37" spans="1:19" ht="13.5">
      <c r="A37" s="6" t="s">
        <v>46</v>
      </c>
      <c r="B37" s="28">
        <v>-4000</v>
      </c>
      <c r="C37" s="22">
        <v>-52683</v>
      </c>
      <c r="D37" s="28">
        <v>-11078</v>
      </c>
      <c r="E37" s="22">
        <v>10883</v>
      </c>
      <c r="F37" s="28">
        <v>20295</v>
      </c>
      <c r="G37" s="22">
        <v>-9051</v>
      </c>
      <c r="H37" s="28">
        <v>-9051</v>
      </c>
      <c r="I37" s="28">
        <v>-10029</v>
      </c>
      <c r="J37" s="28">
        <v>-1319</v>
      </c>
      <c r="K37" s="22">
        <v>-3746</v>
      </c>
      <c r="L37" s="28">
        <v>-721</v>
      </c>
      <c r="M37" s="28">
        <v>-2890</v>
      </c>
      <c r="N37" s="28">
        <v>-490</v>
      </c>
      <c r="O37" s="22">
        <v>-9403</v>
      </c>
      <c r="P37" s="28">
        <v>-6331</v>
      </c>
      <c r="Q37" s="28">
        <v>-8081</v>
      </c>
      <c r="R37" s="28">
        <v>-485</v>
      </c>
      <c r="S37" s="22">
        <v>-15428</v>
      </c>
    </row>
    <row r="38" spans="1:19" ht="14.25" thickBot="1">
      <c r="A38" s="5" t="s">
        <v>9</v>
      </c>
      <c r="B38" s="29">
        <v>-141411</v>
      </c>
      <c r="C38" s="23">
        <v>-361036</v>
      </c>
      <c r="D38" s="29">
        <v>-109839</v>
      </c>
      <c r="E38" s="23">
        <v>116572</v>
      </c>
      <c r="F38" s="29">
        <v>17037</v>
      </c>
      <c r="G38" s="23">
        <v>-46631</v>
      </c>
      <c r="H38" s="29">
        <v>-21637</v>
      </c>
      <c r="I38" s="29">
        <v>-5246</v>
      </c>
      <c r="J38" s="29">
        <v>38677</v>
      </c>
      <c r="K38" s="23">
        <v>136336</v>
      </c>
      <c r="L38" s="29">
        <v>125566</v>
      </c>
      <c r="M38" s="29">
        <v>130658</v>
      </c>
      <c r="N38" s="29">
        <v>207651</v>
      </c>
      <c r="O38" s="23">
        <v>-63662</v>
      </c>
      <c r="P38" s="29">
        <v>122384</v>
      </c>
      <c r="Q38" s="29">
        <v>145304</v>
      </c>
      <c r="R38" s="29">
        <v>76626</v>
      </c>
      <c r="S38" s="23">
        <v>-351874</v>
      </c>
    </row>
    <row r="39" spans="1:19" ht="14.25" thickTop="1">
      <c r="A39" s="6" t="s">
        <v>10</v>
      </c>
      <c r="B39" s="28">
        <v>-217</v>
      </c>
      <c r="C39" s="22">
        <v>-231</v>
      </c>
      <c r="D39" s="28">
        <v>-86</v>
      </c>
      <c r="E39" s="22">
        <v>-478</v>
      </c>
      <c r="F39" s="28">
        <v>-162</v>
      </c>
      <c r="G39" s="22">
        <v>-3042687</v>
      </c>
      <c r="H39" s="28">
        <v>-41092</v>
      </c>
      <c r="I39" s="28">
        <v>-40659</v>
      </c>
      <c r="J39" s="28"/>
      <c r="K39" s="22">
        <v>-281545</v>
      </c>
      <c r="L39" s="28">
        <v>-281249</v>
      </c>
      <c r="M39" s="28">
        <v>-280593</v>
      </c>
      <c r="N39" s="28"/>
      <c r="O39" s="22"/>
      <c r="P39" s="28"/>
      <c r="Q39" s="28"/>
      <c r="R39" s="28"/>
      <c r="S39" s="22"/>
    </row>
    <row r="40" spans="1:19" ht="13.5">
      <c r="A40" s="6" t="s">
        <v>11</v>
      </c>
      <c r="B40" s="28">
        <v>-439233</v>
      </c>
      <c r="C40" s="22">
        <v>-616956</v>
      </c>
      <c r="D40" s="28">
        <v>-440028</v>
      </c>
      <c r="E40" s="22">
        <v>-614932</v>
      </c>
      <c r="F40" s="28">
        <v>-437595</v>
      </c>
      <c r="G40" s="22">
        <v>-761640</v>
      </c>
      <c r="H40" s="28">
        <v>-756865</v>
      </c>
      <c r="I40" s="28">
        <v>-542699</v>
      </c>
      <c r="J40" s="28">
        <v>-446547</v>
      </c>
      <c r="K40" s="22">
        <v>-770965</v>
      </c>
      <c r="L40" s="28">
        <v>-766484</v>
      </c>
      <c r="M40" s="28">
        <v>-553027</v>
      </c>
      <c r="N40" s="28">
        <v>-437903</v>
      </c>
      <c r="O40" s="22">
        <v>-776058</v>
      </c>
      <c r="P40" s="28">
        <v>-770897</v>
      </c>
      <c r="Q40" s="28">
        <v>-554059</v>
      </c>
      <c r="R40" s="28">
        <v>-434456</v>
      </c>
      <c r="S40" s="22">
        <v>-775146</v>
      </c>
    </row>
    <row r="41" spans="1:19" ht="14.25" thickBot="1">
      <c r="A41" s="5" t="s">
        <v>12</v>
      </c>
      <c r="B41" s="29">
        <v>-439451</v>
      </c>
      <c r="C41" s="23">
        <v>-617187</v>
      </c>
      <c r="D41" s="29">
        <v>-440114</v>
      </c>
      <c r="E41" s="23">
        <v>-915411</v>
      </c>
      <c r="F41" s="29">
        <v>-737757</v>
      </c>
      <c r="G41" s="23">
        <v>-3482583</v>
      </c>
      <c r="H41" s="29">
        <v>-776213</v>
      </c>
      <c r="I41" s="29">
        <v>-561613</v>
      </c>
      <c r="J41" s="29">
        <v>-465330</v>
      </c>
      <c r="K41" s="23">
        <v>-1603850</v>
      </c>
      <c r="L41" s="29">
        <v>-1296442</v>
      </c>
      <c r="M41" s="29">
        <v>-930121</v>
      </c>
      <c r="N41" s="29">
        <v>-532017</v>
      </c>
      <c r="O41" s="23">
        <v>-1038525</v>
      </c>
      <c r="P41" s="29">
        <v>-1330639</v>
      </c>
      <c r="Q41" s="29">
        <v>-962657</v>
      </c>
      <c r="R41" s="29">
        <v>-388514</v>
      </c>
      <c r="S41" s="23">
        <v>-1170185</v>
      </c>
    </row>
    <row r="42" spans="1:19" ht="14.25" thickTop="1">
      <c r="A42" s="7" t="s">
        <v>13</v>
      </c>
      <c r="B42" s="28">
        <v>350250</v>
      </c>
      <c r="C42" s="22">
        <v>205739</v>
      </c>
      <c r="D42" s="28">
        <v>391627</v>
      </c>
      <c r="E42" s="22">
        <v>1244906</v>
      </c>
      <c r="F42" s="28">
        <v>745442</v>
      </c>
      <c r="G42" s="22">
        <v>-2365533</v>
      </c>
      <c r="H42" s="28">
        <v>16590</v>
      </c>
      <c r="I42" s="28">
        <v>170558</v>
      </c>
      <c r="J42" s="28">
        <v>-452496</v>
      </c>
      <c r="K42" s="22">
        <v>108550</v>
      </c>
      <c r="L42" s="28">
        <v>-60210</v>
      </c>
      <c r="M42" s="28">
        <v>115968</v>
      </c>
      <c r="N42" s="28">
        <v>-131588</v>
      </c>
      <c r="O42" s="22">
        <v>38112</v>
      </c>
      <c r="P42" s="28">
        <v>-929509</v>
      </c>
      <c r="Q42" s="28">
        <v>-381488</v>
      </c>
      <c r="R42" s="28">
        <v>-594081</v>
      </c>
      <c r="S42" s="22">
        <v>-66586</v>
      </c>
    </row>
    <row r="43" spans="1:19" ht="13.5">
      <c r="A43" s="7" t="s">
        <v>14</v>
      </c>
      <c r="B43" s="28">
        <v>5070301</v>
      </c>
      <c r="C43" s="22">
        <v>4864561</v>
      </c>
      <c r="D43" s="28">
        <v>4864561</v>
      </c>
      <c r="E43" s="22">
        <v>3619655</v>
      </c>
      <c r="F43" s="28">
        <v>3619655</v>
      </c>
      <c r="G43" s="22">
        <v>5985189</v>
      </c>
      <c r="H43" s="28">
        <v>5985189</v>
      </c>
      <c r="I43" s="28">
        <v>5985189</v>
      </c>
      <c r="J43" s="28">
        <v>5985189</v>
      </c>
      <c r="K43" s="22">
        <v>5876638</v>
      </c>
      <c r="L43" s="28">
        <v>5876638</v>
      </c>
      <c r="M43" s="28">
        <v>5876638</v>
      </c>
      <c r="N43" s="28">
        <v>5876638</v>
      </c>
      <c r="O43" s="22">
        <v>5838526</v>
      </c>
      <c r="P43" s="28">
        <v>5838526</v>
      </c>
      <c r="Q43" s="28">
        <v>5838526</v>
      </c>
      <c r="R43" s="28">
        <v>5838526</v>
      </c>
      <c r="S43" s="22">
        <v>5905112</v>
      </c>
    </row>
    <row r="44" spans="1:19" ht="14.25" thickBot="1">
      <c r="A44" s="7" t="s">
        <v>14</v>
      </c>
      <c r="B44" s="28">
        <v>5420552</v>
      </c>
      <c r="C44" s="22">
        <v>5070301</v>
      </c>
      <c r="D44" s="28">
        <v>5256189</v>
      </c>
      <c r="E44" s="22">
        <v>4864561</v>
      </c>
      <c r="F44" s="28">
        <v>4365098</v>
      </c>
      <c r="G44" s="22">
        <v>3619655</v>
      </c>
      <c r="H44" s="28">
        <v>6001779</v>
      </c>
      <c r="I44" s="28">
        <v>6155747</v>
      </c>
      <c r="J44" s="28">
        <v>5532692</v>
      </c>
      <c r="K44" s="22">
        <v>5985189</v>
      </c>
      <c r="L44" s="28">
        <v>5816428</v>
      </c>
      <c r="M44" s="28">
        <v>5992606</v>
      </c>
      <c r="N44" s="28">
        <v>5745050</v>
      </c>
      <c r="O44" s="22">
        <v>5876638</v>
      </c>
      <c r="P44" s="28">
        <v>4909017</v>
      </c>
      <c r="Q44" s="28">
        <v>5457037</v>
      </c>
      <c r="R44" s="28">
        <v>5244444</v>
      </c>
      <c r="S44" s="22">
        <v>5838526</v>
      </c>
    </row>
    <row r="45" spans="1:19" ht="14.25" thickTop="1">
      <c r="A45" s="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7" ht="13.5">
      <c r="A47" s="20" t="s">
        <v>100</v>
      </c>
    </row>
    <row r="48" ht="13.5">
      <c r="A48" s="20" t="s">
        <v>101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96</v>
      </c>
      <c r="B2" s="14">
        <v>7615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97</v>
      </c>
      <c r="B3" s="1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19</v>
      </c>
      <c r="B4" s="15" t="str">
        <f>HYPERLINK("http://www.kabupro.jp/mark/20140203/S10010DL.htm","四半期報告書")</f>
        <v>四半期報告書</v>
      </c>
      <c r="C4" s="15" t="str">
        <f>HYPERLINK("http://www.kabupro.jp/mark/20131101/S10009VS.htm","四半期報告書")</f>
        <v>四半期報告書</v>
      </c>
      <c r="D4" s="15" t="str">
        <f>HYPERLINK("http://www.kabupro.jp/mark/20130802/S000E2R7.htm","四半期報告書")</f>
        <v>四半期報告書</v>
      </c>
      <c r="E4" s="15" t="str">
        <f>HYPERLINK("http://www.kabupro.jp/mark/20140203/S10010DL.htm","四半期報告書")</f>
        <v>四半期報告書</v>
      </c>
      <c r="F4" s="15" t="str">
        <f>HYPERLINK("http://www.kabupro.jp/mark/20130201/S000COWG.htm","四半期報告書")</f>
        <v>四半期報告書</v>
      </c>
      <c r="G4" s="15" t="str">
        <f>HYPERLINK("http://www.kabupro.jp/mark/20121102/S000C4PZ.htm","四半期報告書")</f>
        <v>四半期報告書</v>
      </c>
      <c r="H4" s="15" t="str">
        <f>HYPERLINK("http://www.kabupro.jp/mark/20120803/S000BJ8A.htm","四半期報告書")</f>
        <v>四半期報告書</v>
      </c>
      <c r="I4" s="15" t="str">
        <f>HYPERLINK("http://www.kabupro.jp/mark/20130626/S000DOWT.htm","有価証券報告書")</f>
        <v>有価証券報告書</v>
      </c>
      <c r="J4" s="15" t="str">
        <f>HYPERLINK("http://www.kabupro.jp/mark/20120203/S000A61X.htm","四半期報告書")</f>
        <v>四半期報告書</v>
      </c>
      <c r="K4" s="15" t="str">
        <f>HYPERLINK("http://www.kabupro.jp/mark/20111104/S0009L7J.htm","四半期報告書")</f>
        <v>四半期報告書</v>
      </c>
      <c r="L4" s="15" t="str">
        <f>HYPERLINK("http://www.kabupro.jp/mark/20110805/S00090SL.htm","四半期報告書")</f>
        <v>四半期報告書</v>
      </c>
      <c r="M4" s="15" t="str">
        <f>HYPERLINK("http://www.kabupro.jp/mark/20120620/S000B1MP.htm","有価証券報告書")</f>
        <v>有価証券報告書</v>
      </c>
      <c r="N4" s="15" t="str">
        <f>HYPERLINK("http://www.kabupro.jp/mark/20110207/S0007O1S.htm","四半期報告書")</f>
        <v>四半期報告書</v>
      </c>
      <c r="O4" s="15" t="str">
        <f>HYPERLINK("http://www.kabupro.jp/mark/20101108/S00071S1.htm","四半期報告書")</f>
        <v>四半期報告書</v>
      </c>
      <c r="P4" s="15" t="str">
        <f>HYPERLINK("http://www.kabupro.jp/mark/20100805/S0006GA1.htm","四半期報告書")</f>
        <v>四半期報告書</v>
      </c>
      <c r="Q4" s="15" t="str">
        <f>HYPERLINK("http://www.kabupro.jp/mark/20110623/S0008JG8.htm","有価証券報告書")</f>
        <v>有価証券報告書</v>
      </c>
      <c r="R4" s="15" t="str">
        <f>HYPERLINK("http://www.kabupro.jp/mark/20100205/S000519X.htm","四半期報告書")</f>
        <v>四半期報告書</v>
      </c>
      <c r="S4" s="15" t="str">
        <f>HYPERLINK("http://www.kabupro.jp/mark/20091105/S0004FP4.htm","四半期報告書")</f>
        <v>四半期報告書</v>
      </c>
      <c r="T4" s="15" t="str">
        <f>HYPERLINK("http://www.kabupro.jp/mark/20090805/S0003SHA.htm","四半期報告書")</f>
        <v>四半期報告書</v>
      </c>
      <c r="U4" s="15" t="str">
        <f>HYPERLINK("http://www.kabupro.jp/mark/20100624/S000609U.htm","有価証券報告書")</f>
        <v>有価証券報告書</v>
      </c>
      <c r="V4" s="15" t="str">
        <f>HYPERLINK("http://www.kabupro.jp/mark/20090205/S0002CBX.htm","四半期報告書")</f>
        <v>四半期報告書</v>
      </c>
      <c r="W4" s="15" t="str">
        <f>HYPERLINK("http://www.kabupro.jp/mark/20081105/S0001NY9.htm","四半期報告書")</f>
        <v>四半期報告書</v>
      </c>
      <c r="X4" s="15" t="str">
        <f>HYPERLINK("http://www.kabupro.jp/mark/20080805/S0000YW4.htm","四半期報告書")</f>
        <v>四半期報告書</v>
      </c>
      <c r="Y4" s="15" t="str">
        <f>HYPERLINK("http://www.kabupro.jp/mark/20090625/S0003D6D.htm","有価証券報告書")</f>
        <v>有価証券報告書</v>
      </c>
    </row>
    <row r="5" spans="1:25" ht="14.25" thickBot="1">
      <c r="A5" s="11" t="s">
        <v>20</v>
      </c>
      <c r="B5" s="1" t="s">
        <v>138</v>
      </c>
      <c r="C5" s="1" t="s">
        <v>141</v>
      </c>
      <c r="D5" s="1" t="s">
        <v>143</v>
      </c>
      <c r="E5" s="1" t="s">
        <v>138</v>
      </c>
      <c r="F5" s="1" t="s">
        <v>145</v>
      </c>
      <c r="G5" s="1" t="s">
        <v>147</v>
      </c>
      <c r="H5" s="1" t="s">
        <v>149</v>
      </c>
      <c r="I5" s="1" t="s">
        <v>26</v>
      </c>
      <c r="J5" s="1" t="s">
        <v>151</v>
      </c>
      <c r="K5" s="1" t="s">
        <v>153</v>
      </c>
      <c r="L5" s="1" t="s">
        <v>155</v>
      </c>
      <c r="M5" s="1" t="s">
        <v>30</v>
      </c>
      <c r="N5" s="1" t="s">
        <v>157</v>
      </c>
      <c r="O5" s="1" t="s">
        <v>159</v>
      </c>
      <c r="P5" s="1" t="s">
        <v>161</v>
      </c>
      <c r="Q5" s="1" t="s">
        <v>32</v>
      </c>
      <c r="R5" s="1" t="s">
        <v>163</v>
      </c>
      <c r="S5" s="1" t="s">
        <v>165</v>
      </c>
      <c r="T5" s="1" t="s">
        <v>167</v>
      </c>
      <c r="U5" s="1" t="s">
        <v>34</v>
      </c>
      <c r="V5" s="1" t="s">
        <v>169</v>
      </c>
      <c r="W5" s="1" t="s">
        <v>171</v>
      </c>
      <c r="X5" s="1" t="s">
        <v>173</v>
      </c>
      <c r="Y5" s="1" t="s">
        <v>36</v>
      </c>
    </row>
    <row r="6" spans="1:25" ht="15" thickBot="1" thickTop="1">
      <c r="A6" s="10" t="s">
        <v>21</v>
      </c>
      <c r="B6" s="18" t="s">
        <v>178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22</v>
      </c>
      <c r="B7" s="14" t="s">
        <v>139</v>
      </c>
      <c r="C7" s="14" t="s">
        <v>139</v>
      </c>
      <c r="D7" s="14" t="s">
        <v>139</v>
      </c>
      <c r="E7" s="16" t="s">
        <v>27</v>
      </c>
      <c r="F7" s="14" t="s">
        <v>139</v>
      </c>
      <c r="G7" s="14" t="s">
        <v>139</v>
      </c>
      <c r="H7" s="14" t="s">
        <v>139</v>
      </c>
      <c r="I7" s="16" t="s">
        <v>27</v>
      </c>
      <c r="J7" s="14" t="s">
        <v>139</v>
      </c>
      <c r="K7" s="14" t="s">
        <v>139</v>
      </c>
      <c r="L7" s="14" t="s">
        <v>139</v>
      </c>
      <c r="M7" s="16" t="s">
        <v>27</v>
      </c>
      <c r="N7" s="14" t="s">
        <v>139</v>
      </c>
      <c r="O7" s="14" t="s">
        <v>139</v>
      </c>
      <c r="P7" s="14" t="s">
        <v>139</v>
      </c>
      <c r="Q7" s="16" t="s">
        <v>27</v>
      </c>
      <c r="R7" s="14" t="s">
        <v>139</v>
      </c>
      <c r="S7" s="14" t="s">
        <v>139</v>
      </c>
      <c r="T7" s="14" t="s">
        <v>139</v>
      </c>
      <c r="U7" s="16" t="s">
        <v>27</v>
      </c>
      <c r="V7" s="14" t="s">
        <v>139</v>
      </c>
      <c r="W7" s="14" t="s">
        <v>139</v>
      </c>
      <c r="X7" s="14" t="s">
        <v>139</v>
      </c>
      <c r="Y7" s="16" t="s">
        <v>27</v>
      </c>
    </row>
    <row r="8" spans="1:25" ht="13.5">
      <c r="A8" s="13" t="s">
        <v>23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24</v>
      </c>
      <c r="B9" s="1" t="s">
        <v>140</v>
      </c>
      <c r="C9" s="1" t="s">
        <v>142</v>
      </c>
      <c r="D9" s="1" t="s">
        <v>144</v>
      </c>
      <c r="E9" s="17" t="s">
        <v>28</v>
      </c>
      <c r="F9" s="1" t="s">
        <v>146</v>
      </c>
      <c r="G9" s="1" t="s">
        <v>148</v>
      </c>
      <c r="H9" s="1" t="s">
        <v>150</v>
      </c>
      <c r="I9" s="17" t="s">
        <v>29</v>
      </c>
      <c r="J9" s="1" t="s">
        <v>152</v>
      </c>
      <c r="K9" s="1" t="s">
        <v>154</v>
      </c>
      <c r="L9" s="1" t="s">
        <v>156</v>
      </c>
      <c r="M9" s="17" t="s">
        <v>31</v>
      </c>
      <c r="N9" s="1" t="s">
        <v>158</v>
      </c>
      <c r="O9" s="1" t="s">
        <v>160</v>
      </c>
      <c r="P9" s="1" t="s">
        <v>162</v>
      </c>
      <c r="Q9" s="17" t="s">
        <v>33</v>
      </c>
      <c r="R9" s="1" t="s">
        <v>164</v>
      </c>
      <c r="S9" s="1" t="s">
        <v>166</v>
      </c>
      <c r="T9" s="1" t="s">
        <v>168</v>
      </c>
      <c r="U9" s="17" t="s">
        <v>35</v>
      </c>
      <c r="V9" s="1" t="s">
        <v>170</v>
      </c>
      <c r="W9" s="1" t="s">
        <v>172</v>
      </c>
      <c r="X9" s="1" t="s">
        <v>174</v>
      </c>
      <c r="Y9" s="17" t="s">
        <v>37</v>
      </c>
    </row>
    <row r="10" spans="1:25" ht="14.25" thickBot="1">
      <c r="A10" s="13" t="s">
        <v>25</v>
      </c>
      <c r="B10" s="1" t="s">
        <v>39</v>
      </c>
      <c r="C10" s="1" t="s">
        <v>39</v>
      </c>
      <c r="D10" s="1" t="s">
        <v>39</v>
      </c>
      <c r="E10" s="17" t="s">
        <v>39</v>
      </c>
      <c r="F10" s="1" t="s">
        <v>39</v>
      </c>
      <c r="G10" s="1" t="s">
        <v>39</v>
      </c>
      <c r="H10" s="1" t="s">
        <v>39</v>
      </c>
      <c r="I10" s="17" t="s">
        <v>39</v>
      </c>
      <c r="J10" s="1" t="s">
        <v>39</v>
      </c>
      <c r="K10" s="1" t="s">
        <v>39</v>
      </c>
      <c r="L10" s="1" t="s">
        <v>39</v>
      </c>
      <c r="M10" s="17" t="s">
        <v>39</v>
      </c>
      <c r="N10" s="1" t="s">
        <v>39</v>
      </c>
      <c r="O10" s="1" t="s">
        <v>39</v>
      </c>
      <c r="P10" s="1" t="s">
        <v>39</v>
      </c>
      <c r="Q10" s="17" t="s">
        <v>39</v>
      </c>
      <c r="R10" s="1" t="s">
        <v>39</v>
      </c>
      <c r="S10" s="1" t="s">
        <v>39</v>
      </c>
      <c r="T10" s="1" t="s">
        <v>39</v>
      </c>
      <c r="U10" s="17" t="s">
        <v>39</v>
      </c>
      <c r="V10" s="1" t="s">
        <v>39</v>
      </c>
      <c r="W10" s="1" t="s">
        <v>39</v>
      </c>
      <c r="X10" s="1" t="s">
        <v>39</v>
      </c>
      <c r="Y10" s="17" t="s">
        <v>39</v>
      </c>
    </row>
    <row r="11" spans="1:25" ht="14.25" thickTop="1">
      <c r="A11" s="9" t="s">
        <v>38</v>
      </c>
      <c r="B11" s="27">
        <v>4112279</v>
      </c>
      <c r="C11" s="27">
        <v>4202359</v>
      </c>
      <c r="D11" s="27">
        <v>3574505</v>
      </c>
      <c r="E11" s="21">
        <v>3852523</v>
      </c>
      <c r="F11" s="27">
        <v>3670764</v>
      </c>
      <c r="G11" s="27">
        <v>4039047</v>
      </c>
      <c r="H11" s="27">
        <v>3086725</v>
      </c>
      <c r="I11" s="21">
        <v>3648008</v>
      </c>
      <c r="J11" s="27">
        <v>3260537</v>
      </c>
      <c r="K11" s="27">
        <v>3149280</v>
      </c>
      <c r="L11" s="27">
        <v>2135412</v>
      </c>
      <c r="M11" s="21">
        <v>2404518</v>
      </c>
      <c r="N11" s="27">
        <v>4787010</v>
      </c>
      <c r="O11" s="27">
        <v>4318139</v>
      </c>
      <c r="P11" s="27">
        <v>3695643</v>
      </c>
      <c r="Q11" s="21">
        <v>4148701</v>
      </c>
      <c r="R11" s="27">
        <v>3980676</v>
      </c>
      <c r="S11" s="27">
        <v>4181461</v>
      </c>
      <c r="T11" s="27">
        <v>3934531</v>
      </c>
      <c r="U11" s="21">
        <v>4277043</v>
      </c>
      <c r="V11" s="27">
        <v>3110734</v>
      </c>
      <c r="W11" s="27">
        <v>3660944</v>
      </c>
      <c r="X11" s="27">
        <v>3450213</v>
      </c>
      <c r="Y11" s="21">
        <v>4046174</v>
      </c>
    </row>
    <row r="12" spans="1:25" ht="13.5">
      <c r="A12" s="2" t="s">
        <v>40</v>
      </c>
      <c r="B12" s="28">
        <v>40211</v>
      </c>
      <c r="C12" s="28">
        <v>58054</v>
      </c>
      <c r="D12" s="28">
        <v>55036</v>
      </c>
      <c r="E12" s="22">
        <v>17307</v>
      </c>
      <c r="F12" s="28">
        <v>37068</v>
      </c>
      <c r="G12" s="28">
        <v>55417</v>
      </c>
      <c r="H12" s="28">
        <v>32015</v>
      </c>
      <c r="I12" s="22">
        <v>23638</v>
      </c>
      <c r="J12" s="28">
        <v>20848</v>
      </c>
      <c r="K12" s="28">
        <v>77116</v>
      </c>
      <c r="L12" s="28">
        <v>23460</v>
      </c>
      <c r="M12" s="22">
        <v>35480</v>
      </c>
      <c r="N12" s="28">
        <v>38063</v>
      </c>
      <c r="O12" s="28">
        <v>144053</v>
      </c>
      <c r="P12" s="28">
        <v>46275</v>
      </c>
      <c r="Q12" s="22">
        <v>379111</v>
      </c>
      <c r="R12" s="28">
        <v>214530</v>
      </c>
      <c r="S12" s="28">
        <v>385529</v>
      </c>
      <c r="T12" s="28">
        <v>146409</v>
      </c>
      <c r="U12" s="22">
        <v>469915</v>
      </c>
      <c r="V12" s="28">
        <v>315642</v>
      </c>
      <c r="W12" s="28">
        <v>441293</v>
      </c>
      <c r="X12" s="28">
        <v>143727</v>
      </c>
      <c r="Y12" s="22">
        <v>470067</v>
      </c>
    </row>
    <row r="13" spans="1:25" ht="13.5">
      <c r="A13" s="2" t="s">
        <v>41</v>
      </c>
      <c r="B13" s="28">
        <v>6544621</v>
      </c>
      <c r="C13" s="28">
        <v>6545057</v>
      </c>
      <c r="D13" s="28">
        <v>6523464</v>
      </c>
      <c r="E13" s="22">
        <v>6420527</v>
      </c>
      <c r="F13" s="28">
        <v>6488351</v>
      </c>
      <c r="G13" s="28">
        <v>6469133</v>
      </c>
      <c r="H13" s="28">
        <v>6304102</v>
      </c>
      <c r="I13" s="22">
        <v>6094821</v>
      </c>
      <c r="J13" s="28">
        <v>5749258</v>
      </c>
      <c r="K13" s="28">
        <v>5758725</v>
      </c>
      <c r="L13" s="28">
        <v>5553997</v>
      </c>
      <c r="M13" s="22">
        <v>5400856</v>
      </c>
      <c r="N13" s="28">
        <v>5019387</v>
      </c>
      <c r="O13" s="28">
        <v>4951739</v>
      </c>
      <c r="P13" s="28">
        <v>4849246</v>
      </c>
      <c r="Q13" s="22">
        <v>4298480</v>
      </c>
      <c r="R13" s="28">
        <v>4021531</v>
      </c>
      <c r="S13" s="28">
        <v>3876976</v>
      </c>
      <c r="T13" s="28">
        <v>4325018</v>
      </c>
      <c r="U13" s="22">
        <v>4199555</v>
      </c>
      <c r="V13" s="28">
        <v>3729042</v>
      </c>
      <c r="W13" s="28">
        <v>3524810</v>
      </c>
      <c r="X13" s="28">
        <v>4198740</v>
      </c>
      <c r="Y13" s="22">
        <v>4188040</v>
      </c>
    </row>
    <row r="14" spans="1:25" ht="13.5">
      <c r="A14" s="2" t="s">
        <v>175</v>
      </c>
      <c r="B14" s="28">
        <v>1518480</v>
      </c>
      <c r="C14" s="28">
        <v>1868228</v>
      </c>
      <c r="D14" s="28">
        <v>2168060</v>
      </c>
      <c r="E14" s="22">
        <v>2668207</v>
      </c>
      <c r="F14" s="28">
        <v>2868042</v>
      </c>
      <c r="G14" s="28">
        <v>2517711</v>
      </c>
      <c r="H14" s="28">
        <v>2217489</v>
      </c>
      <c r="I14" s="22">
        <v>1716913</v>
      </c>
      <c r="J14" s="28">
        <v>1566294</v>
      </c>
      <c r="K14" s="28">
        <v>1966048</v>
      </c>
      <c r="L14" s="28">
        <v>2265928</v>
      </c>
      <c r="M14" s="22">
        <v>2766041</v>
      </c>
      <c r="N14" s="28">
        <v>2916339</v>
      </c>
      <c r="O14" s="28">
        <v>3139608</v>
      </c>
      <c r="P14" s="28">
        <v>2838949</v>
      </c>
      <c r="Q14" s="22">
        <v>2387717</v>
      </c>
      <c r="R14" s="28">
        <v>2236366</v>
      </c>
      <c r="S14" s="28">
        <v>2636089</v>
      </c>
      <c r="T14" s="28">
        <v>2935878</v>
      </c>
      <c r="U14" s="22">
        <v>3386056</v>
      </c>
      <c r="V14" s="28">
        <v>3585731</v>
      </c>
      <c r="W14" s="28">
        <v>3180685</v>
      </c>
      <c r="X14" s="28">
        <v>3027865</v>
      </c>
      <c r="Y14" s="22">
        <v>2475121</v>
      </c>
    </row>
    <row r="15" spans="1:25" ht="13.5">
      <c r="A15" s="2" t="s">
        <v>42</v>
      </c>
      <c r="B15" s="28">
        <v>1776818</v>
      </c>
      <c r="C15" s="28">
        <v>1638450</v>
      </c>
      <c r="D15" s="28">
        <v>1710381</v>
      </c>
      <c r="E15" s="22">
        <v>1851202</v>
      </c>
      <c r="F15" s="28">
        <v>1837154</v>
      </c>
      <c r="G15" s="28">
        <v>1697880</v>
      </c>
      <c r="H15" s="28">
        <v>1805186</v>
      </c>
      <c r="I15" s="22">
        <v>1841516</v>
      </c>
      <c r="J15" s="28">
        <v>1968510</v>
      </c>
      <c r="K15" s="28">
        <v>1774864</v>
      </c>
      <c r="L15" s="28">
        <v>1828050</v>
      </c>
      <c r="M15" s="22">
        <v>1899980</v>
      </c>
      <c r="N15" s="28">
        <v>1953710</v>
      </c>
      <c r="O15" s="28">
        <v>1803462</v>
      </c>
      <c r="P15" s="28">
        <v>1791869</v>
      </c>
      <c r="Q15" s="22">
        <v>1776134</v>
      </c>
      <c r="R15" s="28">
        <v>2025324</v>
      </c>
      <c r="S15" s="28">
        <v>1820999</v>
      </c>
      <c r="T15" s="28">
        <v>1742274</v>
      </c>
      <c r="U15" s="22">
        <v>1732638</v>
      </c>
      <c r="V15" s="28"/>
      <c r="W15" s="28"/>
      <c r="X15" s="28"/>
      <c r="Y15" s="22"/>
    </row>
    <row r="16" spans="1:25" ht="13.5">
      <c r="A16" s="2" t="s">
        <v>43</v>
      </c>
      <c r="B16" s="28">
        <v>31062</v>
      </c>
      <c r="C16" s="28">
        <v>35633</v>
      </c>
      <c r="D16" s="28">
        <v>48440</v>
      </c>
      <c r="E16" s="22">
        <v>34294</v>
      </c>
      <c r="F16" s="28">
        <v>47870</v>
      </c>
      <c r="G16" s="28">
        <v>27403</v>
      </c>
      <c r="H16" s="28">
        <v>29327</v>
      </c>
      <c r="I16" s="22">
        <v>31338</v>
      </c>
      <c r="J16" s="28">
        <v>41743</v>
      </c>
      <c r="K16" s="28">
        <v>39531</v>
      </c>
      <c r="L16" s="28">
        <v>45768</v>
      </c>
      <c r="M16" s="22">
        <v>40858</v>
      </c>
      <c r="N16" s="28">
        <v>63246</v>
      </c>
      <c r="O16" s="28">
        <v>59413</v>
      </c>
      <c r="P16" s="28">
        <v>23336</v>
      </c>
      <c r="Q16" s="22">
        <v>40623</v>
      </c>
      <c r="R16" s="28">
        <v>32202</v>
      </c>
      <c r="S16" s="28">
        <v>41000</v>
      </c>
      <c r="T16" s="28">
        <v>33364</v>
      </c>
      <c r="U16" s="22">
        <v>20043</v>
      </c>
      <c r="V16" s="28"/>
      <c r="W16" s="28"/>
      <c r="X16" s="28"/>
      <c r="Y16" s="22"/>
    </row>
    <row r="17" spans="1:25" ht="13.5">
      <c r="A17" s="2" t="s">
        <v>46</v>
      </c>
      <c r="B17" s="28">
        <v>528264</v>
      </c>
      <c r="C17" s="28">
        <v>615650</v>
      </c>
      <c r="D17" s="28">
        <v>530878</v>
      </c>
      <c r="E17" s="22">
        <v>450168</v>
      </c>
      <c r="F17" s="28">
        <v>519130</v>
      </c>
      <c r="G17" s="28">
        <v>614996</v>
      </c>
      <c r="H17" s="28">
        <v>518312</v>
      </c>
      <c r="I17" s="22">
        <v>172223</v>
      </c>
      <c r="J17" s="28">
        <v>533177</v>
      </c>
      <c r="K17" s="28">
        <v>626171</v>
      </c>
      <c r="L17" s="28">
        <v>548530</v>
      </c>
      <c r="M17" s="22">
        <v>167474</v>
      </c>
      <c r="N17" s="28">
        <v>492152</v>
      </c>
      <c r="O17" s="28">
        <v>549735</v>
      </c>
      <c r="P17" s="28">
        <v>548730</v>
      </c>
      <c r="Q17" s="22">
        <v>181685</v>
      </c>
      <c r="R17" s="28">
        <v>544399</v>
      </c>
      <c r="S17" s="28">
        <v>487741</v>
      </c>
      <c r="T17" s="28">
        <v>548729</v>
      </c>
      <c r="U17" s="22">
        <v>161120</v>
      </c>
      <c r="V17" s="28">
        <v>615313</v>
      </c>
      <c r="W17" s="28">
        <v>530624</v>
      </c>
      <c r="X17" s="28">
        <v>604853</v>
      </c>
      <c r="Y17" s="22">
        <v>237502</v>
      </c>
    </row>
    <row r="18" spans="1:25" ht="13.5">
      <c r="A18" s="2" t="s">
        <v>47</v>
      </c>
      <c r="B18" s="28">
        <v>14551737</v>
      </c>
      <c r="C18" s="28">
        <v>14963433</v>
      </c>
      <c r="D18" s="28">
        <v>14610768</v>
      </c>
      <c r="E18" s="22">
        <v>15294232</v>
      </c>
      <c r="F18" s="28">
        <v>15468382</v>
      </c>
      <c r="G18" s="28">
        <v>15421591</v>
      </c>
      <c r="H18" s="28">
        <v>13993159</v>
      </c>
      <c r="I18" s="22">
        <v>13796049</v>
      </c>
      <c r="J18" s="28">
        <v>13140371</v>
      </c>
      <c r="K18" s="28">
        <v>13391738</v>
      </c>
      <c r="L18" s="28">
        <v>12401147</v>
      </c>
      <c r="M18" s="22">
        <v>12984321</v>
      </c>
      <c r="N18" s="28">
        <v>15269910</v>
      </c>
      <c r="O18" s="28">
        <v>14966150</v>
      </c>
      <c r="P18" s="28">
        <v>13794050</v>
      </c>
      <c r="Q18" s="22">
        <v>13432850</v>
      </c>
      <c r="R18" s="28">
        <v>13054325</v>
      </c>
      <c r="S18" s="28">
        <v>13429353</v>
      </c>
      <c r="T18" s="28">
        <v>13665211</v>
      </c>
      <c r="U18" s="22">
        <v>14454063</v>
      </c>
      <c r="V18" s="28">
        <v>13336467</v>
      </c>
      <c r="W18" s="28">
        <v>13192681</v>
      </c>
      <c r="X18" s="28">
        <v>13259656</v>
      </c>
      <c r="Y18" s="22">
        <v>13489758</v>
      </c>
    </row>
    <row r="19" spans="1:25" ht="13.5">
      <c r="A19" s="3" t="s">
        <v>55</v>
      </c>
      <c r="B19" s="28">
        <v>1447508</v>
      </c>
      <c r="C19" s="28">
        <v>1447508</v>
      </c>
      <c r="D19" s="28">
        <v>1447508</v>
      </c>
      <c r="E19" s="22">
        <v>1447508</v>
      </c>
      <c r="F19" s="28">
        <v>2390767</v>
      </c>
      <c r="G19" s="28">
        <v>2390767</v>
      </c>
      <c r="H19" s="28">
        <v>2390767</v>
      </c>
      <c r="I19" s="22">
        <v>2390767</v>
      </c>
      <c r="J19" s="28">
        <v>2390767</v>
      </c>
      <c r="K19" s="28">
        <v>2390767</v>
      </c>
      <c r="L19" s="28">
        <v>2390767</v>
      </c>
      <c r="M19" s="22">
        <v>2391420</v>
      </c>
      <c r="N19" s="28">
        <v>2398744</v>
      </c>
      <c r="O19" s="28">
        <v>2398744</v>
      </c>
      <c r="P19" s="28">
        <v>2398744</v>
      </c>
      <c r="Q19" s="22">
        <v>2398744</v>
      </c>
      <c r="R19" s="28">
        <v>2398744</v>
      </c>
      <c r="S19" s="28">
        <v>2398744</v>
      </c>
      <c r="T19" s="28">
        <v>2398744</v>
      </c>
      <c r="U19" s="22">
        <v>2398744</v>
      </c>
      <c r="V19" s="28">
        <v>2398744</v>
      </c>
      <c r="W19" s="28">
        <v>2398744</v>
      </c>
      <c r="X19" s="28">
        <v>2398744</v>
      </c>
      <c r="Y19" s="22">
        <v>2398744</v>
      </c>
    </row>
    <row r="20" spans="1:25" ht="13.5">
      <c r="A20" s="3" t="s">
        <v>176</v>
      </c>
      <c r="B20" s="28">
        <v>578929</v>
      </c>
      <c r="C20" s="28">
        <v>585458</v>
      </c>
      <c r="D20" s="28">
        <v>570328</v>
      </c>
      <c r="E20" s="22">
        <v>587599</v>
      </c>
      <c r="F20" s="28">
        <v>719161</v>
      </c>
      <c r="G20" s="28">
        <v>732624</v>
      </c>
      <c r="H20" s="28">
        <v>730797</v>
      </c>
      <c r="I20" s="22">
        <v>41100</v>
      </c>
      <c r="J20" s="28">
        <v>701187</v>
      </c>
      <c r="K20" s="28">
        <v>720452</v>
      </c>
      <c r="L20" s="28">
        <v>734418</v>
      </c>
      <c r="M20" s="22">
        <v>16824</v>
      </c>
      <c r="N20" s="28">
        <v>802853</v>
      </c>
      <c r="O20" s="28">
        <v>756745</v>
      </c>
      <c r="P20" s="28">
        <v>758969</v>
      </c>
      <c r="Q20" s="22">
        <v>15166</v>
      </c>
      <c r="R20" s="28">
        <v>759617</v>
      </c>
      <c r="S20" s="28">
        <v>720997</v>
      </c>
      <c r="T20" s="28">
        <v>698287</v>
      </c>
      <c r="U20" s="22">
        <v>27230</v>
      </c>
      <c r="V20" s="28">
        <v>731555</v>
      </c>
      <c r="W20" s="28">
        <v>724629</v>
      </c>
      <c r="X20" s="28">
        <v>681931</v>
      </c>
      <c r="Y20" s="22">
        <v>31118</v>
      </c>
    </row>
    <row r="21" spans="1:25" ht="13.5">
      <c r="A21" s="3" t="s">
        <v>56</v>
      </c>
      <c r="B21" s="28">
        <v>2026437</v>
      </c>
      <c r="C21" s="28">
        <v>2032966</v>
      </c>
      <c r="D21" s="28">
        <v>2017836</v>
      </c>
      <c r="E21" s="22">
        <v>2035107</v>
      </c>
      <c r="F21" s="28">
        <v>3109928</v>
      </c>
      <c r="G21" s="28">
        <v>3123391</v>
      </c>
      <c r="H21" s="28">
        <v>3121564</v>
      </c>
      <c r="I21" s="22">
        <v>3095246</v>
      </c>
      <c r="J21" s="28">
        <v>3091954</v>
      </c>
      <c r="K21" s="28">
        <v>3111219</v>
      </c>
      <c r="L21" s="28">
        <v>3125185</v>
      </c>
      <c r="M21" s="22">
        <v>3156405</v>
      </c>
      <c r="N21" s="28">
        <v>3201597</v>
      </c>
      <c r="O21" s="28">
        <v>3155489</v>
      </c>
      <c r="P21" s="28">
        <v>3157713</v>
      </c>
      <c r="Q21" s="22">
        <v>3124874</v>
      </c>
      <c r="R21" s="28">
        <v>3158361</v>
      </c>
      <c r="S21" s="28">
        <v>3119741</v>
      </c>
      <c r="T21" s="28">
        <v>3097031</v>
      </c>
      <c r="U21" s="22">
        <v>3106532</v>
      </c>
      <c r="V21" s="28">
        <v>3130299</v>
      </c>
      <c r="W21" s="28">
        <v>3123373</v>
      </c>
      <c r="X21" s="28">
        <v>3080675</v>
      </c>
      <c r="Y21" s="22">
        <v>3064193</v>
      </c>
    </row>
    <row r="22" spans="1:25" ht="13.5">
      <c r="A22" s="2" t="s">
        <v>58</v>
      </c>
      <c r="B22" s="28">
        <v>56868</v>
      </c>
      <c r="C22" s="28">
        <v>60628</v>
      </c>
      <c r="D22" s="28">
        <v>59365</v>
      </c>
      <c r="E22" s="22">
        <v>62265</v>
      </c>
      <c r="F22" s="28">
        <v>65383</v>
      </c>
      <c r="G22" s="28">
        <v>37631</v>
      </c>
      <c r="H22" s="28">
        <v>34484</v>
      </c>
      <c r="I22" s="22">
        <v>36695</v>
      </c>
      <c r="J22" s="28">
        <v>20667</v>
      </c>
      <c r="K22" s="28">
        <v>21097</v>
      </c>
      <c r="L22" s="28">
        <v>23289</v>
      </c>
      <c r="M22" s="22">
        <v>25493</v>
      </c>
      <c r="N22" s="28">
        <v>30549</v>
      </c>
      <c r="O22" s="28">
        <v>30286</v>
      </c>
      <c r="P22" s="28">
        <v>28771</v>
      </c>
      <c r="Q22" s="22">
        <v>25325</v>
      </c>
      <c r="R22" s="28">
        <v>32518</v>
      </c>
      <c r="S22" s="28">
        <v>35390</v>
      </c>
      <c r="T22" s="28">
        <v>36097</v>
      </c>
      <c r="U22" s="22">
        <v>38577</v>
      </c>
      <c r="V22" s="28">
        <v>98252</v>
      </c>
      <c r="W22" s="28">
        <v>109494</v>
      </c>
      <c r="X22" s="28">
        <v>121645</v>
      </c>
      <c r="Y22" s="22">
        <v>129224</v>
      </c>
    </row>
    <row r="23" spans="1:25" ht="13.5">
      <c r="A23" s="3" t="s">
        <v>59</v>
      </c>
      <c r="B23" s="28">
        <v>2239804</v>
      </c>
      <c r="C23" s="28">
        <v>1851099</v>
      </c>
      <c r="D23" s="28">
        <v>1539755</v>
      </c>
      <c r="E23" s="22">
        <v>956892</v>
      </c>
      <c r="F23" s="28">
        <v>615798</v>
      </c>
      <c r="G23" s="28">
        <v>881796</v>
      </c>
      <c r="H23" s="28">
        <v>1182059</v>
      </c>
      <c r="I23" s="22">
        <v>1682523</v>
      </c>
      <c r="J23" s="28">
        <v>1882675</v>
      </c>
      <c r="K23" s="28">
        <v>1532664</v>
      </c>
      <c r="L23" s="28">
        <v>1253930</v>
      </c>
      <c r="M23" s="22">
        <v>753219</v>
      </c>
      <c r="N23" s="28">
        <v>611733</v>
      </c>
      <c r="O23" s="28">
        <v>1017342</v>
      </c>
      <c r="P23" s="28">
        <v>1320362</v>
      </c>
      <c r="Q23" s="22">
        <v>1832186</v>
      </c>
      <c r="R23" s="28">
        <v>1984214</v>
      </c>
      <c r="S23" s="28">
        <v>1589370</v>
      </c>
      <c r="T23" s="28">
        <v>1288474</v>
      </c>
      <c r="U23" s="22">
        <v>834621</v>
      </c>
      <c r="V23" s="28">
        <v>693373</v>
      </c>
      <c r="W23" s="28">
        <v>1097287</v>
      </c>
      <c r="X23" s="28">
        <v>1405269</v>
      </c>
      <c r="Y23" s="22">
        <v>2086874</v>
      </c>
    </row>
    <row r="24" spans="1:25" ht="13.5">
      <c r="A24" s="3" t="s">
        <v>62</v>
      </c>
      <c r="B24" s="28">
        <v>747878</v>
      </c>
      <c r="C24" s="28">
        <v>743915</v>
      </c>
      <c r="D24" s="28">
        <v>744090</v>
      </c>
      <c r="E24" s="22">
        <v>750493</v>
      </c>
      <c r="F24" s="28">
        <v>749519</v>
      </c>
      <c r="G24" s="28">
        <v>752926</v>
      </c>
      <c r="H24" s="28">
        <v>756765</v>
      </c>
      <c r="I24" s="22">
        <v>766166</v>
      </c>
      <c r="J24" s="28">
        <v>775167</v>
      </c>
      <c r="K24" s="28">
        <v>778922</v>
      </c>
      <c r="L24" s="28">
        <v>780707</v>
      </c>
      <c r="M24" s="22">
        <v>781149</v>
      </c>
      <c r="N24" s="28">
        <v>813680</v>
      </c>
      <c r="O24" s="28">
        <v>808348</v>
      </c>
      <c r="P24" s="28">
        <v>802565</v>
      </c>
      <c r="Q24" s="22">
        <v>810242</v>
      </c>
      <c r="R24" s="28">
        <v>856547</v>
      </c>
      <c r="S24" s="28">
        <v>876422</v>
      </c>
      <c r="T24" s="28">
        <v>858937</v>
      </c>
      <c r="U24" s="22">
        <v>858359</v>
      </c>
      <c r="V24" s="28">
        <v>857483</v>
      </c>
      <c r="W24" s="28">
        <v>849294</v>
      </c>
      <c r="X24" s="28">
        <v>868707</v>
      </c>
      <c r="Y24" s="22">
        <v>855709</v>
      </c>
    </row>
    <row r="25" spans="1:25" ht="13.5">
      <c r="A25" s="3" t="s">
        <v>46</v>
      </c>
      <c r="B25" s="28">
        <v>76960</v>
      </c>
      <c r="C25" s="28">
        <v>71181</v>
      </c>
      <c r="D25" s="28">
        <v>70078</v>
      </c>
      <c r="E25" s="22">
        <v>67468</v>
      </c>
      <c r="F25" s="28">
        <v>72741</v>
      </c>
      <c r="G25" s="28">
        <v>73195</v>
      </c>
      <c r="H25" s="28">
        <v>68874</v>
      </c>
      <c r="I25" s="22">
        <v>10232</v>
      </c>
      <c r="J25" s="28">
        <v>76871</v>
      </c>
      <c r="K25" s="28">
        <v>89633</v>
      </c>
      <c r="L25" s="28">
        <v>89496</v>
      </c>
      <c r="M25" s="22">
        <v>11132</v>
      </c>
      <c r="N25" s="28">
        <v>85624</v>
      </c>
      <c r="O25" s="28">
        <v>87257</v>
      </c>
      <c r="P25" s="28">
        <v>106919</v>
      </c>
      <c r="Q25" s="22">
        <v>15724</v>
      </c>
      <c r="R25" s="28">
        <v>56802</v>
      </c>
      <c r="S25" s="28">
        <v>57176</v>
      </c>
      <c r="T25" s="28">
        <v>78966</v>
      </c>
      <c r="U25" s="22">
        <v>15404</v>
      </c>
      <c r="V25" s="28">
        <v>84150</v>
      </c>
      <c r="W25" s="28">
        <v>83279</v>
      </c>
      <c r="X25" s="28">
        <v>80276</v>
      </c>
      <c r="Y25" s="22">
        <v>16309</v>
      </c>
    </row>
    <row r="26" spans="1:25" ht="13.5">
      <c r="A26" s="3" t="s">
        <v>64</v>
      </c>
      <c r="B26" s="28">
        <v>3064644</v>
      </c>
      <c r="C26" s="28">
        <v>2666196</v>
      </c>
      <c r="D26" s="28">
        <v>2353925</v>
      </c>
      <c r="E26" s="22">
        <v>1774855</v>
      </c>
      <c r="F26" s="28">
        <v>1438059</v>
      </c>
      <c r="G26" s="28">
        <v>1707918</v>
      </c>
      <c r="H26" s="28">
        <v>2007699</v>
      </c>
      <c r="I26" s="22">
        <v>2523271</v>
      </c>
      <c r="J26" s="28">
        <v>2734713</v>
      </c>
      <c r="K26" s="28">
        <v>2401220</v>
      </c>
      <c r="L26" s="28">
        <v>2122133</v>
      </c>
      <c r="M26" s="22">
        <v>1624850</v>
      </c>
      <c r="N26" s="28">
        <v>1509039</v>
      </c>
      <c r="O26" s="28">
        <v>1910948</v>
      </c>
      <c r="P26" s="28">
        <v>2227847</v>
      </c>
      <c r="Q26" s="22">
        <v>2697959</v>
      </c>
      <c r="R26" s="28">
        <v>2895563</v>
      </c>
      <c r="S26" s="28">
        <v>2520970</v>
      </c>
      <c r="T26" s="28">
        <v>2224378</v>
      </c>
      <c r="U26" s="22">
        <v>1772695</v>
      </c>
      <c r="V26" s="28">
        <v>1633008</v>
      </c>
      <c r="W26" s="28">
        <v>2027861</v>
      </c>
      <c r="X26" s="28">
        <v>2352253</v>
      </c>
      <c r="Y26" s="22">
        <v>3012117</v>
      </c>
    </row>
    <row r="27" spans="1:25" ht="13.5">
      <c r="A27" s="2" t="s">
        <v>65</v>
      </c>
      <c r="B27" s="28">
        <v>5147950</v>
      </c>
      <c r="C27" s="28">
        <v>4759790</v>
      </c>
      <c r="D27" s="28">
        <v>4431127</v>
      </c>
      <c r="E27" s="22">
        <v>3872228</v>
      </c>
      <c r="F27" s="28">
        <v>4613371</v>
      </c>
      <c r="G27" s="28">
        <v>4868941</v>
      </c>
      <c r="H27" s="28">
        <v>5163748</v>
      </c>
      <c r="I27" s="22">
        <v>5655214</v>
      </c>
      <c r="J27" s="28">
        <v>5847336</v>
      </c>
      <c r="K27" s="28">
        <v>5533537</v>
      </c>
      <c r="L27" s="28">
        <v>5270608</v>
      </c>
      <c r="M27" s="22">
        <v>4806749</v>
      </c>
      <c r="N27" s="28">
        <v>4741186</v>
      </c>
      <c r="O27" s="28">
        <v>5096725</v>
      </c>
      <c r="P27" s="28">
        <v>5414332</v>
      </c>
      <c r="Q27" s="22">
        <v>5848159</v>
      </c>
      <c r="R27" s="28">
        <v>6086443</v>
      </c>
      <c r="S27" s="28">
        <v>5676101</v>
      </c>
      <c r="T27" s="28">
        <v>5357506</v>
      </c>
      <c r="U27" s="22">
        <v>4917805</v>
      </c>
      <c r="V27" s="28">
        <v>4861560</v>
      </c>
      <c r="W27" s="28">
        <v>5260729</v>
      </c>
      <c r="X27" s="28">
        <v>5554575</v>
      </c>
      <c r="Y27" s="22">
        <v>6205536</v>
      </c>
    </row>
    <row r="28" spans="1:25" ht="14.25" thickBot="1">
      <c r="A28" s="5" t="s">
        <v>66</v>
      </c>
      <c r="B28" s="29">
        <v>19699687</v>
      </c>
      <c r="C28" s="29">
        <v>19723224</v>
      </c>
      <c r="D28" s="29">
        <v>19041895</v>
      </c>
      <c r="E28" s="23">
        <v>19166460</v>
      </c>
      <c r="F28" s="29">
        <v>20081753</v>
      </c>
      <c r="G28" s="29">
        <v>20290533</v>
      </c>
      <c r="H28" s="29">
        <v>19156907</v>
      </c>
      <c r="I28" s="23">
        <v>19451264</v>
      </c>
      <c r="J28" s="29">
        <v>18987707</v>
      </c>
      <c r="K28" s="29">
        <v>18925276</v>
      </c>
      <c r="L28" s="29">
        <v>17671756</v>
      </c>
      <c r="M28" s="23">
        <v>17791071</v>
      </c>
      <c r="N28" s="29">
        <v>20011097</v>
      </c>
      <c r="O28" s="29">
        <v>20062875</v>
      </c>
      <c r="P28" s="29">
        <v>19208382</v>
      </c>
      <c r="Q28" s="23">
        <v>19281010</v>
      </c>
      <c r="R28" s="29">
        <v>19140768</v>
      </c>
      <c r="S28" s="29">
        <v>19105455</v>
      </c>
      <c r="T28" s="29">
        <v>19022717</v>
      </c>
      <c r="U28" s="23">
        <v>19371869</v>
      </c>
      <c r="V28" s="29">
        <v>18198028</v>
      </c>
      <c r="W28" s="29">
        <v>18453410</v>
      </c>
      <c r="X28" s="29">
        <v>18814231</v>
      </c>
      <c r="Y28" s="23">
        <v>19695294</v>
      </c>
    </row>
    <row r="29" spans="1:25" ht="14.25" thickTop="1">
      <c r="A29" s="2" t="s">
        <v>67</v>
      </c>
      <c r="B29" s="28">
        <v>569835</v>
      </c>
      <c r="C29" s="28">
        <v>375297</v>
      </c>
      <c r="D29" s="28">
        <v>334257</v>
      </c>
      <c r="E29" s="22">
        <v>282952</v>
      </c>
      <c r="F29" s="28">
        <v>567600</v>
      </c>
      <c r="G29" s="28">
        <v>386570</v>
      </c>
      <c r="H29" s="28">
        <v>346344</v>
      </c>
      <c r="I29" s="22">
        <v>325136</v>
      </c>
      <c r="J29" s="28">
        <v>574800</v>
      </c>
      <c r="K29" s="28">
        <v>415969</v>
      </c>
      <c r="L29" s="28">
        <v>403226</v>
      </c>
      <c r="M29" s="22">
        <v>385816</v>
      </c>
      <c r="N29" s="28">
        <v>595520</v>
      </c>
      <c r="O29" s="28">
        <v>461098</v>
      </c>
      <c r="P29" s="28">
        <v>350570</v>
      </c>
      <c r="Q29" s="22">
        <v>403193</v>
      </c>
      <c r="R29" s="28">
        <v>644721</v>
      </c>
      <c r="S29" s="28">
        <v>451220</v>
      </c>
      <c r="T29" s="28">
        <v>333668</v>
      </c>
      <c r="U29" s="22">
        <v>374617</v>
      </c>
      <c r="V29" s="28">
        <v>598332</v>
      </c>
      <c r="W29" s="28">
        <v>405210</v>
      </c>
      <c r="X29" s="28">
        <v>262475</v>
      </c>
      <c r="Y29" s="22">
        <v>468874</v>
      </c>
    </row>
    <row r="30" spans="1:25" ht="13.5">
      <c r="A30" s="2" t="s">
        <v>70</v>
      </c>
      <c r="B30" s="28">
        <v>92288</v>
      </c>
      <c r="C30" s="28">
        <v>505970</v>
      </c>
      <c r="D30" s="28">
        <v>243516</v>
      </c>
      <c r="E30" s="22">
        <v>432197</v>
      </c>
      <c r="F30" s="28">
        <v>265105</v>
      </c>
      <c r="G30" s="28">
        <v>690649</v>
      </c>
      <c r="H30" s="28">
        <v>291531</v>
      </c>
      <c r="I30" s="22">
        <v>821183</v>
      </c>
      <c r="J30" s="28">
        <v>475919</v>
      </c>
      <c r="K30" s="28">
        <v>741576</v>
      </c>
      <c r="L30" s="28">
        <v>292910</v>
      </c>
      <c r="M30" s="22">
        <v>424371</v>
      </c>
      <c r="N30" s="28">
        <v>67938</v>
      </c>
      <c r="O30" s="28">
        <v>387682</v>
      </c>
      <c r="P30" s="28">
        <v>125528</v>
      </c>
      <c r="Q30" s="22">
        <v>601005</v>
      </c>
      <c r="R30" s="28">
        <v>105053</v>
      </c>
      <c r="S30" s="28">
        <v>384950</v>
      </c>
      <c r="T30" s="28">
        <v>243254</v>
      </c>
      <c r="U30" s="22">
        <v>490216</v>
      </c>
      <c r="V30" s="28">
        <v>38084</v>
      </c>
      <c r="W30" s="28">
        <v>297143</v>
      </c>
      <c r="X30" s="28">
        <v>186973</v>
      </c>
      <c r="Y30" s="22">
        <v>649910</v>
      </c>
    </row>
    <row r="31" spans="1:25" ht="13.5">
      <c r="A31" s="2" t="s">
        <v>72</v>
      </c>
      <c r="B31" s="28">
        <v>1313827</v>
      </c>
      <c r="C31" s="28">
        <v>1222953</v>
      </c>
      <c r="D31" s="28">
        <v>1210486</v>
      </c>
      <c r="E31" s="22">
        <v>1212598</v>
      </c>
      <c r="F31" s="28">
        <v>1173830</v>
      </c>
      <c r="G31" s="28">
        <v>1348198</v>
      </c>
      <c r="H31" s="28">
        <v>1330591</v>
      </c>
      <c r="I31" s="22">
        <v>1209950</v>
      </c>
      <c r="J31" s="28">
        <v>1235198</v>
      </c>
      <c r="K31" s="28">
        <v>1302419</v>
      </c>
      <c r="L31" s="28">
        <v>1283258</v>
      </c>
      <c r="M31" s="22">
        <v>1125141</v>
      </c>
      <c r="N31" s="28">
        <v>1026825</v>
      </c>
      <c r="O31" s="28">
        <v>1113213</v>
      </c>
      <c r="P31" s="28">
        <v>1156055</v>
      </c>
      <c r="Q31" s="22">
        <v>535234</v>
      </c>
      <c r="R31" s="28">
        <v>772438</v>
      </c>
      <c r="S31" s="28">
        <v>756569</v>
      </c>
      <c r="T31" s="28">
        <v>827659</v>
      </c>
      <c r="U31" s="22">
        <v>621421</v>
      </c>
      <c r="V31" s="28">
        <v>488090</v>
      </c>
      <c r="W31" s="28">
        <v>582100</v>
      </c>
      <c r="X31" s="28">
        <v>838267</v>
      </c>
      <c r="Y31" s="22">
        <v>716472</v>
      </c>
    </row>
    <row r="32" spans="1:25" ht="13.5">
      <c r="A32" s="2" t="s">
        <v>73</v>
      </c>
      <c r="B32" s="28">
        <v>3752012</v>
      </c>
      <c r="C32" s="28">
        <v>3688713</v>
      </c>
      <c r="D32" s="28">
        <v>3690196</v>
      </c>
      <c r="E32" s="22">
        <v>3637763</v>
      </c>
      <c r="F32" s="28">
        <v>3609296</v>
      </c>
      <c r="G32" s="28">
        <v>3527927</v>
      </c>
      <c r="H32" s="28">
        <v>3534434</v>
      </c>
      <c r="I32" s="22">
        <v>3484819</v>
      </c>
      <c r="J32" s="28">
        <v>3477993</v>
      </c>
      <c r="K32" s="28">
        <v>3415454</v>
      </c>
      <c r="L32" s="28">
        <v>3394086</v>
      </c>
      <c r="M32" s="22">
        <v>3330344</v>
      </c>
      <c r="N32" s="28">
        <v>3313014</v>
      </c>
      <c r="O32" s="28">
        <v>3268969</v>
      </c>
      <c r="P32" s="28">
        <v>3282831</v>
      </c>
      <c r="Q32" s="22">
        <v>3247181</v>
      </c>
      <c r="R32" s="28">
        <v>3273242</v>
      </c>
      <c r="S32" s="28">
        <v>3236593</v>
      </c>
      <c r="T32" s="28">
        <v>3279054</v>
      </c>
      <c r="U32" s="22">
        <v>3219807</v>
      </c>
      <c r="V32" s="28">
        <v>3258733</v>
      </c>
      <c r="W32" s="28">
        <v>3250307</v>
      </c>
      <c r="X32" s="28">
        <v>3377699</v>
      </c>
      <c r="Y32" s="22">
        <v>3425545</v>
      </c>
    </row>
    <row r="33" spans="1:25" ht="13.5">
      <c r="A33" s="2" t="s">
        <v>74</v>
      </c>
      <c r="B33" s="28">
        <v>125000</v>
      </c>
      <c r="C33" s="28">
        <v>247000</v>
      </c>
      <c r="D33" s="28">
        <v>137500</v>
      </c>
      <c r="E33" s="22">
        <v>260000</v>
      </c>
      <c r="F33" s="28">
        <v>130000</v>
      </c>
      <c r="G33" s="28">
        <v>256000</v>
      </c>
      <c r="H33" s="28">
        <v>128000</v>
      </c>
      <c r="I33" s="22">
        <v>254000</v>
      </c>
      <c r="J33" s="28">
        <v>127000</v>
      </c>
      <c r="K33" s="28">
        <v>293000</v>
      </c>
      <c r="L33" s="28">
        <v>126500</v>
      </c>
      <c r="M33" s="22">
        <v>255000</v>
      </c>
      <c r="N33" s="28">
        <v>129500</v>
      </c>
      <c r="O33" s="28">
        <v>241000</v>
      </c>
      <c r="P33" s="28">
        <v>120500</v>
      </c>
      <c r="Q33" s="22">
        <v>242000</v>
      </c>
      <c r="R33" s="28">
        <v>121000</v>
      </c>
      <c r="S33" s="28">
        <v>213000</v>
      </c>
      <c r="T33" s="28">
        <v>108433</v>
      </c>
      <c r="U33" s="22">
        <v>218555</v>
      </c>
      <c r="V33" s="28">
        <v>119426</v>
      </c>
      <c r="W33" s="28">
        <v>216732</v>
      </c>
      <c r="X33" s="28">
        <v>113116</v>
      </c>
      <c r="Y33" s="22">
        <v>226605</v>
      </c>
    </row>
    <row r="34" spans="1:25" ht="13.5">
      <c r="A34" s="2" t="s">
        <v>75</v>
      </c>
      <c r="B34" s="28"/>
      <c r="C34" s="28"/>
      <c r="D34" s="28"/>
      <c r="E34" s="22">
        <v>13800</v>
      </c>
      <c r="F34" s="28"/>
      <c r="G34" s="28"/>
      <c r="H34" s="28"/>
      <c r="I34" s="22">
        <v>16000</v>
      </c>
      <c r="J34" s="28"/>
      <c r="K34" s="28"/>
      <c r="L34" s="28"/>
      <c r="M34" s="22">
        <v>6200</v>
      </c>
      <c r="N34" s="28"/>
      <c r="O34" s="28"/>
      <c r="P34" s="28"/>
      <c r="Q34" s="22">
        <v>15000</v>
      </c>
      <c r="R34" s="28"/>
      <c r="S34" s="28"/>
      <c r="T34" s="28"/>
      <c r="U34" s="22">
        <v>7400</v>
      </c>
      <c r="V34" s="28"/>
      <c r="W34" s="28"/>
      <c r="X34" s="28"/>
      <c r="Y34" s="22">
        <v>5400</v>
      </c>
    </row>
    <row r="35" spans="1:25" ht="13.5">
      <c r="A35" s="2" t="s">
        <v>76</v>
      </c>
      <c r="B35" s="28">
        <v>293120</v>
      </c>
      <c r="C35" s="28">
        <v>243770</v>
      </c>
      <c r="D35" s="28">
        <v>180540</v>
      </c>
      <c r="E35" s="22">
        <v>119570</v>
      </c>
      <c r="F35" s="28">
        <v>308540</v>
      </c>
      <c r="G35" s="28">
        <v>251190</v>
      </c>
      <c r="H35" s="28">
        <v>188540</v>
      </c>
      <c r="I35" s="22">
        <v>122940</v>
      </c>
      <c r="J35" s="28">
        <v>311100</v>
      </c>
      <c r="K35" s="28">
        <v>256260</v>
      </c>
      <c r="L35" s="28">
        <v>194580</v>
      </c>
      <c r="M35" s="22">
        <v>134980</v>
      </c>
      <c r="N35" s="28">
        <v>305080</v>
      </c>
      <c r="O35" s="28">
        <v>245230</v>
      </c>
      <c r="P35" s="28">
        <v>180700</v>
      </c>
      <c r="Q35" s="22">
        <v>131233</v>
      </c>
      <c r="R35" s="28">
        <v>321690</v>
      </c>
      <c r="S35" s="28">
        <v>259220</v>
      </c>
      <c r="T35" s="28">
        <v>207010</v>
      </c>
      <c r="U35" s="22">
        <v>150971</v>
      </c>
      <c r="V35" s="28">
        <v>328420</v>
      </c>
      <c r="W35" s="28">
        <v>250350</v>
      </c>
      <c r="X35" s="28">
        <v>203890</v>
      </c>
      <c r="Y35" s="22">
        <v>135770</v>
      </c>
    </row>
    <row r="36" spans="1:25" ht="13.5">
      <c r="A36" s="2" t="s">
        <v>77</v>
      </c>
      <c r="B36" s="28">
        <v>1093138</v>
      </c>
      <c r="C36" s="28">
        <v>1085493</v>
      </c>
      <c r="D36" s="28">
        <v>1072699</v>
      </c>
      <c r="E36" s="22">
        <v>1069704</v>
      </c>
      <c r="F36" s="28">
        <v>1139061</v>
      </c>
      <c r="G36" s="28">
        <v>1097388</v>
      </c>
      <c r="H36" s="28">
        <v>1042378</v>
      </c>
      <c r="I36" s="22">
        <v>996812</v>
      </c>
      <c r="J36" s="28">
        <v>1001184</v>
      </c>
      <c r="K36" s="28">
        <v>945896</v>
      </c>
      <c r="L36" s="28">
        <v>864753</v>
      </c>
      <c r="M36" s="22">
        <v>815721</v>
      </c>
      <c r="N36" s="28">
        <v>821776</v>
      </c>
      <c r="O36" s="28">
        <v>756682</v>
      </c>
      <c r="P36" s="28">
        <v>684426</v>
      </c>
      <c r="Q36" s="22">
        <v>615194</v>
      </c>
      <c r="R36" s="28">
        <v>618958</v>
      </c>
      <c r="S36" s="28">
        <v>572857</v>
      </c>
      <c r="T36" s="28">
        <v>577345</v>
      </c>
      <c r="U36" s="22">
        <v>564276</v>
      </c>
      <c r="V36" s="28"/>
      <c r="W36" s="28">
        <v>506528</v>
      </c>
      <c r="X36" s="28">
        <v>511201</v>
      </c>
      <c r="Y36" s="22">
        <v>524758</v>
      </c>
    </row>
    <row r="37" spans="1:25" ht="13.5">
      <c r="A37" s="2" t="s">
        <v>78</v>
      </c>
      <c r="B37" s="28">
        <v>59759</v>
      </c>
      <c r="C37" s="28">
        <v>59752</v>
      </c>
      <c r="D37" s="28">
        <v>73517</v>
      </c>
      <c r="E37" s="22">
        <v>73517</v>
      </c>
      <c r="F37" s="28">
        <v>70579</v>
      </c>
      <c r="G37" s="28">
        <v>75335</v>
      </c>
      <c r="H37" s="28">
        <v>84702</v>
      </c>
      <c r="I37" s="22">
        <v>80597</v>
      </c>
      <c r="J37" s="28">
        <v>69111</v>
      </c>
      <c r="K37" s="28">
        <v>65223</v>
      </c>
      <c r="L37" s="28">
        <v>68491</v>
      </c>
      <c r="M37" s="22">
        <v>68491</v>
      </c>
      <c r="N37" s="28">
        <v>74027</v>
      </c>
      <c r="O37" s="28">
        <v>83945</v>
      </c>
      <c r="P37" s="28">
        <v>87449</v>
      </c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2" t="s">
        <v>46</v>
      </c>
      <c r="B38" s="28">
        <v>887229</v>
      </c>
      <c r="C38" s="28">
        <v>774261</v>
      </c>
      <c r="D38" s="28">
        <v>994085</v>
      </c>
      <c r="E38" s="22">
        <v>808308</v>
      </c>
      <c r="F38" s="28">
        <v>759272</v>
      </c>
      <c r="G38" s="28">
        <v>808630</v>
      </c>
      <c r="H38" s="28">
        <v>960935</v>
      </c>
      <c r="I38" s="22">
        <v>851683</v>
      </c>
      <c r="J38" s="28">
        <v>846449</v>
      </c>
      <c r="K38" s="28">
        <v>760455</v>
      </c>
      <c r="L38" s="28">
        <v>912646</v>
      </c>
      <c r="M38" s="22">
        <v>706676</v>
      </c>
      <c r="N38" s="28">
        <v>850032</v>
      </c>
      <c r="O38" s="28">
        <v>809570</v>
      </c>
      <c r="P38" s="28">
        <v>901113</v>
      </c>
      <c r="Q38" s="22">
        <v>758379</v>
      </c>
      <c r="R38" s="28">
        <v>870048</v>
      </c>
      <c r="S38" s="28">
        <v>764457</v>
      </c>
      <c r="T38" s="28">
        <v>889055</v>
      </c>
      <c r="U38" s="22">
        <v>742460</v>
      </c>
      <c r="V38" s="28">
        <v>812395</v>
      </c>
      <c r="W38" s="28">
        <v>817840</v>
      </c>
      <c r="X38" s="28">
        <v>894016</v>
      </c>
      <c r="Y38" s="22">
        <v>775430</v>
      </c>
    </row>
    <row r="39" spans="1:25" ht="13.5">
      <c r="A39" s="2" t="s">
        <v>79</v>
      </c>
      <c r="B39" s="28">
        <v>8186212</v>
      </c>
      <c r="C39" s="28">
        <v>8203211</v>
      </c>
      <c r="D39" s="28">
        <v>7936801</v>
      </c>
      <c r="E39" s="22">
        <v>7910412</v>
      </c>
      <c r="F39" s="28">
        <v>8023286</v>
      </c>
      <c r="G39" s="28">
        <v>8441890</v>
      </c>
      <c r="H39" s="28">
        <v>7907458</v>
      </c>
      <c r="I39" s="22">
        <v>8163122</v>
      </c>
      <c r="J39" s="28">
        <v>8118757</v>
      </c>
      <c r="K39" s="28">
        <v>8196254</v>
      </c>
      <c r="L39" s="28">
        <v>7540454</v>
      </c>
      <c r="M39" s="22">
        <v>7552743</v>
      </c>
      <c r="N39" s="28">
        <v>7183715</v>
      </c>
      <c r="O39" s="28">
        <v>7367391</v>
      </c>
      <c r="P39" s="28">
        <v>6889176</v>
      </c>
      <c r="Q39" s="22">
        <v>6563356</v>
      </c>
      <c r="R39" s="28">
        <v>7035924</v>
      </c>
      <c r="S39" s="28">
        <v>7099016</v>
      </c>
      <c r="T39" s="28">
        <v>7074498</v>
      </c>
      <c r="U39" s="22">
        <v>6996226</v>
      </c>
      <c r="V39" s="28">
        <v>6500756</v>
      </c>
      <c r="W39" s="28">
        <v>6779891</v>
      </c>
      <c r="X39" s="28">
        <v>7295020</v>
      </c>
      <c r="Y39" s="22">
        <v>7796219</v>
      </c>
    </row>
    <row r="40" spans="1:25" ht="13.5">
      <c r="A40" s="2" t="s">
        <v>80</v>
      </c>
      <c r="B40" s="28">
        <v>6540</v>
      </c>
      <c r="C40" s="28">
        <v>6540</v>
      </c>
      <c r="D40" s="28">
        <v>6540</v>
      </c>
      <c r="E40" s="22">
        <v>6540</v>
      </c>
      <c r="F40" s="28">
        <v>6540</v>
      </c>
      <c r="G40" s="28">
        <v>6540</v>
      </c>
      <c r="H40" s="28">
        <v>6540</v>
      </c>
      <c r="I40" s="22">
        <v>6540</v>
      </c>
      <c r="J40" s="28">
        <v>6540</v>
      </c>
      <c r="K40" s="28">
        <v>6540</v>
      </c>
      <c r="L40" s="28">
        <v>6540</v>
      </c>
      <c r="M40" s="22">
        <v>6540</v>
      </c>
      <c r="N40" s="28">
        <v>6540</v>
      </c>
      <c r="O40" s="28">
        <v>6540</v>
      </c>
      <c r="P40" s="28">
        <v>6540</v>
      </c>
      <c r="Q40" s="22">
        <v>6540</v>
      </c>
      <c r="R40" s="28">
        <v>6540</v>
      </c>
      <c r="S40" s="28">
        <v>6540</v>
      </c>
      <c r="T40" s="28">
        <v>6540</v>
      </c>
      <c r="U40" s="22">
        <v>6540</v>
      </c>
      <c r="V40" s="28">
        <v>6540</v>
      </c>
      <c r="W40" s="28">
        <v>6540</v>
      </c>
      <c r="X40" s="28">
        <v>6540</v>
      </c>
      <c r="Y40" s="22">
        <v>6540</v>
      </c>
    </row>
    <row r="41" spans="1:25" ht="13.5">
      <c r="A41" s="2" t="s">
        <v>78</v>
      </c>
      <c r="B41" s="28">
        <v>156069</v>
      </c>
      <c r="C41" s="28">
        <v>152505</v>
      </c>
      <c r="D41" s="28">
        <v>141878</v>
      </c>
      <c r="E41" s="22">
        <v>141410</v>
      </c>
      <c r="F41" s="28">
        <v>143876</v>
      </c>
      <c r="G41" s="28">
        <v>139886</v>
      </c>
      <c r="H41" s="28">
        <v>130771</v>
      </c>
      <c r="I41" s="22">
        <v>137676</v>
      </c>
      <c r="J41" s="28">
        <v>148628</v>
      </c>
      <c r="K41" s="28">
        <v>152025</v>
      </c>
      <c r="L41" s="28">
        <v>148568</v>
      </c>
      <c r="M41" s="22">
        <v>148021</v>
      </c>
      <c r="N41" s="28">
        <v>147503</v>
      </c>
      <c r="O41" s="28">
        <v>129207</v>
      </c>
      <c r="P41" s="28">
        <v>126607</v>
      </c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2" t="s">
        <v>177</v>
      </c>
      <c r="B42" s="28">
        <v>115</v>
      </c>
      <c r="C42" s="28">
        <v>72</v>
      </c>
      <c r="D42" s="28"/>
      <c r="E42" s="22">
        <v>149</v>
      </c>
      <c r="F42" s="28">
        <v>76</v>
      </c>
      <c r="G42" s="28">
        <v>187</v>
      </c>
      <c r="H42" s="28">
        <v>278</v>
      </c>
      <c r="I42" s="22">
        <v>466</v>
      </c>
      <c r="J42" s="28">
        <v>524</v>
      </c>
      <c r="K42" s="28">
        <v>644</v>
      </c>
      <c r="L42" s="28">
        <v>487</v>
      </c>
      <c r="M42" s="22">
        <v>164</v>
      </c>
      <c r="N42" s="28">
        <v>125</v>
      </c>
      <c r="O42" s="28">
        <v>527</v>
      </c>
      <c r="P42" s="28">
        <v>793</v>
      </c>
      <c r="Q42" s="22">
        <v>2857</v>
      </c>
      <c r="R42" s="28">
        <v>3333</v>
      </c>
      <c r="S42" s="28">
        <v>4540</v>
      </c>
      <c r="T42" s="28">
        <v>3940</v>
      </c>
      <c r="U42" s="22">
        <v>2443</v>
      </c>
      <c r="V42" s="28">
        <v>4209</v>
      </c>
      <c r="W42" s="28">
        <v>4585</v>
      </c>
      <c r="X42" s="28">
        <v>5786</v>
      </c>
      <c r="Y42" s="22">
        <v>8363</v>
      </c>
    </row>
    <row r="43" spans="1:25" ht="13.5">
      <c r="A43" s="2" t="s">
        <v>81</v>
      </c>
      <c r="B43" s="28">
        <v>162724</v>
      </c>
      <c r="C43" s="28">
        <v>159118</v>
      </c>
      <c r="D43" s="28">
        <v>148418</v>
      </c>
      <c r="E43" s="22">
        <v>148099</v>
      </c>
      <c r="F43" s="28">
        <v>150493</v>
      </c>
      <c r="G43" s="28">
        <v>146614</v>
      </c>
      <c r="H43" s="28">
        <v>137590</v>
      </c>
      <c r="I43" s="22">
        <v>144683</v>
      </c>
      <c r="J43" s="28">
        <v>155693</v>
      </c>
      <c r="K43" s="28">
        <v>159210</v>
      </c>
      <c r="L43" s="28">
        <v>155596</v>
      </c>
      <c r="M43" s="22">
        <v>154726</v>
      </c>
      <c r="N43" s="28">
        <v>154169</v>
      </c>
      <c r="O43" s="28">
        <v>136274</v>
      </c>
      <c r="P43" s="28">
        <v>133940</v>
      </c>
      <c r="Q43" s="22">
        <v>47488</v>
      </c>
      <c r="R43" s="28">
        <v>52349</v>
      </c>
      <c r="S43" s="28">
        <v>54433</v>
      </c>
      <c r="T43" s="28">
        <v>56464</v>
      </c>
      <c r="U43" s="22">
        <v>8983</v>
      </c>
      <c r="V43" s="28">
        <v>10749</v>
      </c>
      <c r="W43" s="28">
        <v>11125</v>
      </c>
      <c r="X43" s="28">
        <v>12946</v>
      </c>
      <c r="Y43" s="22">
        <v>16543</v>
      </c>
    </row>
    <row r="44" spans="1:25" ht="14.25" thickBot="1">
      <c r="A44" s="5" t="s">
        <v>82</v>
      </c>
      <c r="B44" s="29">
        <v>8348937</v>
      </c>
      <c r="C44" s="29">
        <v>8362330</v>
      </c>
      <c r="D44" s="29">
        <v>8085220</v>
      </c>
      <c r="E44" s="23">
        <v>8058512</v>
      </c>
      <c r="F44" s="29">
        <v>8173780</v>
      </c>
      <c r="G44" s="29">
        <v>8588505</v>
      </c>
      <c r="H44" s="29">
        <v>8045049</v>
      </c>
      <c r="I44" s="23">
        <v>8307806</v>
      </c>
      <c r="J44" s="29">
        <v>8274450</v>
      </c>
      <c r="K44" s="29">
        <v>8355465</v>
      </c>
      <c r="L44" s="29">
        <v>7696050</v>
      </c>
      <c r="M44" s="23">
        <v>7707469</v>
      </c>
      <c r="N44" s="29">
        <v>7337884</v>
      </c>
      <c r="O44" s="29">
        <v>7503666</v>
      </c>
      <c r="P44" s="29">
        <v>7023116</v>
      </c>
      <c r="Q44" s="23">
        <v>6610844</v>
      </c>
      <c r="R44" s="29">
        <v>7088273</v>
      </c>
      <c r="S44" s="29">
        <v>7153450</v>
      </c>
      <c r="T44" s="29">
        <v>7130963</v>
      </c>
      <c r="U44" s="23">
        <v>7005209</v>
      </c>
      <c r="V44" s="29">
        <v>6511505</v>
      </c>
      <c r="W44" s="29">
        <v>6791016</v>
      </c>
      <c r="X44" s="29">
        <v>7307966</v>
      </c>
      <c r="Y44" s="23">
        <v>7812763</v>
      </c>
    </row>
    <row r="45" spans="1:25" ht="14.25" thickTop="1">
      <c r="A45" s="2" t="s">
        <v>83</v>
      </c>
      <c r="B45" s="28">
        <v>1215949</v>
      </c>
      <c r="C45" s="28">
        <v>1215949</v>
      </c>
      <c r="D45" s="28">
        <v>1215949</v>
      </c>
      <c r="E45" s="22">
        <v>1215949</v>
      </c>
      <c r="F45" s="28">
        <v>1215949</v>
      </c>
      <c r="G45" s="28">
        <v>1215949</v>
      </c>
      <c r="H45" s="28">
        <v>1215949</v>
      </c>
      <c r="I45" s="22">
        <v>1215949</v>
      </c>
      <c r="J45" s="28">
        <v>1215949</v>
      </c>
      <c r="K45" s="28">
        <v>1215949</v>
      </c>
      <c r="L45" s="28">
        <v>1215949</v>
      </c>
      <c r="M45" s="22">
        <v>1215949</v>
      </c>
      <c r="N45" s="28">
        <v>1215949</v>
      </c>
      <c r="O45" s="28">
        <v>1215949</v>
      </c>
      <c r="P45" s="28">
        <v>1215949</v>
      </c>
      <c r="Q45" s="22">
        <v>1215949</v>
      </c>
      <c r="R45" s="28">
        <v>1215949</v>
      </c>
      <c r="S45" s="28">
        <v>1215949</v>
      </c>
      <c r="T45" s="28">
        <v>1215949</v>
      </c>
      <c r="U45" s="22">
        <v>1215949</v>
      </c>
      <c r="V45" s="28">
        <v>1215949</v>
      </c>
      <c r="W45" s="28">
        <v>1215949</v>
      </c>
      <c r="X45" s="28">
        <v>1215949</v>
      </c>
      <c r="Y45" s="22">
        <v>1215949</v>
      </c>
    </row>
    <row r="46" spans="1:25" ht="13.5">
      <c r="A46" s="2" t="s">
        <v>85</v>
      </c>
      <c r="B46" s="28">
        <v>1708256</v>
      </c>
      <c r="C46" s="28">
        <v>1708256</v>
      </c>
      <c r="D46" s="28">
        <v>1708256</v>
      </c>
      <c r="E46" s="22">
        <v>1708256</v>
      </c>
      <c r="F46" s="28">
        <v>1708256</v>
      </c>
      <c r="G46" s="28">
        <v>1708256</v>
      </c>
      <c r="H46" s="28">
        <v>1708256</v>
      </c>
      <c r="I46" s="22">
        <v>1708256</v>
      </c>
      <c r="J46" s="28">
        <v>1708256</v>
      </c>
      <c r="K46" s="28">
        <v>1708259</v>
      </c>
      <c r="L46" s="28">
        <v>1708259</v>
      </c>
      <c r="M46" s="22">
        <v>1708259</v>
      </c>
      <c r="N46" s="28">
        <v>1708259</v>
      </c>
      <c r="O46" s="28">
        <v>1708259</v>
      </c>
      <c r="P46" s="28">
        <v>1708259</v>
      </c>
      <c r="Q46" s="22">
        <v>1708259</v>
      </c>
      <c r="R46" s="28">
        <v>1708259</v>
      </c>
      <c r="S46" s="28">
        <v>1708256</v>
      </c>
      <c r="T46" s="28">
        <v>1708256</v>
      </c>
      <c r="U46" s="22">
        <v>1708256</v>
      </c>
      <c r="V46" s="28">
        <v>1708256</v>
      </c>
      <c r="W46" s="28">
        <v>1708256</v>
      </c>
      <c r="X46" s="28">
        <v>1708256</v>
      </c>
      <c r="Y46" s="22">
        <v>1708256</v>
      </c>
    </row>
    <row r="47" spans="1:25" ht="13.5">
      <c r="A47" s="2" t="s">
        <v>89</v>
      </c>
      <c r="B47" s="28">
        <v>10899481</v>
      </c>
      <c r="C47" s="28">
        <v>10899073</v>
      </c>
      <c r="D47" s="28">
        <v>10499167</v>
      </c>
      <c r="E47" s="22">
        <v>10639118</v>
      </c>
      <c r="F47" s="28">
        <v>11455402</v>
      </c>
      <c r="G47" s="28">
        <v>11251708</v>
      </c>
      <c r="H47" s="28">
        <v>10661320</v>
      </c>
      <c r="I47" s="22">
        <v>10692724</v>
      </c>
      <c r="J47" s="28">
        <v>10262541</v>
      </c>
      <c r="K47" s="28">
        <v>10984765</v>
      </c>
      <c r="L47" s="28">
        <v>10390686</v>
      </c>
      <c r="M47" s="22">
        <v>10498765</v>
      </c>
      <c r="N47" s="28">
        <v>10086422</v>
      </c>
      <c r="O47" s="28">
        <v>9970993</v>
      </c>
      <c r="P47" s="28">
        <v>9596562</v>
      </c>
      <c r="Q47" s="22">
        <v>10040178</v>
      </c>
      <c r="R47" s="28">
        <v>9421000</v>
      </c>
      <c r="S47" s="28">
        <v>9317518</v>
      </c>
      <c r="T47" s="28">
        <v>9126080</v>
      </c>
      <c r="U47" s="22">
        <v>9452863</v>
      </c>
      <c r="V47" s="28">
        <v>8770659</v>
      </c>
      <c r="W47" s="28">
        <v>8738780</v>
      </c>
      <c r="X47" s="28">
        <v>8593074</v>
      </c>
      <c r="Y47" s="22">
        <v>8976598</v>
      </c>
    </row>
    <row r="48" spans="1:25" ht="13.5">
      <c r="A48" s="2" t="s">
        <v>90</v>
      </c>
      <c r="B48" s="28">
        <v>-2475196</v>
      </c>
      <c r="C48" s="28">
        <v>-2474943</v>
      </c>
      <c r="D48" s="28">
        <v>-2474725</v>
      </c>
      <c r="E48" s="22">
        <v>-2474725</v>
      </c>
      <c r="F48" s="28">
        <v>-2474725</v>
      </c>
      <c r="G48" s="28">
        <v>-2474580</v>
      </c>
      <c r="H48" s="28">
        <v>-2474580</v>
      </c>
      <c r="I48" s="22">
        <v>-2474494</v>
      </c>
      <c r="J48" s="28">
        <v>-2474357</v>
      </c>
      <c r="K48" s="28">
        <v>-3340177</v>
      </c>
      <c r="L48" s="28">
        <v>-3340087</v>
      </c>
      <c r="M48" s="22">
        <v>-3340015</v>
      </c>
      <c r="N48" s="28">
        <v>-338420</v>
      </c>
      <c r="O48" s="28">
        <v>-337986</v>
      </c>
      <c r="P48" s="28">
        <v>-337856</v>
      </c>
      <c r="Q48" s="22">
        <v>-297327</v>
      </c>
      <c r="R48" s="28">
        <v>-297031</v>
      </c>
      <c r="S48" s="28">
        <v>-296418</v>
      </c>
      <c r="T48" s="28">
        <v>-164937</v>
      </c>
      <c r="U48" s="22">
        <v>-15824</v>
      </c>
      <c r="V48" s="28">
        <v>-15758</v>
      </c>
      <c r="W48" s="28">
        <v>-15686</v>
      </c>
      <c r="X48" s="28">
        <v>-15466</v>
      </c>
      <c r="Y48" s="22">
        <v>-15368</v>
      </c>
    </row>
    <row r="49" spans="1:25" ht="13.5">
      <c r="A49" s="2" t="s">
        <v>91</v>
      </c>
      <c r="B49" s="28">
        <v>11348490</v>
      </c>
      <c r="C49" s="28">
        <v>11348335</v>
      </c>
      <c r="D49" s="28">
        <v>10948647</v>
      </c>
      <c r="E49" s="22">
        <v>11088598</v>
      </c>
      <c r="F49" s="28">
        <v>11904882</v>
      </c>
      <c r="G49" s="28">
        <v>11701334</v>
      </c>
      <c r="H49" s="28">
        <v>11110945</v>
      </c>
      <c r="I49" s="22">
        <v>11142436</v>
      </c>
      <c r="J49" s="28">
        <v>10712388</v>
      </c>
      <c r="K49" s="28">
        <v>10568796</v>
      </c>
      <c r="L49" s="28">
        <v>9974806</v>
      </c>
      <c r="M49" s="22">
        <v>10082958</v>
      </c>
      <c r="N49" s="28">
        <v>12672210</v>
      </c>
      <c r="O49" s="28">
        <v>12557214</v>
      </c>
      <c r="P49" s="28">
        <v>12182914</v>
      </c>
      <c r="Q49" s="22">
        <v>12667058</v>
      </c>
      <c r="R49" s="28">
        <v>12048177</v>
      </c>
      <c r="S49" s="28">
        <v>11945305</v>
      </c>
      <c r="T49" s="28">
        <v>11885348</v>
      </c>
      <c r="U49" s="22">
        <v>12361244</v>
      </c>
      <c r="V49" s="28">
        <v>11679106</v>
      </c>
      <c r="W49" s="28">
        <v>11647299</v>
      </c>
      <c r="X49" s="28">
        <v>11501812</v>
      </c>
      <c r="Y49" s="22">
        <v>11885435</v>
      </c>
    </row>
    <row r="50" spans="1:25" ht="13.5">
      <c r="A50" s="2" t="s">
        <v>92</v>
      </c>
      <c r="B50" s="28">
        <v>2260</v>
      </c>
      <c r="C50" s="28">
        <v>12558</v>
      </c>
      <c r="D50" s="28">
        <v>8027</v>
      </c>
      <c r="E50" s="22">
        <v>19349</v>
      </c>
      <c r="F50" s="28">
        <v>3090</v>
      </c>
      <c r="G50" s="28">
        <v>694</v>
      </c>
      <c r="H50" s="28">
        <v>913</v>
      </c>
      <c r="I50" s="22">
        <v>1022</v>
      </c>
      <c r="J50" s="28">
        <v>868</v>
      </c>
      <c r="K50" s="28">
        <v>1014</v>
      </c>
      <c r="L50" s="28">
        <v>899</v>
      </c>
      <c r="M50" s="22">
        <v>643</v>
      </c>
      <c r="N50" s="28">
        <v>1001</v>
      </c>
      <c r="O50" s="28">
        <v>1994</v>
      </c>
      <c r="P50" s="28">
        <v>2351</v>
      </c>
      <c r="Q50" s="22">
        <v>2251</v>
      </c>
      <c r="R50" s="28">
        <v>3293</v>
      </c>
      <c r="S50" s="28">
        <v>5505</v>
      </c>
      <c r="T50" s="28">
        <v>4808</v>
      </c>
      <c r="U50" s="22">
        <v>3377</v>
      </c>
      <c r="V50" s="28">
        <v>5321</v>
      </c>
      <c r="W50" s="28">
        <v>12877</v>
      </c>
      <c r="X50" s="28">
        <v>2335</v>
      </c>
      <c r="Y50" s="22">
        <v>-5213</v>
      </c>
    </row>
    <row r="51" spans="1:25" ht="13.5">
      <c r="A51" s="2" t="s">
        <v>93</v>
      </c>
      <c r="B51" s="28">
        <v>2260</v>
      </c>
      <c r="C51" s="28">
        <v>12558</v>
      </c>
      <c r="D51" s="28">
        <v>8027</v>
      </c>
      <c r="E51" s="22">
        <v>19349</v>
      </c>
      <c r="F51" s="28">
        <v>3090</v>
      </c>
      <c r="G51" s="28">
        <v>694</v>
      </c>
      <c r="H51" s="28">
        <v>913</v>
      </c>
      <c r="I51" s="22">
        <v>1022</v>
      </c>
      <c r="J51" s="28">
        <v>868</v>
      </c>
      <c r="K51" s="28">
        <v>1014</v>
      </c>
      <c r="L51" s="28">
        <v>899</v>
      </c>
      <c r="M51" s="22">
        <v>643</v>
      </c>
      <c r="N51" s="28">
        <v>1001</v>
      </c>
      <c r="O51" s="28">
        <v>1994</v>
      </c>
      <c r="P51" s="28">
        <v>2351</v>
      </c>
      <c r="Q51" s="22">
        <v>2251</v>
      </c>
      <c r="R51" s="28">
        <v>3293</v>
      </c>
      <c r="S51" s="28">
        <v>5505</v>
      </c>
      <c r="T51" s="28">
        <v>4808</v>
      </c>
      <c r="U51" s="22">
        <v>3377</v>
      </c>
      <c r="V51" s="28">
        <v>5321</v>
      </c>
      <c r="W51" s="28">
        <v>12877</v>
      </c>
      <c r="X51" s="28">
        <v>2335</v>
      </c>
      <c r="Y51" s="22">
        <v>-5213</v>
      </c>
    </row>
    <row r="52" spans="1:25" ht="13.5">
      <c r="A52" s="6" t="s">
        <v>94</v>
      </c>
      <c r="B52" s="28">
        <v>11350750</v>
      </c>
      <c r="C52" s="28">
        <v>11360894</v>
      </c>
      <c r="D52" s="28">
        <v>10956675</v>
      </c>
      <c r="E52" s="22">
        <v>11107948</v>
      </c>
      <c r="F52" s="28">
        <v>11907973</v>
      </c>
      <c r="G52" s="28">
        <v>11702028</v>
      </c>
      <c r="H52" s="28">
        <v>11111858</v>
      </c>
      <c r="I52" s="22">
        <v>11143458</v>
      </c>
      <c r="J52" s="28">
        <v>10713257</v>
      </c>
      <c r="K52" s="28">
        <v>10569810</v>
      </c>
      <c r="L52" s="28">
        <v>9975706</v>
      </c>
      <c r="M52" s="22">
        <v>10083602</v>
      </c>
      <c r="N52" s="28">
        <v>12673212</v>
      </c>
      <c r="O52" s="28">
        <v>12559209</v>
      </c>
      <c r="P52" s="28">
        <v>12185265</v>
      </c>
      <c r="Q52" s="22">
        <v>12670166</v>
      </c>
      <c r="R52" s="28">
        <v>12052495</v>
      </c>
      <c r="S52" s="28">
        <v>11952005</v>
      </c>
      <c r="T52" s="28">
        <v>11891754</v>
      </c>
      <c r="U52" s="22">
        <v>12366659</v>
      </c>
      <c r="V52" s="28">
        <v>11686522</v>
      </c>
      <c r="W52" s="28">
        <v>11662393</v>
      </c>
      <c r="X52" s="28">
        <v>11506264</v>
      </c>
      <c r="Y52" s="22">
        <v>11882531</v>
      </c>
    </row>
    <row r="53" spans="1:25" ht="14.25" thickBot="1">
      <c r="A53" s="7" t="s">
        <v>95</v>
      </c>
      <c r="B53" s="28">
        <v>19699687</v>
      </c>
      <c r="C53" s="28">
        <v>19723224</v>
      </c>
      <c r="D53" s="28">
        <v>19041895</v>
      </c>
      <c r="E53" s="22">
        <v>19166460</v>
      </c>
      <c r="F53" s="28">
        <v>20081753</v>
      </c>
      <c r="G53" s="28">
        <v>20290533</v>
      </c>
      <c r="H53" s="28">
        <v>19156907</v>
      </c>
      <c r="I53" s="22">
        <v>19451264</v>
      </c>
      <c r="J53" s="28">
        <v>18987707</v>
      </c>
      <c r="K53" s="28">
        <v>18925276</v>
      </c>
      <c r="L53" s="28">
        <v>17671756</v>
      </c>
      <c r="M53" s="22">
        <v>17791071</v>
      </c>
      <c r="N53" s="28">
        <v>20011097</v>
      </c>
      <c r="O53" s="28">
        <v>20062875</v>
      </c>
      <c r="P53" s="28">
        <v>19208382</v>
      </c>
      <c r="Q53" s="22">
        <v>19281010</v>
      </c>
      <c r="R53" s="28">
        <v>19140768</v>
      </c>
      <c r="S53" s="28">
        <v>19105455</v>
      </c>
      <c r="T53" s="28">
        <v>19022717</v>
      </c>
      <c r="U53" s="22">
        <v>19371869</v>
      </c>
      <c r="V53" s="28">
        <v>18198028</v>
      </c>
      <c r="W53" s="28">
        <v>18453410</v>
      </c>
      <c r="X53" s="28">
        <v>18814231</v>
      </c>
      <c r="Y53" s="22">
        <v>19695294</v>
      </c>
    </row>
    <row r="54" spans="1:25" ht="14.25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6" ht="13.5">
      <c r="A56" s="20" t="s">
        <v>100</v>
      </c>
    </row>
    <row r="57" ht="13.5">
      <c r="A57" s="20" t="s">
        <v>101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4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96</v>
      </c>
      <c r="B2" s="14">
        <v>7615</v>
      </c>
      <c r="C2" s="14"/>
      <c r="D2" s="14"/>
      <c r="E2" s="14"/>
      <c r="F2" s="14"/>
      <c r="G2" s="14"/>
    </row>
    <row r="3" spans="1:7" ht="14.25" thickBot="1">
      <c r="A3" s="11" t="s">
        <v>97</v>
      </c>
      <c r="B3" s="1" t="s">
        <v>98</v>
      </c>
      <c r="C3" s="1"/>
      <c r="D3" s="1"/>
      <c r="E3" s="1"/>
      <c r="F3" s="1"/>
      <c r="G3" s="1"/>
    </row>
    <row r="4" spans="1:7" ht="14.25" thickTop="1">
      <c r="A4" s="10" t="s">
        <v>19</v>
      </c>
      <c r="B4" s="15" t="str">
        <f>HYPERLINK("http://www.kabupro.jp/mark/20130626/S000DOWT.htm","有価証券報告書")</f>
        <v>有価証券報告書</v>
      </c>
      <c r="C4" s="15" t="str">
        <f>HYPERLINK("http://www.kabupro.jp/mark/20130626/S000DOWT.htm","有価証券報告書")</f>
        <v>有価証券報告書</v>
      </c>
      <c r="D4" s="15" t="str">
        <f>HYPERLINK("http://www.kabupro.jp/mark/20120620/S000B1MP.htm","有価証券報告書")</f>
        <v>有価証券報告書</v>
      </c>
      <c r="E4" s="15" t="str">
        <f>HYPERLINK("http://www.kabupro.jp/mark/20110623/S0008JG8.htm","有価証券報告書")</f>
        <v>有価証券報告書</v>
      </c>
      <c r="F4" s="15" t="str">
        <f>HYPERLINK("http://www.kabupro.jp/mark/20100624/S000609U.htm","有価証券報告書")</f>
        <v>有価証券報告書</v>
      </c>
      <c r="G4" s="15" t="str">
        <f>HYPERLINK("http://www.kabupro.jp/mark/20090625/S0003D6D.htm","有価証券報告書")</f>
        <v>有価証券報告書</v>
      </c>
    </row>
    <row r="5" spans="1:7" ht="14.25" thickBot="1">
      <c r="A5" s="11" t="s">
        <v>20</v>
      </c>
      <c r="B5" s="1" t="s">
        <v>26</v>
      </c>
      <c r="C5" s="1" t="s">
        <v>26</v>
      </c>
      <c r="D5" s="1" t="s">
        <v>30</v>
      </c>
      <c r="E5" s="1" t="s">
        <v>32</v>
      </c>
      <c r="F5" s="1" t="s">
        <v>34</v>
      </c>
      <c r="G5" s="1" t="s">
        <v>36</v>
      </c>
    </row>
    <row r="6" spans="1:7" ht="15" thickBot="1" thickTop="1">
      <c r="A6" s="10" t="s">
        <v>21</v>
      </c>
      <c r="B6" s="18" t="s">
        <v>137</v>
      </c>
      <c r="C6" s="19"/>
      <c r="D6" s="19"/>
      <c r="E6" s="19"/>
      <c r="F6" s="19"/>
      <c r="G6" s="19"/>
    </row>
    <row r="7" spans="1:7" ht="14.25" thickTop="1">
      <c r="A7" s="12" t="s">
        <v>22</v>
      </c>
      <c r="B7" s="16" t="s">
        <v>27</v>
      </c>
      <c r="C7" s="16" t="s">
        <v>27</v>
      </c>
      <c r="D7" s="16" t="s">
        <v>27</v>
      </c>
      <c r="E7" s="16" t="s">
        <v>27</v>
      </c>
      <c r="F7" s="16" t="s">
        <v>27</v>
      </c>
      <c r="G7" s="16" t="s">
        <v>27</v>
      </c>
    </row>
    <row r="8" spans="1:7" ht="13.5">
      <c r="A8" s="13" t="s">
        <v>23</v>
      </c>
      <c r="B8" s="17" t="s">
        <v>102</v>
      </c>
      <c r="C8" s="17" t="s">
        <v>103</v>
      </c>
      <c r="D8" s="17" t="s">
        <v>104</v>
      </c>
      <c r="E8" s="17" t="s">
        <v>105</v>
      </c>
      <c r="F8" s="17" t="s">
        <v>106</v>
      </c>
      <c r="G8" s="17" t="s">
        <v>107</v>
      </c>
    </row>
    <row r="9" spans="1:7" ht="13.5">
      <c r="A9" s="13" t="s">
        <v>24</v>
      </c>
      <c r="B9" s="17" t="s">
        <v>28</v>
      </c>
      <c r="C9" s="17" t="s">
        <v>29</v>
      </c>
      <c r="D9" s="17" t="s">
        <v>31</v>
      </c>
      <c r="E9" s="17" t="s">
        <v>33</v>
      </c>
      <c r="F9" s="17" t="s">
        <v>35</v>
      </c>
      <c r="G9" s="17" t="s">
        <v>37</v>
      </c>
    </row>
    <row r="10" spans="1:7" ht="14.25" thickBot="1">
      <c r="A10" s="13" t="s">
        <v>25</v>
      </c>
      <c r="B10" s="17" t="s">
        <v>39</v>
      </c>
      <c r="C10" s="17" t="s">
        <v>39</v>
      </c>
      <c r="D10" s="17" t="s">
        <v>39</v>
      </c>
      <c r="E10" s="17" t="s">
        <v>39</v>
      </c>
      <c r="F10" s="17" t="s">
        <v>39</v>
      </c>
      <c r="G10" s="17" t="s">
        <v>39</v>
      </c>
    </row>
    <row r="11" spans="1:7" ht="14.25" thickTop="1">
      <c r="A11" s="26" t="s">
        <v>108</v>
      </c>
      <c r="B11" s="21">
        <v>16751927</v>
      </c>
      <c r="C11" s="21">
        <v>17539641</v>
      </c>
      <c r="D11" s="21">
        <v>17216371</v>
      </c>
      <c r="E11" s="21">
        <v>16742306</v>
      </c>
      <c r="F11" s="21">
        <v>16384725</v>
      </c>
      <c r="G11" s="21">
        <v>15781240</v>
      </c>
    </row>
    <row r="12" spans="1:7" ht="13.5">
      <c r="A12" s="6" t="s">
        <v>109</v>
      </c>
      <c r="B12" s="22">
        <v>1841516</v>
      </c>
      <c r="C12" s="22">
        <v>1899980</v>
      </c>
      <c r="D12" s="22">
        <v>1776134</v>
      </c>
      <c r="E12" s="22">
        <v>1732638</v>
      </c>
      <c r="F12" s="22">
        <v>1821402</v>
      </c>
      <c r="G12" s="22">
        <v>1977790</v>
      </c>
    </row>
    <row r="13" spans="1:7" ht="13.5">
      <c r="A13" s="6" t="s">
        <v>110</v>
      </c>
      <c r="B13" s="22">
        <v>4573857</v>
      </c>
      <c r="C13" s="22">
        <v>4716093</v>
      </c>
      <c r="D13" s="22">
        <v>4895423</v>
      </c>
      <c r="E13" s="22">
        <v>4761570</v>
      </c>
      <c r="F13" s="22">
        <v>4549112</v>
      </c>
      <c r="G13" s="22">
        <v>4374329</v>
      </c>
    </row>
    <row r="14" spans="1:7" ht="13.5">
      <c r="A14" s="6" t="s">
        <v>111</v>
      </c>
      <c r="B14" s="22">
        <v>1192471</v>
      </c>
      <c r="C14" s="22">
        <v>1292287</v>
      </c>
      <c r="D14" s="22">
        <v>1316094</v>
      </c>
      <c r="E14" s="22">
        <v>1330403</v>
      </c>
      <c r="F14" s="22">
        <v>1285956</v>
      </c>
      <c r="G14" s="22">
        <v>1179128</v>
      </c>
    </row>
    <row r="15" spans="1:7" ht="13.5">
      <c r="A15" s="6" t="s">
        <v>112</v>
      </c>
      <c r="B15" s="22">
        <v>186531</v>
      </c>
      <c r="C15" s="22">
        <v>168256</v>
      </c>
      <c r="D15" s="22">
        <v>144806</v>
      </c>
      <c r="E15" s="22"/>
      <c r="F15" s="22"/>
      <c r="G15" s="22"/>
    </row>
    <row r="16" spans="1:7" ht="13.5">
      <c r="A16" s="6" t="s">
        <v>113</v>
      </c>
      <c r="B16" s="22">
        <v>7794377</v>
      </c>
      <c r="C16" s="22">
        <v>8076617</v>
      </c>
      <c r="D16" s="22">
        <v>8132458</v>
      </c>
      <c r="E16" s="22">
        <v>7824612</v>
      </c>
      <c r="F16" s="22"/>
      <c r="G16" s="22"/>
    </row>
    <row r="17" spans="1:7" ht="13.5">
      <c r="A17" s="6" t="s">
        <v>114</v>
      </c>
      <c r="B17" s="22">
        <v>1851202</v>
      </c>
      <c r="C17" s="22">
        <v>1841516</v>
      </c>
      <c r="D17" s="22">
        <v>1899980</v>
      </c>
      <c r="E17" s="22">
        <v>1776134</v>
      </c>
      <c r="F17" s="22">
        <v>1732638</v>
      </c>
      <c r="G17" s="22">
        <v>1821402</v>
      </c>
    </row>
    <row r="18" spans="1:7" ht="13.5">
      <c r="A18" s="6" t="s">
        <v>115</v>
      </c>
      <c r="B18" s="22">
        <v>5943175</v>
      </c>
      <c r="C18" s="22">
        <v>6235101</v>
      </c>
      <c r="D18" s="22">
        <v>6232478</v>
      </c>
      <c r="E18" s="22">
        <v>6048478</v>
      </c>
      <c r="F18" s="22">
        <v>5923833</v>
      </c>
      <c r="G18" s="22">
        <v>5709846</v>
      </c>
    </row>
    <row r="19" spans="1:7" ht="13.5">
      <c r="A19" s="7" t="s">
        <v>116</v>
      </c>
      <c r="B19" s="22">
        <v>10808752</v>
      </c>
      <c r="C19" s="22">
        <v>11304539</v>
      </c>
      <c r="D19" s="22">
        <v>10983893</v>
      </c>
      <c r="E19" s="22">
        <v>10693828</v>
      </c>
      <c r="F19" s="22">
        <v>10460892</v>
      </c>
      <c r="G19" s="22">
        <v>10071394</v>
      </c>
    </row>
    <row r="20" spans="1:7" ht="13.5">
      <c r="A20" s="7" t="s">
        <v>117</v>
      </c>
      <c r="B20" s="22">
        <v>8265393</v>
      </c>
      <c r="C20" s="22">
        <v>8469457</v>
      </c>
      <c r="D20" s="22">
        <v>8807811</v>
      </c>
      <c r="E20" s="22">
        <v>8553128</v>
      </c>
      <c r="F20" s="22">
        <v>8474185</v>
      </c>
      <c r="G20" s="22">
        <v>7967804</v>
      </c>
    </row>
    <row r="21" spans="1:7" ht="14.25" thickBot="1">
      <c r="A21" s="25" t="s">
        <v>118</v>
      </c>
      <c r="B21" s="23">
        <v>2543359</v>
      </c>
      <c r="C21" s="23">
        <v>2835082</v>
      </c>
      <c r="D21" s="23">
        <v>2176081</v>
      </c>
      <c r="E21" s="23">
        <v>2140699</v>
      </c>
      <c r="F21" s="23">
        <v>1986706</v>
      </c>
      <c r="G21" s="23">
        <v>2103589</v>
      </c>
    </row>
    <row r="22" spans="1:7" ht="14.25" thickTop="1">
      <c r="A22" s="6" t="s">
        <v>119</v>
      </c>
      <c r="B22" s="22">
        <v>421</v>
      </c>
      <c r="C22" s="22">
        <v>293</v>
      </c>
      <c r="D22" s="22">
        <v>797</v>
      </c>
      <c r="E22" s="22">
        <v>18669</v>
      </c>
      <c r="F22" s="22">
        <v>26786</v>
      </c>
      <c r="G22" s="22">
        <v>25628</v>
      </c>
    </row>
    <row r="23" spans="1:7" ht="13.5">
      <c r="A23" s="6" t="s">
        <v>120</v>
      </c>
      <c r="B23" s="22">
        <v>25331</v>
      </c>
      <c r="C23" s="22">
        <v>25519</v>
      </c>
      <c r="D23" s="22">
        <v>25793</v>
      </c>
      <c r="E23" s="22">
        <v>26640</v>
      </c>
      <c r="F23" s="22">
        <v>25309</v>
      </c>
      <c r="G23" s="22">
        <v>24751</v>
      </c>
    </row>
    <row r="24" spans="1:7" ht="13.5">
      <c r="A24" s="6" t="s">
        <v>121</v>
      </c>
      <c r="B24" s="22">
        <v>48294</v>
      </c>
      <c r="C24" s="22">
        <v>32460</v>
      </c>
      <c r="D24" s="22">
        <v>22720</v>
      </c>
      <c r="E24" s="22">
        <v>23057</v>
      </c>
      <c r="F24" s="22">
        <v>31908</v>
      </c>
      <c r="G24" s="22">
        <v>32261</v>
      </c>
    </row>
    <row r="25" spans="1:7" ht="13.5">
      <c r="A25" s="6" t="s">
        <v>122</v>
      </c>
      <c r="B25" s="22">
        <v>12754</v>
      </c>
      <c r="C25" s="22">
        <v>14050</v>
      </c>
      <c r="D25" s="22">
        <v>12189</v>
      </c>
      <c r="E25" s="22">
        <v>10352</v>
      </c>
      <c r="F25" s="22">
        <v>9985</v>
      </c>
      <c r="G25" s="22">
        <v>6374</v>
      </c>
    </row>
    <row r="26" spans="1:7" ht="13.5">
      <c r="A26" s="6" t="s">
        <v>123</v>
      </c>
      <c r="B26" s="22">
        <v>86801</v>
      </c>
      <c r="C26" s="22">
        <v>72324</v>
      </c>
      <c r="D26" s="22">
        <v>61891</v>
      </c>
      <c r="E26" s="22">
        <v>79790</v>
      </c>
      <c r="F26" s="22">
        <v>124342</v>
      </c>
      <c r="G26" s="22">
        <v>92218</v>
      </c>
    </row>
    <row r="27" spans="1:7" ht="13.5">
      <c r="A27" s="6" t="s">
        <v>124</v>
      </c>
      <c r="B27" s="22"/>
      <c r="C27" s="22">
        <v>342</v>
      </c>
      <c r="D27" s="22">
        <v>1066</v>
      </c>
      <c r="E27" s="22"/>
      <c r="F27" s="22"/>
      <c r="G27" s="22"/>
    </row>
    <row r="28" spans="1:7" ht="13.5">
      <c r="A28" s="6" t="s">
        <v>125</v>
      </c>
      <c r="B28" s="22">
        <v>2663</v>
      </c>
      <c r="C28" s="22">
        <v>4045</v>
      </c>
      <c r="D28" s="22">
        <v>5046</v>
      </c>
      <c r="E28" s="22">
        <v>6193</v>
      </c>
      <c r="F28" s="22">
        <v>5030</v>
      </c>
      <c r="G28" s="22">
        <v>5806</v>
      </c>
    </row>
    <row r="29" spans="1:7" ht="13.5">
      <c r="A29" s="6" t="s">
        <v>126</v>
      </c>
      <c r="B29" s="22">
        <v>2663</v>
      </c>
      <c r="C29" s="22">
        <v>4388</v>
      </c>
      <c r="D29" s="22">
        <v>39705</v>
      </c>
      <c r="E29" s="22">
        <v>6193</v>
      </c>
      <c r="F29" s="22">
        <v>5030</v>
      </c>
      <c r="G29" s="22">
        <v>5806</v>
      </c>
    </row>
    <row r="30" spans="1:7" ht="14.25" thickBot="1">
      <c r="A30" s="25" t="s">
        <v>127</v>
      </c>
      <c r="B30" s="23">
        <v>2627497</v>
      </c>
      <c r="C30" s="23">
        <v>2903018</v>
      </c>
      <c r="D30" s="23">
        <v>2198267</v>
      </c>
      <c r="E30" s="23">
        <v>2214295</v>
      </c>
      <c r="F30" s="23">
        <v>2106018</v>
      </c>
      <c r="G30" s="23">
        <v>2190001</v>
      </c>
    </row>
    <row r="31" spans="1:7" ht="14.25" thickTop="1">
      <c r="A31" s="6" t="s">
        <v>128</v>
      </c>
      <c r="B31" s="22">
        <v>12440</v>
      </c>
      <c r="C31" s="22">
        <v>1204</v>
      </c>
      <c r="D31" s="22">
        <v>9262</v>
      </c>
      <c r="E31" s="22">
        <v>8647</v>
      </c>
      <c r="F31" s="22">
        <v>13541</v>
      </c>
      <c r="G31" s="22">
        <v>5402</v>
      </c>
    </row>
    <row r="32" spans="1:7" ht="13.5">
      <c r="A32" s="6" t="s">
        <v>129</v>
      </c>
      <c r="B32" s="22">
        <v>1048066</v>
      </c>
      <c r="C32" s="22"/>
      <c r="D32" s="22">
        <v>16767</v>
      </c>
      <c r="E32" s="22"/>
      <c r="F32" s="22"/>
      <c r="G32" s="22">
        <v>11680</v>
      </c>
    </row>
    <row r="33" spans="1:7" ht="13.5">
      <c r="A33" s="6" t="s">
        <v>130</v>
      </c>
      <c r="B33" s="22"/>
      <c r="C33" s="22">
        <v>7084</v>
      </c>
      <c r="D33" s="22">
        <v>7334</v>
      </c>
      <c r="E33" s="22"/>
      <c r="F33" s="22"/>
      <c r="G33" s="22"/>
    </row>
    <row r="34" spans="1:7" ht="13.5">
      <c r="A34" s="6" t="s">
        <v>131</v>
      </c>
      <c r="B34" s="22">
        <v>1060506</v>
      </c>
      <c r="C34" s="22">
        <v>8289</v>
      </c>
      <c r="D34" s="22">
        <v>208072</v>
      </c>
      <c r="E34" s="22">
        <v>174443</v>
      </c>
      <c r="F34" s="22">
        <v>47541</v>
      </c>
      <c r="G34" s="22">
        <v>23863</v>
      </c>
    </row>
    <row r="35" spans="1:7" ht="13.5">
      <c r="A35" s="7" t="s">
        <v>132</v>
      </c>
      <c r="B35" s="22">
        <v>1566990</v>
      </c>
      <c r="C35" s="22">
        <v>2894729</v>
      </c>
      <c r="D35" s="22">
        <v>2765188</v>
      </c>
      <c r="E35" s="22">
        <v>2039852</v>
      </c>
      <c r="F35" s="22">
        <v>2058477</v>
      </c>
      <c r="G35" s="22">
        <v>2166138</v>
      </c>
    </row>
    <row r="36" spans="1:7" ht="13.5">
      <c r="A36" s="7" t="s">
        <v>133</v>
      </c>
      <c r="B36" s="22">
        <v>1011523</v>
      </c>
      <c r="C36" s="22">
        <v>1230088</v>
      </c>
      <c r="D36" s="22">
        <v>895449</v>
      </c>
      <c r="E36" s="22">
        <v>924278</v>
      </c>
      <c r="F36" s="22">
        <v>876160</v>
      </c>
      <c r="G36" s="22">
        <v>954002</v>
      </c>
    </row>
    <row r="37" spans="1:7" ht="13.5">
      <c r="A37" s="7" t="s">
        <v>134</v>
      </c>
      <c r="B37" s="22">
        <v>21263</v>
      </c>
      <c r="C37" s="22">
        <v>18448</v>
      </c>
      <c r="D37" s="22">
        <v>-29629</v>
      </c>
      <c r="E37" s="22">
        <v>-47296</v>
      </c>
      <c r="F37" s="22">
        <v>14252</v>
      </c>
      <c r="G37" s="22">
        <v>-41293</v>
      </c>
    </row>
    <row r="38" spans="1:7" ht="13.5">
      <c r="A38" s="7" t="s">
        <v>135</v>
      </c>
      <c r="B38" s="22">
        <v>1032787</v>
      </c>
      <c r="C38" s="22">
        <v>1248536</v>
      </c>
      <c r="D38" s="22">
        <v>865819</v>
      </c>
      <c r="E38" s="22">
        <v>876982</v>
      </c>
      <c r="F38" s="22">
        <v>890413</v>
      </c>
      <c r="G38" s="22">
        <v>912709</v>
      </c>
    </row>
    <row r="39" spans="1:7" ht="14.25" thickBot="1">
      <c r="A39" s="7" t="s">
        <v>136</v>
      </c>
      <c r="B39" s="22">
        <v>534203</v>
      </c>
      <c r="C39" s="22">
        <v>1646192</v>
      </c>
      <c r="D39" s="22">
        <v>1899368</v>
      </c>
      <c r="E39" s="22">
        <v>1162870</v>
      </c>
      <c r="F39" s="22">
        <v>1168064</v>
      </c>
      <c r="G39" s="22">
        <v>1253428</v>
      </c>
    </row>
    <row r="40" spans="1:7" ht="14.25" thickTop="1">
      <c r="A40" s="8"/>
      <c r="B40" s="24"/>
      <c r="C40" s="24"/>
      <c r="D40" s="24"/>
      <c r="E40" s="24"/>
      <c r="F40" s="24"/>
      <c r="G40" s="24"/>
    </row>
    <row r="42" ht="13.5">
      <c r="A42" s="20" t="s">
        <v>100</v>
      </c>
    </row>
    <row r="43" ht="13.5">
      <c r="A43" s="20" t="s">
        <v>101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7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96</v>
      </c>
      <c r="B2" s="14">
        <v>7615</v>
      </c>
      <c r="C2" s="14"/>
      <c r="D2" s="14"/>
      <c r="E2" s="14"/>
      <c r="F2" s="14"/>
      <c r="G2" s="14"/>
    </row>
    <row r="3" spans="1:7" ht="14.25" thickBot="1">
      <c r="A3" s="11" t="s">
        <v>97</v>
      </c>
      <c r="B3" s="1" t="s">
        <v>98</v>
      </c>
      <c r="C3" s="1"/>
      <c r="D3" s="1"/>
      <c r="E3" s="1"/>
      <c r="F3" s="1"/>
      <c r="G3" s="1"/>
    </row>
    <row r="4" spans="1:7" ht="14.25" thickTop="1">
      <c r="A4" s="10" t="s">
        <v>19</v>
      </c>
      <c r="B4" s="15" t="str">
        <f>HYPERLINK("http://www.kabupro.jp/mark/20130626/S000DOWT.htm","有価証券報告書")</f>
        <v>有価証券報告書</v>
      </c>
      <c r="C4" s="15" t="str">
        <f>HYPERLINK("http://www.kabupro.jp/mark/20130626/S000DOWT.htm","有価証券報告書")</f>
        <v>有価証券報告書</v>
      </c>
      <c r="D4" s="15" t="str">
        <f>HYPERLINK("http://www.kabupro.jp/mark/20120620/S000B1MP.htm","有価証券報告書")</f>
        <v>有価証券報告書</v>
      </c>
      <c r="E4" s="15" t="str">
        <f>HYPERLINK("http://www.kabupro.jp/mark/20110623/S0008JG8.htm","有価証券報告書")</f>
        <v>有価証券報告書</v>
      </c>
      <c r="F4" s="15" t="str">
        <f>HYPERLINK("http://www.kabupro.jp/mark/20100624/S000609U.htm","有価証券報告書")</f>
        <v>有価証券報告書</v>
      </c>
      <c r="G4" s="15" t="str">
        <f>HYPERLINK("http://www.kabupro.jp/mark/20090625/S0003D6D.htm","有価証券報告書")</f>
        <v>有価証券報告書</v>
      </c>
    </row>
    <row r="5" spans="1:7" ht="14.25" thickBot="1">
      <c r="A5" s="11" t="s">
        <v>20</v>
      </c>
      <c r="B5" s="1" t="s">
        <v>26</v>
      </c>
      <c r="C5" s="1" t="s">
        <v>26</v>
      </c>
      <c r="D5" s="1" t="s">
        <v>30</v>
      </c>
      <c r="E5" s="1" t="s">
        <v>32</v>
      </c>
      <c r="F5" s="1" t="s">
        <v>34</v>
      </c>
      <c r="G5" s="1" t="s">
        <v>36</v>
      </c>
    </row>
    <row r="6" spans="1:7" ht="15" thickBot="1" thickTop="1">
      <c r="A6" s="10" t="s">
        <v>21</v>
      </c>
      <c r="B6" s="18" t="s">
        <v>99</v>
      </c>
      <c r="C6" s="19"/>
      <c r="D6" s="19"/>
      <c r="E6" s="19"/>
      <c r="F6" s="19"/>
      <c r="G6" s="19"/>
    </row>
    <row r="7" spans="1:7" ht="14.25" thickTop="1">
      <c r="A7" s="12" t="s">
        <v>22</v>
      </c>
      <c r="B7" s="16" t="s">
        <v>27</v>
      </c>
      <c r="C7" s="16" t="s">
        <v>27</v>
      </c>
      <c r="D7" s="16" t="s">
        <v>27</v>
      </c>
      <c r="E7" s="16" t="s">
        <v>27</v>
      </c>
      <c r="F7" s="16" t="s">
        <v>27</v>
      </c>
      <c r="G7" s="16" t="s">
        <v>27</v>
      </c>
    </row>
    <row r="8" spans="1:7" ht="13.5">
      <c r="A8" s="13" t="s">
        <v>23</v>
      </c>
      <c r="B8" s="17"/>
      <c r="C8" s="17"/>
      <c r="D8" s="17"/>
      <c r="E8" s="17"/>
      <c r="F8" s="17"/>
      <c r="G8" s="17"/>
    </row>
    <row r="9" spans="1:7" ht="13.5">
      <c r="A9" s="13" t="s">
        <v>24</v>
      </c>
      <c r="B9" s="17" t="s">
        <v>28</v>
      </c>
      <c r="C9" s="17" t="s">
        <v>29</v>
      </c>
      <c r="D9" s="17" t="s">
        <v>31</v>
      </c>
      <c r="E9" s="17" t="s">
        <v>33</v>
      </c>
      <c r="F9" s="17" t="s">
        <v>35</v>
      </c>
      <c r="G9" s="17" t="s">
        <v>37</v>
      </c>
    </row>
    <row r="10" spans="1:7" ht="14.25" thickBot="1">
      <c r="A10" s="13" t="s">
        <v>25</v>
      </c>
      <c r="B10" s="17" t="s">
        <v>39</v>
      </c>
      <c r="C10" s="17" t="s">
        <v>39</v>
      </c>
      <c r="D10" s="17" t="s">
        <v>39</v>
      </c>
      <c r="E10" s="17" t="s">
        <v>39</v>
      </c>
      <c r="F10" s="17" t="s">
        <v>39</v>
      </c>
      <c r="G10" s="17" t="s">
        <v>39</v>
      </c>
    </row>
    <row r="11" spans="1:7" ht="14.25" thickTop="1">
      <c r="A11" s="9" t="s">
        <v>38</v>
      </c>
      <c r="B11" s="21">
        <v>3065347</v>
      </c>
      <c r="C11" s="21">
        <v>2938769</v>
      </c>
      <c r="D11" s="21">
        <v>1980657</v>
      </c>
      <c r="E11" s="21">
        <v>3581948</v>
      </c>
      <c r="F11" s="21">
        <v>3906132</v>
      </c>
      <c r="G11" s="21">
        <v>3748137</v>
      </c>
    </row>
    <row r="12" spans="1:7" ht="13.5">
      <c r="A12" s="2" t="s">
        <v>40</v>
      </c>
      <c r="B12" s="22">
        <v>17307</v>
      </c>
      <c r="C12" s="22">
        <v>23638</v>
      </c>
      <c r="D12" s="22">
        <v>35480</v>
      </c>
      <c r="E12" s="22">
        <v>365774</v>
      </c>
      <c r="F12" s="22">
        <v>433402</v>
      </c>
      <c r="G12" s="22">
        <v>389283</v>
      </c>
    </row>
    <row r="13" spans="1:7" ht="13.5">
      <c r="A13" s="2" t="s">
        <v>41</v>
      </c>
      <c r="B13" s="22">
        <v>6420527</v>
      </c>
      <c r="C13" s="22">
        <v>6094821</v>
      </c>
      <c r="D13" s="22">
        <v>5400856</v>
      </c>
      <c r="E13" s="22"/>
      <c r="F13" s="22"/>
      <c r="G13" s="22"/>
    </row>
    <row r="14" spans="1:7" ht="13.5">
      <c r="A14" s="2" t="s">
        <v>42</v>
      </c>
      <c r="B14" s="22">
        <v>1851202</v>
      </c>
      <c r="C14" s="22">
        <v>1841516</v>
      </c>
      <c r="D14" s="22">
        <v>1899980</v>
      </c>
      <c r="E14" s="22">
        <v>1776134</v>
      </c>
      <c r="F14" s="22">
        <v>1732638</v>
      </c>
      <c r="G14" s="22"/>
    </row>
    <row r="15" spans="1:7" ht="13.5">
      <c r="A15" s="2" t="s">
        <v>43</v>
      </c>
      <c r="B15" s="22">
        <v>31993</v>
      </c>
      <c r="C15" s="22">
        <v>29243</v>
      </c>
      <c r="D15" s="22">
        <v>37847</v>
      </c>
      <c r="E15" s="22">
        <v>36750</v>
      </c>
      <c r="F15" s="22">
        <v>15927</v>
      </c>
      <c r="G15" s="22"/>
    </row>
    <row r="16" spans="1:7" ht="13.5">
      <c r="A16" s="2" t="s">
        <v>44</v>
      </c>
      <c r="B16" s="22">
        <v>201893</v>
      </c>
      <c r="C16" s="22">
        <v>166825</v>
      </c>
      <c r="D16" s="22">
        <v>158798</v>
      </c>
      <c r="E16" s="22">
        <v>146435</v>
      </c>
      <c r="F16" s="22">
        <v>143251</v>
      </c>
      <c r="G16" s="22">
        <v>220085</v>
      </c>
    </row>
    <row r="17" spans="1:7" ht="13.5">
      <c r="A17" s="2" t="s">
        <v>45</v>
      </c>
      <c r="B17" s="22">
        <v>243512</v>
      </c>
      <c r="C17" s="22">
        <v>266923</v>
      </c>
      <c r="D17" s="22">
        <v>268373</v>
      </c>
      <c r="E17" s="22">
        <v>215297</v>
      </c>
      <c r="F17" s="22">
        <v>203752</v>
      </c>
      <c r="G17" s="22">
        <v>227871</v>
      </c>
    </row>
    <row r="18" spans="1:7" ht="13.5">
      <c r="A18" s="2" t="s">
        <v>46</v>
      </c>
      <c r="B18" s="22">
        <v>12876</v>
      </c>
      <c r="C18" s="22">
        <v>9117</v>
      </c>
      <c r="D18" s="22">
        <v>11368</v>
      </c>
      <c r="E18" s="22">
        <v>14500</v>
      </c>
      <c r="F18" s="22">
        <v>13524</v>
      </c>
      <c r="G18" s="22">
        <v>27788</v>
      </c>
    </row>
    <row r="19" spans="1:7" ht="13.5">
      <c r="A19" s="2" t="s">
        <v>47</v>
      </c>
      <c r="B19" s="22">
        <v>11844660</v>
      </c>
      <c r="C19" s="22">
        <v>11370856</v>
      </c>
      <c r="D19" s="22">
        <v>9793363</v>
      </c>
      <c r="E19" s="22">
        <v>6759937</v>
      </c>
      <c r="F19" s="22">
        <v>7070868</v>
      </c>
      <c r="G19" s="22">
        <v>7072140</v>
      </c>
    </row>
    <row r="20" spans="1:7" ht="13.5">
      <c r="A20" s="3" t="s">
        <v>48</v>
      </c>
      <c r="B20" s="22">
        <v>1928203</v>
      </c>
      <c r="C20" s="22">
        <v>2001424</v>
      </c>
      <c r="D20" s="22">
        <v>2027728</v>
      </c>
      <c r="E20" s="22">
        <v>1813923</v>
      </c>
      <c r="F20" s="22">
        <v>1718374</v>
      </c>
      <c r="G20" s="22">
        <v>1628470</v>
      </c>
    </row>
    <row r="21" spans="1:7" ht="13.5">
      <c r="A21" s="4" t="s">
        <v>49</v>
      </c>
      <c r="B21" s="22">
        <v>-1381125</v>
      </c>
      <c r="C21" s="22">
        <v>-1338045</v>
      </c>
      <c r="D21" s="22">
        <v>-1279567</v>
      </c>
      <c r="E21" s="22">
        <v>-1102958</v>
      </c>
      <c r="F21" s="22">
        <v>-1045027</v>
      </c>
      <c r="G21" s="22">
        <v>-1002779</v>
      </c>
    </row>
    <row r="22" spans="1:7" ht="13.5">
      <c r="A22" s="4" t="s">
        <v>50</v>
      </c>
      <c r="B22" s="22">
        <v>547078</v>
      </c>
      <c r="C22" s="22">
        <v>663379</v>
      </c>
      <c r="D22" s="22">
        <v>748160</v>
      </c>
      <c r="E22" s="22">
        <v>710964</v>
      </c>
      <c r="F22" s="22">
        <v>673347</v>
      </c>
      <c r="G22" s="22">
        <v>625691</v>
      </c>
    </row>
    <row r="23" spans="1:7" ht="13.5">
      <c r="A23" s="3" t="s">
        <v>51</v>
      </c>
      <c r="B23" s="22">
        <v>1141</v>
      </c>
      <c r="C23" s="22">
        <v>1141</v>
      </c>
      <c r="D23" s="22">
        <v>1141</v>
      </c>
      <c r="E23" s="22">
        <v>1141</v>
      </c>
      <c r="F23" s="22">
        <v>1141</v>
      </c>
      <c r="G23" s="22">
        <v>1141</v>
      </c>
    </row>
    <row r="24" spans="1:7" ht="13.5">
      <c r="A24" s="4" t="s">
        <v>49</v>
      </c>
      <c r="B24" s="22">
        <v>-1106</v>
      </c>
      <c r="C24" s="22">
        <v>-1095</v>
      </c>
      <c r="D24" s="22">
        <v>-1083</v>
      </c>
      <c r="E24" s="22">
        <v>-1061</v>
      </c>
      <c r="F24" s="22">
        <v>-1015</v>
      </c>
      <c r="G24" s="22">
        <v>-942</v>
      </c>
    </row>
    <row r="25" spans="1:7" ht="13.5">
      <c r="A25" s="4" t="s">
        <v>52</v>
      </c>
      <c r="B25" s="22">
        <v>34</v>
      </c>
      <c r="C25" s="22">
        <v>45</v>
      </c>
      <c r="D25" s="22">
        <v>57</v>
      </c>
      <c r="E25" s="22">
        <v>79</v>
      </c>
      <c r="F25" s="22">
        <v>125</v>
      </c>
      <c r="G25" s="22">
        <v>198</v>
      </c>
    </row>
    <row r="26" spans="1:7" ht="13.5">
      <c r="A26" s="3" t="s">
        <v>53</v>
      </c>
      <c r="B26" s="22">
        <v>174891</v>
      </c>
      <c r="C26" s="22">
        <v>187453</v>
      </c>
      <c r="D26" s="22">
        <v>158289</v>
      </c>
      <c r="E26" s="22">
        <v>148654</v>
      </c>
      <c r="F26" s="22">
        <v>152859</v>
      </c>
      <c r="G26" s="22">
        <v>266184</v>
      </c>
    </row>
    <row r="27" spans="1:7" ht="13.5">
      <c r="A27" s="4" t="s">
        <v>49</v>
      </c>
      <c r="B27" s="22">
        <v>-134403</v>
      </c>
      <c r="C27" s="22">
        <v>-146399</v>
      </c>
      <c r="D27" s="22">
        <v>-141522</v>
      </c>
      <c r="E27" s="22">
        <v>-133567</v>
      </c>
      <c r="F27" s="22">
        <v>-129629</v>
      </c>
      <c r="G27" s="22">
        <v>-238594</v>
      </c>
    </row>
    <row r="28" spans="1:7" ht="13.5">
      <c r="A28" s="4" t="s">
        <v>54</v>
      </c>
      <c r="B28" s="22">
        <v>40487</v>
      </c>
      <c r="C28" s="22">
        <v>41054</v>
      </c>
      <c r="D28" s="22">
        <v>16767</v>
      </c>
      <c r="E28" s="22">
        <v>15087</v>
      </c>
      <c r="F28" s="22">
        <v>23230</v>
      </c>
      <c r="G28" s="22">
        <v>27589</v>
      </c>
    </row>
    <row r="29" spans="1:7" ht="13.5">
      <c r="A29" s="3" t="s">
        <v>55</v>
      </c>
      <c r="B29" s="22">
        <v>1447508</v>
      </c>
      <c r="C29" s="22">
        <v>2390767</v>
      </c>
      <c r="D29" s="22">
        <v>2391420</v>
      </c>
      <c r="E29" s="22">
        <v>2398744</v>
      </c>
      <c r="F29" s="22">
        <v>2398744</v>
      </c>
      <c r="G29" s="22">
        <v>2398744</v>
      </c>
    </row>
    <row r="30" spans="1:7" ht="13.5">
      <c r="A30" s="3" t="s">
        <v>56</v>
      </c>
      <c r="B30" s="22">
        <v>2035107</v>
      </c>
      <c r="C30" s="22">
        <v>3095246</v>
      </c>
      <c r="D30" s="22">
        <v>3156405</v>
      </c>
      <c r="E30" s="22">
        <v>3124874</v>
      </c>
      <c r="F30" s="22">
        <v>3095446</v>
      </c>
      <c r="G30" s="22">
        <v>3052222</v>
      </c>
    </row>
    <row r="31" spans="1:7" ht="13.5">
      <c r="A31" s="3" t="s">
        <v>57</v>
      </c>
      <c r="B31" s="22">
        <v>62035</v>
      </c>
      <c r="C31" s="22">
        <v>35501</v>
      </c>
      <c r="D31" s="22">
        <v>22925</v>
      </c>
      <c r="E31" s="22">
        <v>15342</v>
      </c>
      <c r="F31" s="22">
        <v>19152</v>
      </c>
      <c r="G31" s="22">
        <v>14582</v>
      </c>
    </row>
    <row r="32" spans="1:7" ht="13.5">
      <c r="A32" s="3" t="s">
        <v>58</v>
      </c>
      <c r="B32" s="22">
        <v>62035</v>
      </c>
      <c r="C32" s="22">
        <v>35501</v>
      </c>
      <c r="D32" s="22">
        <v>22925</v>
      </c>
      <c r="E32" s="22">
        <v>19606</v>
      </c>
      <c r="F32" s="22">
        <v>23415</v>
      </c>
      <c r="G32" s="22">
        <v>27432</v>
      </c>
    </row>
    <row r="33" spans="1:7" ht="13.5">
      <c r="A33" s="3" t="s">
        <v>59</v>
      </c>
      <c r="B33" s="22">
        <v>126176</v>
      </c>
      <c r="C33" s="22">
        <v>1242</v>
      </c>
      <c r="D33" s="22">
        <v>1242</v>
      </c>
      <c r="E33" s="22">
        <v>8018</v>
      </c>
      <c r="F33" s="22">
        <v>12096</v>
      </c>
      <c r="G33" s="22">
        <v>45776</v>
      </c>
    </row>
    <row r="34" spans="1:7" ht="13.5">
      <c r="A34" s="3" t="s">
        <v>60</v>
      </c>
      <c r="B34" s="22">
        <v>236640</v>
      </c>
      <c r="C34" s="22">
        <v>236640</v>
      </c>
      <c r="D34" s="22">
        <v>258304</v>
      </c>
      <c r="E34" s="22">
        <v>305610</v>
      </c>
      <c r="F34" s="22">
        <v>404154</v>
      </c>
      <c r="G34" s="22">
        <v>404154</v>
      </c>
    </row>
    <row r="35" spans="1:7" ht="13.5">
      <c r="A35" s="3" t="s">
        <v>61</v>
      </c>
      <c r="B35" s="22">
        <v>5149</v>
      </c>
      <c r="C35" s="22">
        <v>1672</v>
      </c>
      <c r="D35" s="22">
        <v>2085</v>
      </c>
      <c r="E35" s="22">
        <v>793</v>
      </c>
      <c r="F35" s="22">
        <v>785</v>
      </c>
      <c r="G35" s="22">
        <v>1846</v>
      </c>
    </row>
    <row r="36" spans="1:7" ht="13.5">
      <c r="A36" s="3" t="s">
        <v>62</v>
      </c>
      <c r="B36" s="22">
        <v>750493</v>
      </c>
      <c r="C36" s="22">
        <v>766166</v>
      </c>
      <c r="D36" s="22">
        <v>781149</v>
      </c>
      <c r="E36" s="22">
        <v>799394</v>
      </c>
      <c r="F36" s="22">
        <v>831825</v>
      </c>
      <c r="G36" s="22">
        <v>829175</v>
      </c>
    </row>
    <row r="37" spans="1:7" ht="13.5">
      <c r="A37" s="3" t="s">
        <v>63</v>
      </c>
      <c r="B37" s="22">
        <v>3210</v>
      </c>
      <c r="C37" s="22">
        <v>5710</v>
      </c>
      <c r="D37" s="22">
        <v>6125</v>
      </c>
      <c r="E37" s="22">
        <v>11525</v>
      </c>
      <c r="F37" s="22">
        <v>11525</v>
      </c>
      <c r="G37" s="22">
        <v>11525</v>
      </c>
    </row>
    <row r="38" spans="1:7" ht="13.5">
      <c r="A38" s="3" t="s">
        <v>45</v>
      </c>
      <c r="B38" s="22">
        <v>56073</v>
      </c>
      <c r="C38" s="22">
        <v>64349</v>
      </c>
      <c r="D38" s="22">
        <v>81349</v>
      </c>
      <c r="E38" s="22">
        <v>102263</v>
      </c>
      <c r="F38" s="22">
        <v>66310</v>
      </c>
      <c r="G38" s="22">
        <v>55224</v>
      </c>
    </row>
    <row r="39" spans="1:7" ht="13.5">
      <c r="A39" s="3" t="s">
        <v>46</v>
      </c>
      <c r="B39" s="22">
        <v>185</v>
      </c>
      <c r="C39" s="22"/>
      <c r="D39" s="22"/>
      <c r="E39" s="22"/>
      <c r="F39" s="22"/>
      <c r="G39" s="22"/>
    </row>
    <row r="40" spans="1:7" ht="13.5">
      <c r="A40" s="3" t="s">
        <v>64</v>
      </c>
      <c r="B40" s="22">
        <v>1177929</v>
      </c>
      <c r="C40" s="22">
        <v>1075781</v>
      </c>
      <c r="D40" s="22">
        <v>1128327</v>
      </c>
      <c r="E40" s="22">
        <v>4325609</v>
      </c>
      <c r="F40" s="22">
        <v>3824917</v>
      </c>
      <c r="G40" s="22">
        <v>3845777</v>
      </c>
    </row>
    <row r="41" spans="1:7" ht="13.5">
      <c r="A41" s="2" t="s">
        <v>65</v>
      </c>
      <c r="B41" s="22">
        <v>3275073</v>
      </c>
      <c r="C41" s="22">
        <v>4206528</v>
      </c>
      <c r="D41" s="22">
        <v>4307658</v>
      </c>
      <c r="E41" s="22">
        <v>7470090</v>
      </c>
      <c r="F41" s="22">
        <v>6943779</v>
      </c>
      <c r="G41" s="22">
        <v>6925433</v>
      </c>
    </row>
    <row r="42" spans="1:7" ht="14.25" thickBot="1">
      <c r="A42" s="5" t="s">
        <v>66</v>
      </c>
      <c r="B42" s="23">
        <v>15119733</v>
      </c>
      <c r="C42" s="23">
        <v>15577384</v>
      </c>
      <c r="D42" s="23">
        <v>14101022</v>
      </c>
      <c r="E42" s="23">
        <v>14230028</v>
      </c>
      <c r="F42" s="23">
        <v>14014648</v>
      </c>
      <c r="G42" s="23">
        <v>13997574</v>
      </c>
    </row>
    <row r="43" spans="1:7" ht="14.25" thickTop="1">
      <c r="A43" s="2" t="s">
        <v>67</v>
      </c>
      <c r="B43" s="22">
        <v>282952</v>
      </c>
      <c r="C43" s="22">
        <v>325136</v>
      </c>
      <c r="D43" s="22">
        <v>385816</v>
      </c>
      <c r="E43" s="22">
        <v>402004</v>
      </c>
      <c r="F43" s="22">
        <v>370665</v>
      </c>
      <c r="G43" s="22">
        <v>452445</v>
      </c>
    </row>
    <row r="44" spans="1:7" ht="13.5">
      <c r="A44" s="2" t="s">
        <v>68</v>
      </c>
      <c r="B44" s="22">
        <v>662913</v>
      </c>
      <c r="C44" s="22">
        <v>648062</v>
      </c>
      <c r="D44" s="22">
        <v>548855</v>
      </c>
      <c r="E44" s="22">
        <v>569871</v>
      </c>
      <c r="F44" s="22">
        <v>556631</v>
      </c>
      <c r="G44" s="22">
        <v>560894</v>
      </c>
    </row>
    <row r="45" spans="1:7" ht="13.5">
      <c r="A45" s="2" t="s">
        <v>69</v>
      </c>
      <c r="B45" s="22">
        <v>108787</v>
      </c>
      <c r="C45" s="22">
        <v>114375</v>
      </c>
      <c r="D45" s="22">
        <v>122459</v>
      </c>
      <c r="E45" s="22">
        <v>122073</v>
      </c>
      <c r="F45" s="22">
        <v>120126</v>
      </c>
      <c r="G45" s="22">
        <v>108824</v>
      </c>
    </row>
    <row r="46" spans="1:7" ht="13.5">
      <c r="A46" s="2" t="s">
        <v>70</v>
      </c>
      <c r="B46" s="22">
        <v>424890</v>
      </c>
      <c r="C46" s="22">
        <v>811046</v>
      </c>
      <c r="D46" s="22">
        <v>411794</v>
      </c>
      <c r="E46" s="22">
        <v>516733</v>
      </c>
      <c r="F46" s="22">
        <v>411068</v>
      </c>
      <c r="G46" s="22">
        <v>575101</v>
      </c>
    </row>
    <row r="47" spans="1:7" ht="13.5">
      <c r="A47" s="2" t="s">
        <v>71</v>
      </c>
      <c r="B47" s="22">
        <v>37104</v>
      </c>
      <c r="C47" s="22">
        <v>88366</v>
      </c>
      <c r="D47" s="22">
        <v>34441</v>
      </c>
      <c r="E47" s="22">
        <v>56000</v>
      </c>
      <c r="F47" s="22">
        <v>42913</v>
      </c>
      <c r="G47" s="22">
        <v>74806</v>
      </c>
    </row>
    <row r="48" spans="1:7" ht="13.5">
      <c r="A48" s="2" t="s">
        <v>72</v>
      </c>
      <c r="B48" s="22">
        <v>1212598</v>
      </c>
      <c r="C48" s="22">
        <v>1209950</v>
      </c>
      <c r="D48" s="22">
        <v>1125141</v>
      </c>
      <c r="E48" s="22">
        <v>535011</v>
      </c>
      <c r="F48" s="22">
        <v>621397</v>
      </c>
      <c r="G48" s="22">
        <v>715513</v>
      </c>
    </row>
    <row r="49" spans="1:7" ht="13.5">
      <c r="A49" s="2" t="s">
        <v>73</v>
      </c>
      <c r="B49" s="22">
        <v>43039</v>
      </c>
      <c r="C49" s="22">
        <v>40707</v>
      </c>
      <c r="D49" s="22">
        <v>42975</v>
      </c>
      <c r="E49" s="22">
        <v>34102</v>
      </c>
      <c r="F49" s="22">
        <v>25175</v>
      </c>
      <c r="G49" s="22">
        <v>42768</v>
      </c>
    </row>
    <row r="50" spans="1:7" ht="13.5">
      <c r="A50" s="2" t="s">
        <v>74</v>
      </c>
      <c r="B50" s="22">
        <v>260000</v>
      </c>
      <c r="C50" s="22">
        <v>254000</v>
      </c>
      <c r="D50" s="22">
        <v>255000</v>
      </c>
      <c r="E50" s="22">
        <v>242000</v>
      </c>
      <c r="F50" s="22">
        <v>211000</v>
      </c>
      <c r="G50" s="22">
        <v>218000</v>
      </c>
    </row>
    <row r="51" spans="1:7" ht="13.5">
      <c r="A51" s="2" t="s">
        <v>75</v>
      </c>
      <c r="B51" s="22">
        <v>13800</v>
      </c>
      <c r="C51" s="22">
        <v>16000</v>
      </c>
      <c r="D51" s="22">
        <v>6200</v>
      </c>
      <c r="E51" s="22">
        <v>15000</v>
      </c>
      <c r="F51" s="22">
        <v>7400</v>
      </c>
      <c r="G51" s="22">
        <v>5400</v>
      </c>
    </row>
    <row r="52" spans="1:7" ht="13.5">
      <c r="A52" s="2" t="s">
        <v>76</v>
      </c>
      <c r="B52" s="22">
        <v>119570</v>
      </c>
      <c r="C52" s="22">
        <v>122940</v>
      </c>
      <c r="D52" s="22">
        <v>134980</v>
      </c>
      <c r="E52" s="22">
        <v>131233</v>
      </c>
      <c r="F52" s="22">
        <v>150971</v>
      </c>
      <c r="G52" s="22">
        <v>135770</v>
      </c>
    </row>
    <row r="53" spans="1:7" ht="13.5">
      <c r="A53" s="2" t="s">
        <v>77</v>
      </c>
      <c r="B53" s="22">
        <v>1069704</v>
      </c>
      <c r="C53" s="22">
        <v>996812</v>
      </c>
      <c r="D53" s="22">
        <v>815721</v>
      </c>
      <c r="E53" s="22"/>
      <c r="F53" s="22"/>
      <c r="G53" s="22"/>
    </row>
    <row r="54" spans="1:7" ht="13.5">
      <c r="A54" s="2" t="s">
        <v>78</v>
      </c>
      <c r="B54" s="22">
        <v>73517</v>
      </c>
      <c r="C54" s="22">
        <v>80597</v>
      </c>
      <c r="D54" s="22">
        <v>68491</v>
      </c>
      <c r="E54" s="22"/>
      <c r="F54" s="22"/>
      <c r="G54" s="22"/>
    </row>
    <row r="55" spans="1:7" ht="13.5">
      <c r="A55" s="2" t="s">
        <v>79</v>
      </c>
      <c r="B55" s="22">
        <v>4308879</v>
      </c>
      <c r="C55" s="22">
        <v>4707993</v>
      </c>
      <c r="D55" s="22">
        <v>4251877</v>
      </c>
      <c r="E55" s="22">
        <v>2624030</v>
      </c>
      <c r="F55" s="22">
        <v>2517349</v>
      </c>
      <c r="G55" s="22">
        <v>2889525</v>
      </c>
    </row>
    <row r="56" spans="1:7" ht="13.5">
      <c r="A56" s="2" t="s">
        <v>80</v>
      </c>
      <c r="B56" s="22">
        <v>6540</v>
      </c>
      <c r="C56" s="22">
        <v>6540</v>
      </c>
      <c r="D56" s="22">
        <v>6540</v>
      </c>
      <c r="E56" s="22">
        <v>6540</v>
      </c>
      <c r="F56" s="22">
        <v>6540</v>
      </c>
      <c r="G56" s="22">
        <v>6540</v>
      </c>
    </row>
    <row r="57" spans="1:7" ht="13.5">
      <c r="A57" s="2" t="s">
        <v>78</v>
      </c>
      <c r="B57" s="22">
        <v>141410</v>
      </c>
      <c r="C57" s="22">
        <v>137676</v>
      </c>
      <c r="D57" s="22">
        <v>148021</v>
      </c>
      <c r="E57" s="22"/>
      <c r="F57" s="22"/>
      <c r="G57" s="22"/>
    </row>
    <row r="58" spans="1:7" ht="13.5">
      <c r="A58" s="2" t="s">
        <v>81</v>
      </c>
      <c r="B58" s="22">
        <v>147950</v>
      </c>
      <c r="C58" s="22">
        <v>144216</v>
      </c>
      <c r="D58" s="22">
        <v>154561</v>
      </c>
      <c r="E58" s="22">
        <v>6540</v>
      </c>
      <c r="F58" s="22">
        <v>6540</v>
      </c>
      <c r="G58" s="22">
        <v>6540</v>
      </c>
    </row>
    <row r="59" spans="1:7" ht="14.25" thickBot="1">
      <c r="A59" s="5" t="s">
        <v>82</v>
      </c>
      <c r="B59" s="23">
        <v>4456830</v>
      </c>
      <c r="C59" s="23">
        <v>4852210</v>
      </c>
      <c r="D59" s="23">
        <v>4406439</v>
      </c>
      <c r="E59" s="23">
        <v>2630570</v>
      </c>
      <c r="F59" s="23">
        <v>2523889</v>
      </c>
      <c r="G59" s="23">
        <v>2896065</v>
      </c>
    </row>
    <row r="60" spans="1:7" ht="14.25" thickTop="1">
      <c r="A60" s="2" t="s">
        <v>83</v>
      </c>
      <c r="B60" s="22">
        <v>1215949</v>
      </c>
      <c r="C60" s="22">
        <v>1215949</v>
      </c>
      <c r="D60" s="22">
        <v>1215949</v>
      </c>
      <c r="E60" s="22">
        <v>1215949</v>
      </c>
      <c r="F60" s="22">
        <v>1215949</v>
      </c>
      <c r="G60" s="22">
        <v>1215949</v>
      </c>
    </row>
    <row r="61" spans="1:7" ht="13.5">
      <c r="A61" s="3" t="s">
        <v>84</v>
      </c>
      <c r="B61" s="22">
        <v>1547963</v>
      </c>
      <c r="C61" s="22">
        <v>1547963</v>
      </c>
      <c r="D61" s="22">
        <v>1547963</v>
      </c>
      <c r="E61" s="22">
        <v>1547963</v>
      </c>
      <c r="F61" s="22">
        <v>1547963</v>
      </c>
      <c r="G61" s="22">
        <v>1547963</v>
      </c>
    </row>
    <row r="62" spans="1:7" ht="13.5">
      <c r="A62" s="3" t="s">
        <v>85</v>
      </c>
      <c r="B62" s="22">
        <v>1547963</v>
      </c>
      <c r="C62" s="22">
        <v>1547963</v>
      </c>
      <c r="D62" s="22">
        <v>1547966</v>
      </c>
      <c r="E62" s="22">
        <v>1547966</v>
      </c>
      <c r="F62" s="22">
        <v>1547963</v>
      </c>
      <c r="G62" s="22">
        <v>1547963</v>
      </c>
    </row>
    <row r="63" spans="1:7" ht="13.5">
      <c r="A63" s="3" t="s">
        <v>86</v>
      </c>
      <c r="B63" s="22">
        <v>275125</v>
      </c>
      <c r="C63" s="22">
        <v>275125</v>
      </c>
      <c r="D63" s="22">
        <v>275125</v>
      </c>
      <c r="E63" s="22">
        <v>275125</v>
      </c>
      <c r="F63" s="22">
        <v>275125</v>
      </c>
      <c r="G63" s="22">
        <v>275125</v>
      </c>
    </row>
    <row r="64" spans="1:7" ht="13.5">
      <c r="A64" s="4" t="s">
        <v>87</v>
      </c>
      <c r="B64" s="22">
        <v>5000000</v>
      </c>
      <c r="C64" s="22">
        <v>5000000</v>
      </c>
      <c r="D64" s="22">
        <v>5000000</v>
      </c>
      <c r="E64" s="22">
        <v>5000000</v>
      </c>
      <c r="F64" s="22">
        <v>5000000</v>
      </c>
      <c r="G64" s="22">
        <v>5000000</v>
      </c>
    </row>
    <row r="65" spans="1:7" ht="13.5">
      <c r="A65" s="4" t="s">
        <v>88</v>
      </c>
      <c r="B65" s="22">
        <v>5079734</v>
      </c>
      <c r="C65" s="22">
        <v>5160631</v>
      </c>
      <c r="D65" s="22">
        <v>4995556</v>
      </c>
      <c r="E65" s="22">
        <v>3857643</v>
      </c>
      <c r="F65" s="22">
        <v>3467152</v>
      </c>
      <c r="G65" s="22">
        <v>3075669</v>
      </c>
    </row>
    <row r="66" spans="1:7" ht="13.5">
      <c r="A66" s="3" t="s">
        <v>89</v>
      </c>
      <c r="B66" s="22">
        <v>10354859</v>
      </c>
      <c r="C66" s="22">
        <v>10435756</v>
      </c>
      <c r="D66" s="22">
        <v>10270681</v>
      </c>
      <c r="E66" s="22">
        <v>9132768</v>
      </c>
      <c r="F66" s="22">
        <v>8742277</v>
      </c>
      <c r="G66" s="22">
        <v>8350794</v>
      </c>
    </row>
    <row r="67" spans="1:7" ht="13.5">
      <c r="A67" s="2" t="s">
        <v>90</v>
      </c>
      <c r="B67" s="22">
        <v>-2474725</v>
      </c>
      <c r="C67" s="22">
        <v>-2474494</v>
      </c>
      <c r="D67" s="22">
        <v>-3340015</v>
      </c>
      <c r="E67" s="22">
        <v>-297327</v>
      </c>
      <c r="F67" s="22">
        <v>-15824</v>
      </c>
      <c r="G67" s="22">
        <v>-15368</v>
      </c>
    </row>
    <row r="68" spans="1:7" ht="13.5">
      <c r="A68" s="2" t="s">
        <v>91</v>
      </c>
      <c r="B68" s="22">
        <v>10644046</v>
      </c>
      <c r="C68" s="22">
        <v>10725174</v>
      </c>
      <c r="D68" s="22">
        <v>9694582</v>
      </c>
      <c r="E68" s="22">
        <v>11599356</v>
      </c>
      <c r="F68" s="22">
        <v>11490366</v>
      </c>
      <c r="G68" s="22">
        <v>11099338</v>
      </c>
    </row>
    <row r="69" spans="1:7" ht="13.5">
      <c r="A69" s="2" t="s">
        <v>92</v>
      </c>
      <c r="B69" s="22">
        <v>18856</v>
      </c>
      <c r="C69" s="22"/>
      <c r="D69" s="22"/>
      <c r="E69" s="22">
        <v>100</v>
      </c>
      <c r="F69" s="22">
        <v>393</v>
      </c>
      <c r="G69" s="22">
        <v>2170</v>
      </c>
    </row>
    <row r="70" spans="1:7" ht="13.5">
      <c r="A70" s="2" t="s">
        <v>93</v>
      </c>
      <c r="B70" s="22">
        <v>18856</v>
      </c>
      <c r="C70" s="22"/>
      <c r="D70" s="22"/>
      <c r="E70" s="22">
        <v>100</v>
      </c>
      <c r="F70" s="22">
        <v>393</v>
      </c>
      <c r="G70" s="22">
        <v>2170</v>
      </c>
    </row>
    <row r="71" spans="1:7" ht="13.5">
      <c r="A71" s="6" t="s">
        <v>94</v>
      </c>
      <c r="B71" s="22">
        <v>10662903</v>
      </c>
      <c r="C71" s="22">
        <v>10725174</v>
      </c>
      <c r="D71" s="22">
        <v>9694582</v>
      </c>
      <c r="E71" s="22">
        <v>11599457</v>
      </c>
      <c r="F71" s="22">
        <v>11490759</v>
      </c>
      <c r="G71" s="22">
        <v>11101509</v>
      </c>
    </row>
    <row r="72" spans="1:7" ht="14.25" thickBot="1">
      <c r="A72" s="7" t="s">
        <v>95</v>
      </c>
      <c r="B72" s="22">
        <v>15119733</v>
      </c>
      <c r="C72" s="22">
        <v>15577384</v>
      </c>
      <c r="D72" s="22">
        <v>14101022</v>
      </c>
      <c r="E72" s="22">
        <v>14230028</v>
      </c>
      <c r="F72" s="22">
        <v>14014648</v>
      </c>
      <c r="G72" s="22">
        <v>13997574</v>
      </c>
    </row>
    <row r="73" spans="1:7" ht="14.25" thickTop="1">
      <c r="A73" s="8"/>
      <c r="B73" s="24"/>
      <c r="C73" s="24"/>
      <c r="D73" s="24"/>
      <c r="E73" s="24"/>
      <c r="F73" s="24"/>
      <c r="G73" s="24"/>
    </row>
    <row r="75" ht="13.5">
      <c r="A75" s="20" t="s">
        <v>100</v>
      </c>
    </row>
    <row r="76" ht="13.5">
      <c r="A76" s="20" t="s">
        <v>101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2014-02-03T01:02:49Z</dcterms:created>
  <dcterms:modified xsi:type="dcterms:W3CDTF">2014-02-03T01:02:58Z</dcterms:modified>
  <cp:category/>
  <cp:version/>
  <cp:contentType/>
  <cp:contentStatus/>
</cp:coreProperties>
</file>