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<sst xmlns="http://schemas.openxmlformats.org/spreadsheetml/2006/main" count="697" uniqueCount="265">
  <si>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</si>
  <si>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</si>
  <si>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</si>
  <si>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</si>
  <si>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</si>
  <si>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</si>
  <si>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</si>
  <si>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店舗閉鎖損失引当金の増減額（△は減少）</t>
  </si>
  <si>
    <t>退職給付引当金の増減額（△は減少）</t>
  </si>
  <si>
    <t>受取利息及び受取配当金</t>
  </si>
  <si>
    <t>持分法による投資損益（△は益）</t>
  </si>
  <si>
    <t>店舗売却損益（△は益）</t>
  </si>
  <si>
    <t>子会社株式売却損益（△は益）</t>
  </si>
  <si>
    <t>固定資産売却損益（△は益）</t>
  </si>
  <si>
    <t>売上債権の増減額（△は増加）</t>
  </si>
  <si>
    <t>たな卸資産の増減額（△は増加）</t>
  </si>
  <si>
    <t>前払費用の増減額（△は増加）</t>
  </si>
  <si>
    <t>未収入金の増減額（△は増加）</t>
  </si>
  <si>
    <t>仕入債務の増減額（△は減少）</t>
  </si>
  <si>
    <t>未払金の増減額（△は減少）</t>
  </si>
  <si>
    <t>未払費用の増減額（△は減少）</t>
  </si>
  <si>
    <t>未払消費税等の増減額（△は減少）</t>
  </si>
  <si>
    <t>未収消費税等の増減額（△は増加）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</si>
  <si>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</si>
  <si>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</si>
  <si>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</si>
  <si>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</si>
  <si>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</si>
  <si>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</si>
  <si>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貸付けによる支出</t>
  </si>
  <si>
    <t>貸付金の回収による収入</t>
  </si>
  <si>
    <t>連結の範囲の変更を伴う子会社株式の取得による収入（△は支出）</t>
  </si>
  <si>
    <t>関係会社株式の取得による支出</t>
  </si>
  <si>
    <t>連結の範囲の変更を伴う子会社株式の売却による収入（△は支出）</t>
  </si>
  <si>
    <t>有形固定資産の取得による支出</t>
  </si>
  <si>
    <t>有形固定資産の売却による収入</t>
  </si>
  <si>
    <t>無形固定資産の取得による支出</t>
  </si>
  <si>
    <t>長期前払費用の取得による支出</t>
  </si>
  <si>
    <t>差入敷金保証金の支払による支出</t>
  </si>
  <si>
    <t>差入敷金保証金の戻入による収入</t>
  </si>
  <si>
    <t>店舗売却による収入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</si>
  <si>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</si>
  <si>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</si>
  <si>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</si>
  <si>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</si>
  <si>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</si>
  <si>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リース債務の返済による支出</t>
  </si>
  <si>
    <t>少数株主からの払込みによる収入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</si>
  <si>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</si>
  <si>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</si>
  <si>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</si>
  <si>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</si>
  <si>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</si>
  <si>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</si>
  <si>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為替差益</t>
  </si>
  <si>
    <t>持分法による投資損失</t>
  </si>
  <si>
    <t>段階取得に係る差益</t>
  </si>
  <si>
    <t>子会社株式売却益</t>
  </si>
  <si>
    <t>店舗閉鎖損失引当金繰入額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</si>
  <si>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</si>
  <si>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</si>
  <si>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</si>
  <si>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</si>
  <si>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</si>
  <si>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</si>
  <si>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</si>
  <si>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</si>
  <si>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</si>
  <si>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</si>
  <si>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</si>
  <si>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</si>
  <si>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</si>
  <si>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</si>
  <si>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</si>
  <si>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</si>
  <si>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2011/06/27</t>
  </si>
  <si>
    <t>2010/03/31</t>
  </si>
  <si>
    <t>2010/06/28</t>
  </si>
  <si>
    <t>2009/03/31</t>
  </si>
  <si>
    <t>2009/06/26</t>
  </si>
  <si>
    <t>2008/03/31</t>
  </si>
  <si>
    <t>現金及び預金</t>
  </si>
  <si>
    <t>千円</t>
  </si>
  <si>
    <t>売掛金</t>
  </si>
  <si>
    <t>原材料及び貯蔵品</t>
  </si>
  <si>
    <t>前払費用</t>
  </si>
  <si>
    <t>繰延税金資産</t>
  </si>
  <si>
    <t>未収入金</t>
  </si>
  <si>
    <t>短期貸付金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</si>
  <si>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</si>
  <si>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</si>
  <si>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</si>
  <si>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</si>
  <si>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</si>
  <si>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</si>
  <si>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</si>
  <si>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</si>
  <si>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</si>
  <si>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</si>
  <si>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</si>
  <si>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</si>
  <si>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</si>
  <si>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</si>
  <si>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ソフトウエア仮勘定</t>
  </si>
  <si>
    <t>無形固定資産</t>
  </si>
  <si>
    <t>投資有価証券</t>
  </si>
  <si>
    <t>関係会社株式</t>
  </si>
  <si>
    <t>出資金</t>
  </si>
  <si>
    <t>関係会社長期貸付金</t>
  </si>
  <si>
    <t>従業員に対する長期貸付金</t>
  </si>
  <si>
    <t>保険積立金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</si>
  <si>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</si>
  <si>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</si>
  <si>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</si>
  <si>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</si>
  <si>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</si>
  <si>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</si>
  <si>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</si>
  <si>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</si>
  <si>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</si>
  <si>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</si>
  <si>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前受金</t>
  </si>
  <si>
    <t>前受収益</t>
  </si>
  <si>
    <t>預り金</t>
  </si>
  <si>
    <t>賞与引当金</t>
  </si>
  <si>
    <t>流動負債</t>
  </si>
  <si>
    <t>長期借入金</t>
  </si>
  <si>
    <t>資産除去債務</t>
  </si>
  <si>
    <t>退職給付引当金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</si>
  <si>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</si>
  <si>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</si>
  <si>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</si>
  <si>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</si>
  <si>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</si>
  <si>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</si>
  <si>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</si>
  <si>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</si>
  <si>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</si>
  <si>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</si>
  <si>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</si>
  <si>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</si>
  <si>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</si>
  <si>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</si>
  <si>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</si>
  <si>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</si>
  <si>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</si>
  <si>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株式会社大戸屋ホールディングス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</si>
  <si>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</si>
  <si>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</si>
  <si>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</si>
  <si>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</si>
  <si>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</si>
  <si>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</si>
  <si>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</si>
  <si>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</si>
  <si>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</si>
  <si>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直営売上高</t>
  </si>
  <si>
    <t>フランチャイズ事業収入</t>
  </si>
  <si>
    <t>関係会社経営管理料</t>
  </si>
  <si>
    <t>関係会社受取配当金</t>
  </si>
  <si>
    <t>売上高</t>
  </si>
  <si>
    <t>原材料期首たな卸高</t>
  </si>
  <si>
    <t>当期原材料仕入高</t>
  </si>
  <si>
    <t>当期食材製造原価</t>
  </si>
  <si>
    <t>合計</t>
  </si>
  <si>
    <t>他勘定振替高</t>
  </si>
  <si>
    <t>会社分割に伴う減少高</t>
  </si>
  <si>
    <t>原材料期末たな卸高</t>
  </si>
  <si>
    <t>直営売上原価</t>
  </si>
  <si>
    <t>フランチャイズ事業原価</t>
  </si>
  <si>
    <t>売上原価</t>
  </si>
  <si>
    <t>売上総利益</t>
  </si>
  <si>
    <t>広告宣伝費</t>
  </si>
  <si>
    <t>役員報酬</t>
  </si>
  <si>
    <t>役員賞与</t>
  </si>
  <si>
    <t>給料及び手当</t>
  </si>
  <si>
    <t>賞与</t>
  </si>
  <si>
    <t>（うち賞与引当金繰入額）</t>
  </si>
  <si>
    <t>（うち退職給付費用）</t>
  </si>
  <si>
    <t>法定福利費</t>
  </si>
  <si>
    <t>福利厚生費</t>
  </si>
  <si>
    <t>旅費及び交通費</t>
  </si>
  <si>
    <t>水道光熱費</t>
  </si>
  <si>
    <t>消耗品費</t>
  </si>
  <si>
    <t>地代家賃</t>
  </si>
  <si>
    <t>修繕維持費</t>
  </si>
  <si>
    <t>賃借料</t>
  </si>
  <si>
    <t>減価償却費</t>
  </si>
  <si>
    <t>租税公課</t>
  </si>
  <si>
    <t>支払手数料</t>
  </si>
  <si>
    <t>販売費・一般管理費</t>
  </si>
  <si>
    <t>営業利益</t>
  </si>
  <si>
    <t>受取利息</t>
  </si>
  <si>
    <t>受取配当金</t>
  </si>
  <si>
    <t>負ののれん償却額</t>
  </si>
  <si>
    <t>賃貸収入</t>
  </si>
  <si>
    <t>協賛金収入</t>
  </si>
  <si>
    <t>雑収益</t>
  </si>
  <si>
    <t>営業外収益</t>
  </si>
  <si>
    <t>支払利息</t>
  </si>
  <si>
    <t>株式交付費</t>
  </si>
  <si>
    <t>為替差損</t>
  </si>
  <si>
    <t>賃貸費用</t>
  </si>
  <si>
    <t>営業外費用</t>
  </si>
  <si>
    <t>経常利益</t>
  </si>
  <si>
    <t>投資有価証券売却益</t>
  </si>
  <si>
    <t>関係会社株式売却益</t>
  </si>
  <si>
    <t>店舗売却益</t>
  </si>
  <si>
    <t>特別利益</t>
  </si>
  <si>
    <t>固定資産除却損</t>
  </si>
  <si>
    <t>減損損失</t>
  </si>
  <si>
    <t>関係会社株式評価損</t>
  </si>
  <si>
    <t>関係会社株式売却損</t>
  </si>
  <si>
    <t>店舗閉鎖損失</t>
  </si>
  <si>
    <t>提携解消損失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</si>
  <si>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</si>
  <si>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</si>
  <si>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</si>
  <si>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</si>
  <si>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</si>
  <si>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</si>
  <si>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</si>
  <si>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</si>
  <si>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</si>
  <si>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</si>
  <si>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</si>
  <si>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</si>
  <si>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2013/08/14</t>
  </si>
  <si>
    <t>2013/06/30</t>
  </si>
  <si>
    <t>2013/02/13</t>
  </si>
  <si>
    <t>2012/12/31</t>
  </si>
  <si>
    <t>2012/11/14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</si>
  <si>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</si>
  <si>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</si>
  <si>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</si>
  <si>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</si>
  <si>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</si>
  <si>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</si>
  <si>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</si>
  <si>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2011/08/12</t>
  </si>
  <si>
    <t>2011/06/30</t>
  </si>
  <si>
    <t>2011/02/14</t>
  </si>
  <si>
    <t>2010/12/31</t>
  </si>
  <si>
    <t>2010/11/15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</si>
  <si>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</si>
  <si>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</si>
  <si>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</si>
  <si>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</si>
  <si>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</si>
  <si>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</si>
  <si>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</si>
  <si>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</si>
  <si>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</si>
  <si>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</si>
  <si>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</si>
  <si>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</si>
  <si>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</si>
  <si>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</si>
  <si>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</si>
  <si>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建物及び構築物（純額）</t>
  </si>
  <si>
    <t>その他（純額）</t>
  </si>
  <si>
    <t>のれん</t>
  </si>
  <si>
    <t>敷金及び保証金</t>
  </si>
  <si>
    <t>貸倒引当金</t>
  </si>
  <si>
    <t>店舗閉鎖損失引当金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</si>
</sst>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144</v>
      </c>
      <c r="B2" s="14">
        <v>2705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HYPERLINK("http://www.kabupro.jp/mark/20140214/S10016AQ.htm","四半期報告書")</f>
        <v>四半期報告書</v>
      </c>
      <c r="C4" s="15" t="str">
        <f>HYPERLINK("http://www.kabupro.jp/mark/20131114/S1000HZT.htm","四半期報告書")</f>
        <v>四半期報告書</v>
      </c>
      <c r="D4" s="15" t="str">
        <f>HYPERLINK("http://www.kabupro.jp/mark/20130814/S000EA08.htm","四半期報告書")</f>
        <v>四半期報告書</v>
      </c>
      <c r="E4" s="15" t="str">
        <f>HYPERLINK("http://www.kabupro.jp/mark/20130626/S000DP7O.htm","有価証券報告書")</f>
        <v>有価証券報告書</v>
      </c>
      <c r="F4" s="15" t="str">
        <f>HYPERLINK("http://www.kabupro.jp/mark/20140214/S10016AQ.htm","四半期報告書")</f>
        <v>四半期報告書</v>
      </c>
      <c r="G4" s="15" t="str">
        <f>HYPERLINK("http://www.kabupro.jp/mark/20131114/S1000HZT.htm","四半期報告書")</f>
        <v>四半期報告書</v>
      </c>
      <c r="H4" s="15" t="str">
        <f>HYPERLINK("http://www.kabupro.jp/mark/20130814/S000EA08.htm","四半期報告書")</f>
        <v>四半期報告書</v>
      </c>
      <c r="I4" s="15" t="str">
        <f>HYPERLINK("http://www.kabupro.jp/mark/20130626/S000DP7O.htm","有価証券報告書")</f>
        <v>有価証券報告書</v>
      </c>
      <c r="J4" s="15" t="str">
        <f>HYPERLINK("http://www.kabupro.jp/mark/20130213/S000CU09.htm","四半期報告書")</f>
        <v>四半期報告書</v>
      </c>
      <c r="K4" s="15" t="str">
        <f>HYPERLINK("http://www.kabupro.jp/mark/20121114/S000CBIP.htm","四半期報告書")</f>
        <v>四半期報告書</v>
      </c>
      <c r="L4" s="15" t="str">
        <f>HYPERLINK("http://www.kabupro.jp/mark/20120810/S000BOYD.htm","四半期報告書")</f>
        <v>四半期報告書</v>
      </c>
      <c r="M4" s="15" t="str">
        <f>HYPERLINK("http://www.kabupro.jp/mark/20120627/S000B4YG.htm","有価証券報告書")</f>
        <v>有価証券報告書</v>
      </c>
      <c r="N4" s="15" t="str">
        <f>HYPERLINK("http://www.kabupro.jp/mark/20120210/S000A9TD.htm","四半期報告書")</f>
        <v>四半期報告書</v>
      </c>
      <c r="O4" s="15" t="str">
        <f>HYPERLINK("http://www.kabupro.jp/mark/20111111/S0009OY4.htm","四半期報告書")</f>
        <v>四半期報告書</v>
      </c>
      <c r="P4" s="15" t="str">
        <f>HYPERLINK("http://www.kabupro.jp/mark/20110812/S000977N.htm","四半期報告書")</f>
        <v>四半期報告書</v>
      </c>
      <c r="Q4" s="15" t="str">
        <f>HYPERLINK("http://www.kabupro.jp/mark/20110627/S0008NSV.htm","有価証券報告書")</f>
        <v>有価証券報告書</v>
      </c>
      <c r="R4" s="15" t="str">
        <f>HYPERLINK("http://www.kabupro.jp/mark/20110214/S0007SYL.htm","四半期報告書")</f>
        <v>四半期報告書</v>
      </c>
      <c r="S4" s="15" t="str">
        <f>HYPERLINK("http://www.kabupro.jp/mark/20101115/S00077OE.htm","四半期報告書")</f>
        <v>四半期報告書</v>
      </c>
      <c r="T4" s="15" t="str">
        <f>HYPERLINK("http://www.kabupro.jp/mark/20100813/S0006LI2.htm","四半期報告書")</f>
        <v>四半期報告書</v>
      </c>
      <c r="U4" s="15" t="str">
        <f>HYPERLINK("http://www.kabupro.jp/mark/20100628/S00062BI.htm","有価証券報告書")</f>
        <v>有価証券報告書</v>
      </c>
      <c r="V4" s="15" t="str">
        <f>HYPERLINK("http://www.kabupro.jp/mark/20100212/S00056DY.htm","四半期報告書")</f>
        <v>四半期報告書</v>
      </c>
      <c r="W4" s="15" t="str">
        <f>HYPERLINK("http://www.kabupro.jp/mark/20091113/S0004MQ7.htm","四半期報告書")</f>
        <v>四半期報告書</v>
      </c>
      <c r="X4" s="15" t="str">
        <f>HYPERLINK("http://www.kabupro.jp/mark/20090814/S0003ZYP.htm","四半期報告書")</f>
        <v>四半期報告書</v>
      </c>
      <c r="Y4" s="15" t="str">
        <f>HYPERLINK("http://www.kabupro.jp/mark/20090626/S0003J5G.htm","有価証券報告書")</f>
        <v>有価証券報告書</v>
      </c>
    </row>
    <row r="5" spans="1:25" ht="14.25" thickBot="1">
      <c r="A5" s="11" t="s">
        <v>63</v>
      </c>
      <c r="B5" s="1" t="s">
        <v>222</v>
      </c>
      <c r="C5" s="1" t="s">
        <v>225</v>
      </c>
      <c r="D5" s="1" t="s">
        <v>227</v>
      </c>
      <c r="E5" s="1" t="s">
        <v>69</v>
      </c>
      <c r="F5" s="1" t="s">
        <v>222</v>
      </c>
      <c r="G5" s="1" t="s">
        <v>225</v>
      </c>
      <c r="H5" s="1" t="s">
        <v>227</v>
      </c>
      <c r="I5" s="1" t="s">
        <v>69</v>
      </c>
      <c r="J5" s="1" t="s">
        <v>229</v>
      </c>
      <c r="K5" s="1" t="s">
        <v>231</v>
      </c>
      <c r="L5" s="1" t="s">
        <v>233</v>
      </c>
      <c r="M5" s="1" t="s">
        <v>73</v>
      </c>
      <c r="N5" s="1" t="s">
        <v>235</v>
      </c>
      <c r="O5" s="1" t="s">
        <v>237</v>
      </c>
      <c r="P5" s="1" t="s">
        <v>239</v>
      </c>
      <c r="Q5" s="1" t="s">
        <v>75</v>
      </c>
      <c r="R5" s="1" t="s">
        <v>241</v>
      </c>
      <c r="S5" s="1" t="s">
        <v>243</v>
      </c>
      <c r="T5" s="1" t="s">
        <v>245</v>
      </c>
      <c r="U5" s="1" t="s">
        <v>77</v>
      </c>
      <c r="V5" s="1" t="s">
        <v>247</v>
      </c>
      <c r="W5" s="1" t="s">
        <v>249</v>
      </c>
      <c r="X5" s="1" t="s">
        <v>251</v>
      </c>
      <c r="Y5" s="1" t="s">
        <v>79</v>
      </c>
    </row>
    <row r="6" spans="1:25" ht="15" thickBot="1" thickTop="1">
      <c r="A6" s="10" t="s">
        <v>64</v>
      </c>
      <c r="B6" s="18" t="s">
        <v>61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3</v>
      </c>
      <c r="C7" s="14" t="s">
        <v>3</v>
      </c>
      <c r="D7" s="14" t="s">
        <v>3</v>
      </c>
      <c r="E7" s="16" t="s">
        <v>70</v>
      </c>
      <c r="F7" s="14" t="s">
        <v>3</v>
      </c>
      <c r="G7" s="14" t="s">
        <v>3</v>
      </c>
      <c r="H7" s="14" t="s">
        <v>3</v>
      </c>
      <c r="I7" s="16" t="s">
        <v>70</v>
      </c>
      <c r="J7" s="14" t="s">
        <v>3</v>
      </c>
      <c r="K7" s="14" t="s">
        <v>3</v>
      </c>
      <c r="L7" s="14" t="s">
        <v>3</v>
      </c>
      <c r="M7" s="16" t="s">
        <v>70</v>
      </c>
      <c r="N7" s="14" t="s">
        <v>3</v>
      </c>
      <c r="O7" s="14" t="s">
        <v>3</v>
      </c>
      <c r="P7" s="14" t="s">
        <v>3</v>
      </c>
      <c r="Q7" s="16" t="s">
        <v>70</v>
      </c>
      <c r="R7" s="14" t="s">
        <v>3</v>
      </c>
      <c r="S7" s="14" t="s">
        <v>3</v>
      </c>
      <c r="T7" s="14" t="s">
        <v>3</v>
      </c>
      <c r="U7" s="16" t="s">
        <v>70</v>
      </c>
      <c r="V7" s="14" t="s">
        <v>3</v>
      </c>
      <c r="W7" s="14" t="s">
        <v>3</v>
      </c>
      <c r="X7" s="14" t="s">
        <v>3</v>
      </c>
      <c r="Y7" s="16" t="s">
        <v>70</v>
      </c>
    </row>
    <row r="8" spans="1:25" ht="13.5">
      <c r="A8" s="13" t="s">
        <v>66</v>
      </c>
      <c r="B8" s="1" t="s">
        <v>4</v>
      </c>
      <c r="C8" s="1" t="s">
        <v>4</v>
      </c>
      <c r="D8" s="1" t="s">
        <v>4</v>
      </c>
      <c r="E8" s="17" t="s">
        <v>150</v>
      </c>
      <c r="F8" s="1" t="s">
        <v>150</v>
      </c>
      <c r="G8" s="1" t="s">
        <v>150</v>
      </c>
      <c r="H8" s="1" t="s">
        <v>150</v>
      </c>
      <c r="I8" s="17" t="s">
        <v>151</v>
      </c>
      <c r="J8" s="1" t="s">
        <v>151</v>
      </c>
      <c r="K8" s="1" t="s">
        <v>151</v>
      </c>
      <c r="L8" s="1" t="s">
        <v>151</v>
      </c>
      <c r="M8" s="17" t="s">
        <v>152</v>
      </c>
      <c r="N8" s="1" t="s">
        <v>152</v>
      </c>
      <c r="O8" s="1" t="s">
        <v>152</v>
      </c>
      <c r="P8" s="1" t="s">
        <v>152</v>
      </c>
      <c r="Q8" s="17" t="s">
        <v>153</v>
      </c>
      <c r="R8" s="1" t="s">
        <v>153</v>
      </c>
      <c r="S8" s="1" t="s">
        <v>153</v>
      </c>
      <c r="T8" s="1" t="s">
        <v>153</v>
      </c>
      <c r="U8" s="17" t="s">
        <v>154</v>
      </c>
      <c r="V8" s="1" t="s">
        <v>154</v>
      </c>
      <c r="W8" s="1" t="s">
        <v>154</v>
      </c>
      <c r="X8" s="1" t="s">
        <v>154</v>
      </c>
      <c r="Y8" s="17" t="s">
        <v>155</v>
      </c>
    </row>
    <row r="9" spans="1:25" ht="13.5">
      <c r="A9" s="13" t="s">
        <v>67</v>
      </c>
      <c r="B9" s="1" t="s">
        <v>224</v>
      </c>
      <c r="C9" s="1" t="s">
        <v>226</v>
      </c>
      <c r="D9" s="1" t="s">
        <v>228</v>
      </c>
      <c r="E9" s="17" t="s">
        <v>71</v>
      </c>
      <c r="F9" s="1" t="s">
        <v>230</v>
      </c>
      <c r="G9" s="1" t="s">
        <v>232</v>
      </c>
      <c r="H9" s="1" t="s">
        <v>234</v>
      </c>
      <c r="I9" s="17" t="s">
        <v>72</v>
      </c>
      <c r="J9" s="1" t="s">
        <v>236</v>
      </c>
      <c r="K9" s="1" t="s">
        <v>238</v>
      </c>
      <c r="L9" s="1" t="s">
        <v>240</v>
      </c>
      <c r="M9" s="17" t="s">
        <v>74</v>
      </c>
      <c r="N9" s="1" t="s">
        <v>242</v>
      </c>
      <c r="O9" s="1" t="s">
        <v>244</v>
      </c>
      <c r="P9" s="1" t="s">
        <v>246</v>
      </c>
      <c r="Q9" s="17" t="s">
        <v>76</v>
      </c>
      <c r="R9" s="1" t="s">
        <v>248</v>
      </c>
      <c r="S9" s="1" t="s">
        <v>250</v>
      </c>
      <c r="T9" s="1" t="s">
        <v>252</v>
      </c>
      <c r="U9" s="17" t="s">
        <v>78</v>
      </c>
      <c r="V9" s="1" t="s">
        <v>254</v>
      </c>
      <c r="W9" s="1" t="s">
        <v>256</v>
      </c>
      <c r="X9" s="1" t="s">
        <v>258</v>
      </c>
      <c r="Y9" s="17" t="s">
        <v>80</v>
      </c>
    </row>
    <row r="10" spans="1:25" ht="14.25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30" t="s">
        <v>160</v>
      </c>
      <c r="B11" s="27">
        <v>17119044</v>
      </c>
      <c r="C11" s="27">
        <v>10983033</v>
      </c>
      <c r="D11" s="27">
        <v>5326072</v>
      </c>
      <c r="E11" s="21">
        <v>20390861</v>
      </c>
      <c r="F11" s="27">
        <v>15218834</v>
      </c>
      <c r="G11" s="27">
        <v>10047535</v>
      </c>
      <c r="H11" s="27">
        <v>4796472</v>
      </c>
      <c r="I11" s="21">
        <v>18693473</v>
      </c>
      <c r="J11" s="27">
        <v>13966311</v>
      </c>
      <c r="K11" s="27">
        <v>9441264</v>
      </c>
      <c r="L11" s="27">
        <v>4521970</v>
      </c>
      <c r="M11" s="21">
        <v>17240547</v>
      </c>
      <c r="N11" s="27">
        <v>12890850</v>
      </c>
      <c r="O11" s="27">
        <v>8439457</v>
      </c>
      <c r="P11" s="27">
        <v>4175561</v>
      </c>
      <c r="Q11" s="21">
        <v>16872816</v>
      </c>
      <c r="R11" s="27">
        <v>12685055</v>
      </c>
      <c r="S11" s="27">
        <v>8438845</v>
      </c>
      <c r="T11" s="27">
        <v>4136534</v>
      </c>
      <c r="U11" s="21">
        <v>17402932</v>
      </c>
      <c r="V11" s="27">
        <v>13178253</v>
      </c>
      <c r="W11" s="27">
        <v>8714870</v>
      </c>
      <c r="X11" s="27">
        <v>4297905</v>
      </c>
      <c r="Y11" s="21">
        <v>17155876</v>
      </c>
    </row>
    <row r="12" spans="1:25" ht="13.5">
      <c r="A12" s="7" t="s">
        <v>170</v>
      </c>
      <c r="B12" s="28">
        <v>7217337</v>
      </c>
      <c r="C12" s="28">
        <v>4609286</v>
      </c>
      <c r="D12" s="28">
        <v>2240537</v>
      </c>
      <c r="E12" s="22">
        <v>8439092</v>
      </c>
      <c r="F12" s="28">
        <v>6285879</v>
      </c>
      <c r="G12" s="28">
        <v>4133983</v>
      </c>
      <c r="H12" s="28">
        <v>1948703</v>
      </c>
      <c r="I12" s="22">
        <v>7422305</v>
      </c>
      <c r="J12" s="28">
        <v>5537220</v>
      </c>
      <c r="K12" s="28">
        <v>3719724</v>
      </c>
      <c r="L12" s="28">
        <v>1763204</v>
      </c>
      <c r="M12" s="22">
        <v>6602311</v>
      </c>
      <c r="N12" s="28">
        <v>4912766</v>
      </c>
      <c r="O12" s="28">
        <v>3203072</v>
      </c>
      <c r="P12" s="28">
        <v>1589109</v>
      </c>
      <c r="Q12" s="22">
        <v>6476042</v>
      </c>
      <c r="R12" s="28">
        <v>4892819</v>
      </c>
      <c r="S12" s="28">
        <v>3258765</v>
      </c>
      <c r="T12" s="28">
        <v>1584254</v>
      </c>
      <c r="U12" s="22">
        <v>6525970</v>
      </c>
      <c r="V12" s="28">
        <v>4959345</v>
      </c>
      <c r="W12" s="28">
        <v>3289807</v>
      </c>
      <c r="X12" s="28">
        <v>1644482</v>
      </c>
      <c r="Y12" s="22">
        <v>6205231</v>
      </c>
    </row>
    <row r="13" spans="1:25" ht="13.5">
      <c r="A13" s="7" t="s">
        <v>171</v>
      </c>
      <c r="B13" s="28">
        <v>9901706</v>
      </c>
      <c r="C13" s="28">
        <v>6373747</v>
      </c>
      <c r="D13" s="28">
        <v>3085535</v>
      </c>
      <c r="E13" s="22">
        <v>11951768</v>
      </c>
      <c r="F13" s="28">
        <v>8932954</v>
      </c>
      <c r="G13" s="28">
        <v>5913551</v>
      </c>
      <c r="H13" s="28">
        <v>2847768</v>
      </c>
      <c r="I13" s="22">
        <v>11271167</v>
      </c>
      <c r="J13" s="28">
        <v>8429090</v>
      </c>
      <c r="K13" s="28">
        <v>5721540</v>
      </c>
      <c r="L13" s="28">
        <v>2758765</v>
      </c>
      <c r="M13" s="22">
        <v>10638236</v>
      </c>
      <c r="N13" s="28">
        <v>7978084</v>
      </c>
      <c r="O13" s="28">
        <v>5236385</v>
      </c>
      <c r="P13" s="28">
        <v>2586452</v>
      </c>
      <c r="Q13" s="22">
        <v>10396774</v>
      </c>
      <c r="R13" s="28">
        <v>7792236</v>
      </c>
      <c r="S13" s="28">
        <v>5180080</v>
      </c>
      <c r="T13" s="28">
        <v>2552280</v>
      </c>
      <c r="U13" s="22">
        <v>10876961</v>
      </c>
      <c r="V13" s="28">
        <v>8218908</v>
      </c>
      <c r="W13" s="28">
        <v>5425062</v>
      </c>
      <c r="X13" s="28">
        <v>2653422</v>
      </c>
      <c r="Y13" s="22">
        <v>10950644</v>
      </c>
    </row>
    <row r="14" spans="1:25" ht="13.5">
      <c r="A14" s="7" t="s">
        <v>190</v>
      </c>
      <c r="B14" s="28">
        <v>9380637</v>
      </c>
      <c r="C14" s="28">
        <v>6130279</v>
      </c>
      <c r="D14" s="28">
        <v>3002274</v>
      </c>
      <c r="E14" s="22">
        <v>11460238</v>
      </c>
      <c r="F14" s="28">
        <v>8591158</v>
      </c>
      <c r="G14" s="28">
        <v>5761798</v>
      </c>
      <c r="H14" s="28">
        <v>2819428</v>
      </c>
      <c r="I14" s="22">
        <v>10860039</v>
      </c>
      <c r="J14" s="28">
        <v>8181409</v>
      </c>
      <c r="K14" s="28">
        <v>5612612</v>
      </c>
      <c r="L14" s="28">
        <v>2719589</v>
      </c>
      <c r="M14" s="22">
        <v>10007053</v>
      </c>
      <c r="N14" s="28">
        <v>7473913</v>
      </c>
      <c r="O14" s="28">
        <v>4913781</v>
      </c>
      <c r="P14" s="28">
        <v>2454306</v>
      </c>
      <c r="Q14" s="22">
        <v>10004525</v>
      </c>
      <c r="R14" s="28">
        <v>7549111</v>
      </c>
      <c r="S14" s="28">
        <v>5062193</v>
      </c>
      <c r="T14" s="28">
        <v>2538730</v>
      </c>
      <c r="U14" s="22">
        <v>10547551</v>
      </c>
      <c r="V14" s="28">
        <v>7974756</v>
      </c>
      <c r="W14" s="28">
        <v>5284761</v>
      </c>
      <c r="X14" s="28">
        <v>2623269</v>
      </c>
      <c r="Y14" s="22">
        <v>10343432</v>
      </c>
    </row>
    <row r="15" spans="1:25" ht="14.25" thickBot="1">
      <c r="A15" s="25" t="s">
        <v>191</v>
      </c>
      <c r="B15" s="29">
        <v>521068</v>
      </c>
      <c r="C15" s="29">
        <v>243468</v>
      </c>
      <c r="D15" s="29">
        <v>83260</v>
      </c>
      <c r="E15" s="23">
        <v>491530</v>
      </c>
      <c r="F15" s="29">
        <v>341796</v>
      </c>
      <c r="G15" s="29">
        <v>151753</v>
      </c>
      <c r="H15" s="29">
        <v>28340</v>
      </c>
      <c r="I15" s="23">
        <v>411128</v>
      </c>
      <c r="J15" s="29">
        <v>247681</v>
      </c>
      <c r="K15" s="29">
        <v>108928</v>
      </c>
      <c r="L15" s="29">
        <v>39176</v>
      </c>
      <c r="M15" s="23">
        <v>631182</v>
      </c>
      <c r="N15" s="29">
        <v>504170</v>
      </c>
      <c r="O15" s="29">
        <v>322603</v>
      </c>
      <c r="P15" s="29">
        <v>132145</v>
      </c>
      <c r="Q15" s="23">
        <v>392248</v>
      </c>
      <c r="R15" s="29">
        <v>243124</v>
      </c>
      <c r="S15" s="29">
        <v>117887</v>
      </c>
      <c r="T15" s="29">
        <v>13550</v>
      </c>
      <c r="U15" s="23">
        <v>329409</v>
      </c>
      <c r="V15" s="29">
        <v>244151</v>
      </c>
      <c r="W15" s="29">
        <v>140301</v>
      </c>
      <c r="X15" s="29">
        <v>30153</v>
      </c>
      <c r="Y15" s="23">
        <v>607212</v>
      </c>
    </row>
    <row r="16" spans="1:25" ht="14.25" thickTop="1">
      <c r="A16" s="6" t="s">
        <v>192</v>
      </c>
      <c r="B16" s="28">
        <v>1236</v>
      </c>
      <c r="C16" s="28">
        <v>896</v>
      </c>
      <c r="D16" s="28">
        <v>311</v>
      </c>
      <c r="E16" s="22">
        <v>1694</v>
      </c>
      <c r="F16" s="28">
        <v>2198</v>
      </c>
      <c r="G16" s="28">
        <v>2401</v>
      </c>
      <c r="H16" s="28">
        <v>942</v>
      </c>
      <c r="I16" s="22">
        <v>3440</v>
      </c>
      <c r="J16" s="28">
        <v>2357</v>
      </c>
      <c r="K16" s="28">
        <v>1655</v>
      </c>
      <c r="L16" s="28">
        <v>854</v>
      </c>
      <c r="M16" s="22">
        <v>2031</v>
      </c>
      <c r="N16" s="28">
        <v>1523</v>
      </c>
      <c r="O16" s="28">
        <v>903</v>
      </c>
      <c r="P16" s="28">
        <v>280</v>
      </c>
      <c r="Q16" s="22">
        <v>1356</v>
      </c>
      <c r="R16" s="28">
        <v>1078</v>
      </c>
      <c r="S16" s="28">
        <v>728</v>
      </c>
      <c r="T16" s="28">
        <v>378</v>
      </c>
      <c r="U16" s="22">
        <v>2214</v>
      </c>
      <c r="V16" s="28">
        <v>1624</v>
      </c>
      <c r="W16" s="28">
        <v>1588</v>
      </c>
      <c r="X16" s="28">
        <v>563</v>
      </c>
      <c r="Y16" s="22">
        <v>2894</v>
      </c>
    </row>
    <row r="17" spans="1:25" ht="13.5">
      <c r="A17" s="6" t="s">
        <v>193</v>
      </c>
      <c r="B17" s="28">
        <v>471</v>
      </c>
      <c r="C17" s="28">
        <v>471</v>
      </c>
      <c r="D17" s="28">
        <v>471</v>
      </c>
      <c r="E17" s="22"/>
      <c r="F17" s="28">
        <v>1</v>
      </c>
      <c r="G17" s="28">
        <v>1</v>
      </c>
      <c r="H17" s="28">
        <v>1</v>
      </c>
      <c r="I17" s="22"/>
      <c r="J17" s="28">
        <v>363</v>
      </c>
      <c r="K17" s="28">
        <v>363</v>
      </c>
      <c r="L17" s="28">
        <v>363</v>
      </c>
      <c r="M17" s="22"/>
      <c r="N17" s="28">
        <v>22</v>
      </c>
      <c r="O17" s="28">
        <v>22</v>
      </c>
      <c r="P17" s="28">
        <v>22</v>
      </c>
      <c r="Q17" s="22"/>
      <c r="R17" s="28">
        <v>1</v>
      </c>
      <c r="S17" s="28">
        <v>1</v>
      </c>
      <c r="T17" s="28">
        <v>1</v>
      </c>
      <c r="U17" s="22"/>
      <c r="V17" s="28">
        <v>1</v>
      </c>
      <c r="W17" s="28">
        <v>1</v>
      </c>
      <c r="X17" s="28">
        <v>1</v>
      </c>
      <c r="Y17" s="22"/>
    </row>
    <row r="18" spans="1:25" ht="13.5">
      <c r="A18" s="6" t="s">
        <v>54</v>
      </c>
      <c r="B18" s="28">
        <v>29144</v>
      </c>
      <c r="C18" s="28">
        <v>33059</v>
      </c>
      <c r="D18" s="28">
        <v>29556</v>
      </c>
      <c r="E18" s="22">
        <v>16981</v>
      </c>
      <c r="F18" s="28"/>
      <c r="G18" s="28"/>
      <c r="H18" s="28">
        <v>3688</v>
      </c>
      <c r="I18" s="22"/>
      <c r="J18" s="28"/>
      <c r="K18" s="28"/>
      <c r="L18" s="28">
        <v>877</v>
      </c>
      <c r="M18" s="22"/>
      <c r="N18" s="28"/>
      <c r="O18" s="28"/>
      <c r="P18" s="28">
        <v>3346</v>
      </c>
      <c r="Q18" s="22">
        <v>326</v>
      </c>
      <c r="R18" s="28"/>
      <c r="S18" s="28">
        <v>4791</v>
      </c>
      <c r="T18" s="28">
        <v>5745</v>
      </c>
      <c r="U18" s="22"/>
      <c r="V18" s="28"/>
      <c r="W18" s="28"/>
      <c r="X18" s="28"/>
      <c r="Y18" s="22"/>
    </row>
    <row r="19" spans="1:25" ht="13.5">
      <c r="A19" s="6" t="s">
        <v>196</v>
      </c>
      <c r="B19" s="28">
        <v>29449</v>
      </c>
      <c r="C19" s="28">
        <v>19335</v>
      </c>
      <c r="D19" s="28">
        <v>8965</v>
      </c>
      <c r="E19" s="22">
        <v>32732</v>
      </c>
      <c r="F19" s="28">
        <v>21228</v>
      </c>
      <c r="G19" s="28">
        <v>15057</v>
      </c>
      <c r="H19" s="28">
        <v>5414</v>
      </c>
      <c r="I19" s="22">
        <v>24299</v>
      </c>
      <c r="J19" s="28">
        <v>14081</v>
      </c>
      <c r="K19" s="28">
        <v>8814</v>
      </c>
      <c r="L19" s="28">
        <v>3822</v>
      </c>
      <c r="M19" s="22">
        <v>18053</v>
      </c>
      <c r="N19" s="28">
        <v>12814</v>
      </c>
      <c r="O19" s="28">
        <v>8443</v>
      </c>
      <c r="P19" s="28">
        <v>5043</v>
      </c>
      <c r="Q19" s="22">
        <v>29811</v>
      </c>
      <c r="R19" s="28">
        <v>21933</v>
      </c>
      <c r="S19" s="28">
        <v>15436</v>
      </c>
      <c r="T19" s="28">
        <v>5427</v>
      </c>
      <c r="U19" s="22">
        <v>22521</v>
      </c>
      <c r="V19" s="28">
        <v>16927</v>
      </c>
      <c r="W19" s="28">
        <v>12119</v>
      </c>
      <c r="X19" s="28">
        <v>4692</v>
      </c>
      <c r="Y19" s="22">
        <v>19583</v>
      </c>
    </row>
    <row r="20" spans="1:25" ht="13.5">
      <c r="A20" s="6" t="s">
        <v>89</v>
      </c>
      <c r="B20" s="28">
        <v>9504</v>
      </c>
      <c r="C20" s="28">
        <v>8237</v>
      </c>
      <c r="D20" s="28">
        <v>4547</v>
      </c>
      <c r="E20" s="22"/>
      <c r="F20" s="28">
        <v>16243</v>
      </c>
      <c r="G20" s="28">
        <v>14334</v>
      </c>
      <c r="H20" s="28">
        <v>7910</v>
      </c>
      <c r="I20" s="22"/>
      <c r="J20" s="28">
        <v>14077</v>
      </c>
      <c r="K20" s="28">
        <v>11447</v>
      </c>
      <c r="L20" s="28">
        <v>5139</v>
      </c>
      <c r="M20" s="22"/>
      <c r="N20" s="28">
        <v>10688</v>
      </c>
      <c r="O20" s="28">
        <v>8153</v>
      </c>
      <c r="P20" s="28">
        <v>2932</v>
      </c>
      <c r="Q20" s="22"/>
      <c r="R20" s="28">
        <v>12855</v>
      </c>
      <c r="S20" s="28">
        <v>9694</v>
      </c>
      <c r="T20" s="28">
        <v>5643</v>
      </c>
      <c r="U20" s="22"/>
      <c r="V20" s="28">
        <v>17337</v>
      </c>
      <c r="W20" s="28">
        <v>12632</v>
      </c>
      <c r="X20" s="28">
        <v>4715</v>
      </c>
      <c r="Y20" s="22"/>
    </row>
    <row r="21" spans="1:25" ht="13.5">
      <c r="A21" s="6" t="s">
        <v>198</v>
      </c>
      <c r="B21" s="28">
        <v>69805</v>
      </c>
      <c r="C21" s="28">
        <v>62000</v>
      </c>
      <c r="D21" s="28">
        <v>43852</v>
      </c>
      <c r="E21" s="22">
        <v>71314</v>
      </c>
      <c r="F21" s="28">
        <v>39672</v>
      </c>
      <c r="G21" s="28">
        <v>31795</v>
      </c>
      <c r="H21" s="28">
        <v>17956</v>
      </c>
      <c r="I21" s="22">
        <v>50038</v>
      </c>
      <c r="J21" s="28">
        <v>30880</v>
      </c>
      <c r="K21" s="28">
        <v>22281</v>
      </c>
      <c r="L21" s="28">
        <v>11057</v>
      </c>
      <c r="M21" s="22">
        <v>39750</v>
      </c>
      <c r="N21" s="28">
        <v>28017</v>
      </c>
      <c r="O21" s="28">
        <v>20491</v>
      </c>
      <c r="P21" s="28">
        <v>14593</v>
      </c>
      <c r="Q21" s="22">
        <v>51460</v>
      </c>
      <c r="R21" s="28">
        <v>35868</v>
      </c>
      <c r="S21" s="28">
        <v>30651</v>
      </c>
      <c r="T21" s="28">
        <v>17196</v>
      </c>
      <c r="U21" s="22">
        <v>49015</v>
      </c>
      <c r="V21" s="28">
        <v>35890</v>
      </c>
      <c r="W21" s="28">
        <v>26340</v>
      </c>
      <c r="X21" s="28">
        <v>10004</v>
      </c>
      <c r="Y21" s="22">
        <v>33371</v>
      </c>
    </row>
    <row r="22" spans="1:25" ht="13.5">
      <c r="A22" s="6" t="s">
        <v>199</v>
      </c>
      <c r="B22" s="28">
        <v>41485</v>
      </c>
      <c r="C22" s="28">
        <v>28575</v>
      </c>
      <c r="D22" s="28">
        <v>14691</v>
      </c>
      <c r="E22" s="22">
        <v>63221</v>
      </c>
      <c r="F22" s="28">
        <v>48092</v>
      </c>
      <c r="G22" s="28">
        <v>32452</v>
      </c>
      <c r="H22" s="28">
        <v>14895</v>
      </c>
      <c r="I22" s="22">
        <v>65522</v>
      </c>
      <c r="J22" s="28">
        <v>50689</v>
      </c>
      <c r="K22" s="28">
        <v>34901</v>
      </c>
      <c r="L22" s="28">
        <v>15128</v>
      </c>
      <c r="M22" s="22">
        <v>54902</v>
      </c>
      <c r="N22" s="28">
        <v>41539</v>
      </c>
      <c r="O22" s="28">
        <v>27503</v>
      </c>
      <c r="P22" s="28">
        <v>12622</v>
      </c>
      <c r="Q22" s="22">
        <v>57606</v>
      </c>
      <c r="R22" s="28">
        <v>43303</v>
      </c>
      <c r="S22" s="28">
        <v>28568</v>
      </c>
      <c r="T22" s="28">
        <v>13775</v>
      </c>
      <c r="U22" s="22">
        <v>57900</v>
      </c>
      <c r="V22" s="28">
        <v>43082</v>
      </c>
      <c r="W22" s="28">
        <v>27382</v>
      </c>
      <c r="X22" s="28">
        <v>13185</v>
      </c>
      <c r="Y22" s="22">
        <v>50477</v>
      </c>
    </row>
    <row r="23" spans="1:25" ht="13.5">
      <c r="A23" s="6" t="s">
        <v>201</v>
      </c>
      <c r="B23" s="28"/>
      <c r="C23" s="28"/>
      <c r="D23" s="28"/>
      <c r="E23" s="22"/>
      <c r="F23" s="28">
        <v>2162</v>
      </c>
      <c r="G23" s="28">
        <v>8092</v>
      </c>
      <c r="H23" s="28"/>
      <c r="I23" s="22">
        <v>12761</v>
      </c>
      <c r="J23" s="28">
        <v>14567</v>
      </c>
      <c r="K23" s="28">
        <v>1449</v>
      </c>
      <c r="L23" s="28"/>
      <c r="M23" s="22">
        <v>6154</v>
      </c>
      <c r="N23" s="28">
        <v>9855</v>
      </c>
      <c r="O23" s="28">
        <v>5978</v>
      </c>
      <c r="P23" s="28"/>
      <c r="Q23" s="22"/>
      <c r="R23" s="28">
        <v>2376</v>
      </c>
      <c r="S23" s="28"/>
      <c r="T23" s="28"/>
      <c r="U23" s="22">
        <v>34290</v>
      </c>
      <c r="V23" s="28">
        <v>18201</v>
      </c>
      <c r="W23" s="28"/>
      <c r="X23" s="28"/>
      <c r="Y23" s="22">
        <v>10337</v>
      </c>
    </row>
    <row r="24" spans="1:25" ht="13.5">
      <c r="A24" s="6" t="s">
        <v>55</v>
      </c>
      <c r="B24" s="28">
        <v>20668</v>
      </c>
      <c r="C24" s="28">
        <v>18650</v>
      </c>
      <c r="D24" s="28">
        <v>8682</v>
      </c>
      <c r="E24" s="22">
        <v>41067</v>
      </c>
      <c r="F24" s="28">
        <v>31920</v>
      </c>
      <c r="G24" s="28">
        <v>25693</v>
      </c>
      <c r="H24" s="28">
        <v>3252</v>
      </c>
      <c r="I24" s="22">
        <v>17226</v>
      </c>
      <c r="J24" s="28">
        <v>6780</v>
      </c>
      <c r="K24" s="28">
        <v>11411</v>
      </c>
      <c r="L24" s="28">
        <v>4856</v>
      </c>
      <c r="M24" s="22">
        <v>33490</v>
      </c>
      <c r="N24" s="28">
        <v>28014</v>
      </c>
      <c r="O24" s="28">
        <v>19852</v>
      </c>
      <c r="P24" s="28">
        <v>10111</v>
      </c>
      <c r="Q24" s="22">
        <v>27185</v>
      </c>
      <c r="R24" s="28">
        <v>21718</v>
      </c>
      <c r="S24" s="28">
        <v>12913</v>
      </c>
      <c r="T24" s="28">
        <v>3516</v>
      </c>
      <c r="U24" s="22">
        <v>8232</v>
      </c>
      <c r="V24" s="28">
        <v>933</v>
      </c>
      <c r="W24" s="28">
        <v>328</v>
      </c>
      <c r="X24" s="28"/>
      <c r="Y24" s="22">
        <v>1906</v>
      </c>
    </row>
    <row r="25" spans="1:25" ht="13.5">
      <c r="A25" s="6" t="s">
        <v>89</v>
      </c>
      <c r="B25" s="28">
        <v>506</v>
      </c>
      <c r="C25" s="28">
        <v>501</v>
      </c>
      <c r="D25" s="28">
        <v>302</v>
      </c>
      <c r="E25" s="22"/>
      <c r="F25" s="28">
        <v>1969</v>
      </c>
      <c r="G25" s="28">
        <v>894</v>
      </c>
      <c r="H25" s="28">
        <v>572</v>
      </c>
      <c r="I25" s="22"/>
      <c r="J25" s="28">
        <v>740</v>
      </c>
      <c r="K25" s="28">
        <v>422</v>
      </c>
      <c r="L25" s="28"/>
      <c r="M25" s="22"/>
      <c r="N25" s="28">
        <v>0</v>
      </c>
      <c r="O25" s="28">
        <v>0</v>
      </c>
      <c r="P25" s="28">
        <v>0</v>
      </c>
      <c r="Q25" s="22"/>
      <c r="R25" s="28">
        <v>3</v>
      </c>
      <c r="S25" s="28">
        <v>3</v>
      </c>
      <c r="T25" s="28">
        <v>3</v>
      </c>
      <c r="U25" s="22"/>
      <c r="V25" s="28"/>
      <c r="W25" s="28"/>
      <c r="X25" s="28"/>
      <c r="Y25" s="22"/>
    </row>
    <row r="26" spans="1:25" ht="13.5">
      <c r="A26" s="6" t="s">
        <v>203</v>
      </c>
      <c r="B26" s="28">
        <v>62660</v>
      </c>
      <c r="C26" s="28">
        <v>47727</v>
      </c>
      <c r="D26" s="28">
        <v>23676</v>
      </c>
      <c r="E26" s="22">
        <v>120408</v>
      </c>
      <c r="F26" s="28">
        <v>84145</v>
      </c>
      <c r="G26" s="28">
        <v>67133</v>
      </c>
      <c r="H26" s="28">
        <v>18721</v>
      </c>
      <c r="I26" s="22">
        <v>96568</v>
      </c>
      <c r="J26" s="28">
        <v>72778</v>
      </c>
      <c r="K26" s="28">
        <v>48185</v>
      </c>
      <c r="L26" s="28">
        <v>19985</v>
      </c>
      <c r="M26" s="22">
        <v>94946</v>
      </c>
      <c r="N26" s="28">
        <v>79409</v>
      </c>
      <c r="O26" s="28">
        <v>53333</v>
      </c>
      <c r="P26" s="28">
        <v>22733</v>
      </c>
      <c r="Q26" s="22">
        <v>94320</v>
      </c>
      <c r="R26" s="28">
        <v>67401</v>
      </c>
      <c r="S26" s="28">
        <v>41485</v>
      </c>
      <c r="T26" s="28">
        <v>17294</v>
      </c>
      <c r="U26" s="22">
        <v>100423</v>
      </c>
      <c r="V26" s="28">
        <v>62217</v>
      </c>
      <c r="W26" s="28">
        <v>27711</v>
      </c>
      <c r="X26" s="28">
        <v>13185</v>
      </c>
      <c r="Y26" s="22">
        <v>63545</v>
      </c>
    </row>
    <row r="27" spans="1:25" ht="14.25" thickBot="1">
      <c r="A27" s="25" t="s">
        <v>204</v>
      </c>
      <c r="B27" s="29">
        <v>528213</v>
      </c>
      <c r="C27" s="29">
        <v>257741</v>
      </c>
      <c r="D27" s="29">
        <v>103436</v>
      </c>
      <c r="E27" s="23">
        <v>442435</v>
      </c>
      <c r="F27" s="29">
        <v>297323</v>
      </c>
      <c r="G27" s="29">
        <v>116415</v>
      </c>
      <c r="H27" s="29">
        <v>27576</v>
      </c>
      <c r="I27" s="23">
        <v>364598</v>
      </c>
      <c r="J27" s="29">
        <v>205782</v>
      </c>
      <c r="K27" s="29">
        <v>83024</v>
      </c>
      <c r="L27" s="29">
        <v>30248</v>
      </c>
      <c r="M27" s="23">
        <v>575986</v>
      </c>
      <c r="N27" s="29">
        <v>452777</v>
      </c>
      <c r="O27" s="29">
        <v>289761</v>
      </c>
      <c r="P27" s="29">
        <v>124005</v>
      </c>
      <c r="Q27" s="23">
        <v>349388</v>
      </c>
      <c r="R27" s="29">
        <v>211591</v>
      </c>
      <c r="S27" s="29">
        <v>107053</v>
      </c>
      <c r="T27" s="29">
        <v>13451</v>
      </c>
      <c r="U27" s="23">
        <v>278000</v>
      </c>
      <c r="V27" s="29">
        <v>217825</v>
      </c>
      <c r="W27" s="29">
        <v>138930</v>
      </c>
      <c r="X27" s="29">
        <v>26971</v>
      </c>
      <c r="Y27" s="23">
        <v>577038</v>
      </c>
    </row>
    <row r="28" spans="1:25" ht="14.25" thickTop="1">
      <c r="A28" s="6" t="s">
        <v>56</v>
      </c>
      <c r="B28" s="28">
        <v>14138</v>
      </c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207</v>
      </c>
      <c r="B29" s="28">
        <v>14438</v>
      </c>
      <c r="C29" s="28">
        <v>9574</v>
      </c>
      <c r="D29" s="28"/>
      <c r="E29" s="22">
        <v>9080</v>
      </c>
      <c r="F29" s="28"/>
      <c r="G29" s="28"/>
      <c r="H29" s="28"/>
      <c r="I29" s="22">
        <v>11928</v>
      </c>
      <c r="J29" s="28"/>
      <c r="K29" s="28">
        <v>2828</v>
      </c>
      <c r="L29" s="28">
        <v>2828</v>
      </c>
      <c r="M29" s="22">
        <v>59756</v>
      </c>
      <c r="N29" s="28">
        <v>38757</v>
      </c>
      <c r="O29" s="28"/>
      <c r="P29" s="28"/>
      <c r="Q29" s="22">
        <v>22142</v>
      </c>
      <c r="R29" s="28">
        <v>14609</v>
      </c>
      <c r="S29" s="28">
        <v>14609</v>
      </c>
      <c r="T29" s="28">
        <v>14609</v>
      </c>
      <c r="U29" s="22">
        <v>115227</v>
      </c>
      <c r="V29" s="28"/>
      <c r="W29" s="28"/>
      <c r="X29" s="28"/>
      <c r="Y29" s="22">
        <v>64072</v>
      </c>
    </row>
    <row r="30" spans="1:25" ht="13.5">
      <c r="A30" s="6" t="s">
        <v>57</v>
      </c>
      <c r="B30" s="28"/>
      <c r="C30" s="28"/>
      <c r="D30" s="28"/>
      <c r="E30" s="22"/>
      <c r="F30" s="28">
        <v>312388</v>
      </c>
      <c r="G30" s="28">
        <v>313768</v>
      </c>
      <c r="H30" s="28"/>
      <c r="I30" s="22"/>
      <c r="J30" s="28">
        <v>518888</v>
      </c>
      <c r="K30" s="28">
        <v>518888</v>
      </c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89</v>
      </c>
      <c r="B31" s="28">
        <v>1180</v>
      </c>
      <c r="C31" s="28">
        <v>1180</v>
      </c>
      <c r="D31" s="28"/>
      <c r="E31" s="22"/>
      <c r="F31" s="28">
        <v>146</v>
      </c>
      <c r="G31" s="28">
        <v>146</v>
      </c>
      <c r="H31" s="28"/>
      <c r="I31" s="22"/>
      <c r="J31" s="28">
        <v>8175</v>
      </c>
      <c r="K31" s="28"/>
      <c r="L31" s="28"/>
      <c r="M31" s="22"/>
      <c r="N31" s="28">
        <v>9308</v>
      </c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208</v>
      </c>
      <c r="B32" s="28">
        <v>29756</v>
      </c>
      <c r="C32" s="28">
        <v>10754</v>
      </c>
      <c r="D32" s="28"/>
      <c r="E32" s="22">
        <v>321468</v>
      </c>
      <c r="F32" s="28">
        <v>312534</v>
      </c>
      <c r="G32" s="28">
        <v>313914</v>
      </c>
      <c r="H32" s="28"/>
      <c r="I32" s="22">
        <v>463737</v>
      </c>
      <c r="J32" s="28">
        <v>527064</v>
      </c>
      <c r="K32" s="28">
        <v>521717</v>
      </c>
      <c r="L32" s="28">
        <v>2828</v>
      </c>
      <c r="M32" s="22">
        <v>69201</v>
      </c>
      <c r="N32" s="28">
        <v>48291</v>
      </c>
      <c r="O32" s="28">
        <v>374</v>
      </c>
      <c r="P32" s="28">
        <v>510</v>
      </c>
      <c r="Q32" s="22">
        <v>47617</v>
      </c>
      <c r="R32" s="28">
        <v>14609</v>
      </c>
      <c r="S32" s="28">
        <v>14609</v>
      </c>
      <c r="T32" s="28">
        <v>14609</v>
      </c>
      <c r="U32" s="22">
        <v>115227</v>
      </c>
      <c r="V32" s="28"/>
      <c r="W32" s="28"/>
      <c r="X32" s="28">
        <v>568</v>
      </c>
      <c r="Y32" s="22">
        <v>65500</v>
      </c>
    </row>
    <row r="33" spans="1:25" ht="13.5">
      <c r="A33" s="6" t="s">
        <v>214</v>
      </c>
      <c r="B33" s="28">
        <v>146450</v>
      </c>
      <c r="C33" s="28"/>
      <c r="D33" s="28"/>
      <c r="E33" s="22"/>
      <c r="F33" s="28"/>
      <c r="G33" s="28"/>
      <c r="H33" s="28"/>
      <c r="I33" s="22">
        <v>27545</v>
      </c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209</v>
      </c>
      <c r="B34" s="28">
        <v>23192</v>
      </c>
      <c r="C34" s="28">
        <v>23005</v>
      </c>
      <c r="D34" s="28">
        <v>1034</v>
      </c>
      <c r="E34" s="22">
        <v>52939</v>
      </c>
      <c r="F34" s="28">
        <v>50994</v>
      </c>
      <c r="G34" s="28">
        <v>37391</v>
      </c>
      <c r="H34" s="28">
        <v>9600</v>
      </c>
      <c r="I34" s="22">
        <v>37577</v>
      </c>
      <c r="J34" s="28">
        <v>34366</v>
      </c>
      <c r="K34" s="28">
        <v>26432</v>
      </c>
      <c r="L34" s="28">
        <v>14290</v>
      </c>
      <c r="M34" s="22">
        <v>32313</v>
      </c>
      <c r="N34" s="28">
        <v>18078</v>
      </c>
      <c r="O34" s="28">
        <v>17925</v>
      </c>
      <c r="P34" s="28">
        <v>12117</v>
      </c>
      <c r="Q34" s="22">
        <v>26520</v>
      </c>
      <c r="R34" s="28">
        <v>24774</v>
      </c>
      <c r="S34" s="28">
        <v>23811</v>
      </c>
      <c r="T34" s="28">
        <v>6678</v>
      </c>
      <c r="U34" s="22">
        <v>91624</v>
      </c>
      <c r="V34" s="28">
        <v>75953</v>
      </c>
      <c r="W34" s="28">
        <v>40291</v>
      </c>
      <c r="X34" s="28">
        <v>15756</v>
      </c>
      <c r="Y34" s="22">
        <v>28649</v>
      </c>
    </row>
    <row r="35" spans="1:25" ht="13.5">
      <c r="A35" s="6" t="s">
        <v>210</v>
      </c>
      <c r="B35" s="28">
        <v>67704</v>
      </c>
      <c r="C35" s="28">
        <v>58352</v>
      </c>
      <c r="D35" s="28"/>
      <c r="E35" s="22">
        <v>50410</v>
      </c>
      <c r="F35" s="28">
        <v>37659</v>
      </c>
      <c r="G35" s="28">
        <v>37676</v>
      </c>
      <c r="H35" s="28"/>
      <c r="I35" s="22">
        <v>65904</v>
      </c>
      <c r="J35" s="28">
        <v>35781</v>
      </c>
      <c r="K35" s="28">
        <v>20096</v>
      </c>
      <c r="L35" s="28">
        <v>12792</v>
      </c>
      <c r="M35" s="22">
        <v>12089</v>
      </c>
      <c r="N35" s="28"/>
      <c r="O35" s="28"/>
      <c r="P35" s="28"/>
      <c r="Q35" s="22">
        <v>32171</v>
      </c>
      <c r="R35" s="28"/>
      <c r="S35" s="28"/>
      <c r="T35" s="28"/>
      <c r="U35" s="22">
        <v>70539</v>
      </c>
      <c r="V35" s="28"/>
      <c r="W35" s="28"/>
      <c r="X35" s="28"/>
      <c r="Y35" s="22">
        <v>102657</v>
      </c>
    </row>
    <row r="36" spans="1:25" ht="13.5">
      <c r="A36" s="6" t="s">
        <v>58</v>
      </c>
      <c r="B36" s="28">
        <v>2237</v>
      </c>
      <c r="C36" s="28"/>
      <c r="D36" s="28"/>
      <c r="E36" s="22">
        <v>5604</v>
      </c>
      <c r="F36" s="28">
        <v>8125</v>
      </c>
      <c r="G36" s="28">
        <v>8128</v>
      </c>
      <c r="H36" s="28"/>
      <c r="I36" s="22">
        <v>4032</v>
      </c>
      <c r="J36" s="28">
        <v>10558</v>
      </c>
      <c r="K36" s="28">
        <v>5069</v>
      </c>
      <c r="L36" s="28"/>
      <c r="M36" s="22"/>
      <c r="N36" s="28">
        <v>3431</v>
      </c>
      <c r="O36" s="28">
        <v>1356</v>
      </c>
      <c r="P36" s="28"/>
      <c r="Q36" s="22">
        <v>280</v>
      </c>
      <c r="R36" s="28"/>
      <c r="S36" s="28"/>
      <c r="T36" s="28">
        <v>23975</v>
      </c>
      <c r="U36" s="22">
        <v>61374</v>
      </c>
      <c r="V36" s="28">
        <v>6357</v>
      </c>
      <c r="W36" s="28">
        <v>10005</v>
      </c>
      <c r="X36" s="28"/>
      <c r="Y36" s="22">
        <v>57644</v>
      </c>
    </row>
    <row r="37" spans="1:25" ht="13.5">
      <c r="A37" s="6" t="s">
        <v>89</v>
      </c>
      <c r="B37" s="28">
        <v>297</v>
      </c>
      <c r="C37" s="28">
        <v>188</v>
      </c>
      <c r="D37" s="28"/>
      <c r="E37" s="22"/>
      <c r="F37" s="28"/>
      <c r="G37" s="28"/>
      <c r="H37" s="28"/>
      <c r="I37" s="22">
        <v>9044</v>
      </c>
      <c r="J37" s="28">
        <v>50063</v>
      </c>
      <c r="K37" s="28">
        <v>11057</v>
      </c>
      <c r="L37" s="28">
        <v>6406</v>
      </c>
      <c r="M37" s="22">
        <v>11157</v>
      </c>
      <c r="N37" s="28">
        <v>12015</v>
      </c>
      <c r="O37" s="28">
        <v>11781</v>
      </c>
      <c r="P37" s="28">
        <v>1141</v>
      </c>
      <c r="Q37" s="22"/>
      <c r="R37" s="28">
        <v>75</v>
      </c>
      <c r="S37" s="28">
        <v>17</v>
      </c>
      <c r="T37" s="28">
        <v>13</v>
      </c>
      <c r="U37" s="22"/>
      <c r="V37" s="28">
        <v>31</v>
      </c>
      <c r="W37" s="28">
        <v>2366</v>
      </c>
      <c r="X37" s="28">
        <v>2</v>
      </c>
      <c r="Y37" s="22"/>
    </row>
    <row r="38" spans="1:25" ht="13.5">
      <c r="A38" s="6" t="s">
        <v>215</v>
      </c>
      <c r="B38" s="28">
        <v>239883</v>
      </c>
      <c r="C38" s="28">
        <v>81546</v>
      </c>
      <c r="D38" s="28">
        <v>1034</v>
      </c>
      <c r="E38" s="22">
        <v>111976</v>
      </c>
      <c r="F38" s="28">
        <v>96779</v>
      </c>
      <c r="G38" s="28">
        <v>83196</v>
      </c>
      <c r="H38" s="28">
        <v>9600</v>
      </c>
      <c r="I38" s="22">
        <v>170528</v>
      </c>
      <c r="J38" s="28">
        <v>130770</v>
      </c>
      <c r="K38" s="28">
        <v>62656</v>
      </c>
      <c r="L38" s="28">
        <v>33489</v>
      </c>
      <c r="M38" s="22">
        <v>164703</v>
      </c>
      <c r="N38" s="28">
        <v>139518</v>
      </c>
      <c r="O38" s="28">
        <v>137055</v>
      </c>
      <c r="P38" s="28">
        <v>119252</v>
      </c>
      <c r="Q38" s="22">
        <v>121004</v>
      </c>
      <c r="R38" s="28">
        <v>74886</v>
      </c>
      <c r="S38" s="28">
        <v>43331</v>
      </c>
      <c r="T38" s="28">
        <v>30668</v>
      </c>
      <c r="U38" s="22">
        <v>245961</v>
      </c>
      <c r="V38" s="28">
        <v>104244</v>
      </c>
      <c r="W38" s="28">
        <v>52664</v>
      </c>
      <c r="X38" s="28">
        <v>15759</v>
      </c>
      <c r="Y38" s="22">
        <v>202028</v>
      </c>
    </row>
    <row r="39" spans="1:25" ht="13.5">
      <c r="A39" s="7" t="s">
        <v>216</v>
      </c>
      <c r="B39" s="28">
        <v>318087</v>
      </c>
      <c r="C39" s="28">
        <v>186948</v>
      </c>
      <c r="D39" s="28">
        <v>102402</v>
      </c>
      <c r="E39" s="22">
        <v>651927</v>
      </c>
      <c r="F39" s="28">
        <v>513078</v>
      </c>
      <c r="G39" s="28">
        <v>347134</v>
      </c>
      <c r="H39" s="28">
        <v>17975</v>
      </c>
      <c r="I39" s="22">
        <v>657807</v>
      </c>
      <c r="J39" s="28">
        <v>602077</v>
      </c>
      <c r="K39" s="28">
        <v>542085</v>
      </c>
      <c r="L39" s="28">
        <v>-411</v>
      </c>
      <c r="M39" s="22">
        <v>480484</v>
      </c>
      <c r="N39" s="28">
        <v>361550</v>
      </c>
      <c r="O39" s="28">
        <v>153080</v>
      </c>
      <c r="P39" s="28">
        <v>5263</v>
      </c>
      <c r="Q39" s="22">
        <v>276001</v>
      </c>
      <c r="R39" s="28">
        <v>151314</v>
      </c>
      <c r="S39" s="28">
        <v>78332</v>
      </c>
      <c r="T39" s="28">
        <v>-2606</v>
      </c>
      <c r="U39" s="22">
        <v>147266</v>
      </c>
      <c r="V39" s="28">
        <v>113580</v>
      </c>
      <c r="W39" s="28">
        <v>86266</v>
      </c>
      <c r="X39" s="28">
        <v>11779</v>
      </c>
      <c r="Y39" s="22">
        <v>440510</v>
      </c>
    </row>
    <row r="40" spans="1:25" ht="13.5">
      <c r="A40" s="7" t="s">
        <v>219</v>
      </c>
      <c r="B40" s="28">
        <v>289850</v>
      </c>
      <c r="C40" s="28">
        <v>155764</v>
      </c>
      <c r="D40" s="28">
        <v>65542</v>
      </c>
      <c r="E40" s="22">
        <v>390635</v>
      </c>
      <c r="F40" s="28">
        <v>299816</v>
      </c>
      <c r="G40" s="28">
        <v>211648</v>
      </c>
      <c r="H40" s="28">
        <v>49994</v>
      </c>
      <c r="I40" s="22">
        <v>404788</v>
      </c>
      <c r="J40" s="28">
        <v>328007</v>
      </c>
      <c r="K40" s="28">
        <v>252765</v>
      </c>
      <c r="L40" s="28">
        <v>24830</v>
      </c>
      <c r="M40" s="22">
        <v>304580</v>
      </c>
      <c r="N40" s="28">
        <v>239670</v>
      </c>
      <c r="O40" s="28">
        <v>131816</v>
      </c>
      <c r="P40" s="28">
        <v>40211</v>
      </c>
      <c r="Q40" s="22">
        <v>231320</v>
      </c>
      <c r="R40" s="28">
        <v>111149</v>
      </c>
      <c r="S40" s="28">
        <v>63679</v>
      </c>
      <c r="T40" s="28">
        <v>14768</v>
      </c>
      <c r="U40" s="22">
        <v>123609</v>
      </c>
      <c r="V40" s="28">
        <v>80556</v>
      </c>
      <c r="W40" s="28">
        <v>58152</v>
      </c>
      <c r="X40" s="28">
        <v>16157</v>
      </c>
      <c r="Y40" s="22">
        <v>207283</v>
      </c>
    </row>
    <row r="41" spans="1:25" ht="13.5">
      <c r="A41" s="7" t="s">
        <v>59</v>
      </c>
      <c r="B41" s="28">
        <v>28236</v>
      </c>
      <c r="C41" s="28">
        <v>31184</v>
      </c>
      <c r="D41" s="28">
        <v>36859</v>
      </c>
      <c r="E41" s="22">
        <v>261292</v>
      </c>
      <c r="F41" s="28">
        <v>213262</v>
      </c>
      <c r="G41" s="28">
        <v>135486</v>
      </c>
      <c r="H41" s="28">
        <v>-32019</v>
      </c>
      <c r="I41" s="22">
        <v>253019</v>
      </c>
      <c r="J41" s="28">
        <v>274069</v>
      </c>
      <c r="K41" s="28">
        <v>289319</v>
      </c>
      <c r="L41" s="28">
        <v>-25242</v>
      </c>
      <c r="M41" s="22">
        <v>175904</v>
      </c>
      <c r="N41" s="28">
        <v>121880</v>
      </c>
      <c r="O41" s="28">
        <v>21263</v>
      </c>
      <c r="P41" s="28">
        <v>-34947</v>
      </c>
      <c r="Q41" s="22"/>
      <c r="R41" s="28"/>
      <c r="S41" s="28"/>
      <c r="T41" s="28"/>
      <c r="U41" s="22"/>
      <c r="V41" s="28"/>
      <c r="W41" s="28"/>
      <c r="X41" s="28"/>
      <c r="Y41" s="22"/>
    </row>
    <row r="42" spans="1:25" ht="13.5">
      <c r="A42" s="7" t="s">
        <v>60</v>
      </c>
      <c r="B42" s="28">
        <v>12900</v>
      </c>
      <c r="C42" s="28"/>
      <c r="D42" s="28">
        <v>9307</v>
      </c>
      <c r="E42" s="22">
        <v>3751</v>
      </c>
      <c r="F42" s="28">
        <v>1095</v>
      </c>
      <c r="G42" s="28"/>
      <c r="H42" s="28"/>
      <c r="I42" s="22">
        <v>-11814</v>
      </c>
      <c r="J42" s="28">
        <v>-11814</v>
      </c>
      <c r="K42" s="28">
        <v>-11814</v>
      </c>
      <c r="L42" s="28">
        <v>-7667</v>
      </c>
      <c r="M42" s="22">
        <v>14884</v>
      </c>
      <c r="N42" s="28">
        <v>9308</v>
      </c>
      <c r="O42" s="28">
        <v>734</v>
      </c>
      <c r="P42" s="28">
        <v>1864</v>
      </c>
      <c r="Q42" s="22">
        <v>-627</v>
      </c>
      <c r="R42" s="28">
        <v>-2855</v>
      </c>
      <c r="S42" s="28">
        <v>-2038</v>
      </c>
      <c r="T42" s="28">
        <v>-1365</v>
      </c>
      <c r="U42" s="22">
        <v>-3380</v>
      </c>
      <c r="V42" s="28">
        <v>6200</v>
      </c>
      <c r="W42" s="28">
        <v>5112</v>
      </c>
      <c r="X42" s="28">
        <v>2015</v>
      </c>
      <c r="Y42" s="22">
        <v>23561</v>
      </c>
    </row>
    <row r="43" spans="1:25" ht="14.25" thickBot="1">
      <c r="A43" s="7" t="s">
        <v>220</v>
      </c>
      <c r="B43" s="28">
        <v>15335</v>
      </c>
      <c r="C43" s="28">
        <v>21198</v>
      </c>
      <c r="D43" s="28">
        <v>27552</v>
      </c>
      <c r="E43" s="22">
        <v>257541</v>
      </c>
      <c r="F43" s="28">
        <v>212167</v>
      </c>
      <c r="G43" s="28">
        <v>136043</v>
      </c>
      <c r="H43" s="28">
        <v>-32019</v>
      </c>
      <c r="I43" s="22">
        <v>264834</v>
      </c>
      <c r="J43" s="28">
        <v>285884</v>
      </c>
      <c r="K43" s="28">
        <v>301134</v>
      </c>
      <c r="L43" s="28">
        <v>-17574</v>
      </c>
      <c r="M43" s="22">
        <v>161019</v>
      </c>
      <c r="N43" s="28">
        <v>112571</v>
      </c>
      <c r="O43" s="28">
        <v>20529</v>
      </c>
      <c r="P43" s="28">
        <v>-36812</v>
      </c>
      <c r="Q43" s="22">
        <v>45309</v>
      </c>
      <c r="R43" s="28">
        <v>43020</v>
      </c>
      <c r="S43" s="28">
        <v>16691</v>
      </c>
      <c r="T43" s="28">
        <v>-16009</v>
      </c>
      <c r="U43" s="22">
        <v>27037</v>
      </c>
      <c r="V43" s="28">
        <v>26822</v>
      </c>
      <c r="W43" s="28">
        <v>23000</v>
      </c>
      <c r="X43" s="28">
        <v>-6393</v>
      </c>
      <c r="Y43" s="22">
        <v>209665</v>
      </c>
    </row>
    <row r="44" spans="1:25" ht="14.25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6" ht="13.5">
      <c r="A46" s="20" t="s">
        <v>148</v>
      </c>
    </row>
    <row r="47" ht="13.5">
      <c r="A47" s="20" t="s">
        <v>149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144</v>
      </c>
      <c r="B2" s="14">
        <v>2705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62</v>
      </c>
      <c r="B4" s="15" t="str">
        <f>HYPERLINK("http://www.kabupro.jp/mark/20131114/S1000HZT.htm","四半期報告書")</f>
        <v>四半期報告書</v>
      </c>
      <c r="C4" s="15" t="str">
        <f>HYPERLINK("http://www.kabupro.jp/mark/20130626/S000DP7O.htm","有価証券報告書")</f>
        <v>有価証券報告書</v>
      </c>
      <c r="D4" s="15" t="str">
        <f>HYPERLINK("http://www.kabupro.jp/mark/20131114/S1000HZT.htm","四半期報告書")</f>
        <v>四半期報告書</v>
      </c>
      <c r="E4" s="15" t="str">
        <f>HYPERLINK("http://www.kabupro.jp/mark/20130626/S000DP7O.htm","有価証券報告書")</f>
        <v>有価証券報告書</v>
      </c>
      <c r="F4" s="15" t="str">
        <f>HYPERLINK("http://www.kabupro.jp/mark/20121114/S000CBIP.htm","四半期報告書")</f>
        <v>四半期報告書</v>
      </c>
      <c r="G4" s="15" t="str">
        <f>HYPERLINK("http://www.kabupro.jp/mark/20120627/S000B4YG.htm","有価証券報告書")</f>
        <v>有価証券報告書</v>
      </c>
      <c r="H4" s="15" t="str">
        <f>HYPERLINK("http://www.kabupro.jp/mark/20110214/S0007SYL.htm","四半期報告書")</f>
        <v>四半期報告書</v>
      </c>
      <c r="I4" s="15" t="str">
        <f>HYPERLINK("http://www.kabupro.jp/mark/20111111/S0009OY4.htm","四半期報告書")</f>
        <v>四半期報告書</v>
      </c>
      <c r="J4" s="15" t="str">
        <f>HYPERLINK("http://www.kabupro.jp/mark/20100813/S0006LI2.htm","四半期報告書")</f>
        <v>四半期報告書</v>
      </c>
      <c r="K4" s="15" t="str">
        <f>HYPERLINK("http://www.kabupro.jp/mark/20110627/S0008NSV.htm","有価証券報告書")</f>
        <v>有価証券報告書</v>
      </c>
      <c r="L4" s="15" t="str">
        <f>HYPERLINK("http://www.kabupro.jp/mark/20110214/S0007SYL.htm","四半期報告書")</f>
        <v>四半期報告書</v>
      </c>
      <c r="M4" s="15" t="str">
        <f>HYPERLINK("http://www.kabupro.jp/mark/20101115/S00077OE.htm","四半期報告書")</f>
        <v>四半期報告書</v>
      </c>
      <c r="N4" s="15" t="str">
        <f>HYPERLINK("http://www.kabupro.jp/mark/20100813/S0006LI2.htm","四半期報告書")</f>
        <v>四半期報告書</v>
      </c>
      <c r="O4" s="15" t="str">
        <f>HYPERLINK("http://www.kabupro.jp/mark/20100628/S00062BI.htm","有価証券報告書")</f>
        <v>有価証券報告書</v>
      </c>
      <c r="P4" s="15" t="str">
        <f>HYPERLINK("http://www.kabupro.jp/mark/20100212/S00056DY.htm","四半期報告書")</f>
        <v>四半期報告書</v>
      </c>
      <c r="Q4" s="15" t="str">
        <f>HYPERLINK("http://www.kabupro.jp/mark/20091113/S0004MQ7.htm","四半期報告書")</f>
        <v>四半期報告書</v>
      </c>
      <c r="R4" s="15" t="str">
        <f>HYPERLINK("http://www.kabupro.jp/mark/20090814/S0003ZYP.htm","四半期報告書")</f>
        <v>四半期報告書</v>
      </c>
      <c r="S4" s="15" t="str">
        <f>HYPERLINK("http://www.kabupro.jp/mark/20090626/S0003J5G.htm","有価証券報告書")</f>
        <v>有価証券報告書</v>
      </c>
    </row>
    <row r="5" spans="1:19" ht="14.25" thickBot="1">
      <c r="A5" s="11" t="s">
        <v>63</v>
      </c>
      <c r="B5" s="1" t="s">
        <v>225</v>
      </c>
      <c r="C5" s="1" t="s">
        <v>69</v>
      </c>
      <c r="D5" s="1" t="s">
        <v>225</v>
      </c>
      <c r="E5" s="1" t="s">
        <v>69</v>
      </c>
      <c r="F5" s="1" t="s">
        <v>231</v>
      </c>
      <c r="G5" s="1" t="s">
        <v>73</v>
      </c>
      <c r="H5" s="1" t="s">
        <v>241</v>
      </c>
      <c r="I5" s="1" t="s">
        <v>237</v>
      </c>
      <c r="J5" s="1" t="s">
        <v>245</v>
      </c>
      <c r="K5" s="1" t="s">
        <v>75</v>
      </c>
      <c r="L5" s="1" t="s">
        <v>241</v>
      </c>
      <c r="M5" s="1" t="s">
        <v>243</v>
      </c>
      <c r="N5" s="1" t="s">
        <v>245</v>
      </c>
      <c r="O5" s="1" t="s">
        <v>77</v>
      </c>
      <c r="P5" s="1" t="s">
        <v>247</v>
      </c>
      <c r="Q5" s="1" t="s">
        <v>249</v>
      </c>
      <c r="R5" s="1" t="s">
        <v>251</v>
      </c>
      <c r="S5" s="1" t="s">
        <v>79</v>
      </c>
    </row>
    <row r="6" spans="1:19" ht="15" thickBot="1" thickTop="1">
      <c r="A6" s="10" t="s">
        <v>64</v>
      </c>
      <c r="B6" s="18" t="s">
        <v>53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65</v>
      </c>
      <c r="B7" s="14" t="s">
        <v>3</v>
      </c>
      <c r="C7" s="16" t="s">
        <v>70</v>
      </c>
      <c r="D7" s="14" t="s">
        <v>3</v>
      </c>
      <c r="E7" s="16" t="s">
        <v>70</v>
      </c>
      <c r="F7" s="14" t="s">
        <v>3</v>
      </c>
      <c r="G7" s="16" t="s">
        <v>70</v>
      </c>
      <c r="H7" s="14" t="s">
        <v>3</v>
      </c>
      <c r="I7" s="14" t="s">
        <v>3</v>
      </c>
      <c r="J7" s="14" t="s">
        <v>3</v>
      </c>
      <c r="K7" s="16" t="s">
        <v>70</v>
      </c>
      <c r="L7" s="14" t="s">
        <v>3</v>
      </c>
      <c r="M7" s="14" t="s">
        <v>3</v>
      </c>
      <c r="N7" s="14" t="s">
        <v>3</v>
      </c>
      <c r="O7" s="16" t="s">
        <v>70</v>
      </c>
      <c r="P7" s="14" t="s">
        <v>3</v>
      </c>
      <c r="Q7" s="14" t="s">
        <v>3</v>
      </c>
      <c r="R7" s="14" t="s">
        <v>3</v>
      </c>
      <c r="S7" s="16" t="s">
        <v>70</v>
      </c>
    </row>
    <row r="8" spans="1:19" ht="13.5">
      <c r="A8" s="13" t="s">
        <v>66</v>
      </c>
      <c r="B8" s="1" t="s">
        <v>4</v>
      </c>
      <c r="C8" s="17" t="s">
        <v>150</v>
      </c>
      <c r="D8" s="1" t="s">
        <v>150</v>
      </c>
      <c r="E8" s="17" t="s">
        <v>151</v>
      </c>
      <c r="F8" s="1" t="s">
        <v>151</v>
      </c>
      <c r="G8" s="17" t="s">
        <v>152</v>
      </c>
      <c r="H8" s="1" t="s">
        <v>152</v>
      </c>
      <c r="I8" s="1" t="s">
        <v>152</v>
      </c>
      <c r="J8" s="1" t="s">
        <v>152</v>
      </c>
      <c r="K8" s="17" t="s">
        <v>153</v>
      </c>
      <c r="L8" s="1" t="s">
        <v>153</v>
      </c>
      <c r="M8" s="1" t="s">
        <v>153</v>
      </c>
      <c r="N8" s="1" t="s">
        <v>153</v>
      </c>
      <c r="O8" s="17" t="s">
        <v>154</v>
      </c>
      <c r="P8" s="1" t="s">
        <v>154</v>
      </c>
      <c r="Q8" s="1" t="s">
        <v>154</v>
      </c>
      <c r="R8" s="1" t="s">
        <v>154</v>
      </c>
      <c r="S8" s="17" t="s">
        <v>155</v>
      </c>
    </row>
    <row r="9" spans="1:19" ht="13.5">
      <c r="A9" s="13" t="s">
        <v>67</v>
      </c>
      <c r="B9" s="1" t="s">
        <v>226</v>
      </c>
      <c r="C9" s="17" t="s">
        <v>71</v>
      </c>
      <c r="D9" s="1" t="s">
        <v>232</v>
      </c>
      <c r="E9" s="17" t="s">
        <v>72</v>
      </c>
      <c r="F9" s="1" t="s">
        <v>238</v>
      </c>
      <c r="G9" s="17" t="s">
        <v>74</v>
      </c>
      <c r="H9" s="1" t="s">
        <v>242</v>
      </c>
      <c r="I9" s="1" t="s">
        <v>244</v>
      </c>
      <c r="J9" s="1" t="s">
        <v>246</v>
      </c>
      <c r="K9" s="17" t="s">
        <v>76</v>
      </c>
      <c r="L9" s="1" t="s">
        <v>248</v>
      </c>
      <c r="M9" s="1" t="s">
        <v>250</v>
      </c>
      <c r="N9" s="1" t="s">
        <v>252</v>
      </c>
      <c r="O9" s="17" t="s">
        <v>78</v>
      </c>
      <c r="P9" s="1" t="s">
        <v>254</v>
      </c>
      <c r="Q9" s="1" t="s">
        <v>256</v>
      </c>
      <c r="R9" s="1" t="s">
        <v>258</v>
      </c>
      <c r="S9" s="17" t="s">
        <v>80</v>
      </c>
    </row>
    <row r="10" spans="1:19" ht="14.25" thickBot="1">
      <c r="A10" s="13" t="s">
        <v>68</v>
      </c>
      <c r="B10" s="1" t="s">
        <v>82</v>
      </c>
      <c r="C10" s="17" t="s">
        <v>82</v>
      </c>
      <c r="D10" s="1" t="s">
        <v>82</v>
      </c>
      <c r="E10" s="17" t="s">
        <v>82</v>
      </c>
      <c r="F10" s="1" t="s">
        <v>82</v>
      </c>
      <c r="G10" s="17" t="s">
        <v>82</v>
      </c>
      <c r="H10" s="1" t="s">
        <v>82</v>
      </c>
      <c r="I10" s="1" t="s">
        <v>82</v>
      </c>
      <c r="J10" s="1" t="s">
        <v>82</v>
      </c>
      <c r="K10" s="17" t="s">
        <v>82</v>
      </c>
      <c r="L10" s="1" t="s">
        <v>82</v>
      </c>
      <c r="M10" s="1" t="s">
        <v>82</v>
      </c>
      <c r="N10" s="1" t="s">
        <v>82</v>
      </c>
      <c r="O10" s="17" t="s">
        <v>82</v>
      </c>
      <c r="P10" s="1" t="s">
        <v>82</v>
      </c>
      <c r="Q10" s="1" t="s">
        <v>82</v>
      </c>
      <c r="R10" s="1" t="s">
        <v>82</v>
      </c>
      <c r="S10" s="17" t="s">
        <v>82</v>
      </c>
    </row>
    <row r="11" spans="1:19" ht="14.25" thickTop="1">
      <c r="A11" s="26" t="s">
        <v>216</v>
      </c>
      <c r="B11" s="27">
        <v>186948</v>
      </c>
      <c r="C11" s="21">
        <v>651927</v>
      </c>
      <c r="D11" s="27">
        <v>347134</v>
      </c>
      <c r="E11" s="21">
        <v>657807</v>
      </c>
      <c r="F11" s="27">
        <v>542085</v>
      </c>
      <c r="G11" s="21">
        <v>480484</v>
      </c>
      <c r="H11" s="27">
        <v>361550</v>
      </c>
      <c r="I11" s="27">
        <v>153080</v>
      </c>
      <c r="J11" s="27">
        <v>5263</v>
      </c>
      <c r="K11" s="21">
        <v>276001</v>
      </c>
      <c r="L11" s="27">
        <v>151314</v>
      </c>
      <c r="M11" s="27">
        <v>78332</v>
      </c>
      <c r="N11" s="27">
        <v>-2606</v>
      </c>
      <c r="O11" s="21">
        <v>147266</v>
      </c>
      <c r="P11" s="27">
        <v>113580</v>
      </c>
      <c r="Q11" s="27">
        <v>86266</v>
      </c>
      <c r="R11" s="27">
        <v>11779</v>
      </c>
      <c r="S11" s="21">
        <v>440510</v>
      </c>
    </row>
    <row r="12" spans="1:19" ht="13.5">
      <c r="A12" s="6" t="s">
        <v>187</v>
      </c>
      <c r="B12" s="28">
        <v>409645</v>
      </c>
      <c r="C12" s="22">
        <v>762592</v>
      </c>
      <c r="D12" s="28">
        <v>377391</v>
      </c>
      <c r="E12" s="22">
        <v>733179</v>
      </c>
      <c r="F12" s="28">
        <v>396793</v>
      </c>
      <c r="G12" s="22">
        <v>698501</v>
      </c>
      <c r="H12" s="28">
        <v>512558</v>
      </c>
      <c r="I12" s="28">
        <v>335078</v>
      </c>
      <c r="J12" s="28">
        <v>164842</v>
      </c>
      <c r="K12" s="22">
        <v>602569</v>
      </c>
      <c r="L12" s="28">
        <v>435656</v>
      </c>
      <c r="M12" s="28">
        <v>285000</v>
      </c>
      <c r="N12" s="28">
        <v>138600</v>
      </c>
      <c r="O12" s="22">
        <v>515984</v>
      </c>
      <c r="P12" s="28">
        <v>380454</v>
      </c>
      <c r="Q12" s="28">
        <v>244100</v>
      </c>
      <c r="R12" s="28">
        <v>117718</v>
      </c>
      <c r="S12" s="22">
        <v>448337</v>
      </c>
    </row>
    <row r="13" spans="1:19" ht="13.5">
      <c r="A13" s="6" t="s">
        <v>5</v>
      </c>
      <c r="B13" s="28">
        <v>-19</v>
      </c>
      <c r="C13" s="22">
        <v>-1320</v>
      </c>
      <c r="D13" s="28">
        <v>-140</v>
      </c>
      <c r="E13" s="22">
        <v>-3320</v>
      </c>
      <c r="F13" s="28">
        <v>62</v>
      </c>
      <c r="G13" s="22">
        <v>126</v>
      </c>
      <c r="H13" s="28">
        <v>229</v>
      </c>
      <c r="I13" s="28">
        <v>-374</v>
      </c>
      <c r="J13" s="28">
        <v>-176</v>
      </c>
      <c r="K13" s="22">
        <v>-5830</v>
      </c>
      <c r="L13" s="28">
        <v>1475</v>
      </c>
      <c r="M13" s="28">
        <v>3414</v>
      </c>
      <c r="N13" s="28">
        <v>4281</v>
      </c>
      <c r="O13" s="22">
        <v>10363</v>
      </c>
      <c r="P13" s="28">
        <v>10711</v>
      </c>
      <c r="Q13" s="28">
        <v>10801</v>
      </c>
      <c r="R13" s="28">
        <v>10467</v>
      </c>
      <c r="S13" s="22"/>
    </row>
    <row r="14" spans="1:19" ht="13.5">
      <c r="A14" s="6" t="s">
        <v>6</v>
      </c>
      <c r="B14" s="28">
        <v>20327</v>
      </c>
      <c r="C14" s="22">
        <v>176</v>
      </c>
      <c r="D14" s="28">
        <v>14676</v>
      </c>
      <c r="E14" s="22">
        <v>9587</v>
      </c>
      <c r="F14" s="28">
        <v>15496</v>
      </c>
      <c r="G14" s="22">
        <v>24066</v>
      </c>
      <c r="H14" s="28">
        <v>14065</v>
      </c>
      <c r="I14" s="28">
        <v>7654</v>
      </c>
      <c r="J14" s="28">
        <v>-6424</v>
      </c>
      <c r="K14" s="22">
        <v>-495</v>
      </c>
      <c r="L14" s="28">
        <v>1424</v>
      </c>
      <c r="M14" s="28">
        <v>10096</v>
      </c>
      <c r="N14" s="28">
        <v>-7780</v>
      </c>
      <c r="O14" s="22">
        <v>-121</v>
      </c>
      <c r="P14" s="28">
        <v>1368</v>
      </c>
      <c r="Q14" s="28">
        <v>8566</v>
      </c>
      <c r="R14" s="28">
        <v>-6831</v>
      </c>
      <c r="S14" s="22">
        <v>-73</v>
      </c>
    </row>
    <row r="15" spans="1:19" ht="13.5">
      <c r="A15" s="6" t="s">
        <v>7</v>
      </c>
      <c r="B15" s="28">
        <v>-7223</v>
      </c>
      <c r="C15" s="22">
        <v>1964</v>
      </c>
      <c r="D15" s="28">
        <v>4505</v>
      </c>
      <c r="E15" s="22">
        <v>3732</v>
      </c>
      <c r="F15" s="28">
        <v>5069</v>
      </c>
      <c r="G15" s="22">
        <v>-8016</v>
      </c>
      <c r="H15" s="28">
        <v>-4551</v>
      </c>
      <c r="I15" s="28">
        <v>-6626</v>
      </c>
      <c r="J15" s="28">
        <v>-6166</v>
      </c>
      <c r="K15" s="22">
        <v>-64949</v>
      </c>
      <c r="L15" s="28">
        <v>-73265</v>
      </c>
      <c r="M15" s="28">
        <v>-73265</v>
      </c>
      <c r="N15" s="28">
        <v>-5345</v>
      </c>
      <c r="O15" s="22">
        <v>11573</v>
      </c>
      <c r="P15" s="28">
        <v>-43443</v>
      </c>
      <c r="Q15" s="28">
        <v>-32094</v>
      </c>
      <c r="R15" s="28">
        <v>-17545</v>
      </c>
      <c r="S15" s="22">
        <v>46451</v>
      </c>
    </row>
    <row r="16" spans="1:19" ht="13.5">
      <c r="A16" s="6" t="s">
        <v>8</v>
      </c>
      <c r="B16" s="28">
        <v>10746</v>
      </c>
      <c r="C16" s="22">
        <v>12167</v>
      </c>
      <c r="D16" s="28">
        <v>-948</v>
      </c>
      <c r="E16" s="22">
        <v>4421</v>
      </c>
      <c r="F16" s="28">
        <v>-726</v>
      </c>
      <c r="G16" s="22">
        <v>21573</v>
      </c>
      <c r="H16" s="28">
        <v>15377</v>
      </c>
      <c r="I16" s="28">
        <v>11060</v>
      </c>
      <c r="J16" s="28">
        <v>3496</v>
      </c>
      <c r="K16" s="22">
        <v>19757</v>
      </c>
      <c r="L16" s="28">
        <v>14820</v>
      </c>
      <c r="M16" s="28">
        <v>8983</v>
      </c>
      <c r="N16" s="28">
        <v>1915</v>
      </c>
      <c r="O16" s="22">
        <v>16962</v>
      </c>
      <c r="P16" s="28">
        <v>11300</v>
      </c>
      <c r="Q16" s="28">
        <v>5947</v>
      </c>
      <c r="R16" s="28">
        <v>3615</v>
      </c>
      <c r="S16" s="22">
        <v>12933</v>
      </c>
    </row>
    <row r="17" spans="1:19" ht="13.5">
      <c r="A17" s="6" t="s">
        <v>9</v>
      </c>
      <c r="B17" s="28">
        <v>-1367</v>
      </c>
      <c r="C17" s="22">
        <v>-1695</v>
      </c>
      <c r="D17" s="28">
        <v>-2402</v>
      </c>
      <c r="E17" s="22">
        <v>-4109</v>
      </c>
      <c r="F17" s="28">
        <v>-2019</v>
      </c>
      <c r="G17" s="22">
        <v>-2053</v>
      </c>
      <c r="H17" s="28">
        <v>-1545</v>
      </c>
      <c r="I17" s="28">
        <v>-925</v>
      </c>
      <c r="J17" s="28">
        <v>-302</v>
      </c>
      <c r="K17" s="22">
        <v>-1357</v>
      </c>
      <c r="L17" s="28">
        <v>-1079</v>
      </c>
      <c r="M17" s="28">
        <v>-729</v>
      </c>
      <c r="N17" s="28">
        <v>-379</v>
      </c>
      <c r="O17" s="22">
        <v>-2217</v>
      </c>
      <c r="P17" s="28">
        <v>-1625</v>
      </c>
      <c r="Q17" s="28">
        <v>-1589</v>
      </c>
      <c r="R17" s="28">
        <v>-564</v>
      </c>
      <c r="S17" s="22">
        <v>-2895</v>
      </c>
    </row>
    <row r="18" spans="1:19" ht="13.5">
      <c r="A18" s="6" t="s">
        <v>199</v>
      </c>
      <c r="B18" s="28">
        <v>28575</v>
      </c>
      <c r="C18" s="22">
        <v>63221</v>
      </c>
      <c r="D18" s="28">
        <v>32452</v>
      </c>
      <c r="E18" s="22">
        <v>65522</v>
      </c>
      <c r="F18" s="28">
        <v>34901</v>
      </c>
      <c r="G18" s="22">
        <v>54902</v>
      </c>
      <c r="H18" s="28">
        <v>41539</v>
      </c>
      <c r="I18" s="28">
        <v>27503</v>
      </c>
      <c r="J18" s="28">
        <v>12622</v>
      </c>
      <c r="K18" s="22">
        <v>57606</v>
      </c>
      <c r="L18" s="28">
        <v>43303</v>
      </c>
      <c r="M18" s="28">
        <v>28568</v>
      </c>
      <c r="N18" s="28">
        <v>13775</v>
      </c>
      <c r="O18" s="22">
        <v>57900</v>
      </c>
      <c r="P18" s="28">
        <v>43082</v>
      </c>
      <c r="Q18" s="28">
        <v>27382</v>
      </c>
      <c r="R18" s="28">
        <v>13185</v>
      </c>
      <c r="S18" s="22">
        <v>50477</v>
      </c>
    </row>
    <row r="19" spans="1:19" ht="13.5">
      <c r="A19" s="6" t="s">
        <v>10</v>
      </c>
      <c r="B19" s="28">
        <v>18650</v>
      </c>
      <c r="C19" s="22">
        <v>41067</v>
      </c>
      <c r="D19" s="28">
        <v>25693</v>
      </c>
      <c r="E19" s="22">
        <v>17226</v>
      </c>
      <c r="F19" s="28">
        <v>11411</v>
      </c>
      <c r="G19" s="22">
        <v>33490</v>
      </c>
      <c r="H19" s="28">
        <v>28014</v>
      </c>
      <c r="I19" s="28">
        <v>19852</v>
      </c>
      <c r="J19" s="28">
        <v>10111</v>
      </c>
      <c r="K19" s="22">
        <v>27185</v>
      </c>
      <c r="L19" s="28">
        <v>21718</v>
      </c>
      <c r="M19" s="28">
        <v>12913</v>
      </c>
      <c r="N19" s="28">
        <v>3516</v>
      </c>
      <c r="O19" s="22">
        <v>8232</v>
      </c>
      <c r="P19" s="28">
        <v>933</v>
      </c>
      <c r="Q19" s="28">
        <v>328</v>
      </c>
      <c r="R19" s="28">
        <v>-32</v>
      </c>
      <c r="S19" s="22">
        <v>1906</v>
      </c>
    </row>
    <row r="20" spans="1:19" ht="13.5">
      <c r="A20" s="6" t="s">
        <v>11</v>
      </c>
      <c r="B20" s="28">
        <v>-9574</v>
      </c>
      <c r="C20" s="22">
        <v>-9080</v>
      </c>
      <c r="D20" s="28"/>
      <c r="E20" s="22">
        <v>-11928</v>
      </c>
      <c r="F20" s="28">
        <v>-2828</v>
      </c>
      <c r="G20" s="22">
        <v>-59756</v>
      </c>
      <c r="H20" s="28">
        <v>-38757</v>
      </c>
      <c r="I20" s="28"/>
      <c r="J20" s="28"/>
      <c r="K20" s="22">
        <v>-22142</v>
      </c>
      <c r="L20" s="28">
        <v>-14609</v>
      </c>
      <c r="M20" s="28">
        <v>-14609</v>
      </c>
      <c r="N20" s="28">
        <v>-14609</v>
      </c>
      <c r="O20" s="22">
        <v>-115227</v>
      </c>
      <c r="P20" s="28"/>
      <c r="Q20" s="28"/>
      <c r="R20" s="28"/>
      <c r="S20" s="22">
        <v>-64072</v>
      </c>
    </row>
    <row r="21" spans="1:19" ht="13.5">
      <c r="A21" s="6" t="s">
        <v>12</v>
      </c>
      <c r="B21" s="28"/>
      <c r="C21" s="22"/>
      <c r="D21" s="28">
        <v>-313768</v>
      </c>
      <c r="E21" s="22"/>
      <c r="F21" s="28">
        <v>-518888</v>
      </c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209</v>
      </c>
      <c r="B22" s="28">
        <v>23005</v>
      </c>
      <c r="C22" s="22">
        <v>52663</v>
      </c>
      <c r="D22" s="28">
        <v>37391</v>
      </c>
      <c r="E22" s="22">
        <v>37292</v>
      </c>
      <c r="F22" s="28">
        <v>26148</v>
      </c>
      <c r="G22" s="22">
        <v>25908</v>
      </c>
      <c r="H22" s="28">
        <v>13715</v>
      </c>
      <c r="I22" s="28">
        <v>13721</v>
      </c>
      <c r="J22" s="28">
        <v>11717</v>
      </c>
      <c r="K22" s="22">
        <v>18077</v>
      </c>
      <c r="L22" s="28">
        <v>17873</v>
      </c>
      <c r="M22" s="28">
        <v>17188</v>
      </c>
      <c r="N22" s="28">
        <v>1931</v>
      </c>
      <c r="O22" s="22">
        <v>74376</v>
      </c>
      <c r="P22" s="28">
        <v>59525</v>
      </c>
      <c r="Q22" s="28">
        <v>31375</v>
      </c>
      <c r="R22" s="28">
        <v>15756</v>
      </c>
      <c r="S22" s="22">
        <v>20366</v>
      </c>
    </row>
    <row r="23" spans="1:19" ht="13.5">
      <c r="A23" s="6" t="s">
        <v>13</v>
      </c>
      <c r="B23" s="28">
        <v>-992</v>
      </c>
      <c r="C23" s="22"/>
      <c r="D23" s="28"/>
      <c r="E23" s="22">
        <v>1910</v>
      </c>
      <c r="F23" s="28"/>
      <c r="G23" s="22">
        <v>1366</v>
      </c>
      <c r="H23" s="28">
        <v>1375</v>
      </c>
      <c r="I23" s="28">
        <v>1141</v>
      </c>
      <c r="J23" s="28">
        <v>1141</v>
      </c>
      <c r="K23" s="22">
        <v>3406</v>
      </c>
      <c r="L23" s="28">
        <v>75</v>
      </c>
      <c r="M23" s="28">
        <v>17</v>
      </c>
      <c r="N23" s="28">
        <v>13</v>
      </c>
      <c r="O23" s="22">
        <v>29</v>
      </c>
      <c r="P23" s="28">
        <v>31</v>
      </c>
      <c r="Q23" s="28">
        <v>25</v>
      </c>
      <c r="R23" s="28">
        <v>2</v>
      </c>
      <c r="S23" s="22">
        <v>-1377</v>
      </c>
    </row>
    <row r="24" spans="1:19" ht="13.5">
      <c r="A24" s="6" t="s">
        <v>210</v>
      </c>
      <c r="B24" s="28">
        <v>58352</v>
      </c>
      <c r="C24" s="22">
        <v>50410</v>
      </c>
      <c r="D24" s="28">
        <v>37676</v>
      </c>
      <c r="E24" s="22">
        <v>65904</v>
      </c>
      <c r="F24" s="28">
        <v>20096</v>
      </c>
      <c r="G24" s="22">
        <v>12089</v>
      </c>
      <c r="H24" s="28"/>
      <c r="I24" s="28"/>
      <c r="J24" s="28"/>
      <c r="K24" s="22">
        <v>32171</v>
      </c>
      <c r="L24" s="28"/>
      <c r="M24" s="28"/>
      <c r="N24" s="28"/>
      <c r="O24" s="22">
        <v>70539</v>
      </c>
      <c r="P24" s="28"/>
      <c r="Q24" s="28"/>
      <c r="R24" s="28"/>
      <c r="S24" s="22">
        <v>102657</v>
      </c>
    </row>
    <row r="25" spans="1:19" ht="13.5">
      <c r="A25" s="6" t="s">
        <v>14</v>
      </c>
      <c r="B25" s="28">
        <v>32496</v>
      </c>
      <c r="C25" s="22">
        <v>-23649</v>
      </c>
      <c r="D25" s="28">
        <v>16191</v>
      </c>
      <c r="E25" s="22">
        <v>-145215</v>
      </c>
      <c r="F25" s="28">
        <v>-47013</v>
      </c>
      <c r="G25" s="22">
        <v>-52071</v>
      </c>
      <c r="H25" s="28">
        <v>-37455</v>
      </c>
      <c r="I25" s="28">
        <v>26572</v>
      </c>
      <c r="J25" s="28">
        <v>16083</v>
      </c>
      <c r="K25" s="22">
        <v>-63106</v>
      </c>
      <c r="L25" s="28">
        <v>-36074</v>
      </c>
      <c r="M25" s="28">
        <v>-18601</v>
      </c>
      <c r="N25" s="28">
        <v>-17753</v>
      </c>
      <c r="O25" s="22">
        <v>26015</v>
      </c>
      <c r="P25" s="28">
        <v>22185</v>
      </c>
      <c r="Q25" s="28">
        <v>12402</v>
      </c>
      <c r="R25" s="28">
        <v>-4501</v>
      </c>
      <c r="S25" s="22">
        <v>-87511</v>
      </c>
    </row>
    <row r="26" spans="1:19" ht="13.5">
      <c r="A26" s="6" t="s">
        <v>15</v>
      </c>
      <c r="B26" s="28">
        <v>-18879</v>
      </c>
      <c r="C26" s="22">
        <v>868</v>
      </c>
      <c r="D26" s="28">
        <v>-9440</v>
      </c>
      <c r="E26" s="22">
        <v>-10915</v>
      </c>
      <c r="F26" s="28">
        <v>-7594</v>
      </c>
      <c r="G26" s="22">
        <v>-9949</v>
      </c>
      <c r="H26" s="28">
        <v>-11236</v>
      </c>
      <c r="I26" s="28">
        <v>-2623</v>
      </c>
      <c r="J26" s="28">
        <v>345</v>
      </c>
      <c r="K26" s="22">
        <v>-1138</v>
      </c>
      <c r="L26" s="28">
        <v>-7210</v>
      </c>
      <c r="M26" s="28">
        <v>-5813</v>
      </c>
      <c r="N26" s="28">
        <v>-3145</v>
      </c>
      <c r="O26" s="22">
        <v>5345</v>
      </c>
      <c r="P26" s="28">
        <v>-778</v>
      </c>
      <c r="Q26" s="28">
        <v>-4735</v>
      </c>
      <c r="R26" s="28">
        <v>6060</v>
      </c>
      <c r="S26" s="22">
        <v>586</v>
      </c>
    </row>
    <row r="27" spans="1:19" ht="13.5">
      <c r="A27" s="6" t="s">
        <v>16</v>
      </c>
      <c r="B27" s="28">
        <v>-53328</v>
      </c>
      <c r="C27" s="22">
        <v>-2116</v>
      </c>
      <c r="D27" s="28">
        <v>-19025</v>
      </c>
      <c r="E27" s="22">
        <v>4566</v>
      </c>
      <c r="F27" s="28">
        <v>-53778</v>
      </c>
      <c r="G27" s="22">
        <v>-22427</v>
      </c>
      <c r="H27" s="28">
        <v>-19217</v>
      </c>
      <c r="I27" s="28">
        <v>-26919</v>
      </c>
      <c r="J27" s="28">
        <v>-28521</v>
      </c>
      <c r="K27" s="22">
        <v>12687</v>
      </c>
      <c r="L27" s="28">
        <v>713</v>
      </c>
      <c r="M27" s="28">
        <v>-8528</v>
      </c>
      <c r="N27" s="28">
        <v>-28087</v>
      </c>
      <c r="O27" s="22">
        <v>2322</v>
      </c>
      <c r="P27" s="28">
        <v>-11707</v>
      </c>
      <c r="Q27" s="28">
        <v>-47082</v>
      </c>
      <c r="R27" s="28">
        <v>-32708</v>
      </c>
      <c r="S27" s="22">
        <v>-8477</v>
      </c>
    </row>
    <row r="28" spans="1:19" ht="13.5">
      <c r="A28" s="6" t="s">
        <v>17</v>
      </c>
      <c r="B28" s="28">
        <v>-2352</v>
      </c>
      <c r="C28" s="22">
        <v>-19552</v>
      </c>
      <c r="D28" s="28">
        <v>-10829</v>
      </c>
      <c r="E28" s="22">
        <v>-22434</v>
      </c>
      <c r="F28" s="28">
        <v>-6244</v>
      </c>
      <c r="G28" s="22">
        <v>10707</v>
      </c>
      <c r="H28" s="28">
        <v>-9284</v>
      </c>
      <c r="I28" s="28">
        <v>4451</v>
      </c>
      <c r="J28" s="28">
        <v>-2232</v>
      </c>
      <c r="K28" s="22">
        <v>4496</v>
      </c>
      <c r="L28" s="28">
        <v>18489</v>
      </c>
      <c r="M28" s="28">
        <v>10994</v>
      </c>
      <c r="N28" s="28">
        <v>12163</v>
      </c>
      <c r="O28" s="22">
        <v>634</v>
      </c>
      <c r="P28" s="28">
        <v>-6664</v>
      </c>
      <c r="Q28" s="28">
        <v>401</v>
      </c>
      <c r="R28" s="28">
        <v>6133</v>
      </c>
      <c r="S28" s="22">
        <v>-27580</v>
      </c>
    </row>
    <row r="29" spans="1:19" ht="13.5">
      <c r="A29" s="6" t="s">
        <v>18</v>
      </c>
      <c r="B29" s="28">
        <v>-85188</v>
      </c>
      <c r="C29" s="22">
        <v>106444</v>
      </c>
      <c r="D29" s="28">
        <v>30535</v>
      </c>
      <c r="E29" s="22">
        <v>193937</v>
      </c>
      <c r="F29" s="28">
        <v>66193</v>
      </c>
      <c r="G29" s="22">
        <v>5466</v>
      </c>
      <c r="H29" s="28">
        <v>1518</v>
      </c>
      <c r="I29" s="28">
        <v>-78073</v>
      </c>
      <c r="J29" s="28">
        <v>-80814</v>
      </c>
      <c r="K29" s="22">
        <v>92476</v>
      </c>
      <c r="L29" s="28">
        <v>48988</v>
      </c>
      <c r="M29" s="28">
        <v>36890</v>
      </c>
      <c r="N29" s="28">
        <v>23531</v>
      </c>
      <c r="O29" s="22">
        <v>-35496</v>
      </c>
      <c r="P29" s="28">
        <v>10198</v>
      </c>
      <c r="Q29" s="28">
        <v>-20255</v>
      </c>
      <c r="R29" s="28">
        <v>-31871</v>
      </c>
      <c r="S29" s="22">
        <v>52273</v>
      </c>
    </row>
    <row r="30" spans="1:19" ht="13.5">
      <c r="A30" s="6" t="s">
        <v>19</v>
      </c>
      <c r="B30" s="28">
        <v>-70025</v>
      </c>
      <c r="C30" s="22">
        <v>31915</v>
      </c>
      <c r="D30" s="28">
        <v>-49200</v>
      </c>
      <c r="E30" s="22">
        <v>112703</v>
      </c>
      <c r="F30" s="28">
        <v>10683</v>
      </c>
      <c r="G30" s="22">
        <v>20808</v>
      </c>
      <c r="H30" s="28">
        <v>29676</v>
      </c>
      <c r="I30" s="28">
        <v>-82016</v>
      </c>
      <c r="J30" s="28">
        <v>-73124</v>
      </c>
      <c r="K30" s="22">
        <v>-3032</v>
      </c>
      <c r="L30" s="28">
        <v>17256</v>
      </c>
      <c r="M30" s="28">
        <v>-19182</v>
      </c>
      <c r="N30" s="28">
        <v>22547</v>
      </c>
      <c r="O30" s="22">
        <v>-40369</v>
      </c>
      <c r="P30" s="28">
        <v>-1032</v>
      </c>
      <c r="Q30" s="28">
        <v>-46601</v>
      </c>
      <c r="R30" s="28">
        <v>-36345</v>
      </c>
      <c r="S30" s="22">
        <v>-10797</v>
      </c>
    </row>
    <row r="31" spans="1:19" ht="13.5">
      <c r="A31" s="6" t="s">
        <v>20</v>
      </c>
      <c r="B31" s="28">
        <v>-11236</v>
      </c>
      <c r="C31" s="22">
        <v>12727</v>
      </c>
      <c r="D31" s="28">
        <v>16698</v>
      </c>
      <c r="E31" s="22">
        <v>49952</v>
      </c>
      <c r="F31" s="28">
        <v>27844</v>
      </c>
      <c r="G31" s="22">
        <v>-6930</v>
      </c>
      <c r="H31" s="28">
        <v>-5088</v>
      </c>
      <c r="I31" s="28">
        <v>-2943</v>
      </c>
      <c r="J31" s="28">
        <v>21981</v>
      </c>
      <c r="K31" s="22">
        <v>-21346</v>
      </c>
      <c r="L31" s="28">
        <v>-25414</v>
      </c>
      <c r="M31" s="28">
        <v>-25345</v>
      </c>
      <c r="N31" s="28">
        <v>-17517</v>
      </c>
      <c r="O31" s="22">
        <v>-7042</v>
      </c>
      <c r="P31" s="28">
        <v>-18825</v>
      </c>
      <c r="Q31" s="28">
        <v>-23441</v>
      </c>
      <c r="R31" s="28">
        <v>-15819</v>
      </c>
      <c r="S31" s="22">
        <v>22804</v>
      </c>
    </row>
    <row r="32" spans="1:19" ht="13.5">
      <c r="A32" s="6" t="s">
        <v>21</v>
      </c>
      <c r="B32" s="28">
        <v>-50064</v>
      </c>
      <c r="C32" s="22">
        <v>-75390</v>
      </c>
      <c r="D32" s="28">
        <v>-113207</v>
      </c>
      <c r="E32" s="22">
        <v>147169</v>
      </c>
      <c r="F32" s="28">
        <v>16372</v>
      </c>
      <c r="G32" s="22">
        <v>9291</v>
      </c>
      <c r="H32" s="28">
        <v>10354</v>
      </c>
      <c r="I32" s="28">
        <v>12169</v>
      </c>
      <c r="J32" s="28">
        <v>29006</v>
      </c>
      <c r="K32" s="22">
        <v>7925</v>
      </c>
      <c r="L32" s="28">
        <v>8918</v>
      </c>
      <c r="M32" s="28">
        <v>10166</v>
      </c>
      <c r="N32" s="28">
        <v>28775</v>
      </c>
      <c r="O32" s="22">
        <v>13243</v>
      </c>
      <c r="P32" s="28">
        <v>12702</v>
      </c>
      <c r="Q32" s="28">
        <v>16626</v>
      </c>
      <c r="R32" s="28">
        <v>52154</v>
      </c>
      <c r="S32" s="22">
        <v>-27278</v>
      </c>
    </row>
    <row r="33" spans="1:19" ht="13.5">
      <c r="A33" s="6" t="s">
        <v>22</v>
      </c>
      <c r="B33" s="28">
        <v>26077</v>
      </c>
      <c r="C33" s="22">
        <v>120786</v>
      </c>
      <c r="D33" s="28">
        <v>140010</v>
      </c>
      <c r="E33" s="22">
        <v>-146863</v>
      </c>
      <c r="F33" s="28">
        <v>-30611</v>
      </c>
      <c r="G33" s="22"/>
      <c r="H33" s="28"/>
      <c r="I33" s="28"/>
      <c r="J33" s="28"/>
      <c r="K33" s="22"/>
      <c r="L33" s="28"/>
      <c r="M33" s="28"/>
      <c r="N33" s="28"/>
      <c r="O33" s="22"/>
      <c r="P33" s="28"/>
      <c r="Q33" s="28"/>
      <c r="R33" s="28"/>
      <c r="S33" s="22"/>
    </row>
    <row r="34" spans="1:19" ht="13.5">
      <c r="A34" s="6" t="s">
        <v>89</v>
      </c>
      <c r="B34" s="28">
        <v>44664</v>
      </c>
      <c r="C34" s="22">
        <v>61548</v>
      </c>
      <c r="D34" s="28">
        <v>49205</v>
      </c>
      <c r="E34" s="22">
        <v>-45334</v>
      </c>
      <c r="F34" s="28">
        <v>20324</v>
      </c>
      <c r="G34" s="22">
        <v>44249</v>
      </c>
      <c r="H34" s="28">
        <v>28404</v>
      </c>
      <c r="I34" s="28">
        <v>47165</v>
      </c>
      <c r="J34" s="28">
        <v>45453</v>
      </c>
      <c r="K34" s="22">
        <v>34095</v>
      </c>
      <c r="L34" s="28">
        <v>7018</v>
      </c>
      <c r="M34" s="28">
        <v>47669</v>
      </c>
      <c r="N34" s="28">
        <v>61869</v>
      </c>
      <c r="O34" s="22">
        <v>-23359</v>
      </c>
      <c r="P34" s="28">
        <v>-58808</v>
      </c>
      <c r="Q34" s="28">
        <v>-4389</v>
      </c>
      <c r="R34" s="28">
        <v>15065</v>
      </c>
      <c r="S34" s="22">
        <v>87885</v>
      </c>
    </row>
    <row r="35" spans="1:19" ht="13.5">
      <c r="A35" s="6" t="s">
        <v>23</v>
      </c>
      <c r="B35" s="28">
        <v>549238</v>
      </c>
      <c r="C35" s="22">
        <v>1539702</v>
      </c>
      <c r="D35" s="28">
        <v>610600</v>
      </c>
      <c r="E35" s="22">
        <v>1272011</v>
      </c>
      <c r="F35" s="28">
        <v>523778</v>
      </c>
      <c r="G35" s="22">
        <v>1390970</v>
      </c>
      <c r="H35" s="28">
        <v>1034270</v>
      </c>
      <c r="I35" s="28">
        <v>561971</v>
      </c>
      <c r="J35" s="28">
        <v>227328</v>
      </c>
      <c r="K35" s="22">
        <v>1044794</v>
      </c>
      <c r="L35" s="28">
        <v>695103</v>
      </c>
      <c r="M35" s="28">
        <v>417918</v>
      </c>
      <c r="N35" s="28">
        <v>215694</v>
      </c>
      <c r="O35" s="22">
        <v>775289</v>
      </c>
      <c r="P35" s="28">
        <v>561519</v>
      </c>
      <c r="Q35" s="28">
        <v>264035</v>
      </c>
      <c r="R35" s="28">
        <v>105720</v>
      </c>
      <c r="S35" s="22">
        <v>1060260</v>
      </c>
    </row>
    <row r="36" spans="1:19" ht="13.5">
      <c r="A36" s="6" t="s">
        <v>24</v>
      </c>
      <c r="B36" s="28">
        <v>899</v>
      </c>
      <c r="C36" s="22">
        <v>1500</v>
      </c>
      <c r="D36" s="28">
        <v>2224</v>
      </c>
      <c r="E36" s="22">
        <v>1905</v>
      </c>
      <c r="F36" s="28">
        <v>852</v>
      </c>
      <c r="G36" s="22">
        <v>1337</v>
      </c>
      <c r="H36" s="28">
        <v>1095</v>
      </c>
      <c r="I36" s="28">
        <v>331</v>
      </c>
      <c r="J36" s="28">
        <v>478</v>
      </c>
      <c r="K36" s="22">
        <v>1012</v>
      </c>
      <c r="L36" s="28">
        <v>513</v>
      </c>
      <c r="M36" s="28">
        <v>584</v>
      </c>
      <c r="N36" s="28">
        <v>321</v>
      </c>
      <c r="O36" s="22">
        <v>1998</v>
      </c>
      <c r="P36" s="28">
        <v>1110</v>
      </c>
      <c r="Q36" s="28">
        <v>1451</v>
      </c>
      <c r="R36" s="28">
        <v>530</v>
      </c>
      <c r="S36" s="22">
        <v>2543</v>
      </c>
    </row>
    <row r="37" spans="1:19" ht="13.5">
      <c r="A37" s="6" t="s">
        <v>25</v>
      </c>
      <c r="B37" s="28">
        <v>-28397</v>
      </c>
      <c r="C37" s="22">
        <v>-63447</v>
      </c>
      <c r="D37" s="28">
        <v>-33228</v>
      </c>
      <c r="E37" s="22">
        <v>-65199</v>
      </c>
      <c r="F37" s="28">
        <v>-35455</v>
      </c>
      <c r="G37" s="22">
        <v>-53654</v>
      </c>
      <c r="H37" s="28">
        <v>-40511</v>
      </c>
      <c r="I37" s="28">
        <v>-26489</v>
      </c>
      <c r="J37" s="28">
        <v>-12064</v>
      </c>
      <c r="K37" s="22">
        <v>-57853</v>
      </c>
      <c r="L37" s="28">
        <v>-45421</v>
      </c>
      <c r="M37" s="28">
        <v>-30022</v>
      </c>
      <c r="N37" s="28">
        <v>-14678</v>
      </c>
      <c r="O37" s="22">
        <v>-57035</v>
      </c>
      <c r="P37" s="28">
        <v>-43151</v>
      </c>
      <c r="Q37" s="28">
        <v>-28557</v>
      </c>
      <c r="R37" s="28">
        <v>-13945</v>
      </c>
      <c r="S37" s="22">
        <v>-52331</v>
      </c>
    </row>
    <row r="38" spans="1:19" ht="13.5">
      <c r="A38" s="6" t="s">
        <v>26</v>
      </c>
      <c r="B38" s="28">
        <v>-245209</v>
      </c>
      <c r="C38" s="22">
        <v>-417723</v>
      </c>
      <c r="D38" s="28">
        <v>-204887</v>
      </c>
      <c r="E38" s="22">
        <v>-489360</v>
      </c>
      <c r="F38" s="28">
        <v>-340641</v>
      </c>
      <c r="G38" s="22">
        <v>-269447</v>
      </c>
      <c r="H38" s="28">
        <v>-264701</v>
      </c>
      <c r="I38" s="28">
        <v>-172599</v>
      </c>
      <c r="J38" s="28">
        <v>-160217</v>
      </c>
      <c r="K38" s="22">
        <v>-123858</v>
      </c>
      <c r="L38" s="28">
        <v>-115710</v>
      </c>
      <c r="M38" s="28">
        <v>-103993</v>
      </c>
      <c r="N38" s="28">
        <v>-94654</v>
      </c>
      <c r="O38" s="22">
        <v>-103385</v>
      </c>
      <c r="P38" s="28">
        <v>-101190</v>
      </c>
      <c r="Q38" s="28">
        <v>-75604</v>
      </c>
      <c r="R38" s="28">
        <v>-72134</v>
      </c>
      <c r="S38" s="22">
        <v>-374661</v>
      </c>
    </row>
    <row r="39" spans="1:19" ht="13.5">
      <c r="A39" s="6" t="s">
        <v>27</v>
      </c>
      <c r="B39" s="28">
        <v>17825</v>
      </c>
      <c r="C39" s="22">
        <v>37560</v>
      </c>
      <c r="D39" s="28"/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4.25" thickBot="1">
      <c r="A40" s="5" t="s">
        <v>28</v>
      </c>
      <c r="B40" s="29">
        <v>294356</v>
      </c>
      <c r="C40" s="23">
        <v>1097592</v>
      </c>
      <c r="D40" s="29">
        <v>374708</v>
      </c>
      <c r="E40" s="23">
        <v>719357</v>
      </c>
      <c r="F40" s="29">
        <v>148533</v>
      </c>
      <c r="G40" s="23">
        <v>1069205</v>
      </c>
      <c r="H40" s="29">
        <v>730152</v>
      </c>
      <c r="I40" s="29">
        <v>363214</v>
      </c>
      <c r="J40" s="29">
        <v>55524</v>
      </c>
      <c r="K40" s="23">
        <v>864093</v>
      </c>
      <c r="L40" s="29">
        <v>534484</v>
      </c>
      <c r="M40" s="29">
        <v>284486</v>
      </c>
      <c r="N40" s="29">
        <v>106682</v>
      </c>
      <c r="O40" s="23">
        <v>616867</v>
      </c>
      <c r="P40" s="29">
        <v>418288</v>
      </c>
      <c r="Q40" s="29">
        <v>161325</v>
      </c>
      <c r="R40" s="29">
        <v>20171</v>
      </c>
      <c r="S40" s="23">
        <v>635810</v>
      </c>
    </row>
    <row r="41" spans="1:19" ht="14.25" thickTop="1">
      <c r="A41" s="6" t="s">
        <v>29</v>
      </c>
      <c r="B41" s="28">
        <v>-20350</v>
      </c>
      <c r="C41" s="22">
        <v>-3617</v>
      </c>
      <c r="D41" s="28">
        <v>-2008</v>
      </c>
      <c r="E41" s="22">
        <v>-47750</v>
      </c>
      <c r="F41" s="28">
        <v>-38050</v>
      </c>
      <c r="G41" s="22">
        <v>-62880</v>
      </c>
      <c r="H41" s="28">
        <v>-61500</v>
      </c>
      <c r="I41" s="28">
        <v>-51400</v>
      </c>
      <c r="J41" s="28">
        <v>-575</v>
      </c>
      <c r="K41" s="22">
        <v>-14460</v>
      </c>
      <c r="L41" s="28">
        <v>-3760</v>
      </c>
      <c r="M41" s="28">
        <v>-760</v>
      </c>
      <c r="N41" s="28">
        <v>-160</v>
      </c>
      <c r="O41" s="22">
        <v>-9988</v>
      </c>
      <c r="P41" s="28">
        <v>-9988</v>
      </c>
      <c r="Q41" s="28">
        <v>-9988</v>
      </c>
      <c r="R41" s="28">
        <v>-10053</v>
      </c>
      <c r="S41" s="22">
        <v>-625</v>
      </c>
    </row>
    <row r="42" spans="1:19" ht="13.5">
      <c r="A42" s="6" t="s">
        <v>30</v>
      </c>
      <c r="B42" s="28">
        <v>7032</v>
      </c>
      <c r="C42" s="22">
        <v>14773</v>
      </c>
      <c r="D42" s="28">
        <v>9909</v>
      </c>
      <c r="E42" s="22">
        <v>12488</v>
      </c>
      <c r="F42" s="28">
        <v>6038</v>
      </c>
      <c r="G42" s="22">
        <v>9246</v>
      </c>
      <c r="H42" s="28">
        <v>18203</v>
      </c>
      <c r="I42" s="28">
        <v>4152</v>
      </c>
      <c r="J42" s="28">
        <v>2030</v>
      </c>
      <c r="K42" s="22">
        <v>7716</v>
      </c>
      <c r="L42" s="28">
        <v>6956</v>
      </c>
      <c r="M42" s="28">
        <v>2315</v>
      </c>
      <c r="N42" s="28">
        <v>1121</v>
      </c>
      <c r="O42" s="22">
        <v>9111</v>
      </c>
      <c r="P42" s="28">
        <v>8150</v>
      </c>
      <c r="Q42" s="28">
        <v>6962</v>
      </c>
      <c r="R42" s="28">
        <v>5864</v>
      </c>
      <c r="S42" s="22">
        <v>18022</v>
      </c>
    </row>
    <row r="43" spans="1:19" ht="13.5">
      <c r="A43" s="6" t="s">
        <v>31</v>
      </c>
      <c r="B43" s="28"/>
      <c r="C43" s="22"/>
      <c r="D43" s="28">
        <v>17864</v>
      </c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32</v>
      </c>
      <c r="B44" s="28"/>
      <c r="C44" s="22"/>
      <c r="D44" s="28">
        <v>-30500</v>
      </c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33</v>
      </c>
      <c r="B45" s="28"/>
      <c r="C45" s="22"/>
      <c r="D45" s="28">
        <v>-56843</v>
      </c>
      <c r="E45" s="22"/>
      <c r="F45" s="28">
        <v>650347</v>
      </c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34</v>
      </c>
      <c r="B46" s="28">
        <v>-504784</v>
      </c>
      <c r="C46" s="22">
        <v>-751560</v>
      </c>
      <c r="D46" s="28">
        <v>-385066</v>
      </c>
      <c r="E46" s="22">
        <v>-1074288</v>
      </c>
      <c r="F46" s="28">
        <v>-568106</v>
      </c>
      <c r="G46" s="22">
        <v>-722648</v>
      </c>
      <c r="H46" s="28">
        <v>-475045</v>
      </c>
      <c r="I46" s="28">
        <v>-304506</v>
      </c>
      <c r="J46" s="28">
        <v>-127592</v>
      </c>
      <c r="K46" s="22">
        <v>-849625</v>
      </c>
      <c r="L46" s="28">
        <v>-628956</v>
      </c>
      <c r="M46" s="28">
        <v>-517413</v>
      </c>
      <c r="N46" s="28">
        <v>-368901</v>
      </c>
      <c r="O46" s="22">
        <v>-870040</v>
      </c>
      <c r="P46" s="28">
        <v>-665570</v>
      </c>
      <c r="Q46" s="28">
        <v>-383022</v>
      </c>
      <c r="R46" s="28">
        <v>-123736</v>
      </c>
      <c r="S46" s="22">
        <v>-770295</v>
      </c>
    </row>
    <row r="47" spans="1:19" ht="13.5">
      <c r="A47" s="6" t="s">
        <v>35</v>
      </c>
      <c r="B47" s="28">
        <v>3480</v>
      </c>
      <c r="C47" s="22"/>
      <c r="D47" s="28"/>
      <c r="E47" s="22">
        <v>112657</v>
      </c>
      <c r="F47" s="28">
        <v>86123</v>
      </c>
      <c r="G47" s="22">
        <v>118219</v>
      </c>
      <c r="H47" s="28">
        <v>70685</v>
      </c>
      <c r="I47" s="28">
        <v>4783</v>
      </c>
      <c r="J47" s="28">
        <v>4782</v>
      </c>
      <c r="K47" s="22">
        <v>67877</v>
      </c>
      <c r="L47" s="28">
        <v>34875</v>
      </c>
      <c r="M47" s="28">
        <v>34870</v>
      </c>
      <c r="N47" s="28">
        <v>34858</v>
      </c>
      <c r="O47" s="22">
        <v>181126</v>
      </c>
      <c r="P47" s="28">
        <v>49</v>
      </c>
      <c r="Q47" s="28">
        <v>49</v>
      </c>
      <c r="R47" s="28">
        <v>25</v>
      </c>
      <c r="S47" s="22">
        <v>125546</v>
      </c>
    </row>
    <row r="48" spans="1:19" ht="13.5">
      <c r="A48" s="6" t="s">
        <v>36</v>
      </c>
      <c r="B48" s="28">
        <v>-160</v>
      </c>
      <c r="C48" s="22">
        <v>-38159</v>
      </c>
      <c r="D48" s="28">
        <v>-28388</v>
      </c>
      <c r="E48" s="22">
        <v>-52691</v>
      </c>
      <c r="F48" s="28">
        <v>-20328</v>
      </c>
      <c r="G48" s="22">
        <v>-11976</v>
      </c>
      <c r="H48" s="28">
        <v>-10516</v>
      </c>
      <c r="I48" s="28">
        <v>-9625</v>
      </c>
      <c r="J48" s="28"/>
      <c r="K48" s="22">
        <v>-6461</v>
      </c>
      <c r="L48" s="28">
        <v>-2097</v>
      </c>
      <c r="M48" s="28">
        <v>-1099</v>
      </c>
      <c r="N48" s="28"/>
      <c r="O48" s="22">
        <v>-4612</v>
      </c>
      <c r="P48" s="28">
        <v>-2654</v>
      </c>
      <c r="Q48" s="28">
        <v>-3453</v>
      </c>
      <c r="R48" s="28">
        <v>-802</v>
      </c>
      <c r="S48" s="22">
        <v>-36177</v>
      </c>
    </row>
    <row r="49" spans="1:19" ht="13.5">
      <c r="A49" s="6" t="s">
        <v>37</v>
      </c>
      <c r="B49" s="28">
        <v>-30963</v>
      </c>
      <c r="C49" s="22">
        <v>-34950</v>
      </c>
      <c r="D49" s="28">
        <v>-18217</v>
      </c>
      <c r="E49" s="22">
        <v>-57898</v>
      </c>
      <c r="F49" s="28">
        <v>-32839</v>
      </c>
      <c r="G49" s="22">
        <v>-51981</v>
      </c>
      <c r="H49" s="28">
        <v>-37981</v>
      </c>
      <c r="I49" s="28">
        <v>-19310</v>
      </c>
      <c r="J49" s="28">
        <v>-7877</v>
      </c>
      <c r="K49" s="22">
        <v>-17269</v>
      </c>
      <c r="L49" s="28">
        <v>-13294</v>
      </c>
      <c r="M49" s="28">
        <v>-10097</v>
      </c>
      <c r="N49" s="28">
        <v>-2554</v>
      </c>
      <c r="O49" s="22">
        <v>-60133</v>
      </c>
      <c r="P49" s="28">
        <v>-28199</v>
      </c>
      <c r="Q49" s="28">
        <v>-19577</v>
      </c>
      <c r="R49" s="28">
        <v>-15285</v>
      </c>
      <c r="S49" s="22">
        <v>-26939</v>
      </c>
    </row>
    <row r="50" spans="1:19" ht="13.5">
      <c r="A50" s="6" t="s">
        <v>38</v>
      </c>
      <c r="B50" s="28">
        <v>-32832</v>
      </c>
      <c r="C50" s="22">
        <v>-130216</v>
      </c>
      <c r="D50" s="28">
        <v>-36405</v>
      </c>
      <c r="E50" s="22">
        <v>-104947</v>
      </c>
      <c r="F50" s="28">
        <v>-32529</v>
      </c>
      <c r="G50" s="22">
        <v>-168409</v>
      </c>
      <c r="H50" s="28">
        <v>-89866</v>
      </c>
      <c r="I50" s="28">
        <v>-45743</v>
      </c>
      <c r="J50" s="28">
        <v>-4524</v>
      </c>
      <c r="K50" s="22">
        <v>-74050</v>
      </c>
      <c r="L50" s="28">
        <v>-46286</v>
      </c>
      <c r="M50" s="28">
        <v>-37131</v>
      </c>
      <c r="N50" s="28">
        <v>-6379</v>
      </c>
      <c r="O50" s="22">
        <v>-123289</v>
      </c>
      <c r="P50" s="28">
        <v>-60438</v>
      </c>
      <c r="Q50" s="28">
        <v>-34318</v>
      </c>
      <c r="R50" s="28">
        <v>-11254</v>
      </c>
      <c r="S50" s="22">
        <v>-100007</v>
      </c>
    </row>
    <row r="51" spans="1:19" ht="13.5">
      <c r="A51" s="6" t="s">
        <v>39</v>
      </c>
      <c r="B51" s="28">
        <v>22373</v>
      </c>
      <c r="C51" s="22">
        <v>43875</v>
      </c>
      <c r="D51" s="28">
        <v>15645</v>
      </c>
      <c r="E51" s="22">
        <v>71784</v>
      </c>
      <c r="F51" s="28">
        <v>10971</v>
      </c>
      <c r="G51" s="22">
        <v>60800</v>
      </c>
      <c r="H51" s="28">
        <v>48050</v>
      </c>
      <c r="I51" s="28">
        <v>31830</v>
      </c>
      <c r="J51" s="28">
        <v>23681</v>
      </c>
      <c r="K51" s="22">
        <v>63020</v>
      </c>
      <c r="L51" s="28">
        <v>49780</v>
      </c>
      <c r="M51" s="28">
        <v>47438</v>
      </c>
      <c r="N51" s="28">
        <v>27027</v>
      </c>
      <c r="O51" s="22">
        <v>101793</v>
      </c>
      <c r="P51" s="28">
        <v>50468</v>
      </c>
      <c r="Q51" s="28">
        <v>20822</v>
      </c>
      <c r="R51" s="28">
        <v>13850</v>
      </c>
      <c r="S51" s="22">
        <v>67569</v>
      </c>
    </row>
    <row r="52" spans="1:19" ht="13.5">
      <c r="A52" s="6" t="s">
        <v>40</v>
      </c>
      <c r="B52" s="28">
        <v>40943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3.5">
      <c r="A53" s="6" t="s">
        <v>89</v>
      </c>
      <c r="B53" s="28">
        <v>-54931</v>
      </c>
      <c r="C53" s="22">
        <v>-50522</v>
      </c>
      <c r="D53" s="28">
        <v>-58275</v>
      </c>
      <c r="E53" s="22">
        <v>-48625</v>
      </c>
      <c r="F53" s="28">
        <v>-30029</v>
      </c>
      <c r="G53" s="22">
        <v>-75753</v>
      </c>
      <c r="H53" s="28">
        <v>-7807</v>
      </c>
      <c r="I53" s="28">
        <v>-5997</v>
      </c>
      <c r="J53" s="28">
        <v>-6144</v>
      </c>
      <c r="K53" s="22">
        <v>-20028</v>
      </c>
      <c r="L53" s="28">
        <v>-17912</v>
      </c>
      <c r="M53" s="28">
        <v>-1379</v>
      </c>
      <c r="N53" s="28">
        <v>-4390</v>
      </c>
      <c r="O53" s="22">
        <v>-19555</v>
      </c>
      <c r="P53" s="28">
        <v>-49863</v>
      </c>
      <c r="Q53" s="28">
        <v>-5600</v>
      </c>
      <c r="R53" s="28">
        <v>-5600</v>
      </c>
      <c r="S53" s="22">
        <v>-32895</v>
      </c>
    </row>
    <row r="54" spans="1:19" ht="14.25" thickBot="1">
      <c r="A54" s="5" t="s">
        <v>41</v>
      </c>
      <c r="B54" s="29">
        <v>-570192</v>
      </c>
      <c r="C54" s="23">
        <v>-623106</v>
      </c>
      <c r="D54" s="29">
        <v>-572286</v>
      </c>
      <c r="E54" s="23">
        <v>-608172</v>
      </c>
      <c r="F54" s="29">
        <v>31597</v>
      </c>
      <c r="G54" s="23">
        <v>-923373</v>
      </c>
      <c r="H54" s="29">
        <v>-584596</v>
      </c>
      <c r="I54" s="29">
        <v>-398663</v>
      </c>
      <c r="J54" s="29">
        <v>-116219</v>
      </c>
      <c r="K54" s="23">
        <v>-839130</v>
      </c>
      <c r="L54" s="29">
        <v>-637883</v>
      </c>
      <c r="M54" s="29">
        <v>-500444</v>
      </c>
      <c r="N54" s="29">
        <v>-336567</v>
      </c>
      <c r="O54" s="23">
        <v>-850593</v>
      </c>
      <c r="P54" s="29">
        <v>-813051</v>
      </c>
      <c r="Q54" s="29">
        <v>-428125</v>
      </c>
      <c r="R54" s="29">
        <v>-146991</v>
      </c>
      <c r="S54" s="23">
        <v>-801972</v>
      </c>
    </row>
    <row r="55" spans="1:19" ht="14.25" thickTop="1">
      <c r="A55" s="6" t="s">
        <v>42</v>
      </c>
      <c r="B55" s="28"/>
      <c r="C55" s="22">
        <v>30000</v>
      </c>
      <c r="D55" s="28">
        <v>30000</v>
      </c>
      <c r="E55" s="22"/>
      <c r="F55" s="28"/>
      <c r="G55" s="22">
        <v>1000000</v>
      </c>
      <c r="H55" s="28">
        <v>700000</v>
      </c>
      <c r="I55" s="28">
        <v>700000</v>
      </c>
      <c r="J55" s="28">
        <v>700000</v>
      </c>
      <c r="K55" s="22">
        <v>3500000</v>
      </c>
      <c r="L55" s="28">
        <v>2880000</v>
      </c>
      <c r="M55" s="28">
        <v>1880000</v>
      </c>
      <c r="N55" s="28">
        <v>1000000</v>
      </c>
      <c r="O55" s="22">
        <v>3105620</v>
      </c>
      <c r="P55" s="28">
        <v>2540710</v>
      </c>
      <c r="Q55" s="28">
        <v>1700000</v>
      </c>
      <c r="R55" s="28">
        <v>800000</v>
      </c>
      <c r="S55" s="22">
        <v>2690000</v>
      </c>
    </row>
    <row r="56" spans="1:19" ht="13.5">
      <c r="A56" s="6" t="s">
        <v>43</v>
      </c>
      <c r="B56" s="28">
        <v>-10000</v>
      </c>
      <c r="C56" s="22">
        <v>-20744</v>
      </c>
      <c r="D56" s="28">
        <v>-5000</v>
      </c>
      <c r="E56" s="22">
        <v>-47844</v>
      </c>
      <c r="F56" s="28"/>
      <c r="G56" s="22">
        <v>-2572000</v>
      </c>
      <c r="H56" s="28">
        <v>-2210000</v>
      </c>
      <c r="I56" s="28">
        <v>-2024000</v>
      </c>
      <c r="J56" s="28">
        <v>-750000</v>
      </c>
      <c r="K56" s="22">
        <v>-3367840</v>
      </c>
      <c r="L56" s="28">
        <v>-2449400</v>
      </c>
      <c r="M56" s="28">
        <v>-1620590</v>
      </c>
      <c r="N56" s="28">
        <v>-811240</v>
      </c>
      <c r="O56" s="22">
        <v>-2970000</v>
      </c>
      <c r="P56" s="28">
        <v>-2181000</v>
      </c>
      <c r="Q56" s="28">
        <v>-1374000</v>
      </c>
      <c r="R56" s="28">
        <v>-677000</v>
      </c>
      <c r="S56" s="22">
        <v>-2242000</v>
      </c>
    </row>
    <row r="57" spans="1:19" ht="13.5">
      <c r="A57" s="6" t="s">
        <v>44</v>
      </c>
      <c r="B57" s="28">
        <v>30000</v>
      </c>
      <c r="C57" s="22">
        <v>1200000</v>
      </c>
      <c r="D57" s="28">
        <v>1200000</v>
      </c>
      <c r="E57" s="22">
        <v>1500000</v>
      </c>
      <c r="F57" s="28">
        <v>1500000</v>
      </c>
      <c r="G57" s="22">
        <v>2200000</v>
      </c>
      <c r="H57" s="28">
        <v>1800000</v>
      </c>
      <c r="I57" s="28">
        <v>1800000</v>
      </c>
      <c r="J57" s="28"/>
      <c r="K57" s="22">
        <v>820800</v>
      </c>
      <c r="L57" s="28">
        <v>736750</v>
      </c>
      <c r="M57" s="28">
        <v>416990</v>
      </c>
      <c r="N57" s="28">
        <v>416240</v>
      </c>
      <c r="O57" s="22">
        <v>878750</v>
      </c>
      <c r="P57" s="28">
        <v>881750</v>
      </c>
      <c r="Q57" s="28">
        <v>400000</v>
      </c>
      <c r="R57" s="28">
        <v>400000</v>
      </c>
      <c r="S57" s="22">
        <v>473920</v>
      </c>
    </row>
    <row r="58" spans="1:19" ht="13.5">
      <c r="A58" s="6" t="s">
        <v>45</v>
      </c>
      <c r="B58" s="28">
        <v>-513900</v>
      </c>
      <c r="C58" s="22">
        <v>-1072626</v>
      </c>
      <c r="D58" s="28">
        <v>-537327</v>
      </c>
      <c r="E58" s="22">
        <v>-1084470</v>
      </c>
      <c r="F58" s="28">
        <v>-538004</v>
      </c>
      <c r="G58" s="22">
        <v>-830219</v>
      </c>
      <c r="H58" s="28">
        <v>-591014</v>
      </c>
      <c r="I58" s="28">
        <v>-364552</v>
      </c>
      <c r="J58" s="28">
        <v>-167842</v>
      </c>
      <c r="K58" s="22">
        <v>-690758</v>
      </c>
      <c r="L58" s="28">
        <v>-520152</v>
      </c>
      <c r="M58" s="28">
        <v>-346030</v>
      </c>
      <c r="N58" s="28">
        <v>-173056</v>
      </c>
      <c r="O58" s="22">
        <v>-721823</v>
      </c>
      <c r="P58" s="28">
        <v>-529917</v>
      </c>
      <c r="Q58" s="28">
        <v>-350668</v>
      </c>
      <c r="R58" s="28">
        <v>-170749</v>
      </c>
      <c r="S58" s="22">
        <v>-785280</v>
      </c>
    </row>
    <row r="59" spans="1:19" ht="13.5">
      <c r="A59" s="6" t="s">
        <v>46</v>
      </c>
      <c r="B59" s="28">
        <v>-87638</v>
      </c>
      <c r="C59" s="22">
        <v>-141648</v>
      </c>
      <c r="D59" s="28">
        <v>-62023</v>
      </c>
      <c r="E59" s="22">
        <v>-115750</v>
      </c>
      <c r="F59" s="28">
        <v>-61517</v>
      </c>
      <c r="G59" s="22">
        <v>-62206</v>
      </c>
      <c r="H59" s="28">
        <v>-42999</v>
      </c>
      <c r="I59" s="28">
        <v>-25405</v>
      </c>
      <c r="J59" s="28">
        <v>-12203</v>
      </c>
      <c r="K59" s="22">
        <v>-39797</v>
      </c>
      <c r="L59" s="28">
        <v>-28184</v>
      </c>
      <c r="M59" s="28">
        <v>-17596</v>
      </c>
      <c r="N59" s="28">
        <v>-8206</v>
      </c>
      <c r="O59" s="22">
        <v>-16804</v>
      </c>
      <c r="P59" s="28">
        <v>-10090</v>
      </c>
      <c r="Q59" s="28">
        <v>-5005</v>
      </c>
      <c r="R59" s="28">
        <v>-1269</v>
      </c>
      <c r="S59" s="22"/>
    </row>
    <row r="60" spans="1:19" ht="13.5">
      <c r="A60" s="6" t="s">
        <v>47</v>
      </c>
      <c r="B60" s="28"/>
      <c r="C60" s="22">
        <v>5208</v>
      </c>
      <c r="D60" s="28">
        <v>5145</v>
      </c>
      <c r="E60" s="22"/>
      <c r="F60" s="28"/>
      <c r="G60" s="22"/>
      <c r="H60" s="28"/>
      <c r="I60" s="28"/>
      <c r="J60" s="28"/>
      <c r="K60" s="22">
        <v>46409</v>
      </c>
      <c r="L60" s="28">
        <v>46409</v>
      </c>
      <c r="M60" s="28"/>
      <c r="N60" s="28"/>
      <c r="O60" s="22"/>
      <c r="P60" s="28"/>
      <c r="Q60" s="28"/>
      <c r="R60" s="28"/>
      <c r="S60" s="22"/>
    </row>
    <row r="61" spans="1:19" ht="13.5">
      <c r="A61" s="6" t="s">
        <v>48</v>
      </c>
      <c r="B61" s="28">
        <v>-213829</v>
      </c>
      <c r="C61" s="22">
        <v>-172902</v>
      </c>
      <c r="D61" s="28">
        <v>-113744</v>
      </c>
      <c r="E61" s="22">
        <v>-172295</v>
      </c>
      <c r="F61" s="28">
        <v>-114718</v>
      </c>
      <c r="G61" s="22">
        <v>-115583</v>
      </c>
      <c r="H61" s="28">
        <v>-115144</v>
      </c>
      <c r="I61" s="28">
        <v>-114438</v>
      </c>
      <c r="J61" s="28">
        <v>-81973</v>
      </c>
      <c r="K61" s="22">
        <v>-101183</v>
      </c>
      <c r="L61" s="28">
        <v>-101183</v>
      </c>
      <c r="M61" s="28">
        <v>-100319</v>
      </c>
      <c r="N61" s="28">
        <v>-71844</v>
      </c>
      <c r="O61" s="22">
        <v>-101487</v>
      </c>
      <c r="P61" s="28">
        <v>-101109</v>
      </c>
      <c r="Q61" s="28">
        <v>-100413</v>
      </c>
      <c r="R61" s="28">
        <v>-68308</v>
      </c>
      <c r="S61" s="22">
        <v>-101602</v>
      </c>
    </row>
    <row r="62" spans="1:19" ht="14.25" thickBot="1">
      <c r="A62" s="5" t="s">
        <v>49</v>
      </c>
      <c r="B62" s="29">
        <v>-795369</v>
      </c>
      <c r="C62" s="23">
        <v>1304201</v>
      </c>
      <c r="D62" s="29">
        <v>517050</v>
      </c>
      <c r="E62" s="23">
        <v>67893</v>
      </c>
      <c r="F62" s="29">
        <v>774073</v>
      </c>
      <c r="G62" s="23">
        <v>-380070</v>
      </c>
      <c r="H62" s="29">
        <v>-459218</v>
      </c>
      <c r="I62" s="29">
        <v>-28456</v>
      </c>
      <c r="J62" s="29">
        <v>-312019</v>
      </c>
      <c r="K62" s="23">
        <v>672731</v>
      </c>
      <c r="L62" s="29">
        <v>564240</v>
      </c>
      <c r="M62" s="29">
        <v>212454</v>
      </c>
      <c r="N62" s="29">
        <v>351892</v>
      </c>
      <c r="O62" s="23">
        <v>174254</v>
      </c>
      <c r="P62" s="29">
        <v>600342</v>
      </c>
      <c r="Q62" s="29">
        <v>269912</v>
      </c>
      <c r="R62" s="29">
        <v>282672</v>
      </c>
      <c r="S62" s="23">
        <v>32042</v>
      </c>
    </row>
    <row r="63" spans="1:19" ht="14.25" thickTop="1">
      <c r="A63" s="7" t="s">
        <v>50</v>
      </c>
      <c r="B63" s="28">
        <v>22422</v>
      </c>
      <c r="C63" s="22">
        <v>32559</v>
      </c>
      <c r="D63" s="28">
        <v>13807</v>
      </c>
      <c r="E63" s="22">
        <v>-9914</v>
      </c>
      <c r="F63" s="28">
        <v>-3871</v>
      </c>
      <c r="G63" s="22">
        <v>-7020</v>
      </c>
      <c r="H63" s="28">
        <v>-7260</v>
      </c>
      <c r="I63" s="28">
        <v>-5267</v>
      </c>
      <c r="J63" s="28">
        <v>5965</v>
      </c>
      <c r="K63" s="22">
        <v>6315</v>
      </c>
      <c r="L63" s="28">
        <v>3641</v>
      </c>
      <c r="M63" s="28">
        <v>8217</v>
      </c>
      <c r="N63" s="28">
        <v>7254</v>
      </c>
      <c r="O63" s="22">
        <v>-39633</v>
      </c>
      <c r="P63" s="28">
        <v>-24632</v>
      </c>
      <c r="Q63" s="28">
        <v>-15108</v>
      </c>
      <c r="R63" s="28">
        <v>-21219</v>
      </c>
      <c r="S63" s="22">
        <v>11260</v>
      </c>
    </row>
    <row r="64" spans="1:19" ht="13.5">
      <c r="A64" s="7" t="s">
        <v>51</v>
      </c>
      <c r="B64" s="28">
        <v>-1048783</v>
      </c>
      <c r="C64" s="22">
        <v>1811248</v>
      </c>
      <c r="D64" s="28">
        <v>333281</v>
      </c>
      <c r="E64" s="22">
        <v>169164</v>
      </c>
      <c r="F64" s="28">
        <v>950333</v>
      </c>
      <c r="G64" s="22">
        <v>-241258</v>
      </c>
      <c r="H64" s="28">
        <v>-320924</v>
      </c>
      <c r="I64" s="28">
        <v>-69173</v>
      </c>
      <c r="J64" s="28">
        <v>-366749</v>
      </c>
      <c r="K64" s="22">
        <v>704010</v>
      </c>
      <c r="L64" s="28">
        <v>464482</v>
      </c>
      <c r="M64" s="28">
        <v>4713</v>
      </c>
      <c r="N64" s="28">
        <v>129262</v>
      </c>
      <c r="O64" s="22">
        <v>-99105</v>
      </c>
      <c r="P64" s="28">
        <v>180947</v>
      </c>
      <c r="Q64" s="28">
        <v>-11995</v>
      </c>
      <c r="R64" s="28">
        <v>134633</v>
      </c>
      <c r="S64" s="22">
        <v>-122858</v>
      </c>
    </row>
    <row r="65" spans="1:19" ht="13.5">
      <c r="A65" s="7" t="s">
        <v>52</v>
      </c>
      <c r="B65" s="28">
        <v>3350865</v>
      </c>
      <c r="C65" s="22">
        <v>1539616</v>
      </c>
      <c r="D65" s="28">
        <v>1539616</v>
      </c>
      <c r="E65" s="22">
        <v>1370452</v>
      </c>
      <c r="F65" s="28">
        <v>1370452</v>
      </c>
      <c r="G65" s="22">
        <v>1611711</v>
      </c>
      <c r="H65" s="28">
        <v>1611711</v>
      </c>
      <c r="I65" s="28">
        <v>1611711</v>
      </c>
      <c r="J65" s="28">
        <v>1611711</v>
      </c>
      <c r="K65" s="22">
        <v>907701</v>
      </c>
      <c r="L65" s="28">
        <v>907701</v>
      </c>
      <c r="M65" s="28">
        <v>907701</v>
      </c>
      <c r="N65" s="28">
        <v>907701</v>
      </c>
      <c r="O65" s="22">
        <v>1006806</v>
      </c>
      <c r="P65" s="28">
        <v>1006806</v>
      </c>
      <c r="Q65" s="28">
        <v>1006806</v>
      </c>
      <c r="R65" s="28">
        <v>1006806</v>
      </c>
      <c r="S65" s="22">
        <v>1129664</v>
      </c>
    </row>
    <row r="66" spans="1:19" ht="14.25" thickBot="1">
      <c r="A66" s="7" t="s">
        <v>52</v>
      </c>
      <c r="B66" s="28">
        <v>2302081</v>
      </c>
      <c r="C66" s="22">
        <v>3350865</v>
      </c>
      <c r="D66" s="28">
        <v>1872898</v>
      </c>
      <c r="E66" s="22">
        <v>1539616</v>
      </c>
      <c r="F66" s="28">
        <v>2320786</v>
      </c>
      <c r="G66" s="22">
        <v>1370452</v>
      </c>
      <c r="H66" s="28">
        <v>1290787</v>
      </c>
      <c r="I66" s="28">
        <v>1542538</v>
      </c>
      <c r="J66" s="28">
        <v>1244962</v>
      </c>
      <c r="K66" s="22">
        <v>1611711</v>
      </c>
      <c r="L66" s="28">
        <v>1372183</v>
      </c>
      <c r="M66" s="28">
        <v>912414</v>
      </c>
      <c r="N66" s="28">
        <v>1036963</v>
      </c>
      <c r="O66" s="22">
        <v>907701</v>
      </c>
      <c r="P66" s="28">
        <v>1187754</v>
      </c>
      <c r="Q66" s="28">
        <v>994811</v>
      </c>
      <c r="R66" s="28">
        <v>1141439</v>
      </c>
      <c r="S66" s="22">
        <v>1006806</v>
      </c>
    </row>
    <row r="67" spans="1:19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</row>
    <row r="69" ht="13.5">
      <c r="A69" s="20" t="s">
        <v>148</v>
      </c>
    </row>
    <row r="70" ht="13.5">
      <c r="A70" s="20" t="s">
        <v>149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144</v>
      </c>
      <c r="B2" s="14">
        <v>2705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145</v>
      </c>
      <c r="B3" s="1" t="s">
        <v>146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62</v>
      </c>
      <c r="B4" s="15" t="str">
        <f>HYPERLINK("http://www.kabupro.jp/mark/20140214/S10016AQ.htm","四半期報告書")</f>
        <v>四半期報告書</v>
      </c>
      <c r="C4" s="15" t="str">
        <f>HYPERLINK("http://www.kabupro.jp/mark/20131114/S1000HZT.htm","四半期報告書")</f>
        <v>四半期報告書</v>
      </c>
      <c r="D4" s="15" t="str">
        <f>HYPERLINK("http://www.kabupro.jp/mark/20130814/S000EA08.htm","四半期報告書")</f>
        <v>四半期報告書</v>
      </c>
      <c r="E4" s="15" t="str">
        <f>HYPERLINK("http://www.kabupro.jp/mark/20140214/S10016AQ.htm","四半期報告書")</f>
        <v>四半期報告書</v>
      </c>
      <c r="F4" s="15" t="str">
        <f>HYPERLINK("http://www.kabupro.jp/mark/20130213/S000CU09.htm","四半期報告書")</f>
        <v>四半期報告書</v>
      </c>
      <c r="G4" s="15" t="str">
        <f>HYPERLINK("http://www.kabupro.jp/mark/20121114/S000CBIP.htm","四半期報告書")</f>
        <v>四半期報告書</v>
      </c>
      <c r="H4" s="15" t="str">
        <f>HYPERLINK("http://www.kabupro.jp/mark/20120810/S000BOYD.htm","四半期報告書")</f>
        <v>四半期報告書</v>
      </c>
      <c r="I4" s="15" t="str">
        <f>HYPERLINK("http://www.kabupro.jp/mark/20130626/S000DP7O.htm","有価証券報告書")</f>
        <v>有価証券報告書</v>
      </c>
      <c r="J4" s="15" t="str">
        <f>HYPERLINK("http://www.kabupro.jp/mark/20120210/S000A9TD.htm","四半期報告書")</f>
        <v>四半期報告書</v>
      </c>
      <c r="K4" s="15" t="str">
        <f>HYPERLINK("http://www.kabupro.jp/mark/20111111/S0009OY4.htm","四半期報告書")</f>
        <v>四半期報告書</v>
      </c>
      <c r="L4" s="15" t="str">
        <f>HYPERLINK("http://www.kabupro.jp/mark/20110812/S000977N.htm","四半期報告書")</f>
        <v>四半期報告書</v>
      </c>
      <c r="M4" s="15" t="str">
        <f>HYPERLINK("http://www.kabupro.jp/mark/20120627/S000B4YG.htm","有価証券報告書")</f>
        <v>有価証券報告書</v>
      </c>
      <c r="N4" s="15" t="str">
        <f>HYPERLINK("http://www.kabupro.jp/mark/20110214/S0007SYL.htm","四半期報告書")</f>
        <v>四半期報告書</v>
      </c>
      <c r="O4" s="15" t="str">
        <f>HYPERLINK("http://www.kabupro.jp/mark/20101115/S00077OE.htm","四半期報告書")</f>
        <v>四半期報告書</v>
      </c>
      <c r="P4" s="15" t="str">
        <f>HYPERLINK("http://www.kabupro.jp/mark/20100813/S0006LI2.htm","四半期報告書")</f>
        <v>四半期報告書</v>
      </c>
      <c r="Q4" s="15" t="str">
        <f>HYPERLINK("http://www.kabupro.jp/mark/20110627/S0008NSV.htm","有価証券報告書")</f>
        <v>有価証券報告書</v>
      </c>
      <c r="R4" s="15" t="str">
        <f>HYPERLINK("http://www.kabupro.jp/mark/20100212/S00056DY.htm","四半期報告書")</f>
        <v>四半期報告書</v>
      </c>
      <c r="S4" s="15" t="str">
        <f>HYPERLINK("http://www.kabupro.jp/mark/20091113/S0004MQ7.htm","四半期報告書")</f>
        <v>四半期報告書</v>
      </c>
      <c r="T4" s="15" t="str">
        <f>HYPERLINK("http://www.kabupro.jp/mark/20090814/S0003ZYP.htm","四半期報告書")</f>
        <v>四半期報告書</v>
      </c>
      <c r="U4" s="15" t="str">
        <f>HYPERLINK("http://www.kabupro.jp/mark/20100628/S00062BI.htm","有価証券報告書")</f>
        <v>有価証券報告書</v>
      </c>
      <c r="V4" s="15" t="str">
        <f>HYPERLINK("http://www.kabupro.jp/mark/20090213/S0002HC7.htm","四半期報告書")</f>
        <v>四半期報告書</v>
      </c>
      <c r="W4" s="15" t="str">
        <f>HYPERLINK("http://www.kabupro.jp/mark/20081114/S0001T7T.htm","四半期報告書")</f>
        <v>四半期報告書</v>
      </c>
      <c r="X4" s="15" t="str">
        <f>HYPERLINK("http://www.kabupro.jp/mark/20080814/S00016MH.htm","四半期報告書")</f>
        <v>四半期報告書</v>
      </c>
      <c r="Y4" s="15" t="str">
        <f>HYPERLINK("http://www.kabupro.jp/mark/20090626/S0003J5G.htm","有価証券報告書")</f>
        <v>有価証券報告書</v>
      </c>
    </row>
    <row r="5" spans="1:25" ht="14.25" thickBot="1">
      <c r="A5" s="11" t="s">
        <v>63</v>
      </c>
      <c r="B5" s="1" t="s">
        <v>222</v>
      </c>
      <c r="C5" s="1" t="s">
        <v>225</v>
      </c>
      <c r="D5" s="1" t="s">
        <v>227</v>
      </c>
      <c r="E5" s="1" t="s">
        <v>222</v>
      </c>
      <c r="F5" s="1" t="s">
        <v>229</v>
      </c>
      <c r="G5" s="1" t="s">
        <v>231</v>
      </c>
      <c r="H5" s="1" t="s">
        <v>233</v>
      </c>
      <c r="I5" s="1" t="s">
        <v>69</v>
      </c>
      <c r="J5" s="1" t="s">
        <v>235</v>
      </c>
      <c r="K5" s="1" t="s">
        <v>237</v>
      </c>
      <c r="L5" s="1" t="s">
        <v>239</v>
      </c>
      <c r="M5" s="1" t="s">
        <v>73</v>
      </c>
      <c r="N5" s="1" t="s">
        <v>241</v>
      </c>
      <c r="O5" s="1" t="s">
        <v>243</v>
      </c>
      <c r="P5" s="1" t="s">
        <v>245</v>
      </c>
      <c r="Q5" s="1" t="s">
        <v>75</v>
      </c>
      <c r="R5" s="1" t="s">
        <v>247</v>
      </c>
      <c r="S5" s="1" t="s">
        <v>249</v>
      </c>
      <c r="T5" s="1" t="s">
        <v>251</v>
      </c>
      <c r="U5" s="1" t="s">
        <v>77</v>
      </c>
      <c r="V5" s="1" t="s">
        <v>253</v>
      </c>
      <c r="W5" s="1" t="s">
        <v>255</v>
      </c>
      <c r="X5" s="1" t="s">
        <v>257</v>
      </c>
      <c r="Y5" s="1" t="s">
        <v>79</v>
      </c>
    </row>
    <row r="6" spans="1:25" ht="15" thickBot="1" thickTop="1">
      <c r="A6" s="10" t="s">
        <v>64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65</v>
      </c>
      <c r="B7" s="14" t="s">
        <v>223</v>
      </c>
      <c r="C7" s="14" t="s">
        <v>223</v>
      </c>
      <c r="D7" s="14" t="s">
        <v>223</v>
      </c>
      <c r="E7" s="16" t="s">
        <v>70</v>
      </c>
      <c r="F7" s="14" t="s">
        <v>223</v>
      </c>
      <c r="G7" s="14" t="s">
        <v>223</v>
      </c>
      <c r="H7" s="14" t="s">
        <v>223</v>
      </c>
      <c r="I7" s="16" t="s">
        <v>70</v>
      </c>
      <c r="J7" s="14" t="s">
        <v>223</v>
      </c>
      <c r="K7" s="14" t="s">
        <v>223</v>
      </c>
      <c r="L7" s="14" t="s">
        <v>223</v>
      </c>
      <c r="M7" s="16" t="s">
        <v>70</v>
      </c>
      <c r="N7" s="14" t="s">
        <v>223</v>
      </c>
      <c r="O7" s="14" t="s">
        <v>223</v>
      </c>
      <c r="P7" s="14" t="s">
        <v>223</v>
      </c>
      <c r="Q7" s="16" t="s">
        <v>70</v>
      </c>
      <c r="R7" s="14" t="s">
        <v>223</v>
      </c>
      <c r="S7" s="14" t="s">
        <v>223</v>
      </c>
      <c r="T7" s="14" t="s">
        <v>223</v>
      </c>
      <c r="U7" s="16" t="s">
        <v>70</v>
      </c>
      <c r="V7" s="14" t="s">
        <v>223</v>
      </c>
      <c r="W7" s="14" t="s">
        <v>223</v>
      </c>
      <c r="X7" s="14" t="s">
        <v>223</v>
      </c>
      <c r="Y7" s="16" t="s">
        <v>70</v>
      </c>
    </row>
    <row r="8" spans="1:25" ht="13.5">
      <c r="A8" s="13" t="s">
        <v>66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67</v>
      </c>
      <c r="B9" s="1" t="s">
        <v>224</v>
      </c>
      <c r="C9" s="1" t="s">
        <v>226</v>
      </c>
      <c r="D9" s="1" t="s">
        <v>228</v>
      </c>
      <c r="E9" s="17" t="s">
        <v>71</v>
      </c>
      <c r="F9" s="1" t="s">
        <v>230</v>
      </c>
      <c r="G9" s="1" t="s">
        <v>232</v>
      </c>
      <c r="H9" s="1" t="s">
        <v>234</v>
      </c>
      <c r="I9" s="17" t="s">
        <v>72</v>
      </c>
      <c r="J9" s="1" t="s">
        <v>236</v>
      </c>
      <c r="K9" s="1" t="s">
        <v>238</v>
      </c>
      <c r="L9" s="1" t="s">
        <v>240</v>
      </c>
      <c r="M9" s="17" t="s">
        <v>74</v>
      </c>
      <c r="N9" s="1" t="s">
        <v>242</v>
      </c>
      <c r="O9" s="1" t="s">
        <v>244</v>
      </c>
      <c r="P9" s="1" t="s">
        <v>246</v>
      </c>
      <c r="Q9" s="17" t="s">
        <v>76</v>
      </c>
      <c r="R9" s="1" t="s">
        <v>248</v>
      </c>
      <c r="S9" s="1" t="s">
        <v>250</v>
      </c>
      <c r="T9" s="1" t="s">
        <v>252</v>
      </c>
      <c r="U9" s="17" t="s">
        <v>78</v>
      </c>
      <c r="V9" s="1" t="s">
        <v>254</v>
      </c>
      <c r="W9" s="1" t="s">
        <v>256</v>
      </c>
      <c r="X9" s="1" t="s">
        <v>258</v>
      </c>
      <c r="Y9" s="17" t="s">
        <v>80</v>
      </c>
    </row>
    <row r="10" spans="1:25" ht="14.25" thickBot="1">
      <c r="A10" s="13" t="s">
        <v>68</v>
      </c>
      <c r="B10" s="1" t="s">
        <v>82</v>
      </c>
      <c r="C10" s="1" t="s">
        <v>82</v>
      </c>
      <c r="D10" s="1" t="s">
        <v>82</v>
      </c>
      <c r="E10" s="17" t="s">
        <v>82</v>
      </c>
      <c r="F10" s="1" t="s">
        <v>82</v>
      </c>
      <c r="G10" s="1" t="s">
        <v>82</v>
      </c>
      <c r="H10" s="1" t="s">
        <v>82</v>
      </c>
      <c r="I10" s="17" t="s">
        <v>82</v>
      </c>
      <c r="J10" s="1" t="s">
        <v>82</v>
      </c>
      <c r="K10" s="1" t="s">
        <v>82</v>
      </c>
      <c r="L10" s="1" t="s">
        <v>82</v>
      </c>
      <c r="M10" s="17" t="s">
        <v>82</v>
      </c>
      <c r="N10" s="1" t="s">
        <v>82</v>
      </c>
      <c r="O10" s="1" t="s">
        <v>82</v>
      </c>
      <c r="P10" s="1" t="s">
        <v>82</v>
      </c>
      <c r="Q10" s="17" t="s">
        <v>82</v>
      </c>
      <c r="R10" s="1" t="s">
        <v>82</v>
      </c>
      <c r="S10" s="1" t="s">
        <v>82</v>
      </c>
      <c r="T10" s="1" t="s">
        <v>82</v>
      </c>
      <c r="U10" s="17" t="s">
        <v>82</v>
      </c>
      <c r="V10" s="1" t="s">
        <v>82</v>
      </c>
      <c r="W10" s="1" t="s">
        <v>82</v>
      </c>
      <c r="X10" s="1" t="s">
        <v>82</v>
      </c>
      <c r="Y10" s="17" t="s">
        <v>82</v>
      </c>
    </row>
    <row r="11" spans="1:25" ht="14.25" thickTop="1">
      <c r="A11" s="9" t="s">
        <v>81</v>
      </c>
      <c r="B11" s="27">
        <v>2002430</v>
      </c>
      <c r="C11" s="27">
        <v>2416081</v>
      </c>
      <c r="D11" s="27">
        <v>2805681</v>
      </c>
      <c r="E11" s="21">
        <v>3464865</v>
      </c>
      <c r="F11" s="27">
        <v>2079077</v>
      </c>
      <c r="G11" s="27">
        <v>1986898</v>
      </c>
      <c r="H11" s="27">
        <v>2296125</v>
      </c>
      <c r="I11" s="21">
        <v>1653616</v>
      </c>
      <c r="J11" s="27">
        <v>1828514</v>
      </c>
      <c r="K11" s="27">
        <v>2434786</v>
      </c>
      <c r="L11" s="27">
        <v>2276800</v>
      </c>
      <c r="M11" s="21">
        <v>1484452</v>
      </c>
      <c r="N11" s="27">
        <v>1404787</v>
      </c>
      <c r="O11" s="27">
        <v>1656538</v>
      </c>
      <c r="P11" s="27">
        <v>1358962</v>
      </c>
      <c r="Q11" s="21">
        <v>1725711</v>
      </c>
      <c r="R11" s="27">
        <v>1486183</v>
      </c>
      <c r="S11" s="27">
        <v>1026414</v>
      </c>
      <c r="T11" s="27">
        <v>1150963</v>
      </c>
      <c r="U11" s="21">
        <v>1021701</v>
      </c>
      <c r="V11" s="27">
        <v>1301754</v>
      </c>
      <c r="W11" s="27">
        <v>1098811</v>
      </c>
      <c r="X11" s="27">
        <v>1245439</v>
      </c>
      <c r="Y11" s="21">
        <v>1110806</v>
      </c>
    </row>
    <row r="12" spans="1:25" ht="13.5">
      <c r="A12" s="2" t="s">
        <v>83</v>
      </c>
      <c r="B12" s="28">
        <v>708654</v>
      </c>
      <c r="C12" s="28">
        <v>559697</v>
      </c>
      <c r="D12" s="28">
        <v>567744</v>
      </c>
      <c r="E12" s="22">
        <v>590212</v>
      </c>
      <c r="F12" s="28">
        <v>571661</v>
      </c>
      <c r="G12" s="28">
        <v>548932</v>
      </c>
      <c r="H12" s="28">
        <v>472393</v>
      </c>
      <c r="I12" s="22">
        <v>557198</v>
      </c>
      <c r="J12" s="28">
        <v>525318</v>
      </c>
      <c r="K12" s="28">
        <v>459950</v>
      </c>
      <c r="L12" s="28">
        <v>400628</v>
      </c>
      <c r="M12" s="22">
        <v>410151</v>
      </c>
      <c r="N12" s="28">
        <v>395599</v>
      </c>
      <c r="O12" s="28">
        <v>331599</v>
      </c>
      <c r="P12" s="28">
        <v>342148</v>
      </c>
      <c r="Q12" s="22">
        <v>358232</v>
      </c>
      <c r="R12" s="28">
        <v>331368</v>
      </c>
      <c r="S12" s="28">
        <v>313709</v>
      </c>
      <c r="T12" s="28">
        <v>312861</v>
      </c>
      <c r="U12" s="22">
        <v>295107</v>
      </c>
      <c r="V12" s="28">
        <v>298937</v>
      </c>
      <c r="W12" s="28">
        <v>308720</v>
      </c>
      <c r="X12" s="28">
        <v>325624</v>
      </c>
      <c r="Y12" s="22">
        <v>321123</v>
      </c>
    </row>
    <row r="13" spans="1:25" ht="13.5">
      <c r="A13" s="2" t="s">
        <v>84</v>
      </c>
      <c r="B13" s="28">
        <v>78773</v>
      </c>
      <c r="C13" s="28">
        <v>65240</v>
      </c>
      <c r="D13" s="28">
        <v>48492</v>
      </c>
      <c r="E13" s="22">
        <v>45601</v>
      </c>
      <c r="F13" s="28">
        <v>61846</v>
      </c>
      <c r="G13" s="28">
        <v>55272</v>
      </c>
      <c r="H13" s="28">
        <v>48919</v>
      </c>
      <c r="I13" s="22">
        <v>48117</v>
      </c>
      <c r="J13" s="28">
        <v>52034</v>
      </c>
      <c r="K13" s="28">
        <v>43884</v>
      </c>
      <c r="L13" s="28">
        <v>52760</v>
      </c>
      <c r="M13" s="22">
        <v>44747</v>
      </c>
      <c r="N13" s="28">
        <v>46227</v>
      </c>
      <c r="O13" s="28">
        <v>37742</v>
      </c>
      <c r="P13" s="28">
        <v>35231</v>
      </c>
      <c r="Q13" s="22">
        <v>35285</v>
      </c>
      <c r="R13" s="28">
        <v>41100</v>
      </c>
      <c r="S13" s="28">
        <v>40154</v>
      </c>
      <c r="T13" s="28">
        <v>37403</v>
      </c>
      <c r="U13" s="22">
        <v>33826</v>
      </c>
      <c r="V13" s="28">
        <v>41134</v>
      </c>
      <c r="W13" s="28">
        <v>45436</v>
      </c>
      <c r="X13" s="28">
        <v>34568</v>
      </c>
      <c r="Y13" s="22"/>
    </row>
    <row r="14" spans="1:25" ht="13.5">
      <c r="A14" s="2" t="s">
        <v>89</v>
      </c>
      <c r="B14" s="28">
        <v>676292</v>
      </c>
      <c r="C14" s="28">
        <v>587232</v>
      </c>
      <c r="D14" s="28">
        <v>639753</v>
      </c>
      <c r="E14" s="22">
        <v>629863</v>
      </c>
      <c r="F14" s="28">
        <v>536393</v>
      </c>
      <c r="G14" s="28">
        <v>1071198</v>
      </c>
      <c r="H14" s="28">
        <v>610717</v>
      </c>
      <c r="I14" s="22">
        <v>301367</v>
      </c>
      <c r="J14" s="28">
        <v>660916</v>
      </c>
      <c r="K14" s="28">
        <v>583318</v>
      </c>
      <c r="L14" s="28">
        <v>525902</v>
      </c>
      <c r="M14" s="22">
        <v>68207</v>
      </c>
      <c r="N14" s="28">
        <v>477063</v>
      </c>
      <c r="O14" s="28">
        <v>435757</v>
      </c>
      <c r="P14" s="28">
        <v>415678</v>
      </c>
      <c r="Q14" s="22">
        <v>70117</v>
      </c>
      <c r="R14" s="28">
        <v>438326</v>
      </c>
      <c r="S14" s="28">
        <v>425448</v>
      </c>
      <c r="T14" s="28">
        <v>468790</v>
      </c>
      <c r="U14" s="22">
        <v>75444</v>
      </c>
      <c r="V14" s="28">
        <v>552273</v>
      </c>
      <c r="W14" s="28">
        <v>547514</v>
      </c>
      <c r="X14" s="28">
        <v>485555</v>
      </c>
      <c r="Y14" s="22">
        <v>75396</v>
      </c>
    </row>
    <row r="15" spans="1:25" ht="13.5">
      <c r="A15" s="2" t="s">
        <v>90</v>
      </c>
      <c r="B15" s="28">
        <v>3466150</v>
      </c>
      <c r="C15" s="28">
        <v>3628253</v>
      </c>
      <c r="D15" s="28">
        <v>4061671</v>
      </c>
      <c r="E15" s="22">
        <v>4730541</v>
      </c>
      <c r="F15" s="28">
        <v>3247951</v>
      </c>
      <c r="G15" s="28">
        <v>3661272</v>
      </c>
      <c r="H15" s="28">
        <v>3427261</v>
      </c>
      <c r="I15" s="22">
        <v>3026354</v>
      </c>
      <c r="J15" s="28">
        <v>3061770</v>
      </c>
      <c r="K15" s="28">
        <v>3517686</v>
      </c>
      <c r="L15" s="28">
        <v>3252126</v>
      </c>
      <c r="M15" s="22">
        <v>2392302</v>
      </c>
      <c r="N15" s="28">
        <v>2319585</v>
      </c>
      <c r="O15" s="28">
        <v>2458223</v>
      </c>
      <c r="P15" s="28">
        <v>2148484</v>
      </c>
      <c r="Q15" s="22">
        <v>2558128</v>
      </c>
      <c r="R15" s="28">
        <v>2294164</v>
      </c>
      <c r="S15" s="28">
        <v>1804114</v>
      </c>
      <c r="T15" s="28">
        <v>1967539</v>
      </c>
      <c r="U15" s="22">
        <v>1838270</v>
      </c>
      <c r="V15" s="28">
        <v>2183388</v>
      </c>
      <c r="W15" s="28">
        <v>1989680</v>
      </c>
      <c r="X15" s="28">
        <v>2080720</v>
      </c>
      <c r="Y15" s="22">
        <v>1968150</v>
      </c>
    </row>
    <row r="16" spans="1:25" ht="13.5">
      <c r="A16" s="3" t="s">
        <v>259</v>
      </c>
      <c r="B16" s="28">
        <v>2796128</v>
      </c>
      <c r="C16" s="28">
        <v>2515868</v>
      </c>
      <c r="D16" s="28">
        <v>2544637</v>
      </c>
      <c r="E16" s="22">
        <v>2519644</v>
      </c>
      <c r="F16" s="28">
        <v>2438080</v>
      </c>
      <c r="G16" s="28">
        <v>2396281</v>
      </c>
      <c r="H16" s="28">
        <v>2428251</v>
      </c>
      <c r="I16" s="22">
        <v>2373161</v>
      </c>
      <c r="J16" s="28">
        <v>2371144</v>
      </c>
      <c r="K16" s="28">
        <v>2246164</v>
      </c>
      <c r="L16" s="28">
        <v>2586810</v>
      </c>
      <c r="M16" s="22">
        <v>2509923</v>
      </c>
      <c r="N16" s="28">
        <v>2421485</v>
      </c>
      <c r="O16" s="28">
        <v>2406775</v>
      </c>
      <c r="P16" s="28">
        <v>2434926</v>
      </c>
      <c r="Q16" s="22">
        <v>2335843</v>
      </c>
      <c r="R16" s="28">
        <v>2226156</v>
      </c>
      <c r="S16" s="28">
        <v>2295437</v>
      </c>
      <c r="T16" s="28">
        <v>2323448</v>
      </c>
      <c r="U16" s="22">
        <v>2268538</v>
      </c>
      <c r="V16" s="28">
        <v>2368294</v>
      </c>
      <c r="W16" s="28">
        <v>2373573</v>
      </c>
      <c r="X16" s="28">
        <v>2302692</v>
      </c>
      <c r="Y16" s="22">
        <v>2412828</v>
      </c>
    </row>
    <row r="17" spans="1:25" ht="13.5">
      <c r="A17" s="3" t="s">
        <v>99</v>
      </c>
      <c r="B17" s="28">
        <v>1112858</v>
      </c>
      <c r="C17" s="28"/>
      <c r="D17" s="28"/>
      <c r="E17" s="22">
        <v>918375</v>
      </c>
      <c r="F17" s="28"/>
      <c r="G17" s="28"/>
      <c r="H17" s="28"/>
      <c r="I17" s="22">
        <v>798929</v>
      </c>
      <c r="J17" s="28"/>
      <c r="K17" s="28"/>
      <c r="L17" s="28"/>
      <c r="M17" s="22">
        <v>740042</v>
      </c>
      <c r="N17" s="28"/>
      <c r="O17" s="28"/>
      <c r="P17" s="28"/>
      <c r="Q17" s="22">
        <v>611424</v>
      </c>
      <c r="R17" s="28"/>
      <c r="S17" s="28"/>
      <c r="T17" s="28"/>
      <c r="U17" s="22">
        <v>491377</v>
      </c>
      <c r="V17" s="28"/>
      <c r="W17" s="28"/>
      <c r="X17" s="28"/>
      <c r="Y17" s="22">
        <v>360506</v>
      </c>
    </row>
    <row r="18" spans="1:25" ht="13.5">
      <c r="A18" s="3" t="s">
        <v>260</v>
      </c>
      <c r="B18" s="28">
        <v>277595</v>
      </c>
      <c r="C18" s="28">
        <v>1396988</v>
      </c>
      <c r="D18" s="28">
        <v>1289150</v>
      </c>
      <c r="E18" s="22">
        <v>271189</v>
      </c>
      <c r="F18" s="28">
        <v>1120999</v>
      </c>
      <c r="G18" s="28">
        <v>1123985</v>
      </c>
      <c r="H18" s="28">
        <v>1111836</v>
      </c>
      <c r="I18" s="22">
        <v>105677</v>
      </c>
      <c r="J18" s="28">
        <v>1076133</v>
      </c>
      <c r="K18" s="28">
        <v>1002179</v>
      </c>
      <c r="L18" s="28">
        <v>1170160</v>
      </c>
      <c r="M18" s="22">
        <v>31347</v>
      </c>
      <c r="N18" s="28">
        <v>967073</v>
      </c>
      <c r="O18" s="28">
        <v>857305</v>
      </c>
      <c r="P18" s="28">
        <v>817924</v>
      </c>
      <c r="Q18" s="22">
        <v>29433</v>
      </c>
      <c r="R18" s="28">
        <v>842289</v>
      </c>
      <c r="S18" s="28">
        <v>804714</v>
      </c>
      <c r="T18" s="28">
        <v>795044</v>
      </c>
      <c r="U18" s="22">
        <v>13951</v>
      </c>
      <c r="V18" s="28">
        <v>616675</v>
      </c>
      <c r="W18" s="28">
        <v>531815</v>
      </c>
      <c r="X18" s="28">
        <v>424311</v>
      </c>
      <c r="Y18" s="22">
        <v>15413</v>
      </c>
    </row>
    <row r="19" spans="1:25" ht="13.5">
      <c r="A19" s="3" t="s">
        <v>101</v>
      </c>
      <c r="B19" s="28">
        <v>4186582</v>
      </c>
      <c r="C19" s="28">
        <v>3912857</v>
      </c>
      <c r="D19" s="28">
        <v>3833788</v>
      </c>
      <c r="E19" s="22">
        <v>3709208</v>
      </c>
      <c r="F19" s="28">
        <v>3559079</v>
      </c>
      <c r="G19" s="28">
        <v>3520267</v>
      </c>
      <c r="H19" s="28">
        <v>3540087</v>
      </c>
      <c r="I19" s="22">
        <v>3524533</v>
      </c>
      <c r="J19" s="28">
        <v>3447277</v>
      </c>
      <c r="K19" s="28">
        <v>3248344</v>
      </c>
      <c r="L19" s="28">
        <v>3756970</v>
      </c>
      <c r="M19" s="22">
        <v>3528080</v>
      </c>
      <c r="N19" s="28">
        <v>3388558</v>
      </c>
      <c r="O19" s="28">
        <v>3264081</v>
      </c>
      <c r="P19" s="28">
        <v>3252850</v>
      </c>
      <c r="Q19" s="22">
        <v>3146928</v>
      </c>
      <c r="R19" s="28">
        <v>3068445</v>
      </c>
      <c r="S19" s="28">
        <v>3100151</v>
      </c>
      <c r="T19" s="28">
        <v>3118493</v>
      </c>
      <c r="U19" s="22">
        <v>2817291</v>
      </c>
      <c r="V19" s="28">
        <v>2984970</v>
      </c>
      <c r="W19" s="28">
        <v>2905388</v>
      </c>
      <c r="X19" s="28">
        <v>2727004</v>
      </c>
      <c r="Y19" s="22">
        <v>2788748</v>
      </c>
    </row>
    <row r="20" spans="1:25" ht="13.5">
      <c r="A20" s="3" t="s">
        <v>261</v>
      </c>
      <c r="B20" s="28">
        <v>20638</v>
      </c>
      <c r="C20" s="28">
        <v>24453</v>
      </c>
      <c r="D20" s="28">
        <v>28267</v>
      </c>
      <c r="E20" s="22">
        <v>32081</v>
      </c>
      <c r="F20" s="28">
        <v>50899</v>
      </c>
      <c r="G20" s="28">
        <v>56293</v>
      </c>
      <c r="H20" s="28">
        <v>61701</v>
      </c>
      <c r="I20" s="22">
        <v>37538</v>
      </c>
      <c r="J20" s="28">
        <v>34221</v>
      </c>
      <c r="K20" s="28">
        <v>19238</v>
      </c>
      <c r="L20" s="28">
        <v>21734</v>
      </c>
      <c r="M20" s="22">
        <v>6907</v>
      </c>
      <c r="N20" s="28">
        <v>8650</v>
      </c>
      <c r="O20" s="28">
        <v>10419</v>
      </c>
      <c r="P20" s="28">
        <v>3085</v>
      </c>
      <c r="Q20" s="22">
        <v>3473</v>
      </c>
      <c r="R20" s="28">
        <v>3872</v>
      </c>
      <c r="S20" s="28">
        <v>4467</v>
      </c>
      <c r="T20" s="28">
        <v>4888</v>
      </c>
      <c r="U20" s="22">
        <v>5163</v>
      </c>
      <c r="V20" s="28">
        <v>6150</v>
      </c>
      <c r="W20" s="28">
        <v>10135</v>
      </c>
      <c r="X20" s="28">
        <v>10873</v>
      </c>
      <c r="Y20" s="22">
        <v>12850</v>
      </c>
    </row>
    <row r="21" spans="1:25" ht="13.5">
      <c r="A21" s="3" t="s">
        <v>89</v>
      </c>
      <c r="B21" s="28">
        <v>80509</v>
      </c>
      <c r="C21" s="28">
        <v>82112</v>
      </c>
      <c r="D21" s="28">
        <v>66211</v>
      </c>
      <c r="E21" s="22">
        <v>71316</v>
      </c>
      <c r="F21" s="28">
        <v>61805</v>
      </c>
      <c r="G21" s="28">
        <v>64200</v>
      </c>
      <c r="H21" s="28">
        <v>71719</v>
      </c>
      <c r="I21" s="22">
        <v>79089</v>
      </c>
      <c r="J21" s="28">
        <v>68429</v>
      </c>
      <c r="K21" s="28">
        <v>53017</v>
      </c>
      <c r="L21" s="28">
        <v>46799</v>
      </c>
      <c r="M21" s="22">
        <v>48938</v>
      </c>
      <c r="N21" s="28">
        <v>52414</v>
      </c>
      <c r="O21" s="28">
        <v>56420</v>
      </c>
      <c r="P21" s="28">
        <v>60259</v>
      </c>
      <c r="Q21" s="22">
        <v>54127</v>
      </c>
      <c r="R21" s="28">
        <v>53668</v>
      </c>
      <c r="S21" s="28">
        <v>57023</v>
      </c>
      <c r="T21" s="28">
        <v>59914</v>
      </c>
      <c r="U21" s="22">
        <v>63584</v>
      </c>
      <c r="V21" s="28">
        <v>54464</v>
      </c>
      <c r="W21" s="28">
        <v>54698</v>
      </c>
      <c r="X21" s="28">
        <v>46148</v>
      </c>
      <c r="Y21" s="22">
        <v>38901</v>
      </c>
    </row>
    <row r="22" spans="1:25" ht="13.5">
      <c r="A22" s="3" t="s">
        <v>104</v>
      </c>
      <c r="B22" s="28">
        <v>101148</v>
      </c>
      <c r="C22" s="28">
        <v>106565</v>
      </c>
      <c r="D22" s="28">
        <v>94479</v>
      </c>
      <c r="E22" s="22">
        <v>103397</v>
      </c>
      <c r="F22" s="28">
        <v>112704</v>
      </c>
      <c r="G22" s="28">
        <v>120494</v>
      </c>
      <c r="H22" s="28">
        <v>133420</v>
      </c>
      <c r="I22" s="22">
        <v>116628</v>
      </c>
      <c r="J22" s="28">
        <v>102651</v>
      </c>
      <c r="K22" s="28">
        <v>72256</v>
      </c>
      <c r="L22" s="28">
        <v>68533</v>
      </c>
      <c r="M22" s="22">
        <v>55846</v>
      </c>
      <c r="N22" s="28">
        <v>61064</v>
      </c>
      <c r="O22" s="28">
        <v>66839</v>
      </c>
      <c r="P22" s="28">
        <v>63345</v>
      </c>
      <c r="Q22" s="22">
        <v>57600</v>
      </c>
      <c r="R22" s="28">
        <v>57540</v>
      </c>
      <c r="S22" s="28">
        <v>61490</v>
      </c>
      <c r="T22" s="28">
        <v>64802</v>
      </c>
      <c r="U22" s="22">
        <v>68747</v>
      </c>
      <c r="V22" s="28">
        <v>60614</v>
      </c>
      <c r="W22" s="28">
        <v>64833</v>
      </c>
      <c r="X22" s="28">
        <v>57021</v>
      </c>
      <c r="Y22" s="22">
        <v>51752</v>
      </c>
    </row>
    <row r="23" spans="1:25" ht="13.5">
      <c r="A23" s="3" t="s">
        <v>262</v>
      </c>
      <c r="B23" s="28">
        <v>1707092</v>
      </c>
      <c r="C23" s="28">
        <v>1647311</v>
      </c>
      <c r="D23" s="28">
        <v>1628377</v>
      </c>
      <c r="E23" s="22">
        <v>1607144</v>
      </c>
      <c r="F23" s="28">
        <v>1580428</v>
      </c>
      <c r="G23" s="28">
        <v>1535215</v>
      </c>
      <c r="H23" s="28">
        <v>1535048</v>
      </c>
      <c r="I23" s="22">
        <v>1508541</v>
      </c>
      <c r="J23" s="28">
        <v>1484965</v>
      </c>
      <c r="K23" s="28">
        <v>1473054</v>
      </c>
      <c r="L23" s="28">
        <v>1561384</v>
      </c>
      <c r="M23" s="22">
        <v>1518036</v>
      </c>
      <c r="N23" s="28">
        <v>1464223</v>
      </c>
      <c r="O23" s="28">
        <v>1439774</v>
      </c>
      <c r="P23" s="28">
        <v>1421604</v>
      </c>
      <c r="Q23" s="22">
        <v>1444301</v>
      </c>
      <c r="R23" s="28">
        <v>1414747</v>
      </c>
      <c r="S23" s="28">
        <v>1404649</v>
      </c>
      <c r="T23" s="28">
        <v>1409331</v>
      </c>
      <c r="U23" s="22">
        <v>1417581</v>
      </c>
      <c r="V23" s="28">
        <v>1377492</v>
      </c>
      <c r="W23" s="28">
        <v>1387195</v>
      </c>
      <c r="X23" s="28">
        <v>1408273</v>
      </c>
      <c r="Y23" s="22">
        <v>1418347</v>
      </c>
    </row>
    <row r="24" spans="1:25" ht="13.5">
      <c r="A24" s="3" t="s">
        <v>89</v>
      </c>
      <c r="B24" s="28">
        <v>620107</v>
      </c>
      <c r="C24" s="28">
        <v>660369</v>
      </c>
      <c r="D24" s="28">
        <v>641470</v>
      </c>
      <c r="E24" s="22">
        <v>597166</v>
      </c>
      <c r="F24" s="28">
        <v>616609</v>
      </c>
      <c r="G24" s="28">
        <v>588499</v>
      </c>
      <c r="H24" s="28">
        <v>557067</v>
      </c>
      <c r="I24" s="22">
        <v>156463</v>
      </c>
      <c r="J24" s="28">
        <v>583727</v>
      </c>
      <c r="K24" s="28">
        <v>636343</v>
      </c>
      <c r="L24" s="28">
        <v>564124</v>
      </c>
      <c r="M24" s="22">
        <v>185219</v>
      </c>
      <c r="N24" s="28">
        <v>532999</v>
      </c>
      <c r="O24" s="28">
        <v>476056</v>
      </c>
      <c r="P24" s="28">
        <v>446975</v>
      </c>
      <c r="Q24" s="22">
        <v>93965</v>
      </c>
      <c r="R24" s="28">
        <v>449341</v>
      </c>
      <c r="S24" s="28">
        <v>455791</v>
      </c>
      <c r="T24" s="28">
        <v>454833</v>
      </c>
      <c r="U24" s="22">
        <v>81658</v>
      </c>
      <c r="V24" s="28">
        <v>439580</v>
      </c>
      <c r="W24" s="28">
        <v>370016</v>
      </c>
      <c r="X24" s="28">
        <v>378411</v>
      </c>
      <c r="Y24" s="22">
        <v>52393</v>
      </c>
    </row>
    <row r="25" spans="1:25" ht="13.5">
      <c r="A25" s="3" t="s">
        <v>263</v>
      </c>
      <c r="B25" s="28"/>
      <c r="C25" s="28"/>
      <c r="D25" s="28"/>
      <c r="E25" s="22">
        <v>-19</v>
      </c>
      <c r="F25" s="28">
        <v>-94</v>
      </c>
      <c r="G25" s="28">
        <v>-169</v>
      </c>
      <c r="H25" s="28">
        <v>-191</v>
      </c>
      <c r="I25" s="22">
        <v>-294</v>
      </c>
      <c r="J25" s="28">
        <v>-369</v>
      </c>
      <c r="K25" s="28">
        <v>-469</v>
      </c>
      <c r="L25" s="28">
        <v>-544</v>
      </c>
      <c r="M25" s="22">
        <v>-619</v>
      </c>
      <c r="N25" s="28">
        <v>-669</v>
      </c>
      <c r="O25" s="28">
        <v>-744</v>
      </c>
      <c r="P25" s="28">
        <v>-819</v>
      </c>
      <c r="Q25" s="22">
        <v>-894</v>
      </c>
      <c r="R25" s="28">
        <v>-9025</v>
      </c>
      <c r="S25" s="28">
        <v>-12166</v>
      </c>
      <c r="T25" s="28">
        <v>-12166</v>
      </c>
      <c r="U25" s="22">
        <v>-7930</v>
      </c>
      <c r="V25" s="28"/>
      <c r="W25" s="28"/>
      <c r="X25" s="28"/>
      <c r="Y25" s="22"/>
    </row>
    <row r="26" spans="1:25" ht="13.5">
      <c r="A26" s="3" t="s">
        <v>111</v>
      </c>
      <c r="B26" s="28">
        <v>2327200</v>
      </c>
      <c r="C26" s="28">
        <v>2307681</v>
      </c>
      <c r="D26" s="28">
        <v>2269847</v>
      </c>
      <c r="E26" s="22">
        <v>2204291</v>
      </c>
      <c r="F26" s="28">
        <v>2196943</v>
      </c>
      <c r="G26" s="28">
        <v>2123545</v>
      </c>
      <c r="H26" s="28">
        <v>2091924</v>
      </c>
      <c r="I26" s="22">
        <v>2075708</v>
      </c>
      <c r="J26" s="28">
        <v>2068323</v>
      </c>
      <c r="K26" s="28">
        <v>2108927</v>
      </c>
      <c r="L26" s="28">
        <v>2124964</v>
      </c>
      <c r="M26" s="22">
        <v>2095620</v>
      </c>
      <c r="N26" s="28">
        <v>1996553</v>
      </c>
      <c r="O26" s="28">
        <v>1915085</v>
      </c>
      <c r="P26" s="28">
        <v>1867759</v>
      </c>
      <c r="Q26" s="22">
        <v>1851036</v>
      </c>
      <c r="R26" s="28">
        <v>1855063</v>
      </c>
      <c r="S26" s="28">
        <v>1848274</v>
      </c>
      <c r="T26" s="28">
        <v>1851998</v>
      </c>
      <c r="U26" s="22">
        <v>1866381</v>
      </c>
      <c r="V26" s="28">
        <v>1817072</v>
      </c>
      <c r="W26" s="28">
        <v>1757212</v>
      </c>
      <c r="X26" s="28">
        <v>1786684</v>
      </c>
      <c r="Y26" s="22">
        <v>1788285</v>
      </c>
    </row>
    <row r="27" spans="1:25" ht="13.5">
      <c r="A27" s="2" t="s">
        <v>112</v>
      </c>
      <c r="B27" s="28">
        <v>6614931</v>
      </c>
      <c r="C27" s="28">
        <v>6327103</v>
      </c>
      <c r="D27" s="28">
        <v>6198114</v>
      </c>
      <c r="E27" s="22">
        <v>6016897</v>
      </c>
      <c r="F27" s="28">
        <v>5868727</v>
      </c>
      <c r="G27" s="28">
        <v>5764306</v>
      </c>
      <c r="H27" s="28">
        <v>5765432</v>
      </c>
      <c r="I27" s="22">
        <v>5716870</v>
      </c>
      <c r="J27" s="28">
        <v>5618253</v>
      </c>
      <c r="K27" s="28">
        <v>5429528</v>
      </c>
      <c r="L27" s="28">
        <v>5950468</v>
      </c>
      <c r="M27" s="22">
        <v>5679546</v>
      </c>
      <c r="N27" s="28">
        <v>5446177</v>
      </c>
      <c r="O27" s="28">
        <v>5246006</v>
      </c>
      <c r="P27" s="28">
        <v>5183956</v>
      </c>
      <c r="Q27" s="22">
        <v>5055566</v>
      </c>
      <c r="R27" s="28">
        <v>4981049</v>
      </c>
      <c r="S27" s="28">
        <v>5009916</v>
      </c>
      <c r="T27" s="28">
        <v>5035294</v>
      </c>
      <c r="U27" s="22">
        <v>4752420</v>
      </c>
      <c r="V27" s="28">
        <v>4862657</v>
      </c>
      <c r="W27" s="28">
        <v>4727434</v>
      </c>
      <c r="X27" s="28">
        <v>4570711</v>
      </c>
      <c r="Y27" s="22">
        <v>4628786</v>
      </c>
    </row>
    <row r="28" spans="1:25" ht="14.25" thickBot="1">
      <c r="A28" s="5" t="s">
        <v>113</v>
      </c>
      <c r="B28" s="29">
        <v>10081082</v>
      </c>
      <c r="C28" s="29">
        <v>9955356</v>
      </c>
      <c r="D28" s="29">
        <v>10259785</v>
      </c>
      <c r="E28" s="23">
        <v>10747439</v>
      </c>
      <c r="F28" s="29">
        <v>9116679</v>
      </c>
      <c r="G28" s="29">
        <v>9425578</v>
      </c>
      <c r="H28" s="29">
        <v>9192694</v>
      </c>
      <c r="I28" s="23">
        <v>8743225</v>
      </c>
      <c r="J28" s="29">
        <v>8680023</v>
      </c>
      <c r="K28" s="29">
        <v>8947215</v>
      </c>
      <c r="L28" s="29">
        <v>9202595</v>
      </c>
      <c r="M28" s="23">
        <v>8071849</v>
      </c>
      <c r="N28" s="29">
        <v>7765762</v>
      </c>
      <c r="O28" s="29">
        <v>7704230</v>
      </c>
      <c r="P28" s="29">
        <v>7332441</v>
      </c>
      <c r="Q28" s="23">
        <v>7613694</v>
      </c>
      <c r="R28" s="29">
        <v>7275214</v>
      </c>
      <c r="S28" s="29">
        <v>6814031</v>
      </c>
      <c r="T28" s="29">
        <v>7002834</v>
      </c>
      <c r="U28" s="23">
        <v>6590691</v>
      </c>
      <c r="V28" s="29">
        <v>7046045</v>
      </c>
      <c r="W28" s="29">
        <v>6717115</v>
      </c>
      <c r="X28" s="29">
        <v>6651432</v>
      </c>
      <c r="Y28" s="23">
        <v>6596936</v>
      </c>
    </row>
    <row r="29" spans="1:25" ht="14.25" thickTop="1">
      <c r="A29" s="2" t="s">
        <v>114</v>
      </c>
      <c r="B29" s="28">
        <v>977609</v>
      </c>
      <c r="C29" s="28">
        <v>793333</v>
      </c>
      <c r="D29" s="28">
        <v>773233</v>
      </c>
      <c r="E29" s="22">
        <v>873144</v>
      </c>
      <c r="F29" s="28">
        <v>791707</v>
      </c>
      <c r="G29" s="28">
        <v>792870</v>
      </c>
      <c r="H29" s="28">
        <v>716536</v>
      </c>
      <c r="I29" s="22">
        <v>803573</v>
      </c>
      <c r="J29" s="28">
        <v>726200</v>
      </c>
      <c r="K29" s="28">
        <v>658862</v>
      </c>
      <c r="L29" s="28">
        <v>649070</v>
      </c>
      <c r="M29" s="22">
        <v>656241</v>
      </c>
      <c r="N29" s="28">
        <v>653379</v>
      </c>
      <c r="O29" s="28">
        <v>574670</v>
      </c>
      <c r="P29" s="28">
        <v>575859</v>
      </c>
      <c r="Q29" s="22">
        <v>654271</v>
      </c>
      <c r="R29" s="28">
        <v>608933</v>
      </c>
      <c r="S29" s="28">
        <v>600251</v>
      </c>
      <c r="T29" s="28">
        <v>586417</v>
      </c>
      <c r="U29" s="22">
        <v>559383</v>
      </c>
      <c r="V29" s="28">
        <v>612647</v>
      </c>
      <c r="W29" s="28">
        <v>585895</v>
      </c>
      <c r="X29" s="28">
        <v>573409</v>
      </c>
      <c r="Y29" s="22">
        <v>610373</v>
      </c>
    </row>
    <row r="30" spans="1:25" ht="13.5">
      <c r="A30" s="2" t="s">
        <v>115</v>
      </c>
      <c r="B30" s="28">
        <v>3083</v>
      </c>
      <c r="C30" s="28"/>
      <c r="D30" s="28">
        <v>2500</v>
      </c>
      <c r="E30" s="22">
        <v>10000</v>
      </c>
      <c r="F30" s="28">
        <v>17500</v>
      </c>
      <c r="G30" s="28">
        <v>25000</v>
      </c>
      <c r="H30" s="28"/>
      <c r="I30" s="22"/>
      <c r="J30" s="28">
        <v>27495</v>
      </c>
      <c r="K30" s="28">
        <v>20000</v>
      </c>
      <c r="L30" s="28">
        <v>44660</v>
      </c>
      <c r="M30" s="22">
        <v>20000</v>
      </c>
      <c r="N30" s="28">
        <v>82000</v>
      </c>
      <c r="O30" s="28">
        <v>268000</v>
      </c>
      <c r="P30" s="28">
        <v>1542000</v>
      </c>
      <c r="Q30" s="22">
        <v>1592000</v>
      </c>
      <c r="R30" s="28">
        <v>1891000</v>
      </c>
      <c r="S30" s="28">
        <v>1720000</v>
      </c>
      <c r="T30" s="28">
        <v>1648850</v>
      </c>
      <c r="U30" s="22">
        <v>1458220</v>
      </c>
      <c r="V30" s="28">
        <v>1689050</v>
      </c>
      <c r="W30" s="28">
        <v>1656000</v>
      </c>
      <c r="X30" s="28">
        <v>1453000</v>
      </c>
      <c r="Y30" s="22">
        <v>1330000</v>
      </c>
    </row>
    <row r="31" spans="1:25" ht="13.5">
      <c r="A31" s="2" t="s">
        <v>116</v>
      </c>
      <c r="B31" s="28">
        <v>998308</v>
      </c>
      <c r="C31" s="28">
        <v>1008222</v>
      </c>
      <c r="D31" s="28">
        <v>1007236</v>
      </c>
      <c r="E31" s="22">
        <v>1015155</v>
      </c>
      <c r="F31" s="28">
        <v>1018964</v>
      </c>
      <c r="G31" s="28">
        <v>1043968</v>
      </c>
      <c r="H31" s="28">
        <v>1073959</v>
      </c>
      <c r="I31" s="22">
        <v>886303</v>
      </c>
      <c r="J31" s="28">
        <v>946543</v>
      </c>
      <c r="K31" s="28">
        <v>1014789</v>
      </c>
      <c r="L31" s="28">
        <v>1101247</v>
      </c>
      <c r="M31" s="22">
        <v>860572</v>
      </c>
      <c r="N31" s="28">
        <v>848084</v>
      </c>
      <c r="O31" s="28">
        <v>882011</v>
      </c>
      <c r="P31" s="28">
        <v>551766</v>
      </c>
      <c r="Q31" s="22">
        <v>583298</v>
      </c>
      <c r="R31" s="28">
        <v>610128</v>
      </c>
      <c r="S31" s="28">
        <v>567444</v>
      </c>
      <c r="T31" s="28">
        <v>630486</v>
      </c>
      <c r="U31" s="22">
        <v>559576</v>
      </c>
      <c r="V31" s="28">
        <v>645313</v>
      </c>
      <c r="W31" s="28">
        <v>575446</v>
      </c>
      <c r="X31" s="28">
        <v>650691</v>
      </c>
      <c r="Y31" s="22">
        <v>585836</v>
      </c>
    </row>
    <row r="32" spans="1:25" ht="13.5">
      <c r="A32" s="2" t="s">
        <v>117</v>
      </c>
      <c r="B32" s="28">
        <v>175496</v>
      </c>
      <c r="C32" s="28">
        <v>165971</v>
      </c>
      <c r="D32" s="28">
        <v>159214</v>
      </c>
      <c r="E32" s="22">
        <v>154232</v>
      </c>
      <c r="F32" s="28">
        <v>142922</v>
      </c>
      <c r="G32" s="28">
        <v>136999</v>
      </c>
      <c r="H32" s="28">
        <v>122384</v>
      </c>
      <c r="I32" s="22">
        <v>118124</v>
      </c>
      <c r="J32" s="28">
        <v>105843</v>
      </c>
      <c r="K32" s="28">
        <v>99370</v>
      </c>
      <c r="L32" s="28">
        <v>126115</v>
      </c>
      <c r="M32" s="22">
        <v>77955</v>
      </c>
      <c r="N32" s="28">
        <v>75834</v>
      </c>
      <c r="O32" s="28">
        <v>54371</v>
      </c>
      <c r="P32" s="28">
        <v>49966</v>
      </c>
      <c r="Q32" s="22">
        <v>46536</v>
      </c>
      <c r="R32" s="28">
        <v>45519</v>
      </c>
      <c r="S32" s="28">
        <v>36831</v>
      </c>
      <c r="T32" s="28">
        <v>36409</v>
      </c>
      <c r="U32" s="22">
        <v>27243</v>
      </c>
      <c r="V32" s="28"/>
      <c r="W32" s="28"/>
      <c r="X32" s="28"/>
      <c r="Y32" s="22"/>
    </row>
    <row r="33" spans="1:25" ht="13.5">
      <c r="A33" s="2" t="s">
        <v>118</v>
      </c>
      <c r="B33" s="28">
        <v>706649</v>
      </c>
      <c r="C33" s="28">
        <v>604564</v>
      </c>
      <c r="D33" s="28">
        <v>704546</v>
      </c>
      <c r="E33" s="22">
        <v>675189</v>
      </c>
      <c r="F33" s="28">
        <v>627139</v>
      </c>
      <c r="G33" s="28">
        <v>612301</v>
      </c>
      <c r="H33" s="28">
        <v>583411</v>
      </c>
      <c r="I33" s="22">
        <v>633560</v>
      </c>
      <c r="J33" s="28">
        <v>666932</v>
      </c>
      <c r="K33" s="28">
        <v>519441</v>
      </c>
      <c r="L33" s="28">
        <v>597245</v>
      </c>
      <c r="M33" s="22">
        <v>718215</v>
      </c>
      <c r="N33" s="28">
        <v>618682</v>
      </c>
      <c r="O33" s="28">
        <v>461214</v>
      </c>
      <c r="P33" s="28">
        <v>496850</v>
      </c>
      <c r="Q33" s="22">
        <v>529332</v>
      </c>
      <c r="R33" s="28">
        <v>489667</v>
      </c>
      <c r="S33" s="28">
        <v>462233</v>
      </c>
      <c r="T33" s="28">
        <v>527275</v>
      </c>
      <c r="U33" s="22">
        <v>478759</v>
      </c>
      <c r="V33" s="28">
        <v>543366</v>
      </c>
      <c r="W33" s="28">
        <v>514959</v>
      </c>
      <c r="X33" s="28">
        <v>564243</v>
      </c>
      <c r="Y33" s="22">
        <v>543549</v>
      </c>
    </row>
    <row r="34" spans="1:25" ht="13.5">
      <c r="A34" s="2" t="s">
        <v>120</v>
      </c>
      <c r="B34" s="28">
        <v>141447</v>
      </c>
      <c r="C34" s="28">
        <v>159385</v>
      </c>
      <c r="D34" s="28">
        <v>48189</v>
      </c>
      <c r="E34" s="22">
        <v>196841</v>
      </c>
      <c r="F34" s="28">
        <v>94466</v>
      </c>
      <c r="G34" s="28">
        <v>178919</v>
      </c>
      <c r="H34" s="28">
        <v>20904</v>
      </c>
      <c r="I34" s="22">
        <v>211829</v>
      </c>
      <c r="J34" s="28">
        <v>92606</v>
      </c>
      <c r="K34" s="28">
        <v>229668</v>
      </c>
      <c r="L34" s="28">
        <v>28712</v>
      </c>
      <c r="M34" s="22">
        <v>248011</v>
      </c>
      <c r="N34" s="28">
        <v>172524</v>
      </c>
      <c r="O34" s="28">
        <v>153440</v>
      </c>
      <c r="P34" s="28">
        <v>53010</v>
      </c>
      <c r="Q34" s="22">
        <v>176484</v>
      </c>
      <c r="R34" s="28">
        <v>38846</v>
      </c>
      <c r="S34" s="28">
        <v>25173</v>
      </c>
      <c r="T34" s="28">
        <v>15296</v>
      </c>
      <c r="U34" s="22">
        <v>108003</v>
      </c>
      <c r="V34" s="28">
        <v>14249</v>
      </c>
      <c r="W34" s="28">
        <v>34508</v>
      </c>
      <c r="X34" s="28">
        <v>16588</v>
      </c>
      <c r="Y34" s="22">
        <v>89861</v>
      </c>
    </row>
    <row r="35" spans="1:25" ht="13.5">
      <c r="A35" s="2" t="s">
        <v>124</v>
      </c>
      <c r="B35" s="28">
        <v>37520</v>
      </c>
      <c r="C35" s="28">
        <v>64679</v>
      </c>
      <c r="D35" s="28">
        <v>27531</v>
      </c>
      <c r="E35" s="22">
        <v>44164</v>
      </c>
      <c r="F35" s="28">
        <v>31302</v>
      </c>
      <c r="G35" s="28">
        <v>58567</v>
      </c>
      <c r="H35" s="28">
        <v>25895</v>
      </c>
      <c r="I35" s="22">
        <v>45303</v>
      </c>
      <c r="J35" s="28">
        <v>25891</v>
      </c>
      <c r="K35" s="28">
        <v>51158</v>
      </c>
      <c r="L35" s="28">
        <v>25502</v>
      </c>
      <c r="M35" s="22">
        <v>42837</v>
      </c>
      <c r="N35" s="28">
        <v>32372</v>
      </c>
      <c r="O35" s="28">
        <v>26068</v>
      </c>
      <c r="P35" s="28">
        <v>12557</v>
      </c>
      <c r="Q35" s="22">
        <v>18771</v>
      </c>
      <c r="R35" s="28">
        <v>20447</v>
      </c>
      <c r="S35" s="28">
        <v>29619</v>
      </c>
      <c r="T35" s="28">
        <v>11694</v>
      </c>
      <c r="U35" s="22">
        <v>19264</v>
      </c>
      <c r="V35" s="28">
        <v>19995</v>
      </c>
      <c r="W35" s="28">
        <v>27869</v>
      </c>
      <c r="X35" s="28">
        <v>12406</v>
      </c>
      <c r="Y35" s="22">
        <v>19394</v>
      </c>
    </row>
    <row r="36" spans="1:25" ht="13.5">
      <c r="A36" s="2" t="s">
        <v>264</v>
      </c>
      <c r="B36" s="28">
        <v>2237</v>
      </c>
      <c r="C36" s="28"/>
      <c r="D36" s="28"/>
      <c r="E36" s="22">
        <v>6642</v>
      </c>
      <c r="F36" s="28">
        <v>8556</v>
      </c>
      <c r="G36" s="28">
        <v>8438</v>
      </c>
      <c r="H36" s="28">
        <v>508</v>
      </c>
      <c r="I36" s="22">
        <v>4032</v>
      </c>
      <c r="J36" s="28">
        <v>10558</v>
      </c>
      <c r="K36" s="28">
        <v>5369</v>
      </c>
      <c r="L36" s="28"/>
      <c r="M36" s="22">
        <v>300</v>
      </c>
      <c r="N36" s="28">
        <v>3765</v>
      </c>
      <c r="O36" s="28">
        <v>1690</v>
      </c>
      <c r="P36" s="28">
        <v>2150</v>
      </c>
      <c r="Q36" s="22">
        <v>8316</v>
      </c>
      <c r="R36" s="28"/>
      <c r="S36" s="28"/>
      <c r="T36" s="28">
        <v>67919</v>
      </c>
      <c r="U36" s="22">
        <v>73265</v>
      </c>
      <c r="V36" s="28">
        <v>18247</v>
      </c>
      <c r="W36" s="28">
        <v>29596</v>
      </c>
      <c r="X36" s="28">
        <v>44146</v>
      </c>
      <c r="Y36" s="22">
        <v>61691</v>
      </c>
    </row>
    <row r="37" spans="1:25" ht="13.5">
      <c r="A37" s="2" t="s">
        <v>89</v>
      </c>
      <c r="B37" s="28">
        <v>345848</v>
      </c>
      <c r="C37" s="28">
        <v>247090</v>
      </c>
      <c r="D37" s="28">
        <v>451050</v>
      </c>
      <c r="E37" s="22">
        <v>329124</v>
      </c>
      <c r="F37" s="28">
        <v>334532</v>
      </c>
      <c r="G37" s="28">
        <v>300965</v>
      </c>
      <c r="H37" s="28">
        <v>375979</v>
      </c>
      <c r="I37" s="22">
        <v>413300</v>
      </c>
      <c r="J37" s="28">
        <v>274446</v>
      </c>
      <c r="K37" s="28">
        <v>240403</v>
      </c>
      <c r="L37" s="28">
        <v>276869</v>
      </c>
      <c r="M37" s="22">
        <v>181824</v>
      </c>
      <c r="N37" s="28">
        <v>185576</v>
      </c>
      <c r="O37" s="28">
        <v>191766</v>
      </c>
      <c r="P37" s="28">
        <v>246748</v>
      </c>
      <c r="Q37" s="22">
        <v>185234</v>
      </c>
      <c r="R37" s="28">
        <v>180341</v>
      </c>
      <c r="S37" s="28">
        <v>181304</v>
      </c>
      <c r="T37" s="28">
        <v>222848</v>
      </c>
      <c r="U37" s="22">
        <v>199345</v>
      </c>
      <c r="V37" s="28">
        <v>205510</v>
      </c>
      <c r="W37" s="28">
        <v>206492</v>
      </c>
      <c r="X37" s="28">
        <v>246265</v>
      </c>
      <c r="Y37" s="22">
        <v>197216</v>
      </c>
    </row>
    <row r="38" spans="1:25" ht="13.5">
      <c r="A38" s="2" t="s">
        <v>125</v>
      </c>
      <c r="B38" s="28">
        <v>3388201</v>
      </c>
      <c r="C38" s="28">
        <v>3043246</v>
      </c>
      <c r="D38" s="28">
        <v>3173501</v>
      </c>
      <c r="E38" s="22">
        <v>3304494</v>
      </c>
      <c r="F38" s="28">
        <v>3067093</v>
      </c>
      <c r="G38" s="28">
        <v>3158032</v>
      </c>
      <c r="H38" s="28">
        <v>2919580</v>
      </c>
      <c r="I38" s="22">
        <v>3116027</v>
      </c>
      <c r="J38" s="28">
        <v>2883516</v>
      </c>
      <c r="K38" s="28">
        <v>2840870</v>
      </c>
      <c r="L38" s="28">
        <v>2854318</v>
      </c>
      <c r="M38" s="22">
        <v>2805958</v>
      </c>
      <c r="N38" s="28">
        <v>2675662</v>
      </c>
      <c r="O38" s="28">
        <v>2616032</v>
      </c>
      <c r="P38" s="28">
        <v>3535815</v>
      </c>
      <c r="Q38" s="22">
        <v>3794245</v>
      </c>
      <c r="R38" s="28">
        <v>3914928</v>
      </c>
      <c r="S38" s="28">
        <v>3622857</v>
      </c>
      <c r="T38" s="28">
        <v>3747197</v>
      </c>
      <c r="U38" s="22">
        <v>3483061</v>
      </c>
      <c r="V38" s="28">
        <v>3748380</v>
      </c>
      <c r="W38" s="28">
        <v>3630768</v>
      </c>
      <c r="X38" s="28">
        <v>3560751</v>
      </c>
      <c r="Y38" s="22">
        <v>3437922</v>
      </c>
    </row>
    <row r="39" spans="1:25" ht="13.5">
      <c r="A39" s="2" t="s">
        <v>126</v>
      </c>
      <c r="B39" s="28">
        <v>1328200</v>
      </c>
      <c r="C39" s="28">
        <v>1577152</v>
      </c>
      <c r="D39" s="28">
        <v>1805454</v>
      </c>
      <c r="E39" s="22">
        <v>2051856</v>
      </c>
      <c r="F39" s="28">
        <v>2300758</v>
      </c>
      <c r="G39" s="28">
        <v>2555621</v>
      </c>
      <c r="H39" s="28">
        <v>2811679</v>
      </c>
      <c r="I39" s="22">
        <v>2051210</v>
      </c>
      <c r="J39" s="28">
        <v>2243682</v>
      </c>
      <c r="K39" s="28">
        <v>2461239</v>
      </c>
      <c r="L39" s="28">
        <v>2705046</v>
      </c>
      <c r="M39" s="22">
        <v>1689062</v>
      </c>
      <c r="N39" s="28">
        <v>1543990</v>
      </c>
      <c r="O39" s="28">
        <v>1741062</v>
      </c>
      <c r="P39" s="28">
        <v>476888</v>
      </c>
      <c r="Q39" s="22">
        <v>609552</v>
      </c>
      <c r="R39" s="28">
        <v>667642</v>
      </c>
      <c r="S39" s="28">
        <v>570399</v>
      </c>
      <c r="T39" s="28">
        <v>679692</v>
      </c>
      <c r="U39" s="22">
        <v>500284</v>
      </c>
      <c r="V39" s="28">
        <v>620798</v>
      </c>
      <c r="W39" s="28">
        <v>395620</v>
      </c>
      <c r="X39" s="28">
        <v>500472</v>
      </c>
      <c r="Y39" s="22">
        <v>344844</v>
      </c>
    </row>
    <row r="40" spans="1:25" ht="13.5">
      <c r="A40" s="2" t="s">
        <v>117</v>
      </c>
      <c r="B40" s="28">
        <v>402771</v>
      </c>
      <c r="C40" s="28">
        <v>386307</v>
      </c>
      <c r="D40" s="28">
        <v>373898</v>
      </c>
      <c r="E40" s="22">
        <v>364674</v>
      </c>
      <c r="F40" s="28">
        <v>326680</v>
      </c>
      <c r="G40" s="28">
        <v>310091</v>
      </c>
      <c r="H40" s="28">
        <v>264689</v>
      </c>
      <c r="I40" s="22">
        <v>271715</v>
      </c>
      <c r="J40" s="28">
        <v>252452</v>
      </c>
      <c r="K40" s="28">
        <v>253270</v>
      </c>
      <c r="L40" s="28">
        <v>348815</v>
      </c>
      <c r="M40" s="22">
        <v>190581</v>
      </c>
      <c r="N40" s="28">
        <v>203294</v>
      </c>
      <c r="O40" s="28">
        <v>131459</v>
      </c>
      <c r="P40" s="28">
        <v>127016</v>
      </c>
      <c r="Q40" s="22">
        <v>127250</v>
      </c>
      <c r="R40" s="28">
        <v>135267</v>
      </c>
      <c r="S40" s="28">
        <v>119030</v>
      </c>
      <c r="T40" s="28">
        <v>125232</v>
      </c>
      <c r="U40" s="22">
        <v>92552</v>
      </c>
      <c r="V40" s="28"/>
      <c r="W40" s="28"/>
      <c r="X40" s="28"/>
      <c r="Y40" s="22"/>
    </row>
    <row r="41" spans="1:25" ht="13.5">
      <c r="A41" s="2" t="s">
        <v>128</v>
      </c>
      <c r="B41" s="28">
        <v>218790</v>
      </c>
      <c r="C41" s="28">
        <v>211151</v>
      </c>
      <c r="D41" s="28">
        <v>204584</v>
      </c>
      <c r="E41" s="22">
        <v>200404</v>
      </c>
      <c r="F41" s="28">
        <v>192624</v>
      </c>
      <c r="G41" s="28">
        <v>187288</v>
      </c>
      <c r="H41" s="28">
        <v>179099</v>
      </c>
      <c r="I41" s="22">
        <v>188236</v>
      </c>
      <c r="J41" s="28">
        <v>189322</v>
      </c>
      <c r="K41" s="28">
        <v>183088</v>
      </c>
      <c r="L41" s="28">
        <v>182037</v>
      </c>
      <c r="M41" s="22">
        <v>183815</v>
      </c>
      <c r="N41" s="28">
        <v>177619</v>
      </c>
      <c r="O41" s="28">
        <v>173302</v>
      </c>
      <c r="P41" s="28">
        <v>165739</v>
      </c>
      <c r="Q41" s="22">
        <v>162242</v>
      </c>
      <c r="R41" s="28">
        <v>157305</v>
      </c>
      <c r="S41" s="28">
        <v>151467</v>
      </c>
      <c r="T41" s="28">
        <v>144399</v>
      </c>
      <c r="U41" s="22">
        <v>142484</v>
      </c>
      <c r="V41" s="28">
        <v>136822</v>
      </c>
      <c r="W41" s="28">
        <v>131469</v>
      </c>
      <c r="X41" s="28">
        <v>129137</v>
      </c>
      <c r="Y41" s="22">
        <v>125521</v>
      </c>
    </row>
    <row r="42" spans="1:25" ht="13.5">
      <c r="A42" s="2" t="s">
        <v>127</v>
      </c>
      <c r="B42" s="28">
        <v>304754</v>
      </c>
      <c r="C42" s="28">
        <v>294210</v>
      </c>
      <c r="D42" s="28">
        <v>290845</v>
      </c>
      <c r="E42" s="22">
        <v>282742</v>
      </c>
      <c r="F42" s="28">
        <v>272206</v>
      </c>
      <c r="G42" s="28">
        <v>265058</v>
      </c>
      <c r="H42" s="28">
        <v>277285</v>
      </c>
      <c r="I42" s="22">
        <v>271473</v>
      </c>
      <c r="J42" s="28">
        <v>265551</v>
      </c>
      <c r="K42" s="28">
        <v>253590</v>
      </c>
      <c r="L42" s="28">
        <v>251553</v>
      </c>
      <c r="M42" s="22">
        <v>240025</v>
      </c>
      <c r="N42" s="28">
        <v>231545</v>
      </c>
      <c r="O42" s="28">
        <v>229733</v>
      </c>
      <c r="P42" s="28">
        <v>222155</v>
      </c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2" t="s">
        <v>89</v>
      </c>
      <c r="B43" s="28">
        <v>419564</v>
      </c>
      <c r="C43" s="28">
        <v>411667</v>
      </c>
      <c r="D43" s="28">
        <v>398993</v>
      </c>
      <c r="E43" s="22">
        <v>387128</v>
      </c>
      <c r="F43" s="28">
        <v>371885</v>
      </c>
      <c r="G43" s="28">
        <v>367650</v>
      </c>
      <c r="H43" s="28">
        <v>352309</v>
      </c>
      <c r="I43" s="22">
        <v>351811</v>
      </c>
      <c r="J43" s="28">
        <v>341558</v>
      </c>
      <c r="K43" s="28">
        <v>340429</v>
      </c>
      <c r="L43" s="28">
        <v>328940</v>
      </c>
      <c r="M43" s="22">
        <v>317874</v>
      </c>
      <c r="N43" s="28">
        <v>322290</v>
      </c>
      <c r="O43" s="28">
        <v>300507</v>
      </c>
      <c r="P43" s="28">
        <v>300726</v>
      </c>
      <c r="Q43" s="22">
        <v>294880</v>
      </c>
      <c r="R43" s="28">
        <v>288212</v>
      </c>
      <c r="S43" s="28">
        <v>283919</v>
      </c>
      <c r="T43" s="28">
        <v>279857</v>
      </c>
      <c r="U43" s="22">
        <v>260659</v>
      </c>
      <c r="V43" s="28">
        <v>312796</v>
      </c>
      <c r="W43" s="28">
        <v>299618</v>
      </c>
      <c r="X43" s="28">
        <v>251524</v>
      </c>
      <c r="Y43" s="22">
        <v>253824</v>
      </c>
    </row>
    <row r="44" spans="1:25" ht="13.5">
      <c r="A44" s="2" t="s">
        <v>129</v>
      </c>
      <c r="B44" s="28">
        <v>2674080</v>
      </c>
      <c r="C44" s="28">
        <v>2880490</v>
      </c>
      <c r="D44" s="28">
        <v>3073775</v>
      </c>
      <c r="E44" s="22">
        <v>3286806</v>
      </c>
      <c r="F44" s="28">
        <v>3464154</v>
      </c>
      <c r="G44" s="28">
        <v>3685711</v>
      </c>
      <c r="H44" s="28">
        <v>3885063</v>
      </c>
      <c r="I44" s="22">
        <v>3134447</v>
      </c>
      <c r="J44" s="28">
        <v>3292567</v>
      </c>
      <c r="K44" s="28">
        <v>3491619</v>
      </c>
      <c r="L44" s="28">
        <v>3816393</v>
      </c>
      <c r="M44" s="22">
        <v>2621359</v>
      </c>
      <c r="N44" s="28">
        <v>2478740</v>
      </c>
      <c r="O44" s="28">
        <v>2576065</v>
      </c>
      <c r="P44" s="28">
        <v>1292525</v>
      </c>
      <c r="Q44" s="22">
        <v>1196301</v>
      </c>
      <c r="R44" s="28">
        <v>1248428</v>
      </c>
      <c r="S44" s="28">
        <v>1124817</v>
      </c>
      <c r="T44" s="28">
        <v>1229182</v>
      </c>
      <c r="U44" s="22">
        <v>1005234</v>
      </c>
      <c r="V44" s="28">
        <v>1087622</v>
      </c>
      <c r="W44" s="28">
        <v>845061</v>
      </c>
      <c r="X44" s="28">
        <v>900634</v>
      </c>
      <c r="Y44" s="22">
        <v>738467</v>
      </c>
    </row>
    <row r="45" spans="1:25" ht="14.25" thickBot="1">
      <c r="A45" s="5" t="s">
        <v>130</v>
      </c>
      <c r="B45" s="29">
        <v>6062281</v>
      </c>
      <c r="C45" s="29">
        <v>5923736</v>
      </c>
      <c r="D45" s="29">
        <v>6247277</v>
      </c>
      <c r="E45" s="23">
        <v>6591300</v>
      </c>
      <c r="F45" s="29">
        <v>6531248</v>
      </c>
      <c r="G45" s="29">
        <v>6843743</v>
      </c>
      <c r="H45" s="29">
        <v>6804643</v>
      </c>
      <c r="I45" s="23">
        <v>6250475</v>
      </c>
      <c r="J45" s="29">
        <v>6176084</v>
      </c>
      <c r="K45" s="29">
        <v>6332489</v>
      </c>
      <c r="L45" s="29">
        <v>6670711</v>
      </c>
      <c r="M45" s="23">
        <v>5427318</v>
      </c>
      <c r="N45" s="29">
        <v>5154402</v>
      </c>
      <c r="O45" s="29">
        <v>5192097</v>
      </c>
      <c r="P45" s="29">
        <v>4828340</v>
      </c>
      <c r="Q45" s="23">
        <v>4990546</v>
      </c>
      <c r="R45" s="29">
        <v>5163357</v>
      </c>
      <c r="S45" s="29">
        <v>4747675</v>
      </c>
      <c r="T45" s="29">
        <v>4976380</v>
      </c>
      <c r="U45" s="23">
        <v>4488296</v>
      </c>
      <c r="V45" s="29">
        <v>4836003</v>
      </c>
      <c r="W45" s="29">
        <v>4475829</v>
      </c>
      <c r="X45" s="29">
        <v>4461386</v>
      </c>
      <c r="Y45" s="23">
        <v>4176389</v>
      </c>
    </row>
    <row r="46" spans="1:25" ht="14.25" thickTop="1">
      <c r="A46" s="2" t="s">
        <v>131</v>
      </c>
      <c r="B46" s="28">
        <v>1465024</v>
      </c>
      <c r="C46" s="28">
        <v>1465024</v>
      </c>
      <c r="D46" s="28">
        <v>1465024</v>
      </c>
      <c r="E46" s="22">
        <v>1465024</v>
      </c>
      <c r="F46" s="28">
        <v>724012</v>
      </c>
      <c r="G46" s="28">
        <v>724012</v>
      </c>
      <c r="H46" s="28">
        <v>724012</v>
      </c>
      <c r="I46" s="22">
        <v>724012</v>
      </c>
      <c r="J46" s="28">
        <v>724012</v>
      </c>
      <c r="K46" s="28">
        <v>724012</v>
      </c>
      <c r="L46" s="28">
        <v>724012</v>
      </c>
      <c r="M46" s="22">
        <v>724012</v>
      </c>
      <c r="N46" s="28">
        <v>724012</v>
      </c>
      <c r="O46" s="28">
        <v>724012</v>
      </c>
      <c r="P46" s="28">
        <v>724012</v>
      </c>
      <c r="Q46" s="22">
        <v>724012</v>
      </c>
      <c r="R46" s="28">
        <v>467200</v>
      </c>
      <c r="S46" s="28">
        <v>467200</v>
      </c>
      <c r="T46" s="28">
        <v>467200</v>
      </c>
      <c r="U46" s="22">
        <v>467200</v>
      </c>
      <c r="V46" s="28">
        <v>467200</v>
      </c>
      <c r="W46" s="28">
        <v>467200</v>
      </c>
      <c r="X46" s="28">
        <v>467200</v>
      </c>
      <c r="Y46" s="22">
        <v>467200</v>
      </c>
    </row>
    <row r="47" spans="1:25" ht="13.5">
      <c r="A47" s="2" t="s">
        <v>133</v>
      </c>
      <c r="B47" s="28">
        <v>1383224</v>
      </c>
      <c r="C47" s="28">
        <v>1383224</v>
      </c>
      <c r="D47" s="28">
        <v>1383224</v>
      </c>
      <c r="E47" s="22">
        <v>1383224</v>
      </c>
      <c r="F47" s="28">
        <v>642212</v>
      </c>
      <c r="G47" s="28">
        <v>642212</v>
      </c>
      <c r="H47" s="28">
        <v>642212</v>
      </c>
      <c r="I47" s="22">
        <v>642212</v>
      </c>
      <c r="J47" s="28">
        <v>642212</v>
      </c>
      <c r="K47" s="28">
        <v>642212</v>
      </c>
      <c r="L47" s="28">
        <v>642212</v>
      </c>
      <c r="M47" s="22">
        <v>642212</v>
      </c>
      <c r="N47" s="28">
        <v>642212</v>
      </c>
      <c r="O47" s="28">
        <v>642212</v>
      </c>
      <c r="P47" s="28">
        <v>642212</v>
      </c>
      <c r="Q47" s="22">
        <v>642212</v>
      </c>
      <c r="R47" s="28">
        <v>385400</v>
      </c>
      <c r="S47" s="28">
        <v>385400</v>
      </c>
      <c r="T47" s="28">
        <v>385400</v>
      </c>
      <c r="U47" s="22">
        <v>385400</v>
      </c>
      <c r="V47" s="28">
        <v>385400</v>
      </c>
      <c r="W47" s="28">
        <v>385400</v>
      </c>
      <c r="X47" s="28">
        <v>385400</v>
      </c>
      <c r="Y47" s="22">
        <v>385400</v>
      </c>
    </row>
    <row r="48" spans="1:25" ht="13.5">
      <c r="A48" s="2" t="s">
        <v>136</v>
      </c>
      <c r="B48" s="28">
        <v>1093529</v>
      </c>
      <c r="C48" s="28">
        <v>1099391</v>
      </c>
      <c r="D48" s="28">
        <v>1105745</v>
      </c>
      <c r="E48" s="22">
        <v>1293589</v>
      </c>
      <c r="F48" s="28">
        <v>1248214</v>
      </c>
      <c r="G48" s="28">
        <v>1230089</v>
      </c>
      <c r="H48" s="28">
        <v>1062026</v>
      </c>
      <c r="I48" s="22">
        <v>1210043</v>
      </c>
      <c r="J48" s="28">
        <v>1231093</v>
      </c>
      <c r="K48" s="28">
        <v>1304342</v>
      </c>
      <c r="L48" s="28">
        <v>985633</v>
      </c>
      <c r="M48" s="22">
        <v>1119207</v>
      </c>
      <c r="N48" s="28">
        <v>1070758</v>
      </c>
      <c r="O48" s="28">
        <v>978716</v>
      </c>
      <c r="P48" s="28">
        <v>921374</v>
      </c>
      <c r="Q48" s="22">
        <v>1074187</v>
      </c>
      <c r="R48" s="28">
        <v>1071898</v>
      </c>
      <c r="S48" s="28">
        <v>1045569</v>
      </c>
      <c r="T48" s="28">
        <v>1012868</v>
      </c>
      <c r="U48" s="22">
        <v>1130878</v>
      </c>
      <c r="V48" s="28">
        <v>1130663</v>
      </c>
      <c r="W48" s="28">
        <v>1126841</v>
      </c>
      <c r="X48" s="28">
        <v>1097447</v>
      </c>
      <c r="Y48" s="22">
        <v>1205840</v>
      </c>
    </row>
    <row r="49" spans="1:25" ht="13.5">
      <c r="A49" s="2" t="s">
        <v>137</v>
      </c>
      <c r="B49" s="28">
        <v>-121</v>
      </c>
      <c r="C49" s="28">
        <v>-121</v>
      </c>
      <c r="D49" s="28">
        <v>-121</v>
      </c>
      <c r="E49" s="22">
        <v>-121</v>
      </c>
      <c r="F49" s="28">
        <v>-121</v>
      </c>
      <c r="G49" s="28">
        <v>-121</v>
      </c>
      <c r="H49" s="28">
        <v>-121</v>
      </c>
      <c r="I49" s="22">
        <v>-121</v>
      </c>
      <c r="J49" s="28">
        <v>-60</v>
      </c>
      <c r="K49" s="28">
        <v>-60</v>
      </c>
      <c r="L49" s="28">
        <v>-60</v>
      </c>
      <c r="M49" s="22">
        <v>-60</v>
      </c>
      <c r="N49" s="28">
        <v>-60</v>
      </c>
      <c r="O49" s="28">
        <v>-60</v>
      </c>
      <c r="P49" s="28"/>
      <c r="Q49" s="22"/>
      <c r="R49" s="28"/>
      <c r="S49" s="28"/>
      <c r="T49" s="28"/>
      <c r="U49" s="22"/>
      <c r="V49" s="28"/>
      <c r="W49" s="28"/>
      <c r="X49" s="28"/>
      <c r="Y49" s="22"/>
    </row>
    <row r="50" spans="1:25" ht="13.5">
      <c r="A50" s="2" t="s">
        <v>138</v>
      </c>
      <c r="B50" s="28">
        <v>3941656</v>
      </c>
      <c r="C50" s="28">
        <v>3947518</v>
      </c>
      <c r="D50" s="28">
        <v>3953872</v>
      </c>
      <c r="E50" s="22">
        <v>4141716</v>
      </c>
      <c r="F50" s="28">
        <v>2614318</v>
      </c>
      <c r="G50" s="28">
        <v>2596192</v>
      </c>
      <c r="H50" s="28">
        <v>2428130</v>
      </c>
      <c r="I50" s="22">
        <v>2576147</v>
      </c>
      <c r="J50" s="28">
        <v>2597258</v>
      </c>
      <c r="K50" s="28">
        <v>2670507</v>
      </c>
      <c r="L50" s="28">
        <v>2351798</v>
      </c>
      <c r="M50" s="22">
        <v>2485371</v>
      </c>
      <c r="N50" s="28">
        <v>2436922</v>
      </c>
      <c r="O50" s="28">
        <v>2344881</v>
      </c>
      <c r="P50" s="28">
        <v>2287599</v>
      </c>
      <c r="Q50" s="22">
        <v>2440412</v>
      </c>
      <c r="R50" s="28">
        <v>1924498</v>
      </c>
      <c r="S50" s="28">
        <v>1898169</v>
      </c>
      <c r="T50" s="28">
        <v>1865468</v>
      </c>
      <c r="U50" s="22">
        <v>1983478</v>
      </c>
      <c r="V50" s="28">
        <v>1983263</v>
      </c>
      <c r="W50" s="28">
        <v>1979441</v>
      </c>
      <c r="X50" s="28">
        <v>1950047</v>
      </c>
      <c r="Y50" s="22">
        <v>2058440</v>
      </c>
    </row>
    <row r="51" spans="1:25" ht="13.5">
      <c r="A51" s="2" t="s">
        <v>139</v>
      </c>
      <c r="B51" s="28">
        <v>11305</v>
      </c>
      <c r="C51" s="28">
        <v>7192</v>
      </c>
      <c r="D51" s="28">
        <v>7810</v>
      </c>
      <c r="E51" s="22">
        <v>8825</v>
      </c>
      <c r="F51" s="28">
        <v>5559</v>
      </c>
      <c r="G51" s="28">
        <v>4864</v>
      </c>
      <c r="H51" s="28">
        <v>4415</v>
      </c>
      <c r="I51" s="22">
        <v>4969</v>
      </c>
      <c r="J51" s="28">
        <v>2451</v>
      </c>
      <c r="K51" s="28">
        <v>1019</v>
      </c>
      <c r="L51" s="28">
        <v>374</v>
      </c>
      <c r="M51" s="22">
        <v>1013</v>
      </c>
      <c r="N51" s="28">
        <v>-45</v>
      </c>
      <c r="O51" s="28">
        <v>-488</v>
      </c>
      <c r="P51" s="28">
        <v>-217</v>
      </c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2" t="s">
        <v>0</v>
      </c>
      <c r="B52" s="28">
        <v>42611</v>
      </c>
      <c r="C52" s="28">
        <v>56585</v>
      </c>
      <c r="D52" s="28">
        <v>31091</v>
      </c>
      <c r="E52" s="22">
        <v>-4133</v>
      </c>
      <c r="F52" s="28">
        <v>-41126</v>
      </c>
      <c r="G52" s="28">
        <v>-24037</v>
      </c>
      <c r="H52" s="28">
        <v>-49845</v>
      </c>
      <c r="I52" s="22">
        <v>-88366</v>
      </c>
      <c r="J52" s="28">
        <v>-99404</v>
      </c>
      <c r="K52" s="28">
        <v>-56800</v>
      </c>
      <c r="L52" s="28">
        <v>-77928</v>
      </c>
      <c r="M52" s="22">
        <v>-103153</v>
      </c>
      <c r="N52" s="28">
        <v>-98382</v>
      </c>
      <c r="O52" s="28">
        <v>-93655</v>
      </c>
      <c r="P52" s="28">
        <v>-61597</v>
      </c>
      <c r="Q52" s="22">
        <v>-81875</v>
      </c>
      <c r="R52" s="28">
        <v>-88986</v>
      </c>
      <c r="S52" s="28">
        <v>-74211</v>
      </c>
      <c r="T52" s="28">
        <v>-77699</v>
      </c>
      <c r="U52" s="22">
        <v>-106783</v>
      </c>
      <c r="V52" s="28">
        <v>-46054</v>
      </c>
      <c r="W52" s="28">
        <v>-23741</v>
      </c>
      <c r="X52" s="28">
        <v>-69099</v>
      </c>
      <c r="Y52" s="22">
        <v>26413</v>
      </c>
    </row>
    <row r="53" spans="1:25" ht="13.5">
      <c r="A53" s="2" t="s">
        <v>140</v>
      </c>
      <c r="B53" s="28">
        <v>53916</v>
      </c>
      <c r="C53" s="28">
        <v>63778</v>
      </c>
      <c r="D53" s="28">
        <v>38902</v>
      </c>
      <c r="E53" s="22">
        <v>4691</v>
      </c>
      <c r="F53" s="28">
        <v>-35566</v>
      </c>
      <c r="G53" s="28">
        <v>-19172</v>
      </c>
      <c r="H53" s="28">
        <v>-45429</v>
      </c>
      <c r="I53" s="22">
        <v>-83396</v>
      </c>
      <c r="J53" s="28">
        <v>-96953</v>
      </c>
      <c r="K53" s="28">
        <v>-55780</v>
      </c>
      <c r="L53" s="28">
        <v>-77553</v>
      </c>
      <c r="M53" s="22">
        <v>-102140</v>
      </c>
      <c r="N53" s="28">
        <v>-98428</v>
      </c>
      <c r="O53" s="28">
        <v>-94144</v>
      </c>
      <c r="P53" s="28">
        <v>-61814</v>
      </c>
      <c r="Q53" s="22">
        <v>-81875</v>
      </c>
      <c r="R53" s="28">
        <v>-88986</v>
      </c>
      <c r="S53" s="28">
        <v>-74211</v>
      </c>
      <c r="T53" s="28">
        <v>-77699</v>
      </c>
      <c r="U53" s="22">
        <v>-106783</v>
      </c>
      <c r="V53" s="28">
        <v>-46054</v>
      </c>
      <c r="W53" s="28">
        <v>-23741</v>
      </c>
      <c r="X53" s="28">
        <v>-69099</v>
      </c>
      <c r="Y53" s="22">
        <v>26413</v>
      </c>
    </row>
    <row r="54" spans="1:25" ht="13.5">
      <c r="A54" s="6" t="s">
        <v>141</v>
      </c>
      <c r="B54" s="28">
        <v>1163</v>
      </c>
      <c r="C54" s="28">
        <v>980</v>
      </c>
      <c r="D54" s="28">
        <v>796</v>
      </c>
      <c r="E54" s="22">
        <v>612</v>
      </c>
      <c r="F54" s="28">
        <v>428</v>
      </c>
      <c r="G54" s="28">
        <v>245</v>
      </c>
      <c r="H54" s="28">
        <v>61</v>
      </c>
      <c r="I54" s="22"/>
      <c r="J54" s="28"/>
      <c r="K54" s="28"/>
      <c r="L54" s="28"/>
      <c r="M54" s="22"/>
      <c r="N54" s="28"/>
      <c r="O54" s="28"/>
      <c r="P54" s="28"/>
      <c r="Q54" s="22"/>
      <c r="R54" s="28"/>
      <c r="S54" s="28"/>
      <c r="T54" s="28"/>
      <c r="U54" s="22"/>
      <c r="V54" s="28"/>
      <c r="W54" s="28"/>
      <c r="X54" s="28"/>
      <c r="Y54" s="22"/>
    </row>
    <row r="55" spans="1:25" ht="13.5">
      <c r="A55" s="6" t="s">
        <v>1</v>
      </c>
      <c r="B55" s="28">
        <v>22063</v>
      </c>
      <c r="C55" s="28">
        <v>19342</v>
      </c>
      <c r="D55" s="28">
        <v>18937</v>
      </c>
      <c r="E55" s="22">
        <v>9118</v>
      </c>
      <c r="F55" s="28">
        <v>6251</v>
      </c>
      <c r="G55" s="28">
        <v>4570</v>
      </c>
      <c r="H55" s="28">
        <v>5289</v>
      </c>
      <c r="I55" s="22"/>
      <c r="J55" s="28">
        <v>3634</v>
      </c>
      <c r="K55" s="28"/>
      <c r="L55" s="28">
        <v>257639</v>
      </c>
      <c r="M55" s="22">
        <v>261300</v>
      </c>
      <c r="N55" s="28">
        <v>272864</v>
      </c>
      <c r="O55" s="28">
        <v>261396</v>
      </c>
      <c r="P55" s="28">
        <v>278314</v>
      </c>
      <c r="Q55" s="22">
        <v>264611</v>
      </c>
      <c r="R55" s="28">
        <v>276345</v>
      </c>
      <c r="S55" s="28">
        <v>242398</v>
      </c>
      <c r="T55" s="28">
        <v>238685</v>
      </c>
      <c r="U55" s="22">
        <v>225700</v>
      </c>
      <c r="V55" s="28">
        <v>272832</v>
      </c>
      <c r="W55" s="28">
        <v>285585</v>
      </c>
      <c r="X55" s="28">
        <v>309098</v>
      </c>
      <c r="Y55" s="22">
        <v>335692</v>
      </c>
    </row>
    <row r="56" spans="1:25" ht="13.5">
      <c r="A56" s="6" t="s">
        <v>142</v>
      </c>
      <c r="B56" s="28">
        <v>4018800</v>
      </c>
      <c r="C56" s="28">
        <v>4031619</v>
      </c>
      <c r="D56" s="28">
        <v>4012508</v>
      </c>
      <c r="E56" s="22">
        <v>4156138</v>
      </c>
      <c r="F56" s="28">
        <v>2585431</v>
      </c>
      <c r="G56" s="28">
        <v>2581835</v>
      </c>
      <c r="H56" s="28">
        <v>2388051</v>
      </c>
      <c r="I56" s="22">
        <v>2492750</v>
      </c>
      <c r="J56" s="28">
        <v>2503939</v>
      </c>
      <c r="K56" s="28">
        <v>2614726</v>
      </c>
      <c r="L56" s="28">
        <v>2531884</v>
      </c>
      <c r="M56" s="22">
        <v>2644531</v>
      </c>
      <c r="N56" s="28">
        <v>2611359</v>
      </c>
      <c r="O56" s="28">
        <v>2512132</v>
      </c>
      <c r="P56" s="28">
        <v>2504100</v>
      </c>
      <c r="Q56" s="22">
        <v>2623147</v>
      </c>
      <c r="R56" s="28">
        <v>2111857</v>
      </c>
      <c r="S56" s="28">
        <v>2066356</v>
      </c>
      <c r="T56" s="28">
        <v>2026453</v>
      </c>
      <c r="U56" s="22">
        <v>2102395</v>
      </c>
      <c r="V56" s="28">
        <v>2210041</v>
      </c>
      <c r="W56" s="28">
        <v>2241285</v>
      </c>
      <c r="X56" s="28">
        <v>2190045</v>
      </c>
      <c r="Y56" s="22">
        <v>2420546</v>
      </c>
    </row>
    <row r="57" spans="1:25" ht="14.25" thickBot="1">
      <c r="A57" s="7" t="s">
        <v>143</v>
      </c>
      <c r="B57" s="28">
        <v>10081082</v>
      </c>
      <c r="C57" s="28">
        <v>9955356</v>
      </c>
      <c r="D57" s="28">
        <v>10259785</v>
      </c>
      <c r="E57" s="22">
        <v>10747439</v>
      </c>
      <c r="F57" s="28">
        <v>9116679</v>
      </c>
      <c r="G57" s="28">
        <v>9425578</v>
      </c>
      <c r="H57" s="28">
        <v>9192694</v>
      </c>
      <c r="I57" s="22">
        <v>8743225</v>
      </c>
      <c r="J57" s="28">
        <v>8680023</v>
      </c>
      <c r="K57" s="28">
        <v>8947215</v>
      </c>
      <c r="L57" s="28">
        <v>9202595</v>
      </c>
      <c r="M57" s="22">
        <v>8071849</v>
      </c>
      <c r="N57" s="28">
        <v>7765762</v>
      </c>
      <c r="O57" s="28">
        <v>7704230</v>
      </c>
      <c r="P57" s="28">
        <v>7332441</v>
      </c>
      <c r="Q57" s="22">
        <v>7613694</v>
      </c>
      <c r="R57" s="28">
        <v>7275214</v>
      </c>
      <c r="S57" s="28">
        <v>6814031</v>
      </c>
      <c r="T57" s="28">
        <v>7002834</v>
      </c>
      <c r="U57" s="22">
        <v>6590691</v>
      </c>
      <c r="V57" s="28">
        <v>7046045</v>
      </c>
      <c r="W57" s="28">
        <v>6717115</v>
      </c>
      <c r="X57" s="28">
        <v>6651432</v>
      </c>
      <c r="Y57" s="22">
        <v>6596936</v>
      </c>
    </row>
    <row r="58" spans="1:25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60" ht="13.5">
      <c r="A60" s="20" t="s">
        <v>148</v>
      </c>
    </row>
    <row r="61" ht="13.5">
      <c r="A61" s="20" t="s">
        <v>149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8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144</v>
      </c>
      <c r="B2" s="14">
        <v>2705</v>
      </c>
      <c r="C2" s="14"/>
      <c r="D2" s="14"/>
      <c r="E2" s="14"/>
      <c r="F2" s="14"/>
      <c r="G2" s="14"/>
    </row>
    <row r="3" spans="1:7" ht="14.25" thickBot="1">
      <c r="A3" s="11" t="s">
        <v>145</v>
      </c>
      <c r="B3" s="1" t="s">
        <v>146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HYPERLINK("http://www.kabupro.jp/mark/20130626/S000DP7O.htm","有価証券報告書")</f>
        <v>有価証券報告書</v>
      </c>
      <c r="C4" s="15" t="str">
        <f>HYPERLINK("http://www.kabupro.jp/mark/20130626/S000DP7O.htm","有価証券報告書")</f>
        <v>有価証券報告書</v>
      </c>
      <c r="D4" s="15" t="str">
        <f>HYPERLINK("http://www.kabupro.jp/mark/20120627/S000B4YG.htm","有価証券報告書")</f>
        <v>有価証券報告書</v>
      </c>
      <c r="E4" s="15" t="str">
        <f>HYPERLINK("http://www.kabupro.jp/mark/20110627/S0008NSV.htm","有価証券報告書")</f>
        <v>有価証券報告書</v>
      </c>
      <c r="F4" s="15" t="str">
        <f>HYPERLINK("http://www.kabupro.jp/mark/20100628/S00062BI.htm","有価証券報告書")</f>
        <v>有価証券報告書</v>
      </c>
      <c r="G4" s="15" t="str">
        <f>HYPERLINK("http://www.kabupro.jp/mark/20090626/S0003J5G.htm","有価証券報告書")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5" thickBot="1" thickTop="1">
      <c r="A6" s="10" t="s">
        <v>64</v>
      </c>
      <c r="B6" s="18" t="s">
        <v>221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 t="s">
        <v>150</v>
      </c>
      <c r="C8" s="17" t="s">
        <v>151</v>
      </c>
      <c r="D8" s="17" t="s">
        <v>152</v>
      </c>
      <c r="E8" s="17" t="s">
        <v>153</v>
      </c>
      <c r="F8" s="17" t="s">
        <v>154</v>
      </c>
      <c r="G8" s="17" t="s">
        <v>155</v>
      </c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4.25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26" t="s">
        <v>156</v>
      </c>
      <c r="B11" s="21"/>
      <c r="C11" s="21">
        <v>2845823</v>
      </c>
      <c r="D11" s="21">
        <v>10981176</v>
      </c>
      <c r="E11" s="21">
        <v>11298973</v>
      </c>
      <c r="F11" s="21">
        <v>12479233</v>
      </c>
      <c r="G11" s="21">
        <v>12819390</v>
      </c>
    </row>
    <row r="12" spans="1:7" ht="13.5">
      <c r="A12" s="6" t="s">
        <v>157</v>
      </c>
      <c r="B12" s="22">
        <v>374112</v>
      </c>
      <c r="C12" s="22">
        <v>1416524</v>
      </c>
      <c r="D12" s="22">
        <v>3993889</v>
      </c>
      <c r="E12" s="22">
        <v>3679903</v>
      </c>
      <c r="F12" s="22">
        <v>3378654</v>
      </c>
      <c r="G12" s="22">
        <v>3108304</v>
      </c>
    </row>
    <row r="13" spans="1:7" ht="13.5">
      <c r="A13" s="6" t="s">
        <v>158</v>
      </c>
      <c r="B13" s="22">
        <v>660636</v>
      </c>
      <c r="C13" s="22">
        <v>348830</v>
      </c>
      <c r="D13" s="22"/>
      <c r="E13" s="22"/>
      <c r="F13" s="22"/>
      <c r="G13" s="22"/>
    </row>
    <row r="14" spans="1:7" ht="13.5">
      <c r="A14" s="6" t="s">
        <v>159</v>
      </c>
      <c r="B14" s="22">
        <v>200000</v>
      </c>
      <c r="C14" s="22"/>
      <c r="D14" s="22"/>
      <c r="E14" s="22"/>
      <c r="F14" s="22"/>
      <c r="G14" s="22"/>
    </row>
    <row r="15" spans="1:7" ht="13.5">
      <c r="A15" s="6" t="s">
        <v>160</v>
      </c>
      <c r="B15" s="22">
        <v>1234748</v>
      </c>
      <c r="C15" s="22">
        <v>4611178</v>
      </c>
      <c r="D15" s="22">
        <v>14975066</v>
      </c>
      <c r="E15" s="22">
        <v>14978877</v>
      </c>
      <c r="F15" s="22">
        <v>15857888</v>
      </c>
      <c r="G15" s="22">
        <v>15927694</v>
      </c>
    </row>
    <row r="16" spans="1:7" ht="13.5">
      <c r="A16" s="2" t="s">
        <v>161</v>
      </c>
      <c r="B16" s="22"/>
      <c r="C16" s="22">
        <v>28351</v>
      </c>
      <c r="D16" s="22">
        <v>22002</v>
      </c>
      <c r="E16" s="22">
        <v>24227</v>
      </c>
      <c r="F16" s="22">
        <v>30090</v>
      </c>
      <c r="G16" s="22">
        <v>31766</v>
      </c>
    </row>
    <row r="17" spans="1:7" ht="13.5">
      <c r="A17" s="2" t="s">
        <v>162</v>
      </c>
      <c r="B17" s="22"/>
      <c r="C17" s="22">
        <v>797374</v>
      </c>
      <c r="D17" s="22">
        <v>2979802</v>
      </c>
      <c r="E17" s="22">
        <v>3141346</v>
      </c>
      <c r="F17" s="22">
        <v>3539375</v>
      </c>
      <c r="G17" s="22">
        <v>3527129</v>
      </c>
    </row>
    <row r="18" spans="1:7" ht="13.5">
      <c r="A18" s="2" t="s">
        <v>163</v>
      </c>
      <c r="B18" s="22"/>
      <c r="C18" s="22">
        <v>5235</v>
      </c>
      <c r="D18" s="22">
        <v>22391</v>
      </c>
      <c r="E18" s="22">
        <v>38625</v>
      </c>
      <c r="F18" s="22"/>
      <c r="G18" s="22"/>
    </row>
    <row r="19" spans="1:7" ht="13.5">
      <c r="A19" s="2" t="s">
        <v>164</v>
      </c>
      <c r="B19" s="22"/>
      <c r="C19" s="22">
        <v>830961</v>
      </c>
      <c r="D19" s="22">
        <v>3024196</v>
      </c>
      <c r="E19" s="22">
        <v>3204199</v>
      </c>
      <c r="F19" s="22">
        <v>3569466</v>
      </c>
      <c r="G19" s="22">
        <v>3558896</v>
      </c>
    </row>
    <row r="20" spans="1:7" ht="13.5">
      <c r="A20" s="2" t="s">
        <v>165</v>
      </c>
      <c r="B20" s="22"/>
      <c r="C20" s="22">
        <v>21775</v>
      </c>
      <c r="D20" s="22">
        <v>76235</v>
      </c>
      <c r="E20" s="22">
        <v>72939</v>
      </c>
      <c r="F20" s="22">
        <v>54602</v>
      </c>
      <c r="G20" s="22">
        <v>50122</v>
      </c>
    </row>
    <row r="21" spans="1:7" ht="13.5">
      <c r="A21" s="2" t="s">
        <v>166</v>
      </c>
      <c r="B21" s="22"/>
      <c r="C21" s="22">
        <v>31701</v>
      </c>
      <c r="D21" s="22"/>
      <c r="E21" s="22"/>
      <c r="F21" s="22"/>
      <c r="G21" s="22"/>
    </row>
    <row r="22" spans="1:7" ht="13.5">
      <c r="A22" s="2" t="s">
        <v>167</v>
      </c>
      <c r="B22" s="22"/>
      <c r="C22" s="22"/>
      <c r="D22" s="22">
        <v>28351</v>
      </c>
      <c r="E22" s="22">
        <v>22002</v>
      </c>
      <c r="F22" s="22">
        <v>24227</v>
      </c>
      <c r="G22" s="22">
        <v>30090</v>
      </c>
    </row>
    <row r="23" spans="1:7" ht="13.5">
      <c r="A23" s="2" t="s">
        <v>168</v>
      </c>
      <c r="B23" s="22"/>
      <c r="C23" s="22">
        <v>777484</v>
      </c>
      <c r="D23" s="22">
        <v>2919609</v>
      </c>
      <c r="E23" s="22">
        <v>3109257</v>
      </c>
      <c r="F23" s="22">
        <v>3490635</v>
      </c>
      <c r="G23" s="22">
        <v>3478683</v>
      </c>
    </row>
    <row r="24" spans="1:7" ht="13.5">
      <c r="A24" s="6" t="s">
        <v>169</v>
      </c>
      <c r="B24" s="22">
        <v>220314</v>
      </c>
      <c r="C24" s="22">
        <v>997461</v>
      </c>
      <c r="D24" s="22">
        <v>3106366</v>
      </c>
      <c r="E24" s="22">
        <v>2879624</v>
      </c>
      <c r="F24" s="22">
        <v>2642930</v>
      </c>
      <c r="G24" s="22">
        <v>2319526</v>
      </c>
    </row>
    <row r="25" spans="1:7" ht="13.5">
      <c r="A25" s="6" t="s">
        <v>170</v>
      </c>
      <c r="B25" s="22">
        <v>220314</v>
      </c>
      <c r="C25" s="22">
        <v>1774945</v>
      </c>
      <c r="D25" s="22">
        <v>6025976</v>
      </c>
      <c r="E25" s="22">
        <v>5988882</v>
      </c>
      <c r="F25" s="22">
        <v>6133565</v>
      </c>
      <c r="G25" s="22">
        <v>5798210</v>
      </c>
    </row>
    <row r="26" spans="1:7" ht="13.5">
      <c r="A26" s="7" t="s">
        <v>171</v>
      </c>
      <c r="B26" s="22">
        <v>1014433</v>
      </c>
      <c r="C26" s="22">
        <v>2836233</v>
      </c>
      <c r="D26" s="22">
        <v>8949089</v>
      </c>
      <c r="E26" s="22">
        <v>8989994</v>
      </c>
      <c r="F26" s="22">
        <v>9724322</v>
      </c>
      <c r="G26" s="22">
        <v>10129484</v>
      </c>
    </row>
    <row r="27" spans="1:7" ht="13.5">
      <c r="A27" s="6" t="s">
        <v>172</v>
      </c>
      <c r="B27" s="22">
        <v>6343</v>
      </c>
      <c r="C27" s="22">
        <v>67340</v>
      </c>
      <c r="D27" s="22">
        <v>223629</v>
      </c>
      <c r="E27" s="22">
        <v>230831</v>
      </c>
      <c r="F27" s="22">
        <v>207063</v>
      </c>
      <c r="G27" s="22">
        <v>205697</v>
      </c>
    </row>
    <row r="28" spans="1:7" ht="13.5">
      <c r="A28" s="6" t="s">
        <v>173</v>
      </c>
      <c r="B28" s="22">
        <v>124023</v>
      </c>
      <c r="C28" s="22">
        <v>98448</v>
      </c>
      <c r="D28" s="22">
        <v>101050</v>
      </c>
      <c r="E28" s="22">
        <v>109474</v>
      </c>
      <c r="F28" s="22">
        <v>138202</v>
      </c>
      <c r="G28" s="22">
        <v>156973</v>
      </c>
    </row>
    <row r="29" spans="1:7" ht="13.5">
      <c r="A29" s="6" t="s">
        <v>174</v>
      </c>
      <c r="B29" s="22">
        <v>31000</v>
      </c>
      <c r="C29" s="22">
        <v>34000</v>
      </c>
      <c r="D29" s="22"/>
      <c r="E29" s="22"/>
      <c r="F29" s="22"/>
      <c r="G29" s="22"/>
    </row>
    <row r="30" spans="1:7" ht="13.5">
      <c r="A30" s="6" t="s">
        <v>175</v>
      </c>
      <c r="B30" s="22">
        <v>189646</v>
      </c>
      <c r="C30" s="22">
        <v>1174255</v>
      </c>
      <c r="D30" s="22">
        <v>3938179</v>
      </c>
      <c r="E30" s="22">
        <v>4071402</v>
      </c>
      <c r="F30" s="22">
        <v>4454700</v>
      </c>
      <c r="G30" s="22">
        <v>4594424</v>
      </c>
    </row>
    <row r="31" spans="1:7" ht="13.5">
      <c r="A31" s="6" t="s">
        <v>176</v>
      </c>
      <c r="B31" s="22">
        <v>3349</v>
      </c>
      <c r="C31" s="22">
        <v>15071</v>
      </c>
      <c r="D31" s="22">
        <v>23253</v>
      </c>
      <c r="E31" s="22">
        <v>27409</v>
      </c>
      <c r="F31" s="22">
        <v>24354</v>
      </c>
      <c r="G31" s="22">
        <v>25508</v>
      </c>
    </row>
    <row r="32" spans="1:7" ht="13.5">
      <c r="A32" s="6" t="s">
        <v>177</v>
      </c>
      <c r="B32" s="22">
        <v>1096</v>
      </c>
      <c r="C32" s="22">
        <v>18654</v>
      </c>
      <c r="D32" s="22">
        <v>42837</v>
      </c>
      <c r="E32" s="22">
        <v>18771</v>
      </c>
      <c r="F32" s="22">
        <v>19229</v>
      </c>
      <c r="G32" s="22">
        <v>19394</v>
      </c>
    </row>
    <row r="33" spans="1:7" ht="13.5">
      <c r="A33" s="6" t="s">
        <v>178</v>
      </c>
      <c r="B33" s="22">
        <v>5842</v>
      </c>
      <c r="C33" s="22">
        <v>18961</v>
      </c>
      <c r="D33" s="22">
        <v>37414</v>
      </c>
      <c r="E33" s="22">
        <v>33173</v>
      </c>
      <c r="F33" s="22">
        <v>32621</v>
      </c>
      <c r="G33" s="22">
        <v>30580</v>
      </c>
    </row>
    <row r="34" spans="1:7" ht="13.5">
      <c r="A34" s="6" t="s">
        <v>179</v>
      </c>
      <c r="B34" s="22">
        <v>53871</v>
      </c>
      <c r="C34" s="22">
        <v>111104</v>
      </c>
      <c r="D34" s="22">
        <v>312634</v>
      </c>
      <c r="E34" s="22">
        <v>299413</v>
      </c>
      <c r="F34" s="22">
        <v>308044</v>
      </c>
      <c r="G34" s="22">
        <v>310218</v>
      </c>
    </row>
    <row r="35" spans="1:7" ht="13.5">
      <c r="A35" s="6" t="s">
        <v>180</v>
      </c>
      <c r="B35" s="22">
        <v>897</v>
      </c>
      <c r="C35" s="22">
        <v>3246</v>
      </c>
      <c r="D35" s="22">
        <v>8956</v>
      </c>
      <c r="E35" s="22">
        <v>10612</v>
      </c>
      <c r="F35" s="22">
        <v>14830</v>
      </c>
      <c r="G35" s="22">
        <v>17325</v>
      </c>
    </row>
    <row r="36" spans="1:7" ht="13.5">
      <c r="A36" s="6" t="s">
        <v>181</v>
      </c>
      <c r="B36" s="22">
        <v>56572</v>
      </c>
      <c r="C36" s="22">
        <v>92584</v>
      </c>
      <c r="D36" s="22">
        <v>224765</v>
      </c>
      <c r="E36" s="22">
        <v>234844</v>
      </c>
      <c r="F36" s="22">
        <v>249573</v>
      </c>
      <c r="G36" s="22">
        <v>236319</v>
      </c>
    </row>
    <row r="37" spans="1:7" ht="13.5">
      <c r="A37" s="6" t="s">
        <v>182</v>
      </c>
      <c r="B37" s="22">
        <v>2187</v>
      </c>
      <c r="C37" s="22">
        <v>167041</v>
      </c>
      <c r="D37" s="22">
        <v>682362</v>
      </c>
      <c r="E37" s="22">
        <v>695007</v>
      </c>
      <c r="F37" s="22">
        <v>820207</v>
      </c>
      <c r="G37" s="22">
        <v>814637</v>
      </c>
    </row>
    <row r="38" spans="1:7" ht="13.5">
      <c r="A38" s="6" t="s">
        <v>183</v>
      </c>
      <c r="B38" s="22">
        <v>15022</v>
      </c>
      <c r="C38" s="22">
        <v>89661</v>
      </c>
      <c r="D38" s="22">
        <v>282469</v>
      </c>
      <c r="E38" s="22">
        <v>300177</v>
      </c>
      <c r="F38" s="22">
        <v>364740</v>
      </c>
      <c r="G38" s="22">
        <v>398286</v>
      </c>
    </row>
    <row r="39" spans="1:7" ht="13.5">
      <c r="A39" s="6" t="s">
        <v>184</v>
      </c>
      <c r="B39" s="22">
        <v>19778</v>
      </c>
      <c r="C39" s="22">
        <v>339913</v>
      </c>
      <c r="D39" s="22">
        <v>1219232</v>
      </c>
      <c r="E39" s="22">
        <v>1239218</v>
      </c>
      <c r="F39" s="22">
        <v>1326817</v>
      </c>
      <c r="G39" s="22">
        <v>1291441</v>
      </c>
    </row>
    <row r="40" spans="1:7" ht="13.5">
      <c r="A40" s="6" t="s">
        <v>185</v>
      </c>
      <c r="B40" s="22">
        <v>26089</v>
      </c>
      <c r="C40" s="22">
        <v>85172</v>
      </c>
      <c r="D40" s="22">
        <v>232444</v>
      </c>
      <c r="E40" s="22">
        <v>290963</v>
      </c>
      <c r="F40" s="22">
        <v>313157</v>
      </c>
      <c r="G40" s="22">
        <v>333717</v>
      </c>
    </row>
    <row r="41" spans="1:7" ht="13.5">
      <c r="A41" s="6" t="s">
        <v>186</v>
      </c>
      <c r="B41" s="22">
        <v>14272</v>
      </c>
      <c r="C41" s="22">
        <v>55943</v>
      </c>
      <c r="D41" s="22">
        <v>157419</v>
      </c>
      <c r="E41" s="22">
        <v>207777</v>
      </c>
      <c r="F41" s="22">
        <v>277667</v>
      </c>
      <c r="G41" s="22">
        <v>302221</v>
      </c>
    </row>
    <row r="42" spans="1:7" ht="13.5">
      <c r="A42" s="6" t="s">
        <v>187</v>
      </c>
      <c r="B42" s="22">
        <v>31295</v>
      </c>
      <c r="C42" s="22">
        <v>150336</v>
      </c>
      <c r="D42" s="22">
        <v>428115</v>
      </c>
      <c r="E42" s="22">
        <v>376873</v>
      </c>
      <c r="F42" s="22">
        <v>358605</v>
      </c>
      <c r="G42" s="22">
        <v>327590</v>
      </c>
    </row>
    <row r="43" spans="1:7" ht="13.5">
      <c r="A43" s="6" t="s">
        <v>188</v>
      </c>
      <c r="B43" s="22">
        <v>11368</v>
      </c>
      <c r="C43" s="22">
        <v>20085</v>
      </c>
      <c r="D43" s="22">
        <v>65624</v>
      </c>
      <c r="E43" s="22">
        <v>68209</v>
      </c>
      <c r="F43" s="22">
        <v>66654</v>
      </c>
      <c r="G43" s="22">
        <v>70325</v>
      </c>
    </row>
    <row r="44" spans="1:7" ht="13.5">
      <c r="A44" s="6" t="s">
        <v>189</v>
      </c>
      <c r="B44" s="22">
        <v>163923</v>
      </c>
      <c r="C44" s="22">
        <v>142810</v>
      </c>
      <c r="D44" s="22"/>
      <c r="E44" s="22"/>
      <c r="F44" s="22"/>
      <c r="G44" s="22"/>
    </row>
    <row r="45" spans="1:7" ht="13.5">
      <c r="A45" s="6" t="s">
        <v>89</v>
      </c>
      <c r="B45" s="22">
        <v>57974</v>
      </c>
      <c r="C45" s="22">
        <v>86393</v>
      </c>
      <c r="D45" s="22">
        <v>335825</v>
      </c>
      <c r="E45" s="22">
        <v>318892</v>
      </c>
      <c r="F45" s="22">
        <v>386265</v>
      </c>
      <c r="G45" s="22">
        <v>357766</v>
      </c>
    </row>
    <row r="46" spans="1:7" ht="13.5">
      <c r="A46" s="6" t="s">
        <v>190</v>
      </c>
      <c r="B46" s="22">
        <v>814554</v>
      </c>
      <c r="C46" s="22">
        <v>2771026</v>
      </c>
      <c r="D46" s="22">
        <v>8316616</v>
      </c>
      <c r="E46" s="22">
        <v>8535039</v>
      </c>
      <c r="F46" s="22">
        <v>9373098</v>
      </c>
      <c r="G46" s="22">
        <v>9492428</v>
      </c>
    </row>
    <row r="47" spans="1:7" ht="14.25" thickBot="1">
      <c r="A47" s="25" t="s">
        <v>191</v>
      </c>
      <c r="B47" s="23">
        <v>199879</v>
      </c>
      <c r="C47" s="23">
        <v>65206</v>
      </c>
      <c r="D47" s="23">
        <v>632473</v>
      </c>
      <c r="E47" s="23">
        <v>454955</v>
      </c>
      <c r="F47" s="23">
        <v>351223</v>
      </c>
      <c r="G47" s="23">
        <v>637055</v>
      </c>
    </row>
    <row r="48" spans="1:7" ht="14.25" thickTop="1">
      <c r="A48" s="6" t="s">
        <v>192</v>
      </c>
      <c r="B48" s="22">
        <v>9514</v>
      </c>
      <c r="C48" s="22">
        <v>3821</v>
      </c>
      <c r="D48" s="22">
        <v>4108</v>
      </c>
      <c r="E48" s="22">
        <v>3280</v>
      </c>
      <c r="F48" s="22">
        <v>3681</v>
      </c>
      <c r="G48" s="22">
        <v>2232</v>
      </c>
    </row>
    <row r="49" spans="1:7" ht="13.5">
      <c r="A49" s="6" t="s">
        <v>193</v>
      </c>
      <c r="B49" s="22"/>
      <c r="C49" s="22">
        <v>669</v>
      </c>
      <c r="D49" s="22">
        <v>10177</v>
      </c>
      <c r="E49" s="22"/>
      <c r="F49" s="22"/>
      <c r="G49" s="22"/>
    </row>
    <row r="50" spans="1:7" ht="13.5">
      <c r="A50" s="6" t="s">
        <v>194</v>
      </c>
      <c r="B50" s="22"/>
      <c r="C50" s="22">
        <v>1147</v>
      </c>
      <c r="D50" s="22">
        <v>4588</v>
      </c>
      <c r="E50" s="22">
        <v>4588</v>
      </c>
      <c r="F50" s="22">
        <v>4588</v>
      </c>
      <c r="G50" s="22"/>
    </row>
    <row r="51" spans="1:7" ht="13.5">
      <c r="A51" s="6" t="s">
        <v>195</v>
      </c>
      <c r="B51" s="22">
        <v>27564</v>
      </c>
      <c r="C51" s="22">
        <v>21173</v>
      </c>
      <c r="D51" s="22"/>
      <c r="E51" s="22"/>
      <c r="F51" s="22"/>
      <c r="G51" s="22"/>
    </row>
    <row r="52" spans="1:7" ht="13.5">
      <c r="A52" s="6" t="s">
        <v>196</v>
      </c>
      <c r="B52" s="22"/>
      <c r="C52" s="22">
        <v>3822</v>
      </c>
      <c r="D52" s="22">
        <v>18053</v>
      </c>
      <c r="E52" s="22">
        <v>29811</v>
      </c>
      <c r="F52" s="22">
        <v>22521</v>
      </c>
      <c r="G52" s="22">
        <v>19583</v>
      </c>
    </row>
    <row r="53" spans="1:7" ht="13.5">
      <c r="A53" s="6" t="s">
        <v>197</v>
      </c>
      <c r="B53" s="22">
        <v>7073</v>
      </c>
      <c r="C53" s="22">
        <v>3509</v>
      </c>
      <c r="D53" s="22">
        <v>10996</v>
      </c>
      <c r="E53" s="22">
        <v>11451</v>
      </c>
      <c r="F53" s="22">
        <v>14164</v>
      </c>
      <c r="G53" s="22">
        <v>6324</v>
      </c>
    </row>
    <row r="54" spans="1:7" ht="13.5">
      <c r="A54" s="6" t="s">
        <v>198</v>
      </c>
      <c r="B54" s="22">
        <v>44152</v>
      </c>
      <c r="C54" s="22">
        <v>34142</v>
      </c>
      <c r="D54" s="22">
        <v>47924</v>
      </c>
      <c r="E54" s="22">
        <v>49131</v>
      </c>
      <c r="F54" s="22">
        <v>44955</v>
      </c>
      <c r="G54" s="22">
        <v>28141</v>
      </c>
    </row>
    <row r="55" spans="1:7" ht="13.5">
      <c r="A55" s="6" t="s">
        <v>199</v>
      </c>
      <c r="B55" s="22">
        <v>13356</v>
      </c>
      <c r="C55" s="22">
        <v>13477</v>
      </c>
      <c r="D55" s="22">
        <v>47535</v>
      </c>
      <c r="E55" s="22">
        <v>50109</v>
      </c>
      <c r="F55" s="22">
        <v>52722</v>
      </c>
      <c r="G55" s="22">
        <v>46594</v>
      </c>
    </row>
    <row r="56" spans="1:7" ht="13.5">
      <c r="A56" s="6" t="s">
        <v>200</v>
      </c>
      <c r="B56" s="22">
        <v>14413</v>
      </c>
      <c r="C56" s="22"/>
      <c r="D56" s="22"/>
      <c r="E56" s="22">
        <v>9524</v>
      </c>
      <c r="F56" s="22"/>
      <c r="G56" s="22"/>
    </row>
    <row r="57" spans="1:7" ht="13.5">
      <c r="A57" s="6" t="s">
        <v>201</v>
      </c>
      <c r="B57" s="22">
        <v>998</v>
      </c>
      <c r="C57" s="22">
        <v>2604</v>
      </c>
      <c r="D57" s="22">
        <v>2762</v>
      </c>
      <c r="E57" s="22">
        <v>1792</v>
      </c>
      <c r="F57" s="22">
        <v>8537</v>
      </c>
      <c r="G57" s="22">
        <v>7748</v>
      </c>
    </row>
    <row r="58" spans="1:7" ht="13.5">
      <c r="A58" s="6" t="s">
        <v>202</v>
      </c>
      <c r="B58" s="22">
        <v>25231</v>
      </c>
      <c r="C58" s="22">
        <v>19029</v>
      </c>
      <c r="D58" s="22"/>
      <c r="E58" s="22"/>
      <c r="F58" s="22"/>
      <c r="G58" s="22"/>
    </row>
    <row r="59" spans="1:7" ht="13.5">
      <c r="A59" s="6" t="s">
        <v>203</v>
      </c>
      <c r="B59" s="22">
        <v>54000</v>
      </c>
      <c r="C59" s="22">
        <v>35111</v>
      </c>
      <c r="D59" s="22">
        <v>50297</v>
      </c>
      <c r="E59" s="22">
        <v>61426</v>
      </c>
      <c r="F59" s="22">
        <v>61259</v>
      </c>
      <c r="G59" s="22">
        <v>55166</v>
      </c>
    </row>
    <row r="60" spans="1:7" ht="14.25" thickBot="1">
      <c r="A60" s="25" t="s">
        <v>204</v>
      </c>
      <c r="B60" s="23">
        <v>190031</v>
      </c>
      <c r="C60" s="23">
        <v>64237</v>
      </c>
      <c r="D60" s="23">
        <v>630099</v>
      </c>
      <c r="E60" s="23">
        <v>442660</v>
      </c>
      <c r="F60" s="23">
        <v>334919</v>
      </c>
      <c r="G60" s="23">
        <v>610029</v>
      </c>
    </row>
    <row r="61" spans="1:7" ht="14.25" thickTop="1">
      <c r="A61" s="6" t="s">
        <v>205</v>
      </c>
      <c r="B61" s="22"/>
      <c r="C61" s="22">
        <v>1500</v>
      </c>
      <c r="D61" s="22"/>
      <c r="E61" s="22"/>
      <c r="F61" s="22"/>
      <c r="G61" s="22"/>
    </row>
    <row r="62" spans="1:7" ht="13.5">
      <c r="A62" s="6" t="s">
        <v>206</v>
      </c>
      <c r="B62" s="22">
        <v>215448</v>
      </c>
      <c r="C62" s="22">
        <v>412917</v>
      </c>
      <c r="D62" s="22"/>
      <c r="E62" s="22"/>
      <c r="F62" s="22"/>
      <c r="G62" s="22"/>
    </row>
    <row r="63" spans="1:7" ht="13.5">
      <c r="A63" s="6" t="s">
        <v>207</v>
      </c>
      <c r="B63" s="22"/>
      <c r="C63" s="22">
        <v>2828</v>
      </c>
      <c r="D63" s="22">
        <v>59756</v>
      </c>
      <c r="E63" s="22">
        <v>22142</v>
      </c>
      <c r="F63" s="22">
        <v>115227</v>
      </c>
      <c r="G63" s="22">
        <v>64072</v>
      </c>
    </row>
    <row r="64" spans="1:7" ht="13.5">
      <c r="A64" s="6" t="s">
        <v>208</v>
      </c>
      <c r="B64" s="22">
        <v>215448</v>
      </c>
      <c r="C64" s="22">
        <v>417246</v>
      </c>
      <c r="D64" s="22">
        <v>69201</v>
      </c>
      <c r="E64" s="22">
        <v>47617</v>
      </c>
      <c r="F64" s="22">
        <v>115227</v>
      </c>
      <c r="G64" s="22">
        <v>65500</v>
      </c>
    </row>
    <row r="65" spans="1:7" ht="13.5">
      <c r="A65" s="6" t="s">
        <v>209</v>
      </c>
      <c r="B65" s="22">
        <v>2118</v>
      </c>
      <c r="C65" s="22">
        <v>11777</v>
      </c>
      <c r="D65" s="22">
        <v>32313</v>
      </c>
      <c r="E65" s="22">
        <v>25965</v>
      </c>
      <c r="F65" s="22">
        <v>91624</v>
      </c>
      <c r="G65" s="22">
        <v>28649</v>
      </c>
    </row>
    <row r="66" spans="1:7" ht="13.5">
      <c r="A66" s="6" t="s">
        <v>210</v>
      </c>
      <c r="B66" s="22"/>
      <c r="C66" s="22">
        <v>12792</v>
      </c>
      <c r="D66" s="22">
        <v>12089</v>
      </c>
      <c r="E66" s="22">
        <v>32171</v>
      </c>
      <c r="F66" s="22">
        <v>70539</v>
      </c>
      <c r="G66" s="22">
        <v>102657</v>
      </c>
    </row>
    <row r="67" spans="1:7" ht="13.5">
      <c r="A67" s="6" t="s">
        <v>211</v>
      </c>
      <c r="B67" s="22">
        <v>115322</v>
      </c>
      <c r="C67" s="22">
        <v>55332</v>
      </c>
      <c r="D67" s="22">
        <v>171834</v>
      </c>
      <c r="E67" s="22"/>
      <c r="F67" s="22"/>
      <c r="G67" s="22"/>
    </row>
    <row r="68" spans="1:7" ht="13.5">
      <c r="A68" s="6" t="s">
        <v>212</v>
      </c>
      <c r="B68" s="22"/>
      <c r="C68" s="22">
        <v>36655</v>
      </c>
      <c r="D68" s="22"/>
      <c r="E68" s="22"/>
      <c r="F68" s="22"/>
      <c r="G68" s="22"/>
    </row>
    <row r="69" spans="1:7" ht="13.5">
      <c r="A69" s="6" t="s">
        <v>213</v>
      </c>
      <c r="B69" s="22"/>
      <c r="C69" s="22">
        <v>4882</v>
      </c>
      <c r="D69" s="22">
        <v>1783</v>
      </c>
      <c r="E69" s="22">
        <v>26275</v>
      </c>
      <c r="F69" s="22">
        <v>22393</v>
      </c>
      <c r="G69" s="22">
        <v>13026</v>
      </c>
    </row>
    <row r="70" spans="1:7" ht="13.5">
      <c r="A70" s="6" t="s">
        <v>214</v>
      </c>
      <c r="B70" s="22"/>
      <c r="C70" s="22">
        <v>27545</v>
      </c>
      <c r="D70" s="22"/>
      <c r="E70" s="22"/>
      <c r="F70" s="22"/>
      <c r="G70" s="22"/>
    </row>
    <row r="71" spans="1:7" ht="13.5">
      <c r="A71" s="6" t="s">
        <v>89</v>
      </c>
      <c r="B71" s="22"/>
      <c r="C71" s="22">
        <v>1523</v>
      </c>
      <c r="D71" s="22">
        <v>11157</v>
      </c>
      <c r="E71" s="22"/>
      <c r="F71" s="22"/>
      <c r="G71" s="22"/>
    </row>
    <row r="72" spans="1:7" ht="13.5">
      <c r="A72" s="6" t="s">
        <v>215</v>
      </c>
      <c r="B72" s="22">
        <v>117441</v>
      </c>
      <c r="C72" s="22">
        <v>150510</v>
      </c>
      <c r="D72" s="22">
        <v>326994</v>
      </c>
      <c r="E72" s="22">
        <v>120377</v>
      </c>
      <c r="F72" s="22">
        <v>245931</v>
      </c>
      <c r="G72" s="22">
        <v>201977</v>
      </c>
    </row>
    <row r="73" spans="1:7" ht="13.5">
      <c r="A73" s="7" t="s">
        <v>216</v>
      </c>
      <c r="B73" s="22">
        <v>288038</v>
      </c>
      <c r="C73" s="22">
        <v>330973</v>
      </c>
      <c r="D73" s="22">
        <v>372306</v>
      </c>
      <c r="E73" s="22">
        <v>369900</v>
      </c>
      <c r="F73" s="22">
        <v>204214</v>
      </c>
      <c r="G73" s="22">
        <v>473553</v>
      </c>
    </row>
    <row r="74" spans="1:7" ht="13.5">
      <c r="A74" s="7" t="s">
        <v>217</v>
      </c>
      <c r="B74" s="22">
        <v>95089</v>
      </c>
      <c r="C74" s="22">
        <v>253288</v>
      </c>
      <c r="D74" s="22">
        <v>331264</v>
      </c>
      <c r="E74" s="22">
        <v>187388</v>
      </c>
      <c r="F74" s="22">
        <v>121121</v>
      </c>
      <c r="G74" s="22">
        <v>240767</v>
      </c>
    </row>
    <row r="75" spans="1:7" ht="13.5">
      <c r="A75" s="7" t="s">
        <v>218</v>
      </c>
      <c r="B75" s="22">
        <v>3395</v>
      </c>
      <c r="C75" s="22">
        <v>-33465</v>
      </c>
      <c r="D75" s="22">
        <v>-41124</v>
      </c>
      <c r="E75" s="22">
        <v>37065</v>
      </c>
      <c r="F75" s="22">
        <v>909</v>
      </c>
      <c r="G75" s="22">
        <v>-6236</v>
      </c>
    </row>
    <row r="76" spans="1:7" ht="13.5">
      <c r="A76" s="7" t="s">
        <v>219</v>
      </c>
      <c r="B76" s="22">
        <v>98485</v>
      </c>
      <c r="C76" s="22">
        <v>219822</v>
      </c>
      <c r="D76" s="22">
        <v>290139</v>
      </c>
      <c r="E76" s="22">
        <v>224453</v>
      </c>
      <c r="F76" s="22">
        <v>122031</v>
      </c>
      <c r="G76" s="22">
        <v>234531</v>
      </c>
    </row>
    <row r="77" spans="1:7" ht="14.25" thickBot="1">
      <c r="A77" s="7" t="s">
        <v>220</v>
      </c>
      <c r="B77" s="22">
        <v>189552</v>
      </c>
      <c r="C77" s="22">
        <v>111151</v>
      </c>
      <c r="D77" s="22">
        <v>82166</v>
      </c>
      <c r="E77" s="22">
        <v>145446</v>
      </c>
      <c r="F77" s="22">
        <v>82183</v>
      </c>
      <c r="G77" s="22">
        <v>239022</v>
      </c>
    </row>
    <row r="78" spans="1:7" ht="14.25" thickTop="1">
      <c r="A78" s="8"/>
      <c r="B78" s="24"/>
      <c r="C78" s="24"/>
      <c r="D78" s="24"/>
      <c r="E78" s="24"/>
      <c r="F78" s="24"/>
      <c r="G78" s="24"/>
    </row>
    <row r="80" ht="13.5">
      <c r="A80" s="20" t="s">
        <v>148</v>
      </c>
    </row>
    <row r="81" ht="13.5">
      <c r="A81" s="20" t="s">
        <v>149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144</v>
      </c>
      <c r="B2" s="14">
        <v>2705</v>
      </c>
      <c r="C2" s="14"/>
      <c r="D2" s="14"/>
      <c r="E2" s="14"/>
      <c r="F2" s="14"/>
      <c r="G2" s="14"/>
    </row>
    <row r="3" spans="1:7" ht="14.25" thickBot="1">
      <c r="A3" s="11" t="s">
        <v>145</v>
      </c>
      <c r="B3" s="1" t="s">
        <v>146</v>
      </c>
      <c r="C3" s="1"/>
      <c r="D3" s="1"/>
      <c r="E3" s="1"/>
      <c r="F3" s="1"/>
      <c r="G3" s="1"/>
    </row>
    <row r="4" spans="1:7" ht="14.25" thickTop="1">
      <c r="A4" s="10" t="s">
        <v>62</v>
      </c>
      <c r="B4" s="15" t="str">
        <f>HYPERLINK("http://www.kabupro.jp/mark/20130626/S000DP7O.htm","有価証券報告書")</f>
        <v>有価証券報告書</v>
      </c>
      <c r="C4" s="15" t="str">
        <f>HYPERLINK("http://www.kabupro.jp/mark/20130626/S000DP7O.htm","有価証券報告書")</f>
        <v>有価証券報告書</v>
      </c>
      <c r="D4" s="15" t="str">
        <f>HYPERLINK("http://www.kabupro.jp/mark/20120627/S000B4YG.htm","有価証券報告書")</f>
        <v>有価証券報告書</v>
      </c>
      <c r="E4" s="15" t="str">
        <f>HYPERLINK("http://www.kabupro.jp/mark/20110627/S0008NSV.htm","有価証券報告書")</f>
        <v>有価証券報告書</v>
      </c>
      <c r="F4" s="15" t="str">
        <f>HYPERLINK("http://www.kabupro.jp/mark/20100628/S00062BI.htm","有価証券報告書")</f>
        <v>有価証券報告書</v>
      </c>
      <c r="G4" s="15" t="str">
        <f>HYPERLINK("http://www.kabupro.jp/mark/20090626/S0003J5G.htm","有価証券報告書")</f>
        <v>有価証券報告書</v>
      </c>
    </row>
    <row r="5" spans="1:7" ht="14.25" thickBot="1">
      <c r="A5" s="11" t="s">
        <v>63</v>
      </c>
      <c r="B5" s="1" t="s">
        <v>69</v>
      </c>
      <c r="C5" s="1" t="s">
        <v>69</v>
      </c>
      <c r="D5" s="1" t="s">
        <v>73</v>
      </c>
      <c r="E5" s="1" t="s">
        <v>75</v>
      </c>
      <c r="F5" s="1" t="s">
        <v>77</v>
      </c>
      <c r="G5" s="1" t="s">
        <v>79</v>
      </c>
    </row>
    <row r="6" spans="1:7" ht="15" thickBot="1" thickTop="1">
      <c r="A6" s="10" t="s">
        <v>64</v>
      </c>
      <c r="B6" s="18" t="s">
        <v>147</v>
      </c>
      <c r="C6" s="19"/>
      <c r="D6" s="19"/>
      <c r="E6" s="19"/>
      <c r="F6" s="19"/>
      <c r="G6" s="19"/>
    </row>
    <row r="7" spans="1:7" ht="14.25" thickTop="1">
      <c r="A7" s="12" t="s">
        <v>65</v>
      </c>
      <c r="B7" s="16" t="s">
        <v>70</v>
      </c>
      <c r="C7" s="16" t="s">
        <v>70</v>
      </c>
      <c r="D7" s="16" t="s">
        <v>70</v>
      </c>
      <c r="E7" s="16" t="s">
        <v>70</v>
      </c>
      <c r="F7" s="16" t="s">
        <v>70</v>
      </c>
      <c r="G7" s="16" t="s">
        <v>70</v>
      </c>
    </row>
    <row r="8" spans="1:7" ht="13.5">
      <c r="A8" s="13" t="s">
        <v>66</v>
      </c>
      <c r="B8" s="17"/>
      <c r="C8" s="17"/>
      <c r="D8" s="17"/>
      <c r="E8" s="17"/>
      <c r="F8" s="17"/>
      <c r="G8" s="17"/>
    </row>
    <row r="9" spans="1:7" ht="13.5">
      <c r="A9" s="13" t="s">
        <v>67</v>
      </c>
      <c r="B9" s="17" t="s">
        <v>71</v>
      </c>
      <c r="C9" s="17" t="s">
        <v>72</v>
      </c>
      <c r="D9" s="17" t="s">
        <v>74</v>
      </c>
      <c r="E9" s="17" t="s">
        <v>76</v>
      </c>
      <c r="F9" s="17" t="s">
        <v>78</v>
      </c>
      <c r="G9" s="17" t="s">
        <v>80</v>
      </c>
    </row>
    <row r="10" spans="1:7" ht="14.25" thickBot="1">
      <c r="A10" s="13" t="s">
        <v>68</v>
      </c>
      <c r="B10" s="17" t="s">
        <v>82</v>
      </c>
      <c r="C10" s="17" t="s">
        <v>82</v>
      </c>
      <c r="D10" s="17" t="s">
        <v>82</v>
      </c>
      <c r="E10" s="17" t="s">
        <v>82</v>
      </c>
      <c r="F10" s="17" t="s">
        <v>82</v>
      </c>
      <c r="G10" s="17" t="s">
        <v>82</v>
      </c>
    </row>
    <row r="11" spans="1:7" ht="14.25" thickTop="1">
      <c r="A11" s="9" t="s">
        <v>81</v>
      </c>
      <c r="B11" s="21">
        <v>2934685</v>
      </c>
      <c r="C11" s="21">
        <v>831423</v>
      </c>
      <c r="D11" s="21">
        <v>1365943</v>
      </c>
      <c r="E11" s="21">
        <v>1576286</v>
      </c>
      <c r="F11" s="21">
        <v>916574</v>
      </c>
      <c r="G11" s="21">
        <v>949240</v>
      </c>
    </row>
    <row r="12" spans="1:7" ht="13.5">
      <c r="A12" s="2" t="s">
        <v>83</v>
      </c>
      <c r="B12" s="22">
        <v>109317</v>
      </c>
      <c r="C12" s="22">
        <v>106361</v>
      </c>
      <c r="D12" s="22">
        <v>416242</v>
      </c>
      <c r="E12" s="22">
        <v>374223</v>
      </c>
      <c r="F12" s="22">
        <v>310413</v>
      </c>
      <c r="G12" s="22">
        <v>338970</v>
      </c>
    </row>
    <row r="13" spans="1:7" ht="13.5">
      <c r="A13" s="2" t="s">
        <v>84</v>
      </c>
      <c r="B13" s="22">
        <v>358</v>
      </c>
      <c r="C13" s="22">
        <v>4703</v>
      </c>
      <c r="D13" s="22">
        <v>31608</v>
      </c>
      <c r="E13" s="22">
        <v>24294</v>
      </c>
      <c r="F13" s="22">
        <v>27273</v>
      </c>
      <c r="G13" s="22"/>
    </row>
    <row r="14" spans="1:7" ht="13.5">
      <c r="A14" s="2" t="s">
        <v>85</v>
      </c>
      <c r="B14" s="22">
        <v>7241</v>
      </c>
      <c r="C14" s="22">
        <v>5410</v>
      </c>
      <c r="D14" s="22">
        <v>117036</v>
      </c>
      <c r="E14" s="22">
        <v>98871</v>
      </c>
      <c r="F14" s="22">
        <v>105061</v>
      </c>
      <c r="G14" s="22">
        <v>119828</v>
      </c>
    </row>
    <row r="15" spans="1:7" ht="13.5">
      <c r="A15" s="2" t="s">
        <v>86</v>
      </c>
      <c r="B15" s="22">
        <v>14288</v>
      </c>
      <c r="C15" s="22">
        <v>16276</v>
      </c>
      <c r="D15" s="22">
        <v>47230</v>
      </c>
      <c r="E15" s="22">
        <v>38799</v>
      </c>
      <c r="F15" s="22">
        <v>64161</v>
      </c>
      <c r="G15" s="22">
        <v>60147</v>
      </c>
    </row>
    <row r="16" spans="1:7" ht="13.5">
      <c r="A16" s="2" t="s">
        <v>87</v>
      </c>
      <c r="B16" s="22">
        <v>63647</v>
      </c>
      <c r="C16" s="22">
        <v>31091</v>
      </c>
      <c r="D16" s="22">
        <v>43352</v>
      </c>
      <c r="E16" s="22">
        <v>50258</v>
      </c>
      <c r="F16" s="22">
        <v>55910</v>
      </c>
      <c r="G16" s="22">
        <v>57870</v>
      </c>
    </row>
    <row r="17" spans="1:7" ht="13.5">
      <c r="A17" s="2" t="s">
        <v>88</v>
      </c>
      <c r="B17" s="22">
        <v>461042</v>
      </c>
      <c r="C17" s="22">
        <v>23878</v>
      </c>
      <c r="D17" s="22">
        <v>22327</v>
      </c>
      <c r="E17" s="22">
        <v>59290</v>
      </c>
      <c r="F17" s="22">
        <v>95000</v>
      </c>
      <c r="G17" s="22">
        <v>64672</v>
      </c>
    </row>
    <row r="18" spans="1:7" ht="13.5">
      <c r="A18" s="2" t="s">
        <v>89</v>
      </c>
      <c r="B18" s="22">
        <v>45593</v>
      </c>
      <c r="C18" s="22">
        <v>185367</v>
      </c>
      <c r="D18" s="22">
        <v>25802</v>
      </c>
      <c r="E18" s="22">
        <v>15315</v>
      </c>
      <c r="F18" s="22">
        <v>17185</v>
      </c>
      <c r="G18" s="22">
        <v>8485</v>
      </c>
    </row>
    <row r="19" spans="1:7" ht="13.5">
      <c r="A19" s="2" t="s">
        <v>90</v>
      </c>
      <c r="B19" s="22">
        <v>3636176</v>
      </c>
      <c r="C19" s="22">
        <v>1204512</v>
      </c>
      <c r="D19" s="22">
        <v>2181706</v>
      </c>
      <c r="E19" s="22">
        <v>2372033</v>
      </c>
      <c r="F19" s="22">
        <v>1747520</v>
      </c>
      <c r="G19" s="22">
        <v>1786527</v>
      </c>
    </row>
    <row r="20" spans="1:7" ht="13.5">
      <c r="A20" s="3" t="s">
        <v>91</v>
      </c>
      <c r="B20" s="22">
        <v>127821</v>
      </c>
      <c r="C20" s="22">
        <v>126871</v>
      </c>
      <c r="D20" s="22">
        <v>3400799</v>
      </c>
      <c r="E20" s="22">
        <v>3086723</v>
      </c>
      <c r="F20" s="22">
        <v>3014185</v>
      </c>
      <c r="G20" s="22">
        <v>3073461</v>
      </c>
    </row>
    <row r="21" spans="1:7" ht="13.5">
      <c r="A21" s="4" t="s">
        <v>92</v>
      </c>
      <c r="B21" s="22">
        <v>-34334</v>
      </c>
      <c r="C21" s="22">
        <v>-24826</v>
      </c>
      <c r="D21" s="22">
        <v>-1498976</v>
      </c>
      <c r="E21" s="22">
        <v>-1319509</v>
      </c>
      <c r="F21" s="22">
        <v>-1197989</v>
      </c>
      <c r="G21" s="22">
        <v>-1161638</v>
      </c>
    </row>
    <row r="22" spans="1:7" ht="13.5">
      <c r="A22" s="4" t="s">
        <v>93</v>
      </c>
      <c r="B22" s="22">
        <v>93487</v>
      </c>
      <c r="C22" s="22">
        <v>102045</v>
      </c>
      <c r="D22" s="22">
        <v>1901822</v>
      </c>
      <c r="E22" s="22">
        <v>1767213</v>
      </c>
      <c r="F22" s="22">
        <v>1816196</v>
      </c>
      <c r="G22" s="22">
        <v>1911823</v>
      </c>
    </row>
    <row r="23" spans="1:7" ht="13.5">
      <c r="A23" s="3" t="s">
        <v>94</v>
      </c>
      <c r="B23" s="22">
        <v>50267</v>
      </c>
      <c r="C23" s="22">
        <v>50267</v>
      </c>
      <c r="D23" s="22">
        <v>93053</v>
      </c>
      <c r="E23" s="22">
        <v>50006</v>
      </c>
      <c r="F23" s="22">
        <v>24798</v>
      </c>
      <c r="G23" s="22">
        <v>18856</v>
      </c>
    </row>
    <row r="24" spans="1:7" ht="13.5">
      <c r="A24" s="4" t="s">
        <v>92</v>
      </c>
      <c r="B24" s="22">
        <v>-8600</v>
      </c>
      <c r="C24" s="22">
        <v>-5563</v>
      </c>
      <c r="D24" s="22">
        <v>-12384</v>
      </c>
      <c r="E24" s="22">
        <v>-7113</v>
      </c>
      <c r="F24" s="22">
        <v>-5570</v>
      </c>
      <c r="G24" s="22">
        <v>-4122</v>
      </c>
    </row>
    <row r="25" spans="1:7" ht="13.5">
      <c r="A25" s="4" t="s">
        <v>95</v>
      </c>
      <c r="B25" s="22">
        <v>41666</v>
      </c>
      <c r="C25" s="22">
        <v>44703</v>
      </c>
      <c r="D25" s="22">
        <v>80668</v>
      </c>
      <c r="E25" s="22">
        <v>42893</v>
      </c>
      <c r="F25" s="22">
        <v>19228</v>
      </c>
      <c r="G25" s="22">
        <v>14733</v>
      </c>
    </row>
    <row r="26" spans="1:7" ht="13.5">
      <c r="A26" s="3" t="s">
        <v>96</v>
      </c>
      <c r="B26" s="22">
        <v>10806</v>
      </c>
      <c r="C26" s="22">
        <v>10806</v>
      </c>
      <c r="D26" s="22">
        <v>10806</v>
      </c>
      <c r="E26" s="22">
        <v>9284</v>
      </c>
      <c r="F26" s="22">
        <v>15379</v>
      </c>
      <c r="G26" s="22">
        <v>15379</v>
      </c>
    </row>
    <row r="27" spans="1:7" ht="13.5">
      <c r="A27" s="4" t="s">
        <v>92</v>
      </c>
      <c r="B27" s="22">
        <v>-7663</v>
      </c>
      <c r="C27" s="22">
        <v>-6091</v>
      </c>
      <c r="D27" s="22">
        <v>-3334</v>
      </c>
      <c r="E27" s="22">
        <v>-786</v>
      </c>
      <c r="F27" s="22">
        <v>-5612</v>
      </c>
      <c r="G27" s="22">
        <v>-2606</v>
      </c>
    </row>
    <row r="28" spans="1:7" ht="13.5">
      <c r="A28" s="4" t="s">
        <v>97</v>
      </c>
      <c r="B28" s="22">
        <v>3142</v>
      </c>
      <c r="C28" s="22">
        <v>4714</v>
      </c>
      <c r="D28" s="22">
        <v>7471</v>
      </c>
      <c r="E28" s="22">
        <v>8497</v>
      </c>
      <c r="F28" s="22">
        <v>9767</v>
      </c>
      <c r="G28" s="22">
        <v>12773</v>
      </c>
    </row>
    <row r="29" spans="1:7" ht="13.5">
      <c r="A29" s="3" t="s">
        <v>98</v>
      </c>
      <c r="B29" s="22">
        <v>81151</v>
      </c>
      <c r="C29" s="22">
        <v>67824</v>
      </c>
      <c r="D29" s="22">
        <v>940207</v>
      </c>
      <c r="E29" s="22">
        <v>725206</v>
      </c>
      <c r="F29" s="22">
        <v>625910</v>
      </c>
      <c r="G29" s="22">
        <v>491066</v>
      </c>
    </row>
    <row r="30" spans="1:7" ht="13.5">
      <c r="A30" s="4" t="s">
        <v>92</v>
      </c>
      <c r="B30" s="22">
        <v>-49193</v>
      </c>
      <c r="C30" s="22">
        <v>-44064</v>
      </c>
      <c r="D30" s="22">
        <v>-475929</v>
      </c>
      <c r="E30" s="22">
        <v>-393588</v>
      </c>
      <c r="F30" s="22">
        <v>-350844</v>
      </c>
      <c r="G30" s="22">
        <v>-321737</v>
      </c>
    </row>
    <row r="31" spans="1:7" ht="13.5">
      <c r="A31" s="4" t="s">
        <v>99</v>
      </c>
      <c r="B31" s="22">
        <v>31958</v>
      </c>
      <c r="C31" s="22">
        <v>23760</v>
      </c>
      <c r="D31" s="22">
        <v>464278</v>
      </c>
      <c r="E31" s="22">
        <v>331618</v>
      </c>
      <c r="F31" s="22">
        <v>275066</v>
      </c>
      <c r="G31" s="22">
        <v>169329</v>
      </c>
    </row>
    <row r="32" spans="1:7" ht="13.5">
      <c r="A32" s="3" t="s">
        <v>100</v>
      </c>
      <c r="B32" s="22">
        <v>246766</v>
      </c>
      <c r="C32" s="22">
        <v>246766</v>
      </c>
      <c r="D32" s="22">
        <v>246766</v>
      </c>
      <c r="E32" s="22">
        <v>170226</v>
      </c>
      <c r="F32" s="22">
        <v>43424</v>
      </c>
      <c r="G32" s="22"/>
    </row>
    <row r="33" spans="1:7" ht="13.5">
      <c r="A33" s="3" t="s">
        <v>101</v>
      </c>
      <c r="B33" s="22">
        <v>417021</v>
      </c>
      <c r="C33" s="22">
        <v>421989</v>
      </c>
      <c r="D33" s="22">
        <v>2717421</v>
      </c>
      <c r="E33" s="22">
        <v>2338902</v>
      </c>
      <c r="F33" s="22">
        <v>2164292</v>
      </c>
      <c r="G33" s="22">
        <v>2109205</v>
      </c>
    </row>
    <row r="34" spans="1:7" ht="13.5">
      <c r="A34" s="3" t="s">
        <v>102</v>
      </c>
      <c r="B34" s="22">
        <v>46837</v>
      </c>
      <c r="C34" s="22">
        <v>43775</v>
      </c>
      <c r="D34" s="22">
        <v>39845</v>
      </c>
      <c r="E34" s="22">
        <v>43683</v>
      </c>
      <c r="F34" s="22">
        <v>52638</v>
      </c>
      <c r="G34" s="22">
        <v>27553</v>
      </c>
    </row>
    <row r="35" spans="1:7" ht="13.5">
      <c r="A35" s="3" t="s">
        <v>103</v>
      </c>
      <c r="B35" s="22">
        <v>10392</v>
      </c>
      <c r="C35" s="22">
        <v>13419</v>
      </c>
      <c r="D35" s="22"/>
      <c r="E35" s="22"/>
      <c r="F35" s="22"/>
      <c r="G35" s="22"/>
    </row>
    <row r="36" spans="1:7" ht="13.5">
      <c r="A36" s="3" t="s">
        <v>104</v>
      </c>
      <c r="B36" s="22">
        <v>57230</v>
      </c>
      <c r="C36" s="22">
        <v>57194</v>
      </c>
      <c r="D36" s="22">
        <v>48733</v>
      </c>
      <c r="E36" s="22">
        <v>48456</v>
      </c>
      <c r="F36" s="22">
        <v>58368</v>
      </c>
      <c r="G36" s="22">
        <v>37950</v>
      </c>
    </row>
    <row r="37" spans="1:7" ht="13.5">
      <c r="A37" s="3" t="s">
        <v>105</v>
      </c>
      <c r="B37" s="22">
        <v>32278</v>
      </c>
      <c r="C37" s="22">
        <v>26288</v>
      </c>
      <c r="D37" s="22">
        <v>21772</v>
      </c>
      <c r="E37" s="22">
        <v>2500</v>
      </c>
      <c r="F37" s="22">
        <v>2500</v>
      </c>
      <c r="G37" s="22">
        <v>2500</v>
      </c>
    </row>
    <row r="38" spans="1:7" ht="13.5">
      <c r="A38" s="3" t="s">
        <v>106</v>
      </c>
      <c r="B38" s="22">
        <v>673462</v>
      </c>
      <c r="C38" s="22">
        <v>794841</v>
      </c>
      <c r="D38" s="22">
        <v>649997</v>
      </c>
      <c r="E38" s="22">
        <v>728986</v>
      </c>
      <c r="F38" s="22">
        <v>634556</v>
      </c>
      <c r="G38" s="22">
        <v>534709</v>
      </c>
    </row>
    <row r="39" spans="1:7" ht="13.5">
      <c r="A39" s="3" t="s">
        <v>107</v>
      </c>
      <c r="B39" s="22">
        <v>30</v>
      </c>
      <c r="C39" s="22">
        <v>30</v>
      </c>
      <c r="D39" s="22">
        <v>180</v>
      </c>
      <c r="E39" s="22">
        <v>180</v>
      </c>
      <c r="F39" s="22">
        <v>170</v>
      </c>
      <c r="G39" s="22">
        <v>170</v>
      </c>
    </row>
    <row r="40" spans="1:7" ht="13.5">
      <c r="A40" s="3" t="s">
        <v>108</v>
      </c>
      <c r="B40" s="22">
        <v>227870</v>
      </c>
      <c r="C40" s="22">
        <v>122000</v>
      </c>
      <c r="D40" s="22">
        <v>128000</v>
      </c>
      <c r="E40" s="22">
        <v>94000</v>
      </c>
      <c r="F40" s="22"/>
      <c r="G40" s="22"/>
    </row>
    <row r="41" spans="1:7" ht="13.5">
      <c r="A41" s="3" t="s">
        <v>109</v>
      </c>
      <c r="B41" s="22">
        <v>863</v>
      </c>
      <c r="C41" s="22"/>
      <c r="D41" s="22">
        <v>989</v>
      </c>
      <c r="E41" s="22">
        <v>545</v>
      </c>
      <c r="F41" s="22"/>
      <c r="G41" s="22"/>
    </row>
    <row r="42" spans="1:7" ht="13.5">
      <c r="A42" s="3" t="s">
        <v>86</v>
      </c>
      <c r="B42" s="22">
        <v>9724</v>
      </c>
      <c r="C42" s="22">
        <v>13266</v>
      </c>
      <c r="D42" s="22">
        <v>152988</v>
      </c>
      <c r="E42" s="22">
        <v>120987</v>
      </c>
      <c r="F42" s="22">
        <v>132689</v>
      </c>
      <c r="G42" s="22">
        <v>137613</v>
      </c>
    </row>
    <row r="43" spans="1:7" ht="13.5">
      <c r="A43" s="3" t="s">
        <v>110</v>
      </c>
      <c r="B43" s="22">
        <v>178591</v>
      </c>
      <c r="C43" s="22">
        <v>143750</v>
      </c>
      <c r="D43" s="22">
        <v>113105</v>
      </c>
      <c r="E43" s="22">
        <v>88648</v>
      </c>
      <c r="F43" s="22">
        <v>67735</v>
      </c>
      <c r="G43" s="22">
        <v>46823</v>
      </c>
    </row>
    <row r="44" spans="1:7" ht="13.5">
      <c r="A44" s="3" t="s">
        <v>89</v>
      </c>
      <c r="B44" s="22">
        <v>16474</v>
      </c>
      <c r="C44" s="22">
        <v>14082</v>
      </c>
      <c r="D44" s="22">
        <v>1458657</v>
      </c>
      <c r="E44" s="22">
        <v>5136</v>
      </c>
      <c r="F44" s="22">
        <v>4949</v>
      </c>
      <c r="G44" s="22">
        <v>5400</v>
      </c>
    </row>
    <row r="45" spans="1:7" ht="13.5">
      <c r="A45" s="3" t="s">
        <v>111</v>
      </c>
      <c r="B45" s="22">
        <v>1139294</v>
      </c>
      <c r="C45" s="22">
        <v>1114260</v>
      </c>
      <c r="D45" s="22">
        <v>2649700</v>
      </c>
      <c r="E45" s="22">
        <v>2491147</v>
      </c>
      <c r="F45" s="22">
        <v>2345918</v>
      </c>
      <c r="G45" s="22">
        <v>2200471</v>
      </c>
    </row>
    <row r="46" spans="1:7" ht="13.5">
      <c r="A46" s="2" t="s">
        <v>112</v>
      </c>
      <c r="B46" s="22">
        <v>1613546</v>
      </c>
      <c r="C46" s="22">
        <v>1593444</v>
      </c>
      <c r="D46" s="22">
        <v>5415855</v>
      </c>
      <c r="E46" s="22">
        <v>4878506</v>
      </c>
      <c r="F46" s="22">
        <v>4568579</v>
      </c>
      <c r="G46" s="22">
        <v>4347626</v>
      </c>
    </row>
    <row r="47" spans="1:7" ht="14.25" thickBot="1">
      <c r="A47" s="5" t="s">
        <v>113</v>
      </c>
      <c r="B47" s="23">
        <v>5249722</v>
      </c>
      <c r="C47" s="23">
        <v>2797957</v>
      </c>
      <c r="D47" s="23">
        <v>7597561</v>
      </c>
      <c r="E47" s="23">
        <v>7250539</v>
      </c>
      <c r="F47" s="23">
        <v>6316100</v>
      </c>
      <c r="G47" s="23">
        <v>6134154</v>
      </c>
    </row>
    <row r="48" spans="1:7" ht="14.25" thickTop="1">
      <c r="A48" s="2" t="s">
        <v>114</v>
      </c>
      <c r="B48" s="22">
        <v>16150</v>
      </c>
      <c r="C48" s="22">
        <v>15457</v>
      </c>
      <c r="D48" s="22">
        <v>569237</v>
      </c>
      <c r="E48" s="22">
        <v>568770</v>
      </c>
      <c r="F48" s="22">
        <v>508983</v>
      </c>
      <c r="G48" s="22">
        <v>569310</v>
      </c>
    </row>
    <row r="49" spans="1:7" ht="13.5">
      <c r="A49" s="2" t="s">
        <v>115</v>
      </c>
      <c r="B49" s="22">
        <v>10000</v>
      </c>
      <c r="C49" s="22"/>
      <c r="D49" s="22">
        <v>20000</v>
      </c>
      <c r="E49" s="22">
        <v>1592000</v>
      </c>
      <c r="F49" s="22">
        <v>1410000</v>
      </c>
      <c r="G49" s="22">
        <v>1330000</v>
      </c>
    </row>
    <row r="50" spans="1:7" ht="13.5">
      <c r="A50" s="2" t="s">
        <v>116</v>
      </c>
      <c r="B50" s="22">
        <v>248208</v>
      </c>
      <c r="C50" s="22"/>
      <c r="D50" s="22">
        <v>805726</v>
      </c>
      <c r="E50" s="22">
        <v>544080</v>
      </c>
      <c r="F50" s="22">
        <v>536176</v>
      </c>
      <c r="G50" s="22">
        <v>570396</v>
      </c>
    </row>
    <row r="51" spans="1:7" ht="13.5">
      <c r="A51" s="2" t="s">
        <v>117</v>
      </c>
      <c r="B51" s="22">
        <v>16033</v>
      </c>
      <c r="C51" s="22">
        <v>17538</v>
      </c>
      <c r="D51" s="22">
        <v>68306</v>
      </c>
      <c r="E51" s="22">
        <v>40773</v>
      </c>
      <c r="F51" s="22">
        <v>25517</v>
      </c>
      <c r="G51" s="22"/>
    </row>
    <row r="52" spans="1:7" ht="13.5">
      <c r="A52" s="2" t="s">
        <v>118</v>
      </c>
      <c r="B52" s="22">
        <v>85283</v>
      </c>
      <c r="C52" s="22">
        <v>153731</v>
      </c>
      <c r="D52" s="22">
        <v>560813</v>
      </c>
      <c r="E52" s="22">
        <v>445904</v>
      </c>
      <c r="F52" s="22">
        <v>416357</v>
      </c>
      <c r="G52" s="22">
        <v>495786</v>
      </c>
    </row>
    <row r="53" spans="1:7" ht="13.5">
      <c r="A53" s="2" t="s">
        <v>119</v>
      </c>
      <c r="B53" s="22">
        <v>15041</v>
      </c>
      <c r="C53" s="22">
        <v>8409</v>
      </c>
      <c r="D53" s="22">
        <v>89621</v>
      </c>
      <c r="E53" s="22">
        <v>91001</v>
      </c>
      <c r="F53" s="22">
        <v>113673</v>
      </c>
      <c r="G53" s="22">
        <v>133315</v>
      </c>
    </row>
    <row r="54" spans="1:7" ht="13.5">
      <c r="A54" s="2" t="s">
        <v>120</v>
      </c>
      <c r="B54" s="22">
        <v>15543</v>
      </c>
      <c r="C54" s="22">
        <v>28615</v>
      </c>
      <c r="D54" s="22">
        <v>242383</v>
      </c>
      <c r="E54" s="22">
        <v>172765</v>
      </c>
      <c r="F54" s="22">
        <v>107353</v>
      </c>
      <c r="G54" s="22">
        <v>89582</v>
      </c>
    </row>
    <row r="55" spans="1:7" ht="13.5">
      <c r="A55" s="2" t="s">
        <v>121</v>
      </c>
      <c r="B55" s="22">
        <v>240</v>
      </c>
      <c r="C55" s="22">
        <v>240</v>
      </c>
      <c r="D55" s="22">
        <v>4515</v>
      </c>
      <c r="E55" s="22">
        <v>5250</v>
      </c>
      <c r="F55" s="22">
        <v>6247</v>
      </c>
      <c r="G55" s="22">
        <v>5460</v>
      </c>
    </row>
    <row r="56" spans="1:7" ht="13.5">
      <c r="A56" s="2" t="s">
        <v>122</v>
      </c>
      <c r="B56" s="22">
        <v>262</v>
      </c>
      <c r="C56" s="22">
        <v>262</v>
      </c>
      <c r="D56" s="22">
        <v>1373</v>
      </c>
      <c r="E56" s="22"/>
      <c r="F56" s="22">
        <v>13072</v>
      </c>
      <c r="G56" s="22">
        <v>10593</v>
      </c>
    </row>
    <row r="57" spans="1:7" ht="13.5">
      <c r="A57" s="2" t="s">
        <v>123</v>
      </c>
      <c r="B57" s="22">
        <v>8889</v>
      </c>
      <c r="C57" s="22">
        <v>4120</v>
      </c>
      <c r="D57" s="22">
        <v>20414</v>
      </c>
      <c r="E57" s="22">
        <v>25766</v>
      </c>
      <c r="F57" s="22">
        <v>15801</v>
      </c>
      <c r="G57" s="22">
        <v>16131</v>
      </c>
    </row>
    <row r="58" spans="1:7" ht="13.5">
      <c r="A58" s="2" t="s">
        <v>124</v>
      </c>
      <c r="B58" s="22">
        <v>1096</v>
      </c>
      <c r="C58" s="22">
        <v>1235</v>
      </c>
      <c r="D58" s="22">
        <v>42837</v>
      </c>
      <c r="E58" s="22">
        <v>18771</v>
      </c>
      <c r="F58" s="22">
        <v>19229</v>
      </c>
      <c r="G58" s="22">
        <v>19394</v>
      </c>
    </row>
    <row r="59" spans="1:7" ht="13.5">
      <c r="A59" s="2" t="s">
        <v>125</v>
      </c>
      <c r="B59" s="22">
        <v>416748</v>
      </c>
      <c r="C59" s="22">
        <v>229609</v>
      </c>
      <c r="D59" s="22">
        <v>2464710</v>
      </c>
      <c r="E59" s="22">
        <v>3543090</v>
      </c>
      <c r="F59" s="22">
        <v>3268866</v>
      </c>
      <c r="G59" s="22">
        <v>3309928</v>
      </c>
    </row>
    <row r="60" spans="1:7" ht="13.5">
      <c r="A60" s="2" t="s">
        <v>126</v>
      </c>
      <c r="B60" s="22">
        <v>766506</v>
      </c>
      <c r="C60" s="22"/>
      <c r="D60" s="22">
        <v>1615876</v>
      </c>
      <c r="E60" s="22">
        <v>469352</v>
      </c>
      <c r="F60" s="22">
        <v>437494</v>
      </c>
      <c r="G60" s="22">
        <v>308560</v>
      </c>
    </row>
    <row r="61" spans="1:7" ht="13.5">
      <c r="A61" s="2" t="s">
        <v>117</v>
      </c>
      <c r="B61" s="22">
        <v>30914</v>
      </c>
      <c r="C61" s="22">
        <v>30875</v>
      </c>
      <c r="D61" s="22">
        <v>171496</v>
      </c>
      <c r="E61" s="22">
        <v>116736</v>
      </c>
      <c r="F61" s="22">
        <v>92552</v>
      </c>
      <c r="G61" s="22"/>
    </row>
    <row r="62" spans="1:7" ht="13.5">
      <c r="A62" s="2" t="s">
        <v>127</v>
      </c>
      <c r="B62" s="22">
        <v>4859</v>
      </c>
      <c r="C62" s="22">
        <v>4756</v>
      </c>
      <c r="D62" s="22">
        <v>214806</v>
      </c>
      <c r="E62" s="22"/>
      <c r="F62" s="22"/>
      <c r="G62" s="22"/>
    </row>
    <row r="63" spans="1:7" ht="13.5">
      <c r="A63" s="2" t="s">
        <v>128</v>
      </c>
      <c r="B63" s="22">
        <v>39487</v>
      </c>
      <c r="C63" s="22">
        <v>43317</v>
      </c>
      <c r="D63" s="22">
        <v>183815</v>
      </c>
      <c r="E63" s="22">
        <v>162242</v>
      </c>
      <c r="F63" s="22">
        <v>142484</v>
      </c>
      <c r="G63" s="22">
        <v>125521</v>
      </c>
    </row>
    <row r="64" spans="1:7" ht="13.5">
      <c r="A64" s="2" t="s">
        <v>89</v>
      </c>
      <c r="B64" s="22">
        <v>113</v>
      </c>
      <c r="C64" s="22">
        <v>353</v>
      </c>
      <c r="D64" s="22">
        <v>1984</v>
      </c>
      <c r="E64" s="22"/>
      <c r="F64" s="22"/>
      <c r="G64" s="22">
        <v>11497</v>
      </c>
    </row>
    <row r="65" spans="1:7" ht="13.5">
      <c r="A65" s="2" t="s">
        <v>129</v>
      </c>
      <c r="B65" s="22">
        <v>841881</v>
      </c>
      <c r="C65" s="22">
        <v>79302</v>
      </c>
      <c r="D65" s="22">
        <v>2503868</v>
      </c>
      <c r="E65" s="22">
        <v>1045586</v>
      </c>
      <c r="F65" s="22">
        <v>942444</v>
      </c>
      <c r="G65" s="22">
        <v>699618</v>
      </c>
    </row>
    <row r="66" spans="1:7" ht="14.25" thickBot="1">
      <c r="A66" s="5" t="s">
        <v>130</v>
      </c>
      <c r="B66" s="23">
        <v>1258629</v>
      </c>
      <c r="C66" s="23">
        <v>308912</v>
      </c>
      <c r="D66" s="23">
        <v>4968579</v>
      </c>
      <c r="E66" s="23">
        <v>4588677</v>
      </c>
      <c r="F66" s="23">
        <v>4211310</v>
      </c>
      <c r="G66" s="23">
        <v>4009547</v>
      </c>
    </row>
    <row r="67" spans="1:7" ht="14.25" thickTop="1">
      <c r="A67" s="2" t="s">
        <v>131</v>
      </c>
      <c r="B67" s="22">
        <v>1465024</v>
      </c>
      <c r="C67" s="22">
        <v>724012</v>
      </c>
      <c r="D67" s="22">
        <v>724012</v>
      </c>
      <c r="E67" s="22">
        <v>724012</v>
      </c>
      <c r="F67" s="22">
        <v>467200</v>
      </c>
      <c r="G67" s="22">
        <v>467200</v>
      </c>
    </row>
    <row r="68" spans="1:7" ht="13.5">
      <c r="A68" s="3" t="s">
        <v>132</v>
      </c>
      <c r="B68" s="22">
        <v>1383224</v>
      </c>
      <c r="C68" s="22">
        <v>642212</v>
      </c>
      <c r="D68" s="22">
        <v>642212</v>
      </c>
      <c r="E68" s="22">
        <v>642212</v>
      </c>
      <c r="F68" s="22">
        <v>385400</v>
      </c>
      <c r="G68" s="22">
        <v>385400</v>
      </c>
    </row>
    <row r="69" spans="1:7" ht="13.5">
      <c r="A69" s="3" t="s">
        <v>133</v>
      </c>
      <c r="B69" s="22">
        <v>1383224</v>
      </c>
      <c r="C69" s="22">
        <v>642212</v>
      </c>
      <c r="D69" s="22">
        <v>642212</v>
      </c>
      <c r="E69" s="22">
        <v>642212</v>
      </c>
      <c r="F69" s="22">
        <v>385400</v>
      </c>
      <c r="G69" s="22">
        <v>385400</v>
      </c>
    </row>
    <row r="70" spans="1:7" ht="13.5">
      <c r="A70" s="3" t="s">
        <v>134</v>
      </c>
      <c r="B70" s="22">
        <v>3582</v>
      </c>
      <c r="C70" s="22">
        <v>3582</v>
      </c>
      <c r="D70" s="22">
        <v>3582</v>
      </c>
      <c r="E70" s="22">
        <v>3582</v>
      </c>
      <c r="F70" s="22">
        <v>3582</v>
      </c>
      <c r="G70" s="22">
        <v>3582</v>
      </c>
    </row>
    <row r="71" spans="1:7" ht="13.5">
      <c r="A71" s="4" t="s">
        <v>135</v>
      </c>
      <c r="B71" s="22">
        <v>1129945</v>
      </c>
      <c r="C71" s="22">
        <v>1114388</v>
      </c>
      <c r="D71" s="22">
        <v>1258220</v>
      </c>
      <c r="E71" s="22">
        <v>1292054</v>
      </c>
      <c r="F71" s="22">
        <v>1248607</v>
      </c>
      <c r="G71" s="22">
        <v>1268423</v>
      </c>
    </row>
    <row r="72" spans="1:7" ht="13.5">
      <c r="A72" s="3" t="s">
        <v>136</v>
      </c>
      <c r="B72" s="22">
        <v>1133528</v>
      </c>
      <c r="C72" s="22">
        <v>1117971</v>
      </c>
      <c r="D72" s="22">
        <v>1261803</v>
      </c>
      <c r="E72" s="22">
        <v>1295636</v>
      </c>
      <c r="F72" s="22">
        <v>1252190</v>
      </c>
      <c r="G72" s="22">
        <v>1272006</v>
      </c>
    </row>
    <row r="73" spans="1:7" ht="13.5">
      <c r="A73" s="2" t="s">
        <v>137</v>
      </c>
      <c r="B73" s="22">
        <v>-121</v>
      </c>
      <c r="C73" s="22">
        <v>-121</v>
      </c>
      <c r="D73" s="22">
        <v>-60</v>
      </c>
      <c r="E73" s="22"/>
      <c r="F73" s="22"/>
      <c r="G73" s="22"/>
    </row>
    <row r="74" spans="1:7" ht="13.5">
      <c r="A74" s="2" t="s">
        <v>138</v>
      </c>
      <c r="B74" s="22">
        <v>3981655</v>
      </c>
      <c r="C74" s="22">
        <v>2484074</v>
      </c>
      <c r="D74" s="22">
        <v>2627968</v>
      </c>
      <c r="E74" s="22">
        <v>2661861</v>
      </c>
      <c r="F74" s="22">
        <v>2104790</v>
      </c>
      <c r="G74" s="22">
        <v>2124606</v>
      </c>
    </row>
    <row r="75" spans="1:7" ht="13.5">
      <c r="A75" s="2" t="s">
        <v>139</v>
      </c>
      <c r="B75" s="22">
        <v>8825</v>
      </c>
      <c r="C75" s="22">
        <v>4969</v>
      </c>
      <c r="D75" s="22">
        <v>1013</v>
      </c>
      <c r="E75" s="22"/>
      <c r="F75" s="22"/>
      <c r="G75" s="22"/>
    </row>
    <row r="76" spans="1:7" ht="13.5">
      <c r="A76" s="2" t="s">
        <v>140</v>
      </c>
      <c r="B76" s="22">
        <v>8825</v>
      </c>
      <c r="C76" s="22">
        <v>4969</v>
      </c>
      <c r="D76" s="22">
        <v>1013</v>
      </c>
      <c r="E76" s="22"/>
      <c r="F76" s="22"/>
      <c r="G76" s="22"/>
    </row>
    <row r="77" spans="1:7" ht="13.5">
      <c r="A77" s="6" t="s">
        <v>141</v>
      </c>
      <c r="B77" s="22">
        <v>612</v>
      </c>
      <c r="C77" s="22"/>
      <c r="D77" s="22"/>
      <c r="E77" s="22"/>
      <c r="F77" s="22"/>
      <c r="G77" s="22"/>
    </row>
    <row r="78" spans="1:7" ht="13.5">
      <c r="A78" s="6" t="s">
        <v>142</v>
      </c>
      <c r="B78" s="22">
        <v>3991092</v>
      </c>
      <c r="C78" s="22">
        <v>2489044</v>
      </c>
      <c r="D78" s="22">
        <v>2628981</v>
      </c>
      <c r="E78" s="22">
        <v>2661861</v>
      </c>
      <c r="F78" s="22">
        <v>2104790</v>
      </c>
      <c r="G78" s="22">
        <v>2124606</v>
      </c>
    </row>
    <row r="79" spans="1:7" ht="14.25" thickBot="1">
      <c r="A79" s="7" t="s">
        <v>143</v>
      </c>
      <c r="B79" s="22">
        <v>5249722</v>
      </c>
      <c r="C79" s="22">
        <v>2797957</v>
      </c>
      <c r="D79" s="22">
        <v>7597561</v>
      </c>
      <c r="E79" s="22">
        <v>7250539</v>
      </c>
      <c r="F79" s="22">
        <v>6316100</v>
      </c>
      <c r="G79" s="22">
        <v>6134154</v>
      </c>
    </row>
    <row r="80" spans="1:7" ht="14.25" thickTop="1">
      <c r="A80" s="8"/>
      <c r="B80" s="24"/>
      <c r="C80" s="24"/>
      <c r="D80" s="24"/>
      <c r="E80" s="24"/>
      <c r="F80" s="24"/>
      <c r="G80" s="24"/>
    </row>
    <row r="82" ht="13.5">
      <c r="A82" s="20" t="s">
        <v>148</v>
      </c>
    </row>
    <row r="83" ht="13.5">
      <c r="A83" s="20" t="s">
        <v>149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2014-02-14T15:42:09Z</dcterms:created>
  <dcterms:modified xsi:type="dcterms:W3CDTF">2014-02-14T15:42:18Z</dcterms:modified>
  <cp:category/>
  <cp:version/>
  <cp:contentType/>
  <cp:contentStatus/>
</cp:coreProperties>
</file>