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<sst xmlns="http://schemas.openxmlformats.org/spreadsheetml/2006/main" count="690" uniqueCount="274">
  <si>
    <t>短期借入金</t>
  </si>
  <si>
    <t>賞与引当金</t>
  </si>
  <si>
    <t>負債</t>
  </si>
  <si>
    <t>利益剰余金</t>
  </si>
  <si>
    <t>株主資本</t>
  </si>
  <si>
    <t>少数株主持分</t>
  </si>
  <si>
    <t>連結・貸借対照表</t>
  </si>
  <si>
    <t>累積四半期</t>
  </si>
  <si>
    <t>2013/09/01</t>
  </si>
  <si>
    <t>減価償却費</t>
  </si>
  <si>
    <t>賞与引当金の増減額（△は減少）</t>
  </si>
  <si>
    <t>ポイント引当金の増減額（△は減少）</t>
  </si>
  <si>
    <t>退職給付引当金の増減額（△は減少）</t>
  </si>
  <si>
    <t>役員退職慰労引当金の増減額（△は減少）</t>
  </si>
  <si>
    <t>貸倒引当金の増減額（△は減少）</t>
  </si>
  <si>
    <t>受取利息及び受取配当金</t>
  </si>
  <si>
    <t>支払利息</t>
  </si>
  <si>
    <t>為替差損益（△は益）</t>
  </si>
  <si>
    <t>有形固定資産売却損益（△は益）</t>
  </si>
  <si>
    <t>売上債権の増減額（△は増加）</t>
  </si>
  <si>
    <t>たな卸資産の増減額（△は増加）</t>
  </si>
  <si>
    <t>仕入債務の増減額（△は減少）</t>
  </si>
  <si>
    <t>前受金の増減額（△は減少）</t>
  </si>
  <si>
    <t>長期未払金の増減額（△は減少）</t>
  </si>
  <si>
    <t>小計</t>
  </si>
  <si>
    <t>利息及び配当金の受取額</t>
  </si>
  <si>
    <t>利息の受取額</t>
  </si>
  <si>
    <t>利息の支払額</t>
  </si>
  <si>
    <t>損害賠償金の支払額</t>
  </si>
  <si>
    <t>訴訟関連損失の支払額</t>
  </si>
  <si>
    <t>法人税等の支払額</t>
  </si>
  <si>
    <t>法人税等の還付額</t>
  </si>
  <si>
    <t>営業活動によるキャッシュ・フロー</t>
  </si>
  <si>
    <t>有形固定資産の取得による支出</t>
  </si>
  <si>
    <t>長期前払費用の取得による支出</t>
  </si>
  <si>
    <t>差入保証金の差入による支出</t>
  </si>
  <si>
    <t>差入保証金の回収による収入</t>
  </si>
  <si>
    <t>連結の範囲の変更を伴う子会社株式の売却による収入</t>
  </si>
  <si>
    <t>貸付けによる支出</t>
  </si>
  <si>
    <t>貸付金の回収による収入</t>
  </si>
  <si>
    <t>投資活動によるキャッシュ・フロー</t>
  </si>
  <si>
    <t>短期借入金の増減額（△は減少）</t>
  </si>
  <si>
    <t>長期借入れによる収入</t>
  </si>
  <si>
    <t>長期借入金の返済による支出</t>
  </si>
  <si>
    <t>社債の償還による支出</t>
  </si>
  <si>
    <t>配当金の支払額</t>
  </si>
  <si>
    <t>株式の発行による収入</t>
  </si>
  <si>
    <t>自己株式の取得による支出</t>
  </si>
  <si>
    <t>少数株主からの払込みによる収入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</si>
  <si>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</si>
  <si>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</si>
  <si>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</si>
  <si>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</si>
  <si>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</si>
  <si>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受取保険金</t>
  </si>
  <si>
    <t>為替差損</t>
  </si>
  <si>
    <t>特別利益</t>
  </si>
  <si>
    <t>固定資産除却損</t>
  </si>
  <si>
    <t>特別損失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</si>
  <si>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</si>
  <si>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</si>
  <si>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</si>
  <si>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</si>
  <si>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</si>
  <si>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</si>
  <si>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</si>
  <si>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</si>
  <si>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</si>
  <si>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</si>
  <si>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2013/11/29</t>
  </si>
  <si>
    <t>通期</t>
  </si>
  <si>
    <t>2013/08/31</t>
  </si>
  <si>
    <t>2012/08/31</t>
  </si>
  <si>
    <t>2012/11/28</t>
  </si>
  <si>
    <t>2011/08/31</t>
  </si>
  <si>
    <t>2011/11/28</t>
  </si>
  <si>
    <t>2010/08/31</t>
  </si>
  <si>
    <t>2010/11/26</t>
  </si>
  <si>
    <t>2009/08/31</t>
  </si>
  <si>
    <t>2009/11/27</t>
  </si>
  <si>
    <t>2008/08/31</t>
  </si>
  <si>
    <t>現金及び預金</t>
  </si>
  <si>
    <t>千円</t>
  </si>
  <si>
    <t>売掛金</t>
  </si>
  <si>
    <t>売掛金</t>
  </si>
  <si>
    <t>商品及び製品</t>
  </si>
  <si>
    <t>商品</t>
  </si>
  <si>
    <t>原材料及び貯蔵品</t>
  </si>
  <si>
    <t>原材料</t>
  </si>
  <si>
    <t>原材料</t>
  </si>
  <si>
    <t>前渡金</t>
  </si>
  <si>
    <t>前払費用</t>
  </si>
  <si>
    <t>繰延税金資産</t>
  </si>
  <si>
    <t>関係会社短期貸付金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</si>
  <si>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</si>
  <si>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</si>
  <si>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</si>
  <si>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</si>
  <si>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</si>
  <si>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</si>
  <si>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</si>
  <si>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</si>
  <si>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</si>
  <si>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</si>
  <si>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</si>
  <si>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</si>
  <si>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</si>
  <si>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有形固定資産</t>
  </si>
  <si>
    <t>有形固定資産</t>
  </si>
  <si>
    <t>商標権</t>
  </si>
  <si>
    <t>ソフトウエア</t>
  </si>
  <si>
    <t>電話加入権</t>
  </si>
  <si>
    <t>無形固定資産</t>
  </si>
  <si>
    <t>無形固定資産</t>
  </si>
  <si>
    <t>関係会社株式</t>
  </si>
  <si>
    <t>出資金</t>
  </si>
  <si>
    <t>関係会社長期貸付金</t>
  </si>
  <si>
    <t>破産更生債権等</t>
  </si>
  <si>
    <t>長期前払費用</t>
  </si>
  <si>
    <t>繰延税金資産</t>
  </si>
  <si>
    <t>差入保証金</t>
  </si>
  <si>
    <t>保険積立金</t>
  </si>
  <si>
    <t>その他</t>
  </si>
  <si>
    <t>投資その他の資産</t>
  </si>
  <si>
    <t>固定資産</t>
  </si>
  <si>
    <t>資産</t>
  </si>
  <si>
    <t>買掛金</t>
  </si>
  <si>
    <t>買掛金</t>
  </si>
  <si>
    <t>1年内返済予定の長期借入金</t>
  </si>
  <si>
    <t>短期借入金</t>
  </si>
  <si>
    <t>未払金</t>
  </si>
  <si>
    <t>未払金</t>
  </si>
  <si>
    <t>未払費用</t>
  </si>
  <si>
    <t>未払法人税等</t>
  </si>
  <si>
    <t>未払消費税等</t>
  </si>
  <si>
    <t>前受金</t>
  </si>
  <si>
    <t>預り金</t>
  </si>
  <si>
    <t>前受収益</t>
  </si>
  <si>
    <t>ポイント引当金</t>
  </si>
  <si>
    <t>資産除去債務</t>
  </si>
  <si>
    <t>資産除去債務</t>
  </si>
  <si>
    <t>流動負債</t>
  </si>
  <si>
    <t>長期借入金</t>
  </si>
  <si>
    <t>退職給付引当金</t>
  </si>
  <si>
    <t>退職給付引当金</t>
  </si>
  <si>
    <t>役員退職慰労引当金</t>
  </si>
  <si>
    <t>長期未払金</t>
  </si>
  <si>
    <t>固定負債</t>
  </si>
  <si>
    <t>負債</t>
  </si>
  <si>
    <t>資本金</t>
  </si>
  <si>
    <t>資本準備金</t>
  </si>
  <si>
    <t>資本剰余金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</si>
  <si>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</si>
  <si>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</si>
  <si>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</si>
  <si>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</si>
  <si>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</si>
  <si>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</si>
  <si>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</si>
  <si>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純資産</t>
  </si>
  <si>
    <t>純資産</t>
  </si>
  <si>
    <t>負債純資産</t>
  </si>
  <si>
    <t>証券コード</t>
  </si>
  <si>
    <t>企業名</t>
  </si>
  <si>
    <t>株式会社オンリー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</si>
  <si>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</si>
  <si>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</si>
  <si>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</si>
  <si>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2012/09/01</t>
  </si>
  <si>
    <t>2011/09/01</t>
  </si>
  <si>
    <t>2010/09/01</t>
  </si>
  <si>
    <t>2009/09/01</t>
  </si>
  <si>
    <t>2008/09/01</t>
  </si>
  <si>
    <t>2007/09/01</t>
  </si>
  <si>
    <t>売上高</t>
  </si>
  <si>
    <t>商品期首たな卸高</t>
  </si>
  <si>
    <t>材料期首たな卸高</t>
  </si>
  <si>
    <t>当期商品仕入高</t>
  </si>
  <si>
    <t>当期材料仕入高</t>
  </si>
  <si>
    <t>当期外注工賃</t>
  </si>
  <si>
    <t>合計</t>
  </si>
  <si>
    <t>他勘定振替高</t>
  </si>
  <si>
    <t>商品期末たな卸高</t>
  </si>
  <si>
    <t>材料期末たな卸高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</si>
  <si>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</si>
  <si>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</si>
  <si>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</si>
  <si>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</si>
  <si>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</si>
  <si>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</si>
  <si>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受取配当金</t>
  </si>
  <si>
    <t>為替差益</t>
  </si>
  <si>
    <t>受取手数料</t>
  </si>
  <si>
    <t>受取手数料</t>
  </si>
  <si>
    <t>協賛金収入</t>
  </si>
  <si>
    <t>受取保険金</t>
  </si>
  <si>
    <t>受取補償金</t>
  </si>
  <si>
    <t>雑収益</t>
  </si>
  <si>
    <t>営業外収益</t>
  </si>
  <si>
    <t>営業外収益</t>
  </si>
  <si>
    <t>支払利息</t>
  </si>
  <si>
    <t>社債利息</t>
  </si>
  <si>
    <t>為替差損</t>
  </si>
  <si>
    <t>雑損失</t>
  </si>
  <si>
    <t>雑損失</t>
  </si>
  <si>
    <t>営業外費用</t>
  </si>
  <si>
    <t>経常利益</t>
  </si>
  <si>
    <t>固定資産売却益</t>
  </si>
  <si>
    <t>子会社株式売却益</t>
  </si>
  <si>
    <t>貸倒引当金戻入額</t>
  </si>
  <si>
    <t>役員退職慰労引当金戻入額</t>
  </si>
  <si>
    <t>特別利益</t>
  </si>
  <si>
    <t>固定資産除却損</t>
  </si>
  <si>
    <t>固定資産除却損</t>
  </si>
  <si>
    <t>減損損失</t>
  </si>
  <si>
    <t>店舗閉鎖損失</t>
  </si>
  <si>
    <t>リース解約損</t>
  </si>
  <si>
    <t>貸倒引当金繰入額</t>
  </si>
  <si>
    <t>訴訟関連損失</t>
  </si>
  <si>
    <t>訴訟関連損失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</si>
  <si>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</si>
  <si>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</si>
  <si>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</si>
  <si>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</si>
  <si>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</si>
  <si>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</si>
  <si>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</si>
  <si>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2014/07/14</t>
  </si>
  <si>
    <t>四半期</t>
  </si>
  <si>
    <t>2014/05/31</t>
  </si>
  <si>
    <t>2014/04/11</t>
  </si>
  <si>
    <t>2014/02/28</t>
  </si>
  <si>
    <t>2014/01/14</t>
  </si>
  <si>
    <t>2013/11/30</t>
  </si>
  <si>
    <t>2013/07/12</t>
  </si>
  <si>
    <t>2013/05/31</t>
  </si>
  <si>
    <t>2013/04/15</t>
  </si>
  <si>
    <t>2013/02/28</t>
  </si>
  <si>
    <t>2013/01/11</t>
  </si>
  <si>
    <t>2012/11/30</t>
  </si>
  <si>
    <t>2012/07/12</t>
  </si>
  <si>
    <t>2012/05/31</t>
  </si>
  <si>
    <t>2012/04/11</t>
  </si>
  <si>
    <t>2012/02/29</t>
  </si>
  <si>
    <t>2012/01/13</t>
  </si>
  <si>
    <t>2011/11/30</t>
  </si>
  <si>
    <t>2011/07/15</t>
  </si>
  <si>
    <t>2011/05/31</t>
  </si>
  <si>
    <t>2011/04/14</t>
  </si>
  <si>
    <t>2011/02/28</t>
  </si>
  <si>
    <t>2011/01/14</t>
  </si>
  <si>
    <t>2010/11/30</t>
  </si>
  <si>
    <t>2010/07/15</t>
  </si>
  <si>
    <t>2010/05/31</t>
  </si>
  <si>
    <t>2010/04/14</t>
  </si>
  <si>
    <t>2010/02/28</t>
  </si>
  <si>
    <t>2010/01/14</t>
  </si>
  <si>
    <t>2009/11/30</t>
  </si>
  <si>
    <t>2009/07/15</t>
  </si>
  <si>
    <t>2009/05/31</t>
  </si>
  <si>
    <t>2009/04/14</t>
  </si>
  <si>
    <t>2009/02/28</t>
  </si>
  <si>
    <t>2009/01/14</t>
  </si>
  <si>
    <t>2008/11/30</t>
  </si>
  <si>
    <t>受取手形及び営業未収入金</t>
  </si>
  <si>
    <t>たな卸資産</t>
  </si>
  <si>
    <t>仕掛品</t>
  </si>
  <si>
    <t>流動資産</t>
  </si>
  <si>
    <t>建物及び構築物</t>
  </si>
  <si>
    <t>建物及び構築物（純額）</t>
  </si>
  <si>
    <t>車両運搬具</t>
  </si>
  <si>
    <t>工具、器具及び備品（純額）</t>
  </si>
  <si>
    <t>建設仮勘定</t>
  </si>
  <si>
    <t>その他（純額）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</si>
</sst>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162</v>
      </c>
      <c r="B2" s="14">
        <v>3376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163</v>
      </c>
      <c r="B3" s="1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62</v>
      </c>
      <c r="B4" s="15" t="str">
        <f>HYPERLINK("http://www.kabupro.jp/mark/20140714/S1002IDX.htm","四半期報告書")</f>
        <v>四半期報告書</v>
      </c>
      <c r="C4" s="15" t="str">
        <f>HYPERLINK("http://www.kabupro.jp/mark/20140411/S1001LWV.htm","四半期報告書")</f>
        <v>四半期報告書</v>
      </c>
      <c r="D4" s="15" t="str">
        <f>HYPERLINK("http://www.kabupro.jp/mark/20140114/S1000WF9.htm","四半期報告書")</f>
        <v>四半期報告書</v>
      </c>
      <c r="E4" s="15" t="str">
        <f>HYPERLINK("http://www.kabupro.jp/mark/20131129/S1000MGK.htm","有価証券報告書")</f>
        <v>有価証券報告書</v>
      </c>
      <c r="F4" s="15" t="str">
        <f>HYPERLINK("http://www.kabupro.jp/mark/20140714/S1002IDX.htm","四半期報告書")</f>
        <v>四半期報告書</v>
      </c>
      <c r="G4" s="15" t="str">
        <f>HYPERLINK("http://www.kabupro.jp/mark/20140411/S1001LWV.htm","四半期報告書")</f>
        <v>四半期報告書</v>
      </c>
      <c r="H4" s="15" t="str">
        <f>HYPERLINK("http://www.kabupro.jp/mark/20140114/S1000WF9.htm","四半期報告書")</f>
        <v>四半期報告書</v>
      </c>
      <c r="I4" s="15" t="str">
        <f>HYPERLINK("http://www.kabupro.jp/mark/20131129/S1000MGK.htm","有価証券報告書")</f>
        <v>有価証券報告書</v>
      </c>
      <c r="J4" s="15" t="str">
        <f>HYPERLINK("http://www.kabupro.jp/mark/20130712/S000E02I.htm","四半期報告書")</f>
        <v>四半期報告書</v>
      </c>
      <c r="K4" s="15" t="str">
        <f>HYPERLINK("http://www.kabupro.jp/mark/20130415/S000D8C3.htm","四半期報告書")</f>
        <v>四半期報告書</v>
      </c>
      <c r="L4" s="15" t="str">
        <f>HYPERLINK("http://www.kabupro.jp/mark/20130111/S000CLST.htm","四半期報告書")</f>
        <v>四半期報告書</v>
      </c>
      <c r="M4" s="15" t="str">
        <f>HYPERLINK("http://www.kabupro.jp/mark/20121128/S000CE2Y.htm","有価証券報告書")</f>
        <v>有価証券報告書</v>
      </c>
      <c r="N4" s="15" t="str">
        <f>HYPERLINK("http://www.kabupro.jp/mark/20120712/S000BFOZ.htm","四半期報告書")</f>
        <v>四半期報告書</v>
      </c>
      <c r="O4" s="15" t="str">
        <f>HYPERLINK("http://www.kabupro.jp/mark/20120411/S000AOLP.htm","四半期報告書")</f>
        <v>四半期報告書</v>
      </c>
      <c r="P4" s="15" t="str">
        <f>HYPERLINK("http://www.kabupro.jp/mark/20120113/S000A21D.htm","四半期報告書")</f>
        <v>四半期報告書</v>
      </c>
      <c r="Q4" s="15" t="str">
        <f>HYPERLINK("http://www.kabupro.jp/mark/20111128/S0009TV9.htm","有価証券報告書")</f>
        <v>有価証券報告書</v>
      </c>
      <c r="R4" s="15" t="str">
        <f>HYPERLINK("http://www.kabupro.jp/mark/20110715/S0008WFO.htm","四半期報告書")</f>
        <v>四半期報告書</v>
      </c>
      <c r="S4" s="15" t="str">
        <f>HYPERLINK("http://www.kabupro.jp/mark/20110414/S00085DD.htm","四半期報告書")</f>
        <v>四半期報告書</v>
      </c>
      <c r="T4" s="15" t="str">
        <f>HYPERLINK("http://www.kabupro.jp/mark/20110114/S0007IZ2.htm","四半期報告書")</f>
        <v>四半期報告書</v>
      </c>
      <c r="U4" s="15" t="str">
        <f>HYPERLINK("http://www.kabupro.jp/mark/20101126/S00079PI.htm","有価証券報告書")</f>
        <v>有価証券報告書</v>
      </c>
      <c r="V4" s="15" t="str">
        <f>HYPERLINK("http://www.kabupro.jp/mark/20100715/S0006CGW.htm","四半期報告書")</f>
        <v>四半期報告書</v>
      </c>
      <c r="W4" s="15" t="str">
        <f>HYPERLINK("http://www.kabupro.jp/mark/20100414/S0005JFU.htm","四半期報告書")</f>
        <v>四半期報告書</v>
      </c>
      <c r="X4" s="15" t="str">
        <f>HYPERLINK("http://www.kabupro.jp/mark/20100114/S0004XA1.htm","四半期報告書")</f>
        <v>四半期報告書</v>
      </c>
      <c r="Y4" s="15" t="str">
        <f>HYPERLINK("http://www.kabupro.jp/mark/20091127/S0004P4W.htm","有価証券報告書")</f>
        <v>有価証券報告書</v>
      </c>
    </row>
    <row r="5" spans="1:25" ht="14.25" thickBot="1">
      <c r="A5" s="11" t="s">
        <v>63</v>
      </c>
      <c r="B5" s="1" t="s">
        <v>227</v>
      </c>
      <c r="C5" s="1" t="s">
        <v>230</v>
      </c>
      <c r="D5" s="1" t="s">
        <v>232</v>
      </c>
      <c r="E5" s="1" t="s">
        <v>69</v>
      </c>
      <c r="F5" s="1" t="s">
        <v>227</v>
      </c>
      <c r="G5" s="1" t="s">
        <v>230</v>
      </c>
      <c r="H5" s="1" t="s">
        <v>232</v>
      </c>
      <c r="I5" s="1" t="s">
        <v>69</v>
      </c>
      <c r="J5" s="1" t="s">
        <v>234</v>
      </c>
      <c r="K5" s="1" t="s">
        <v>236</v>
      </c>
      <c r="L5" s="1" t="s">
        <v>238</v>
      </c>
      <c r="M5" s="1" t="s">
        <v>73</v>
      </c>
      <c r="N5" s="1" t="s">
        <v>240</v>
      </c>
      <c r="O5" s="1" t="s">
        <v>242</v>
      </c>
      <c r="P5" s="1" t="s">
        <v>244</v>
      </c>
      <c r="Q5" s="1" t="s">
        <v>75</v>
      </c>
      <c r="R5" s="1" t="s">
        <v>246</v>
      </c>
      <c r="S5" s="1" t="s">
        <v>248</v>
      </c>
      <c r="T5" s="1" t="s">
        <v>250</v>
      </c>
      <c r="U5" s="1" t="s">
        <v>77</v>
      </c>
      <c r="V5" s="1" t="s">
        <v>252</v>
      </c>
      <c r="W5" s="1" t="s">
        <v>254</v>
      </c>
      <c r="X5" s="1" t="s">
        <v>256</v>
      </c>
      <c r="Y5" s="1" t="s">
        <v>79</v>
      </c>
    </row>
    <row r="6" spans="1:25" ht="15" thickBot="1" thickTop="1">
      <c r="A6" s="10" t="s">
        <v>64</v>
      </c>
      <c r="B6" s="18" t="s">
        <v>61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65</v>
      </c>
      <c r="B7" s="14" t="s">
        <v>7</v>
      </c>
      <c r="C7" s="14" t="s">
        <v>7</v>
      </c>
      <c r="D7" s="14" t="s">
        <v>7</v>
      </c>
      <c r="E7" s="16" t="s">
        <v>70</v>
      </c>
      <c r="F7" s="14" t="s">
        <v>7</v>
      </c>
      <c r="G7" s="14" t="s">
        <v>7</v>
      </c>
      <c r="H7" s="14" t="s">
        <v>7</v>
      </c>
      <c r="I7" s="16" t="s">
        <v>70</v>
      </c>
      <c r="J7" s="14" t="s">
        <v>7</v>
      </c>
      <c r="K7" s="14" t="s">
        <v>7</v>
      </c>
      <c r="L7" s="14" t="s">
        <v>7</v>
      </c>
      <c r="M7" s="16" t="s">
        <v>70</v>
      </c>
      <c r="N7" s="14" t="s">
        <v>7</v>
      </c>
      <c r="O7" s="14" t="s">
        <v>7</v>
      </c>
      <c r="P7" s="14" t="s">
        <v>7</v>
      </c>
      <c r="Q7" s="16" t="s">
        <v>70</v>
      </c>
      <c r="R7" s="14" t="s">
        <v>7</v>
      </c>
      <c r="S7" s="14" t="s">
        <v>7</v>
      </c>
      <c r="T7" s="14" t="s">
        <v>7</v>
      </c>
      <c r="U7" s="16" t="s">
        <v>70</v>
      </c>
      <c r="V7" s="14" t="s">
        <v>7</v>
      </c>
      <c r="W7" s="14" t="s">
        <v>7</v>
      </c>
      <c r="X7" s="14" t="s">
        <v>7</v>
      </c>
      <c r="Y7" s="16" t="s">
        <v>70</v>
      </c>
    </row>
    <row r="8" spans="1:25" ht="13.5">
      <c r="A8" s="13" t="s">
        <v>66</v>
      </c>
      <c r="B8" s="1" t="s">
        <v>8</v>
      </c>
      <c r="C8" s="1" t="s">
        <v>8</v>
      </c>
      <c r="D8" s="1" t="s">
        <v>8</v>
      </c>
      <c r="E8" s="17" t="s">
        <v>168</v>
      </c>
      <c r="F8" s="1" t="s">
        <v>168</v>
      </c>
      <c r="G8" s="1" t="s">
        <v>168</v>
      </c>
      <c r="H8" s="1" t="s">
        <v>168</v>
      </c>
      <c r="I8" s="17" t="s">
        <v>169</v>
      </c>
      <c r="J8" s="1" t="s">
        <v>169</v>
      </c>
      <c r="K8" s="1" t="s">
        <v>169</v>
      </c>
      <c r="L8" s="1" t="s">
        <v>169</v>
      </c>
      <c r="M8" s="17" t="s">
        <v>170</v>
      </c>
      <c r="N8" s="1" t="s">
        <v>170</v>
      </c>
      <c r="O8" s="1" t="s">
        <v>170</v>
      </c>
      <c r="P8" s="1" t="s">
        <v>170</v>
      </c>
      <c r="Q8" s="17" t="s">
        <v>171</v>
      </c>
      <c r="R8" s="1" t="s">
        <v>171</v>
      </c>
      <c r="S8" s="1" t="s">
        <v>171</v>
      </c>
      <c r="T8" s="1" t="s">
        <v>171</v>
      </c>
      <c r="U8" s="17" t="s">
        <v>172</v>
      </c>
      <c r="V8" s="1" t="s">
        <v>172</v>
      </c>
      <c r="W8" s="1" t="s">
        <v>172</v>
      </c>
      <c r="X8" s="1" t="s">
        <v>172</v>
      </c>
      <c r="Y8" s="17" t="s">
        <v>173</v>
      </c>
    </row>
    <row r="9" spans="1:25" ht="13.5">
      <c r="A9" s="13" t="s">
        <v>67</v>
      </c>
      <c r="B9" s="1" t="s">
        <v>229</v>
      </c>
      <c r="C9" s="1" t="s">
        <v>231</v>
      </c>
      <c r="D9" s="1" t="s">
        <v>233</v>
      </c>
      <c r="E9" s="17" t="s">
        <v>71</v>
      </c>
      <c r="F9" s="1" t="s">
        <v>235</v>
      </c>
      <c r="G9" s="1" t="s">
        <v>237</v>
      </c>
      <c r="H9" s="1" t="s">
        <v>239</v>
      </c>
      <c r="I9" s="17" t="s">
        <v>72</v>
      </c>
      <c r="J9" s="1" t="s">
        <v>241</v>
      </c>
      <c r="K9" s="1" t="s">
        <v>243</v>
      </c>
      <c r="L9" s="1" t="s">
        <v>245</v>
      </c>
      <c r="M9" s="17" t="s">
        <v>74</v>
      </c>
      <c r="N9" s="1" t="s">
        <v>247</v>
      </c>
      <c r="O9" s="1" t="s">
        <v>249</v>
      </c>
      <c r="P9" s="1" t="s">
        <v>251</v>
      </c>
      <c r="Q9" s="17" t="s">
        <v>76</v>
      </c>
      <c r="R9" s="1" t="s">
        <v>253</v>
      </c>
      <c r="S9" s="1" t="s">
        <v>255</v>
      </c>
      <c r="T9" s="1" t="s">
        <v>257</v>
      </c>
      <c r="U9" s="17" t="s">
        <v>78</v>
      </c>
      <c r="V9" s="1" t="s">
        <v>259</v>
      </c>
      <c r="W9" s="1" t="s">
        <v>261</v>
      </c>
      <c r="X9" s="1" t="s">
        <v>263</v>
      </c>
      <c r="Y9" s="17" t="s">
        <v>80</v>
      </c>
    </row>
    <row r="10" spans="1:25" ht="14.25" thickBot="1">
      <c r="A10" s="13" t="s">
        <v>68</v>
      </c>
      <c r="B10" s="1" t="s">
        <v>82</v>
      </c>
      <c r="C10" s="1" t="s">
        <v>82</v>
      </c>
      <c r="D10" s="1" t="s">
        <v>82</v>
      </c>
      <c r="E10" s="17" t="s">
        <v>82</v>
      </c>
      <c r="F10" s="1" t="s">
        <v>82</v>
      </c>
      <c r="G10" s="1" t="s">
        <v>82</v>
      </c>
      <c r="H10" s="1" t="s">
        <v>82</v>
      </c>
      <c r="I10" s="17" t="s">
        <v>82</v>
      </c>
      <c r="J10" s="1" t="s">
        <v>82</v>
      </c>
      <c r="K10" s="1" t="s">
        <v>82</v>
      </c>
      <c r="L10" s="1" t="s">
        <v>82</v>
      </c>
      <c r="M10" s="17" t="s">
        <v>82</v>
      </c>
      <c r="N10" s="1" t="s">
        <v>82</v>
      </c>
      <c r="O10" s="1" t="s">
        <v>82</v>
      </c>
      <c r="P10" s="1" t="s">
        <v>82</v>
      </c>
      <c r="Q10" s="17" t="s">
        <v>82</v>
      </c>
      <c r="R10" s="1" t="s">
        <v>82</v>
      </c>
      <c r="S10" s="1" t="s">
        <v>82</v>
      </c>
      <c r="T10" s="1" t="s">
        <v>82</v>
      </c>
      <c r="U10" s="17" t="s">
        <v>82</v>
      </c>
      <c r="V10" s="1" t="s">
        <v>82</v>
      </c>
      <c r="W10" s="1" t="s">
        <v>82</v>
      </c>
      <c r="X10" s="1" t="s">
        <v>82</v>
      </c>
      <c r="Y10" s="17" t="s">
        <v>82</v>
      </c>
    </row>
    <row r="11" spans="1:25" ht="14.25" thickTop="1">
      <c r="A11" s="26" t="s">
        <v>174</v>
      </c>
      <c r="B11" s="27">
        <v>5878700</v>
      </c>
      <c r="C11" s="27">
        <v>3656996</v>
      </c>
      <c r="D11" s="27">
        <v>1973716</v>
      </c>
      <c r="E11" s="21">
        <v>7222490</v>
      </c>
      <c r="F11" s="27">
        <v>5665070</v>
      </c>
      <c r="G11" s="27">
        <v>3536489</v>
      </c>
      <c r="H11" s="27">
        <v>1924235</v>
      </c>
      <c r="I11" s="21">
        <v>7009098</v>
      </c>
      <c r="J11" s="27">
        <v>5515892</v>
      </c>
      <c r="K11" s="27">
        <v>3519786</v>
      </c>
      <c r="L11" s="27">
        <v>1832069</v>
      </c>
      <c r="M11" s="21">
        <v>6628305</v>
      </c>
      <c r="N11" s="27">
        <v>5163994</v>
      </c>
      <c r="O11" s="27">
        <v>3372651</v>
      </c>
      <c r="P11" s="27">
        <v>1752966</v>
      </c>
      <c r="Q11" s="21">
        <v>7090679</v>
      </c>
      <c r="R11" s="27">
        <v>5489480</v>
      </c>
      <c r="S11" s="27">
        <v>3759138</v>
      </c>
      <c r="T11" s="27">
        <v>1991294</v>
      </c>
      <c r="U11" s="21">
        <v>7822984</v>
      </c>
      <c r="V11" s="27">
        <v>6068303</v>
      </c>
      <c r="W11" s="27">
        <v>4003188</v>
      </c>
      <c r="X11" s="27">
        <v>2141885</v>
      </c>
      <c r="Y11" s="21">
        <v>7662084</v>
      </c>
    </row>
    <row r="12" spans="1:25" ht="13.5">
      <c r="A12" s="7" t="s">
        <v>184</v>
      </c>
      <c r="B12" s="28">
        <v>2040517</v>
      </c>
      <c r="C12" s="28">
        <v>1303519</v>
      </c>
      <c r="D12" s="28">
        <v>639465</v>
      </c>
      <c r="E12" s="22">
        <v>2544458</v>
      </c>
      <c r="F12" s="28">
        <v>1918493</v>
      </c>
      <c r="G12" s="28">
        <v>1242128</v>
      </c>
      <c r="H12" s="28">
        <v>621449</v>
      </c>
      <c r="I12" s="22">
        <v>2556951</v>
      </c>
      <c r="J12" s="28">
        <v>1950050</v>
      </c>
      <c r="K12" s="28">
        <v>1303472</v>
      </c>
      <c r="L12" s="28">
        <v>606249</v>
      </c>
      <c r="M12" s="22">
        <v>2512725</v>
      </c>
      <c r="N12" s="28">
        <v>1889931</v>
      </c>
      <c r="O12" s="28">
        <v>1304004</v>
      </c>
      <c r="P12" s="28">
        <v>598338</v>
      </c>
      <c r="Q12" s="22">
        <v>2870228</v>
      </c>
      <c r="R12" s="28">
        <v>2159130</v>
      </c>
      <c r="S12" s="28">
        <v>1585623</v>
      </c>
      <c r="T12" s="28">
        <v>776521</v>
      </c>
      <c r="U12" s="22">
        <v>3003499</v>
      </c>
      <c r="V12" s="28">
        <v>2255716</v>
      </c>
      <c r="W12" s="28">
        <v>1546119</v>
      </c>
      <c r="X12" s="28">
        <v>778016</v>
      </c>
      <c r="Y12" s="22">
        <v>2989668</v>
      </c>
    </row>
    <row r="13" spans="1:25" ht="13.5">
      <c r="A13" s="7" t="s">
        <v>185</v>
      </c>
      <c r="B13" s="28">
        <v>3838182</v>
      </c>
      <c r="C13" s="28">
        <v>2353477</v>
      </c>
      <c r="D13" s="28">
        <v>1334251</v>
      </c>
      <c r="E13" s="22">
        <v>4678032</v>
      </c>
      <c r="F13" s="28">
        <v>3746577</v>
      </c>
      <c r="G13" s="28">
        <v>2294361</v>
      </c>
      <c r="H13" s="28">
        <v>1302785</v>
      </c>
      <c r="I13" s="22">
        <v>4452147</v>
      </c>
      <c r="J13" s="28">
        <v>3565842</v>
      </c>
      <c r="K13" s="28">
        <v>2216313</v>
      </c>
      <c r="L13" s="28">
        <v>1225820</v>
      </c>
      <c r="M13" s="22">
        <v>4115579</v>
      </c>
      <c r="N13" s="28">
        <v>3274063</v>
      </c>
      <c r="O13" s="28">
        <v>2068646</v>
      </c>
      <c r="P13" s="28">
        <v>1154628</v>
      </c>
      <c r="Q13" s="22">
        <v>4220451</v>
      </c>
      <c r="R13" s="28">
        <v>3330350</v>
      </c>
      <c r="S13" s="28">
        <v>2173514</v>
      </c>
      <c r="T13" s="28">
        <v>1214773</v>
      </c>
      <c r="U13" s="22">
        <v>4819485</v>
      </c>
      <c r="V13" s="28">
        <v>3812586</v>
      </c>
      <c r="W13" s="28">
        <v>2457069</v>
      </c>
      <c r="X13" s="28">
        <v>1363868</v>
      </c>
      <c r="Y13" s="22">
        <v>4672416</v>
      </c>
    </row>
    <row r="14" spans="1:25" ht="13.5">
      <c r="A14" s="7" t="s">
        <v>186</v>
      </c>
      <c r="B14" s="28">
        <v>2833744</v>
      </c>
      <c r="C14" s="28">
        <v>1864218</v>
      </c>
      <c r="D14" s="28">
        <v>942562</v>
      </c>
      <c r="E14" s="22">
        <v>3605824</v>
      </c>
      <c r="F14" s="28">
        <v>2693705</v>
      </c>
      <c r="G14" s="28">
        <v>1756633</v>
      </c>
      <c r="H14" s="28">
        <v>862200</v>
      </c>
      <c r="I14" s="22">
        <v>3553565</v>
      </c>
      <c r="J14" s="28">
        <v>2632307</v>
      </c>
      <c r="K14" s="28">
        <v>1729798</v>
      </c>
      <c r="L14" s="28">
        <v>853749</v>
      </c>
      <c r="M14" s="22">
        <v>3461371</v>
      </c>
      <c r="N14" s="28">
        <v>2601158</v>
      </c>
      <c r="O14" s="28">
        <v>1736072</v>
      </c>
      <c r="P14" s="28">
        <v>895228</v>
      </c>
      <c r="Q14" s="22">
        <v>3815539</v>
      </c>
      <c r="R14" s="28">
        <v>2860431</v>
      </c>
      <c r="S14" s="28">
        <v>1920332</v>
      </c>
      <c r="T14" s="28">
        <v>995108</v>
      </c>
      <c r="U14" s="22">
        <v>4186347</v>
      </c>
      <c r="V14" s="28">
        <v>3189877</v>
      </c>
      <c r="W14" s="28">
        <v>2142315</v>
      </c>
      <c r="X14" s="28">
        <v>1117745</v>
      </c>
      <c r="Y14" s="22">
        <v>3839033</v>
      </c>
    </row>
    <row r="15" spans="1:25" ht="14.25" thickBot="1">
      <c r="A15" s="25" t="s">
        <v>187</v>
      </c>
      <c r="B15" s="29">
        <v>1004438</v>
      </c>
      <c r="C15" s="29">
        <v>489258</v>
      </c>
      <c r="D15" s="29">
        <v>391688</v>
      </c>
      <c r="E15" s="23">
        <v>1072207</v>
      </c>
      <c r="F15" s="29">
        <v>1052871</v>
      </c>
      <c r="G15" s="29">
        <v>537727</v>
      </c>
      <c r="H15" s="29">
        <v>440585</v>
      </c>
      <c r="I15" s="23">
        <v>898582</v>
      </c>
      <c r="J15" s="29">
        <v>933534</v>
      </c>
      <c r="K15" s="29">
        <v>486514</v>
      </c>
      <c r="L15" s="29">
        <v>372071</v>
      </c>
      <c r="M15" s="23">
        <v>654207</v>
      </c>
      <c r="N15" s="29">
        <v>672905</v>
      </c>
      <c r="O15" s="29">
        <v>332573</v>
      </c>
      <c r="P15" s="29">
        <v>259399</v>
      </c>
      <c r="Q15" s="23">
        <v>404911</v>
      </c>
      <c r="R15" s="29">
        <v>469919</v>
      </c>
      <c r="S15" s="29">
        <v>253181</v>
      </c>
      <c r="T15" s="29">
        <v>219664</v>
      </c>
      <c r="U15" s="23">
        <v>633137</v>
      </c>
      <c r="V15" s="29">
        <v>622709</v>
      </c>
      <c r="W15" s="29">
        <v>314754</v>
      </c>
      <c r="X15" s="29">
        <v>246123</v>
      </c>
      <c r="Y15" s="23">
        <v>833382</v>
      </c>
    </row>
    <row r="16" spans="1:25" ht="14.25" thickTop="1">
      <c r="A16" s="6" t="s">
        <v>188</v>
      </c>
      <c r="B16" s="28">
        <v>27</v>
      </c>
      <c r="C16" s="28">
        <v>25</v>
      </c>
      <c r="D16" s="28">
        <v>2</v>
      </c>
      <c r="E16" s="22">
        <v>235</v>
      </c>
      <c r="F16" s="28">
        <v>212</v>
      </c>
      <c r="G16" s="28">
        <v>116</v>
      </c>
      <c r="H16" s="28">
        <v>97</v>
      </c>
      <c r="I16" s="22">
        <v>69</v>
      </c>
      <c r="J16" s="28">
        <v>41</v>
      </c>
      <c r="K16" s="28">
        <v>34</v>
      </c>
      <c r="L16" s="28">
        <v>8</v>
      </c>
      <c r="M16" s="22">
        <v>408</v>
      </c>
      <c r="N16" s="28">
        <v>67</v>
      </c>
      <c r="O16" s="28">
        <v>56</v>
      </c>
      <c r="P16" s="28">
        <v>13</v>
      </c>
      <c r="Q16" s="22">
        <v>92</v>
      </c>
      <c r="R16" s="28">
        <v>40</v>
      </c>
      <c r="S16" s="28">
        <v>72</v>
      </c>
      <c r="T16" s="28">
        <v>15</v>
      </c>
      <c r="U16" s="22">
        <v>145</v>
      </c>
      <c r="V16" s="28">
        <v>86</v>
      </c>
      <c r="W16" s="28">
        <v>85</v>
      </c>
      <c r="X16" s="28">
        <v>0</v>
      </c>
      <c r="Y16" s="22">
        <v>301</v>
      </c>
    </row>
    <row r="17" spans="1:25" ht="13.5">
      <c r="A17" s="6" t="s">
        <v>189</v>
      </c>
      <c r="B17" s="28"/>
      <c r="C17" s="28"/>
      <c r="D17" s="28"/>
      <c r="E17" s="22">
        <v>352</v>
      </c>
      <c r="F17" s="28">
        <v>342</v>
      </c>
      <c r="G17" s="28">
        <v>342</v>
      </c>
      <c r="H17" s="28"/>
      <c r="I17" s="22">
        <v>10</v>
      </c>
      <c r="J17" s="28"/>
      <c r="K17" s="28"/>
      <c r="L17" s="28"/>
      <c r="M17" s="22">
        <v>15</v>
      </c>
      <c r="N17" s="28"/>
      <c r="O17" s="28"/>
      <c r="P17" s="28"/>
      <c r="Q17" s="22">
        <v>7</v>
      </c>
      <c r="R17" s="28"/>
      <c r="S17" s="28"/>
      <c r="T17" s="28"/>
      <c r="U17" s="22">
        <v>5</v>
      </c>
      <c r="V17" s="28"/>
      <c r="W17" s="28"/>
      <c r="X17" s="28"/>
      <c r="Y17" s="22">
        <v>5</v>
      </c>
    </row>
    <row r="18" spans="1:25" ht="13.5">
      <c r="A18" s="6" t="s">
        <v>54</v>
      </c>
      <c r="B18" s="28"/>
      <c r="C18" s="28"/>
      <c r="D18" s="28"/>
      <c r="E18" s="22"/>
      <c r="F18" s="28"/>
      <c r="G18" s="28"/>
      <c r="H18" s="28"/>
      <c r="I18" s="22">
        <v>2517</v>
      </c>
      <c r="J18" s="28">
        <v>2365</v>
      </c>
      <c r="K18" s="28">
        <v>2365</v>
      </c>
      <c r="L18" s="28"/>
      <c r="M18" s="22">
        <v>4362</v>
      </c>
      <c r="N18" s="28">
        <v>5254</v>
      </c>
      <c r="O18" s="28">
        <v>5254</v>
      </c>
      <c r="P18" s="28">
        <v>3194</v>
      </c>
      <c r="Q18" s="22"/>
      <c r="R18" s="28"/>
      <c r="S18" s="28"/>
      <c r="T18" s="28"/>
      <c r="U18" s="22">
        <v>2427</v>
      </c>
      <c r="V18" s="28"/>
      <c r="W18" s="28"/>
      <c r="X18" s="28"/>
      <c r="Y18" s="22">
        <v>24337</v>
      </c>
    </row>
    <row r="19" spans="1:25" ht="13.5">
      <c r="A19" s="6" t="s">
        <v>192</v>
      </c>
      <c r="B19" s="28">
        <v>7018</v>
      </c>
      <c r="C19" s="28">
        <v>2643</v>
      </c>
      <c r="D19" s="28">
        <v>1586</v>
      </c>
      <c r="E19" s="22">
        <v>10814</v>
      </c>
      <c r="F19" s="28">
        <v>8730</v>
      </c>
      <c r="G19" s="28">
        <v>5497</v>
      </c>
      <c r="H19" s="28">
        <v>3198</v>
      </c>
      <c r="I19" s="22">
        <v>9553</v>
      </c>
      <c r="J19" s="28">
        <v>6520</v>
      </c>
      <c r="K19" s="28"/>
      <c r="L19" s="28"/>
      <c r="M19" s="22"/>
      <c r="N19" s="28"/>
      <c r="O19" s="28"/>
      <c r="P19" s="28"/>
      <c r="Q19" s="22"/>
      <c r="R19" s="28"/>
      <c r="S19" s="28"/>
      <c r="T19" s="28"/>
      <c r="U19" s="22"/>
      <c r="V19" s="28"/>
      <c r="W19" s="28"/>
      <c r="X19" s="28"/>
      <c r="Y19" s="22"/>
    </row>
    <row r="20" spans="1:25" ht="13.5">
      <c r="A20" s="6" t="s">
        <v>196</v>
      </c>
      <c r="B20" s="28"/>
      <c r="C20" s="28"/>
      <c r="D20" s="28"/>
      <c r="E20" s="22"/>
      <c r="F20" s="28"/>
      <c r="G20" s="28"/>
      <c r="H20" s="28"/>
      <c r="I20" s="22"/>
      <c r="J20" s="28"/>
      <c r="K20" s="28"/>
      <c r="L20" s="28"/>
      <c r="M20" s="22"/>
      <c r="N20" s="28"/>
      <c r="O20" s="28"/>
      <c r="P20" s="28"/>
      <c r="Q20" s="22">
        <v>10000</v>
      </c>
      <c r="R20" s="28"/>
      <c r="S20" s="28"/>
      <c r="T20" s="28"/>
      <c r="U20" s="22"/>
      <c r="V20" s="28"/>
      <c r="W20" s="28"/>
      <c r="X20" s="28"/>
      <c r="Y20" s="22"/>
    </row>
    <row r="21" spans="1:25" ht="13.5">
      <c r="A21" s="6" t="s">
        <v>191</v>
      </c>
      <c r="B21" s="28"/>
      <c r="C21" s="28"/>
      <c r="D21" s="28"/>
      <c r="E21" s="22"/>
      <c r="F21" s="28"/>
      <c r="G21" s="28"/>
      <c r="H21" s="28">
        <v>107</v>
      </c>
      <c r="I21" s="22"/>
      <c r="J21" s="28"/>
      <c r="K21" s="28">
        <v>323</v>
      </c>
      <c r="L21" s="28">
        <v>341</v>
      </c>
      <c r="M21" s="22">
        <v>2425</v>
      </c>
      <c r="N21" s="28">
        <v>2319</v>
      </c>
      <c r="O21" s="28">
        <v>2152</v>
      </c>
      <c r="P21" s="28">
        <v>1566</v>
      </c>
      <c r="Q21" s="22"/>
      <c r="R21" s="28">
        <v>3094</v>
      </c>
      <c r="S21" s="28">
        <v>1926</v>
      </c>
      <c r="T21" s="28">
        <v>2141</v>
      </c>
      <c r="U21" s="22"/>
      <c r="V21" s="28">
        <v>906</v>
      </c>
      <c r="W21" s="28">
        <v>679</v>
      </c>
      <c r="X21" s="28">
        <v>659</v>
      </c>
      <c r="Y21" s="22"/>
    </row>
    <row r="22" spans="1:25" ht="13.5">
      <c r="A22" s="6" t="s">
        <v>194</v>
      </c>
      <c r="B22" s="28">
        <v>26868</v>
      </c>
      <c r="C22" s="28">
        <v>17116</v>
      </c>
      <c r="D22" s="28">
        <v>9225</v>
      </c>
      <c r="E22" s="22">
        <v>21060</v>
      </c>
      <c r="F22" s="28">
        <v>14460</v>
      </c>
      <c r="G22" s="28">
        <v>3129</v>
      </c>
      <c r="H22" s="28">
        <v>2235</v>
      </c>
      <c r="I22" s="22"/>
      <c r="J22" s="28"/>
      <c r="K22" s="28"/>
      <c r="L22" s="28"/>
      <c r="M22" s="22"/>
      <c r="N22" s="28"/>
      <c r="O22" s="28"/>
      <c r="P22" s="28"/>
      <c r="Q22" s="22"/>
      <c r="R22" s="28"/>
      <c r="S22" s="28"/>
      <c r="T22" s="28"/>
      <c r="U22" s="22"/>
      <c r="V22" s="28"/>
      <c r="W22" s="28"/>
      <c r="X22" s="28"/>
      <c r="Y22" s="22"/>
    </row>
    <row r="23" spans="1:25" ht="13.5">
      <c r="A23" s="6" t="s">
        <v>197</v>
      </c>
      <c r="B23" s="28">
        <v>856</v>
      </c>
      <c r="C23" s="28">
        <v>498</v>
      </c>
      <c r="D23" s="28">
        <v>346</v>
      </c>
      <c r="E23" s="22">
        <v>2820</v>
      </c>
      <c r="F23" s="28">
        <v>2239</v>
      </c>
      <c r="G23" s="28">
        <v>1813</v>
      </c>
      <c r="H23" s="28">
        <v>923</v>
      </c>
      <c r="I23" s="22">
        <v>5088</v>
      </c>
      <c r="J23" s="28">
        <v>4672</v>
      </c>
      <c r="K23" s="28">
        <v>6924</v>
      </c>
      <c r="L23" s="28">
        <v>1553</v>
      </c>
      <c r="M23" s="22">
        <v>7130</v>
      </c>
      <c r="N23" s="28">
        <v>5476</v>
      </c>
      <c r="O23" s="28">
        <v>3645</v>
      </c>
      <c r="P23" s="28">
        <v>1469</v>
      </c>
      <c r="Q23" s="22">
        <v>7007</v>
      </c>
      <c r="R23" s="28">
        <v>4621</v>
      </c>
      <c r="S23" s="28">
        <v>2485</v>
      </c>
      <c r="T23" s="28">
        <v>977</v>
      </c>
      <c r="U23" s="22">
        <v>4970</v>
      </c>
      <c r="V23" s="28">
        <v>5002</v>
      </c>
      <c r="W23" s="28">
        <v>3649</v>
      </c>
      <c r="X23" s="28">
        <v>3457</v>
      </c>
      <c r="Y23" s="22">
        <v>4016</v>
      </c>
    </row>
    <row r="24" spans="1:25" ht="13.5">
      <c r="A24" s="6" t="s">
        <v>198</v>
      </c>
      <c r="B24" s="28">
        <v>34770</v>
      </c>
      <c r="C24" s="28">
        <v>20284</v>
      </c>
      <c r="D24" s="28">
        <v>11160</v>
      </c>
      <c r="E24" s="22">
        <v>35282</v>
      </c>
      <c r="F24" s="28">
        <v>25985</v>
      </c>
      <c r="G24" s="28">
        <v>10899</v>
      </c>
      <c r="H24" s="28">
        <v>6561</v>
      </c>
      <c r="I24" s="22">
        <v>17239</v>
      </c>
      <c r="J24" s="28">
        <v>13599</v>
      </c>
      <c r="K24" s="28">
        <v>9647</v>
      </c>
      <c r="L24" s="28">
        <v>1903</v>
      </c>
      <c r="M24" s="22">
        <v>14341</v>
      </c>
      <c r="N24" s="28">
        <v>13117</v>
      </c>
      <c r="O24" s="28">
        <v>11109</v>
      </c>
      <c r="P24" s="28">
        <v>6244</v>
      </c>
      <c r="Q24" s="22">
        <v>17106</v>
      </c>
      <c r="R24" s="28">
        <v>7757</v>
      </c>
      <c r="S24" s="28">
        <v>4484</v>
      </c>
      <c r="T24" s="28">
        <v>3135</v>
      </c>
      <c r="U24" s="22">
        <v>7549</v>
      </c>
      <c r="V24" s="28">
        <v>5995</v>
      </c>
      <c r="W24" s="28">
        <v>4414</v>
      </c>
      <c r="X24" s="28">
        <v>4117</v>
      </c>
      <c r="Y24" s="22">
        <v>28660</v>
      </c>
    </row>
    <row r="25" spans="1:25" ht="13.5">
      <c r="A25" s="6" t="s">
        <v>200</v>
      </c>
      <c r="B25" s="28">
        <v>4606</v>
      </c>
      <c r="C25" s="28">
        <v>2992</v>
      </c>
      <c r="D25" s="28">
        <v>1489</v>
      </c>
      <c r="E25" s="22">
        <v>3388</v>
      </c>
      <c r="F25" s="28">
        <v>2033</v>
      </c>
      <c r="G25" s="28">
        <v>1064</v>
      </c>
      <c r="H25" s="28">
        <v>593</v>
      </c>
      <c r="I25" s="22">
        <v>208</v>
      </c>
      <c r="J25" s="28"/>
      <c r="K25" s="28"/>
      <c r="L25" s="28"/>
      <c r="M25" s="22">
        <v>544</v>
      </c>
      <c r="N25" s="28">
        <v>517</v>
      </c>
      <c r="O25" s="28">
        <v>440</v>
      </c>
      <c r="P25" s="28">
        <v>270</v>
      </c>
      <c r="Q25" s="22">
        <v>3155</v>
      </c>
      <c r="R25" s="28">
        <v>2779</v>
      </c>
      <c r="S25" s="28">
        <v>2176</v>
      </c>
      <c r="T25" s="28">
        <v>1164</v>
      </c>
      <c r="U25" s="22">
        <v>6785</v>
      </c>
      <c r="V25" s="28">
        <v>5434</v>
      </c>
      <c r="W25" s="28">
        <v>3923</v>
      </c>
      <c r="X25" s="28">
        <v>2265</v>
      </c>
      <c r="Y25" s="22">
        <v>12078</v>
      </c>
    </row>
    <row r="26" spans="1:25" ht="13.5">
      <c r="A26" s="6" t="s">
        <v>201</v>
      </c>
      <c r="B26" s="28"/>
      <c r="C26" s="28"/>
      <c r="D26" s="28"/>
      <c r="E26" s="22"/>
      <c r="F26" s="28"/>
      <c r="G26" s="28"/>
      <c r="H26" s="28"/>
      <c r="I26" s="22"/>
      <c r="J26" s="28"/>
      <c r="K26" s="28"/>
      <c r="L26" s="28"/>
      <c r="M26" s="22"/>
      <c r="N26" s="28"/>
      <c r="O26" s="28"/>
      <c r="P26" s="28"/>
      <c r="Q26" s="22"/>
      <c r="R26" s="28"/>
      <c r="S26" s="28"/>
      <c r="T26" s="28"/>
      <c r="U26" s="22"/>
      <c r="V26" s="28"/>
      <c r="W26" s="28"/>
      <c r="X26" s="28"/>
      <c r="Y26" s="22">
        <v>218</v>
      </c>
    </row>
    <row r="27" spans="1:25" ht="13.5">
      <c r="A27" s="6" t="s">
        <v>55</v>
      </c>
      <c r="B27" s="28">
        <v>1024</v>
      </c>
      <c r="C27" s="28">
        <v>642</v>
      </c>
      <c r="D27" s="28"/>
      <c r="E27" s="22">
        <v>2907</v>
      </c>
      <c r="F27" s="28">
        <v>2749</v>
      </c>
      <c r="G27" s="28">
        <v>1408</v>
      </c>
      <c r="H27" s="28"/>
      <c r="I27" s="22">
        <v>132</v>
      </c>
      <c r="J27" s="28">
        <v>1</v>
      </c>
      <c r="K27" s="28"/>
      <c r="L27" s="28"/>
      <c r="M27" s="22"/>
      <c r="N27" s="28"/>
      <c r="O27" s="28"/>
      <c r="P27" s="28"/>
      <c r="Q27" s="22"/>
      <c r="R27" s="28"/>
      <c r="S27" s="28"/>
      <c r="T27" s="28"/>
      <c r="U27" s="22"/>
      <c r="V27" s="28"/>
      <c r="W27" s="28"/>
      <c r="X27" s="28"/>
      <c r="Y27" s="22"/>
    </row>
    <row r="28" spans="1:25" ht="13.5">
      <c r="A28" s="6" t="s">
        <v>203</v>
      </c>
      <c r="B28" s="28">
        <v>30</v>
      </c>
      <c r="C28" s="28">
        <v>30</v>
      </c>
      <c r="D28" s="28">
        <v>283</v>
      </c>
      <c r="E28" s="22">
        <v>171</v>
      </c>
      <c r="F28" s="28">
        <v>38</v>
      </c>
      <c r="G28" s="28">
        <v>38</v>
      </c>
      <c r="H28" s="28">
        <v>38</v>
      </c>
      <c r="I28" s="22">
        <v>318</v>
      </c>
      <c r="J28" s="28">
        <v>91</v>
      </c>
      <c r="K28" s="28"/>
      <c r="L28" s="28"/>
      <c r="M28" s="22">
        <v>1037</v>
      </c>
      <c r="N28" s="28">
        <v>100</v>
      </c>
      <c r="O28" s="28">
        <v>101</v>
      </c>
      <c r="P28" s="28">
        <v>0</v>
      </c>
      <c r="Q28" s="22">
        <v>1033</v>
      </c>
      <c r="R28" s="28">
        <v>710</v>
      </c>
      <c r="S28" s="28">
        <v>24</v>
      </c>
      <c r="T28" s="28">
        <v>10</v>
      </c>
      <c r="U28" s="22">
        <v>3253</v>
      </c>
      <c r="V28" s="28">
        <v>2340</v>
      </c>
      <c r="W28" s="28">
        <v>2330</v>
      </c>
      <c r="X28" s="28">
        <v>2295</v>
      </c>
      <c r="Y28" s="22">
        <v>1220</v>
      </c>
    </row>
    <row r="29" spans="1:25" ht="13.5">
      <c r="A29" s="6" t="s">
        <v>205</v>
      </c>
      <c r="B29" s="28">
        <v>5660</v>
      </c>
      <c r="C29" s="28">
        <v>3664</v>
      </c>
      <c r="D29" s="28">
        <v>1772</v>
      </c>
      <c r="E29" s="22">
        <v>6467</v>
      </c>
      <c r="F29" s="28">
        <v>4822</v>
      </c>
      <c r="G29" s="28">
        <v>2511</v>
      </c>
      <c r="H29" s="28">
        <v>632</v>
      </c>
      <c r="I29" s="22">
        <v>659</v>
      </c>
      <c r="J29" s="28">
        <v>92</v>
      </c>
      <c r="K29" s="28"/>
      <c r="L29" s="28"/>
      <c r="M29" s="22">
        <v>1582</v>
      </c>
      <c r="N29" s="28">
        <v>617</v>
      </c>
      <c r="O29" s="28">
        <v>541</v>
      </c>
      <c r="P29" s="28">
        <v>270</v>
      </c>
      <c r="Q29" s="22">
        <v>4188</v>
      </c>
      <c r="R29" s="28">
        <v>3490</v>
      </c>
      <c r="S29" s="28">
        <v>2201</v>
      </c>
      <c r="T29" s="28">
        <v>1175</v>
      </c>
      <c r="U29" s="22">
        <v>10039</v>
      </c>
      <c r="V29" s="28">
        <v>7775</v>
      </c>
      <c r="W29" s="28">
        <v>6254</v>
      </c>
      <c r="X29" s="28">
        <v>4561</v>
      </c>
      <c r="Y29" s="22">
        <v>13517</v>
      </c>
    </row>
    <row r="30" spans="1:25" ht="14.25" thickBot="1">
      <c r="A30" s="25" t="s">
        <v>206</v>
      </c>
      <c r="B30" s="29">
        <v>1033548</v>
      </c>
      <c r="C30" s="29">
        <v>505878</v>
      </c>
      <c r="D30" s="29">
        <v>401076</v>
      </c>
      <c r="E30" s="23">
        <v>1101022</v>
      </c>
      <c r="F30" s="29">
        <v>1074034</v>
      </c>
      <c r="G30" s="29">
        <v>546115</v>
      </c>
      <c r="H30" s="29">
        <v>446514</v>
      </c>
      <c r="I30" s="23">
        <v>915162</v>
      </c>
      <c r="J30" s="29">
        <v>947042</v>
      </c>
      <c r="K30" s="29">
        <v>496162</v>
      </c>
      <c r="L30" s="29">
        <v>373974</v>
      </c>
      <c r="M30" s="23">
        <v>666966</v>
      </c>
      <c r="N30" s="29">
        <v>685404</v>
      </c>
      <c r="O30" s="29">
        <v>343141</v>
      </c>
      <c r="P30" s="29">
        <v>265373</v>
      </c>
      <c r="Q30" s="23">
        <v>417830</v>
      </c>
      <c r="R30" s="29">
        <v>474186</v>
      </c>
      <c r="S30" s="29">
        <v>255464</v>
      </c>
      <c r="T30" s="29">
        <v>221625</v>
      </c>
      <c r="U30" s="23">
        <v>630647</v>
      </c>
      <c r="V30" s="29">
        <v>620929</v>
      </c>
      <c r="W30" s="29">
        <v>312914</v>
      </c>
      <c r="X30" s="29">
        <v>245679</v>
      </c>
      <c r="Y30" s="23">
        <v>848525</v>
      </c>
    </row>
    <row r="31" spans="1:25" ht="14.25" thickTop="1">
      <c r="A31" s="6" t="s">
        <v>207</v>
      </c>
      <c r="B31" s="28">
        <v>364</v>
      </c>
      <c r="C31" s="28">
        <v>364</v>
      </c>
      <c r="D31" s="28">
        <v>364</v>
      </c>
      <c r="E31" s="22">
        <v>247</v>
      </c>
      <c r="F31" s="28">
        <v>247</v>
      </c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56</v>
      </c>
      <c r="B32" s="28">
        <v>364</v>
      </c>
      <c r="C32" s="28">
        <v>364</v>
      </c>
      <c r="D32" s="28">
        <v>364</v>
      </c>
      <c r="E32" s="22">
        <v>247</v>
      </c>
      <c r="F32" s="28">
        <v>247</v>
      </c>
      <c r="G32" s="28"/>
      <c r="H32" s="28"/>
      <c r="I32" s="22"/>
      <c r="J32" s="28"/>
      <c r="K32" s="28"/>
      <c r="L32" s="28"/>
      <c r="M32" s="22">
        <v>42299</v>
      </c>
      <c r="N32" s="28">
        <v>7229</v>
      </c>
      <c r="O32" s="28"/>
      <c r="P32" s="28"/>
      <c r="Q32" s="22"/>
      <c r="R32" s="28"/>
      <c r="S32" s="28"/>
      <c r="T32" s="28"/>
      <c r="U32" s="22">
        <v>1844</v>
      </c>
      <c r="V32" s="28">
        <v>1844</v>
      </c>
      <c r="W32" s="28">
        <v>1844</v>
      </c>
      <c r="X32" s="28">
        <v>1844</v>
      </c>
      <c r="Y32" s="22"/>
    </row>
    <row r="33" spans="1:25" ht="13.5">
      <c r="A33" s="6" t="s">
        <v>57</v>
      </c>
      <c r="B33" s="28">
        <v>3452</v>
      </c>
      <c r="C33" s="28">
        <v>3452</v>
      </c>
      <c r="D33" s="28"/>
      <c r="E33" s="22">
        <v>12518</v>
      </c>
      <c r="F33" s="28">
        <v>2025</v>
      </c>
      <c r="G33" s="28">
        <v>1709</v>
      </c>
      <c r="H33" s="28"/>
      <c r="I33" s="22">
        <v>18862</v>
      </c>
      <c r="J33" s="28">
        <v>18862</v>
      </c>
      <c r="K33" s="28">
        <v>17385</v>
      </c>
      <c r="L33" s="28"/>
      <c r="M33" s="22">
        <v>23119</v>
      </c>
      <c r="N33" s="28">
        <v>14303</v>
      </c>
      <c r="O33" s="28">
        <v>2012</v>
      </c>
      <c r="P33" s="28">
        <v>970</v>
      </c>
      <c r="Q33" s="22">
        <v>24481</v>
      </c>
      <c r="R33" s="28">
        <v>19918</v>
      </c>
      <c r="S33" s="28">
        <v>19918</v>
      </c>
      <c r="T33" s="28"/>
      <c r="U33" s="22">
        <v>48019</v>
      </c>
      <c r="V33" s="28">
        <v>23772</v>
      </c>
      <c r="W33" s="28">
        <v>13632</v>
      </c>
      <c r="X33" s="28">
        <v>5682</v>
      </c>
      <c r="Y33" s="22">
        <v>15664</v>
      </c>
    </row>
    <row r="34" spans="1:25" ht="13.5">
      <c r="A34" s="6" t="s">
        <v>214</v>
      </c>
      <c r="B34" s="28">
        <v>3728</v>
      </c>
      <c r="C34" s="28"/>
      <c r="D34" s="28"/>
      <c r="E34" s="22">
        <v>7423</v>
      </c>
      <c r="F34" s="28">
        <v>7423</v>
      </c>
      <c r="G34" s="28">
        <v>7423</v>
      </c>
      <c r="H34" s="28"/>
      <c r="I34" s="22">
        <v>6244</v>
      </c>
      <c r="J34" s="28">
        <v>6244</v>
      </c>
      <c r="K34" s="28">
        <v>6244</v>
      </c>
      <c r="L34" s="28"/>
      <c r="M34" s="22">
        <v>18345</v>
      </c>
      <c r="N34" s="28">
        <v>6509</v>
      </c>
      <c r="O34" s="28"/>
      <c r="P34" s="28"/>
      <c r="Q34" s="22">
        <v>84792</v>
      </c>
      <c r="R34" s="28"/>
      <c r="S34" s="28"/>
      <c r="T34" s="28"/>
      <c r="U34" s="22"/>
      <c r="V34" s="28"/>
      <c r="W34" s="28"/>
      <c r="X34" s="28"/>
      <c r="Y34" s="22"/>
    </row>
    <row r="35" spans="1:25" ht="13.5">
      <c r="A35" s="6" t="s">
        <v>215</v>
      </c>
      <c r="B35" s="28"/>
      <c r="C35" s="28"/>
      <c r="D35" s="28"/>
      <c r="E35" s="22"/>
      <c r="F35" s="28"/>
      <c r="G35" s="28"/>
      <c r="H35" s="28"/>
      <c r="I35" s="22"/>
      <c r="J35" s="28"/>
      <c r="K35" s="28"/>
      <c r="L35" s="28"/>
      <c r="M35" s="22"/>
      <c r="N35" s="28"/>
      <c r="O35" s="28"/>
      <c r="P35" s="28"/>
      <c r="Q35" s="22">
        <v>21470</v>
      </c>
      <c r="R35" s="28">
        <v>12069</v>
      </c>
      <c r="S35" s="28">
        <v>12069</v>
      </c>
      <c r="T35" s="28"/>
      <c r="U35" s="22">
        <v>29443</v>
      </c>
      <c r="V35" s="28">
        <v>11653</v>
      </c>
      <c r="W35" s="28">
        <v>7815</v>
      </c>
      <c r="X35" s="28"/>
      <c r="Y35" s="22"/>
    </row>
    <row r="36" spans="1:25" ht="13.5">
      <c r="A36" s="6" t="s">
        <v>216</v>
      </c>
      <c r="B36" s="28">
        <v>534</v>
      </c>
      <c r="C36" s="28">
        <v>534</v>
      </c>
      <c r="D36" s="28"/>
      <c r="E36" s="22"/>
      <c r="F36" s="28"/>
      <c r="G36" s="28"/>
      <c r="H36" s="28"/>
      <c r="I36" s="22">
        <v>817</v>
      </c>
      <c r="J36" s="28">
        <v>756</v>
      </c>
      <c r="K36" s="28">
        <v>756</v>
      </c>
      <c r="L36" s="28">
        <v>516</v>
      </c>
      <c r="M36" s="22">
        <v>3585</v>
      </c>
      <c r="N36" s="28">
        <v>1370</v>
      </c>
      <c r="O36" s="28">
        <v>1370</v>
      </c>
      <c r="P36" s="28">
        <v>1370</v>
      </c>
      <c r="Q36" s="22">
        <v>8227</v>
      </c>
      <c r="R36" s="28">
        <v>3557</v>
      </c>
      <c r="S36" s="28">
        <v>3557</v>
      </c>
      <c r="T36" s="28">
        <v>2635</v>
      </c>
      <c r="U36" s="22">
        <v>5211</v>
      </c>
      <c r="V36" s="28">
        <v>5211</v>
      </c>
      <c r="W36" s="28">
        <v>5108</v>
      </c>
      <c r="X36" s="28"/>
      <c r="Y36" s="22"/>
    </row>
    <row r="37" spans="1:25" ht="13.5">
      <c r="A37" s="6" t="s">
        <v>217</v>
      </c>
      <c r="B37" s="28"/>
      <c r="C37" s="28"/>
      <c r="D37" s="28"/>
      <c r="E37" s="22"/>
      <c r="F37" s="28"/>
      <c r="G37" s="28"/>
      <c r="H37" s="28"/>
      <c r="I37" s="22"/>
      <c r="J37" s="28"/>
      <c r="K37" s="28"/>
      <c r="L37" s="28"/>
      <c r="M37" s="22"/>
      <c r="N37" s="28"/>
      <c r="O37" s="28"/>
      <c r="P37" s="28"/>
      <c r="Q37" s="22">
        <v>17229</v>
      </c>
      <c r="R37" s="28"/>
      <c r="S37" s="28"/>
      <c r="T37" s="28"/>
      <c r="U37" s="22"/>
      <c r="V37" s="28"/>
      <c r="W37" s="28"/>
      <c r="X37" s="28"/>
      <c r="Y37" s="22"/>
    </row>
    <row r="38" spans="1:25" ht="13.5">
      <c r="A38" s="6" t="s">
        <v>218</v>
      </c>
      <c r="B38" s="28"/>
      <c r="C38" s="28"/>
      <c r="D38" s="28"/>
      <c r="E38" s="22"/>
      <c r="F38" s="28"/>
      <c r="G38" s="28"/>
      <c r="H38" s="28"/>
      <c r="I38" s="22"/>
      <c r="J38" s="28"/>
      <c r="K38" s="28"/>
      <c r="L38" s="28"/>
      <c r="M38" s="22"/>
      <c r="N38" s="28"/>
      <c r="O38" s="28"/>
      <c r="P38" s="28"/>
      <c r="Q38" s="22">
        <v>227413</v>
      </c>
      <c r="R38" s="28"/>
      <c r="S38" s="28"/>
      <c r="T38" s="28"/>
      <c r="U38" s="22"/>
      <c r="V38" s="28"/>
      <c r="W38" s="28"/>
      <c r="X38" s="28"/>
      <c r="Y38" s="22"/>
    </row>
    <row r="39" spans="1:25" ht="13.5">
      <c r="A39" s="6" t="s">
        <v>58</v>
      </c>
      <c r="B39" s="28">
        <v>7716</v>
      </c>
      <c r="C39" s="28">
        <v>3987</v>
      </c>
      <c r="D39" s="28"/>
      <c r="E39" s="22">
        <v>19941</v>
      </c>
      <c r="F39" s="28">
        <v>9449</v>
      </c>
      <c r="G39" s="28">
        <v>9132</v>
      </c>
      <c r="H39" s="28"/>
      <c r="I39" s="22">
        <v>25924</v>
      </c>
      <c r="J39" s="28">
        <v>25863</v>
      </c>
      <c r="K39" s="28">
        <v>24386</v>
      </c>
      <c r="L39" s="28">
        <v>516</v>
      </c>
      <c r="M39" s="22">
        <v>169128</v>
      </c>
      <c r="N39" s="28">
        <v>146261</v>
      </c>
      <c r="O39" s="28">
        <v>127461</v>
      </c>
      <c r="P39" s="28">
        <v>126418</v>
      </c>
      <c r="Q39" s="22">
        <v>383614</v>
      </c>
      <c r="R39" s="28">
        <v>35545</v>
      </c>
      <c r="S39" s="28">
        <v>35545</v>
      </c>
      <c r="T39" s="28">
        <v>2635</v>
      </c>
      <c r="U39" s="22">
        <v>82674</v>
      </c>
      <c r="V39" s="28">
        <v>40636</v>
      </c>
      <c r="W39" s="28">
        <v>26556</v>
      </c>
      <c r="X39" s="28">
        <v>5682</v>
      </c>
      <c r="Y39" s="22">
        <v>33478</v>
      </c>
    </row>
    <row r="40" spans="1:25" ht="13.5">
      <c r="A40" s="7" t="s">
        <v>221</v>
      </c>
      <c r="B40" s="28">
        <v>1026196</v>
      </c>
      <c r="C40" s="28">
        <v>502255</v>
      </c>
      <c r="D40" s="28">
        <v>401441</v>
      </c>
      <c r="E40" s="22">
        <v>1081327</v>
      </c>
      <c r="F40" s="28">
        <v>1064832</v>
      </c>
      <c r="G40" s="28">
        <v>536982</v>
      </c>
      <c r="H40" s="28">
        <v>446514</v>
      </c>
      <c r="I40" s="22">
        <v>889237</v>
      </c>
      <c r="J40" s="28">
        <v>921178</v>
      </c>
      <c r="K40" s="28">
        <v>471775</v>
      </c>
      <c r="L40" s="28">
        <v>373457</v>
      </c>
      <c r="M40" s="22">
        <v>540137</v>
      </c>
      <c r="N40" s="28">
        <v>546372</v>
      </c>
      <c r="O40" s="28">
        <v>215680</v>
      </c>
      <c r="P40" s="28">
        <v>138955</v>
      </c>
      <c r="Q40" s="22">
        <v>34215</v>
      </c>
      <c r="R40" s="28">
        <v>438640</v>
      </c>
      <c r="S40" s="28">
        <v>219918</v>
      </c>
      <c r="T40" s="28">
        <v>218989</v>
      </c>
      <c r="U40" s="22">
        <v>549818</v>
      </c>
      <c r="V40" s="28">
        <v>582137</v>
      </c>
      <c r="W40" s="28">
        <v>288202</v>
      </c>
      <c r="X40" s="28">
        <v>241841</v>
      </c>
      <c r="Y40" s="22">
        <v>815047</v>
      </c>
    </row>
    <row r="41" spans="1:25" ht="13.5">
      <c r="A41" s="7" t="s">
        <v>222</v>
      </c>
      <c r="B41" s="28">
        <v>404733</v>
      </c>
      <c r="C41" s="28">
        <v>202543</v>
      </c>
      <c r="D41" s="28">
        <v>134958</v>
      </c>
      <c r="E41" s="22">
        <v>442185</v>
      </c>
      <c r="F41" s="28">
        <v>417473</v>
      </c>
      <c r="G41" s="28">
        <v>216075</v>
      </c>
      <c r="H41" s="28">
        <v>154105</v>
      </c>
      <c r="I41" s="22">
        <v>392348</v>
      </c>
      <c r="J41" s="28">
        <v>361696</v>
      </c>
      <c r="K41" s="28">
        <v>189662</v>
      </c>
      <c r="L41" s="28">
        <v>118118</v>
      </c>
      <c r="M41" s="22">
        <v>319972</v>
      </c>
      <c r="N41" s="28">
        <v>297229</v>
      </c>
      <c r="O41" s="28">
        <v>154270</v>
      </c>
      <c r="P41" s="28">
        <v>89244</v>
      </c>
      <c r="Q41" s="22">
        <v>85943</v>
      </c>
      <c r="R41" s="28">
        <v>187330</v>
      </c>
      <c r="S41" s="28">
        <v>100982</v>
      </c>
      <c r="T41" s="28">
        <v>75183</v>
      </c>
      <c r="U41" s="22">
        <v>240078</v>
      </c>
      <c r="V41" s="28">
        <v>225951</v>
      </c>
      <c r="W41" s="28">
        <v>106379</v>
      </c>
      <c r="X41" s="28">
        <v>84941</v>
      </c>
      <c r="Y41" s="22">
        <v>370737</v>
      </c>
    </row>
    <row r="42" spans="1:25" ht="13.5">
      <c r="A42" s="7" t="s">
        <v>223</v>
      </c>
      <c r="B42" s="28">
        <v>10195</v>
      </c>
      <c r="C42" s="28">
        <v>4237</v>
      </c>
      <c r="D42" s="28">
        <v>26260</v>
      </c>
      <c r="E42" s="22">
        <v>-2868</v>
      </c>
      <c r="F42" s="28">
        <v>12567</v>
      </c>
      <c r="G42" s="28">
        <v>4159</v>
      </c>
      <c r="H42" s="28">
        <v>24665</v>
      </c>
      <c r="I42" s="22">
        <v>10039</v>
      </c>
      <c r="J42" s="28">
        <v>28162</v>
      </c>
      <c r="K42" s="28">
        <v>9280</v>
      </c>
      <c r="L42" s="28">
        <v>23301</v>
      </c>
      <c r="M42" s="22">
        <v>-64689</v>
      </c>
      <c r="N42" s="28">
        <v>-48663</v>
      </c>
      <c r="O42" s="28">
        <v>-51155</v>
      </c>
      <c r="P42" s="28">
        <v>-26269</v>
      </c>
      <c r="Q42" s="22">
        <v>21774</v>
      </c>
      <c r="R42" s="28">
        <v>14087</v>
      </c>
      <c r="S42" s="28">
        <v>6783</v>
      </c>
      <c r="T42" s="28">
        <v>24688</v>
      </c>
      <c r="U42" s="22">
        <v>2007</v>
      </c>
      <c r="V42" s="28">
        <v>20059</v>
      </c>
      <c r="W42" s="28">
        <v>9398</v>
      </c>
      <c r="X42" s="28">
        <v>16371</v>
      </c>
      <c r="Y42" s="22">
        <v>-11948</v>
      </c>
    </row>
    <row r="43" spans="1:25" ht="13.5">
      <c r="A43" s="7" t="s">
        <v>224</v>
      </c>
      <c r="B43" s="28">
        <v>414928</v>
      </c>
      <c r="C43" s="28">
        <v>206780</v>
      </c>
      <c r="D43" s="28">
        <v>161219</v>
      </c>
      <c r="E43" s="22">
        <v>439316</v>
      </c>
      <c r="F43" s="28">
        <v>430040</v>
      </c>
      <c r="G43" s="28">
        <v>220234</v>
      </c>
      <c r="H43" s="28">
        <v>178771</v>
      </c>
      <c r="I43" s="22">
        <v>402388</v>
      </c>
      <c r="J43" s="28">
        <v>389859</v>
      </c>
      <c r="K43" s="28">
        <v>198943</v>
      </c>
      <c r="L43" s="28">
        <v>141419</v>
      </c>
      <c r="M43" s="22">
        <v>255283</v>
      </c>
      <c r="N43" s="28">
        <v>248566</v>
      </c>
      <c r="O43" s="28">
        <v>103115</v>
      </c>
      <c r="P43" s="28">
        <v>62975</v>
      </c>
      <c r="Q43" s="22">
        <v>107717</v>
      </c>
      <c r="R43" s="28">
        <v>201418</v>
      </c>
      <c r="S43" s="28">
        <v>107765</v>
      </c>
      <c r="T43" s="28">
        <v>99871</v>
      </c>
      <c r="U43" s="22">
        <v>242086</v>
      </c>
      <c r="V43" s="28">
        <v>246010</v>
      </c>
      <c r="W43" s="28">
        <v>115777</v>
      </c>
      <c r="X43" s="28">
        <v>101313</v>
      </c>
      <c r="Y43" s="22">
        <v>358788</v>
      </c>
    </row>
    <row r="44" spans="1:25" ht="13.5">
      <c r="A44" s="7" t="s">
        <v>59</v>
      </c>
      <c r="B44" s="28">
        <v>611268</v>
      </c>
      <c r="C44" s="28">
        <v>295475</v>
      </c>
      <c r="D44" s="28">
        <v>240221</v>
      </c>
      <c r="E44" s="22">
        <v>642010</v>
      </c>
      <c r="F44" s="28">
        <v>634791</v>
      </c>
      <c r="G44" s="28">
        <v>316748</v>
      </c>
      <c r="H44" s="28">
        <v>267743</v>
      </c>
      <c r="I44" s="22">
        <v>486849</v>
      </c>
      <c r="J44" s="28">
        <v>531319</v>
      </c>
      <c r="K44" s="28">
        <v>272832</v>
      </c>
      <c r="L44" s="28">
        <v>232038</v>
      </c>
      <c r="M44" s="22">
        <v>284854</v>
      </c>
      <c r="N44" s="28">
        <v>297806</v>
      </c>
      <c r="O44" s="28">
        <v>112564</v>
      </c>
      <c r="P44" s="28">
        <v>75980</v>
      </c>
      <c r="Q44" s="22"/>
      <c r="R44" s="28"/>
      <c r="S44" s="28"/>
      <c r="T44" s="28"/>
      <c r="U44" s="22"/>
      <c r="V44" s="28"/>
      <c r="W44" s="28"/>
      <c r="X44" s="28"/>
      <c r="Y44" s="22"/>
    </row>
    <row r="45" spans="1:25" ht="13.5">
      <c r="A45" s="7" t="s">
        <v>60</v>
      </c>
      <c r="B45" s="28"/>
      <c r="C45" s="28"/>
      <c r="D45" s="28"/>
      <c r="E45" s="22"/>
      <c r="F45" s="28"/>
      <c r="G45" s="28"/>
      <c r="H45" s="28"/>
      <c r="I45" s="22"/>
      <c r="J45" s="28"/>
      <c r="K45" s="28"/>
      <c r="L45" s="28"/>
      <c r="M45" s="22">
        <v>-775</v>
      </c>
      <c r="N45" s="28">
        <v>-775</v>
      </c>
      <c r="O45" s="28">
        <v>4</v>
      </c>
      <c r="P45" s="28">
        <v>-44</v>
      </c>
      <c r="Q45" s="22">
        <v>-1937</v>
      </c>
      <c r="R45" s="28">
        <v>-768</v>
      </c>
      <c r="S45" s="28">
        <v>-717</v>
      </c>
      <c r="T45" s="28">
        <v>-1080</v>
      </c>
      <c r="U45" s="22">
        <v>4258</v>
      </c>
      <c r="V45" s="28">
        <v>3223</v>
      </c>
      <c r="W45" s="28">
        <v>2820</v>
      </c>
      <c r="X45" s="28"/>
      <c r="Y45" s="22">
        <v>-2000</v>
      </c>
    </row>
    <row r="46" spans="1:25" ht="14.25" thickBot="1">
      <c r="A46" s="7" t="s">
        <v>225</v>
      </c>
      <c r="B46" s="28">
        <v>611268</v>
      </c>
      <c r="C46" s="28">
        <v>295475</v>
      </c>
      <c r="D46" s="28">
        <v>240221</v>
      </c>
      <c r="E46" s="22">
        <v>642010</v>
      </c>
      <c r="F46" s="28">
        <v>634791</v>
      </c>
      <c r="G46" s="28">
        <v>316748</v>
      </c>
      <c r="H46" s="28">
        <v>267743</v>
      </c>
      <c r="I46" s="22">
        <v>486849</v>
      </c>
      <c r="J46" s="28">
        <v>531319</v>
      </c>
      <c r="K46" s="28">
        <v>272832</v>
      </c>
      <c r="L46" s="28">
        <v>232038</v>
      </c>
      <c r="M46" s="22">
        <v>285629</v>
      </c>
      <c r="N46" s="28">
        <v>298581</v>
      </c>
      <c r="O46" s="28">
        <v>112560</v>
      </c>
      <c r="P46" s="28">
        <v>76024</v>
      </c>
      <c r="Q46" s="22">
        <v>-71564</v>
      </c>
      <c r="R46" s="28">
        <v>237990</v>
      </c>
      <c r="S46" s="28">
        <v>112870</v>
      </c>
      <c r="T46" s="28">
        <v>120198</v>
      </c>
      <c r="U46" s="22">
        <v>303473</v>
      </c>
      <c r="V46" s="28">
        <v>332903</v>
      </c>
      <c r="W46" s="28">
        <v>169605</v>
      </c>
      <c r="X46" s="28">
        <v>140528</v>
      </c>
      <c r="Y46" s="22">
        <v>458258</v>
      </c>
    </row>
    <row r="47" spans="1:25" ht="14.25" thickTop="1">
      <c r="A47" s="8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9" ht="13.5">
      <c r="A49" s="20" t="s">
        <v>166</v>
      </c>
    </row>
    <row r="50" ht="13.5">
      <c r="A50" s="20" t="s">
        <v>167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162</v>
      </c>
      <c r="B2" s="14">
        <v>3376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163</v>
      </c>
      <c r="B3" s="1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62</v>
      </c>
      <c r="B4" s="15" t="str">
        <f>HYPERLINK("http://www.kabupro.jp/mark/20140411/S1001LWV.htm","四半期報告書")</f>
        <v>四半期報告書</v>
      </c>
      <c r="C4" s="15" t="str">
        <f>HYPERLINK("http://www.kabupro.jp/mark/20131129/S1000MGK.htm","有価証券報告書")</f>
        <v>有価証券報告書</v>
      </c>
      <c r="D4" s="15" t="str">
        <f>HYPERLINK("http://www.kabupro.jp/mark/20140411/S1001LWV.htm","四半期報告書")</f>
        <v>四半期報告書</v>
      </c>
      <c r="E4" s="15" t="str">
        <f>HYPERLINK("http://www.kabupro.jp/mark/20131129/S1000MGK.htm","有価証券報告書")</f>
        <v>有価証券報告書</v>
      </c>
      <c r="F4" s="15" t="str">
        <f>HYPERLINK("http://www.kabupro.jp/mark/20130415/S000D8C3.htm","四半期報告書")</f>
        <v>四半期報告書</v>
      </c>
      <c r="G4" s="15" t="str">
        <f>HYPERLINK("http://www.kabupro.jp/mark/20121128/S000CE2Y.htm","有価証券報告書")</f>
        <v>有価証券報告書</v>
      </c>
      <c r="H4" s="15" t="str">
        <f>HYPERLINK("http://www.kabupro.jp/mark/20110715/S0008WFO.htm","四半期報告書")</f>
        <v>四半期報告書</v>
      </c>
      <c r="I4" s="15" t="str">
        <f>HYPERLINK("http://www.kabupro.jp/mark/20120411/S000AOLP.htm","四半期報告書")</f>
        <v>四半期報告書</v>
      </c>
      <c r="J4" s="15" t="str">
        <f>HYPERLINK("http://www.kabupro.jp/mark/20110114/S0007IZ2.htm","四半期報告書")</f>
        <v>四半期報告書</v>
      </c>
      <c r="K4" s="15" t="str">
        <f>HYPERLINK("http://www.kabupro.jp/mark/20111128/S0009TV9.htm","有価証券報告書")</f>
        <v>有価証券報告書</v>
      </c>
      <c r="L4" s="15" t="str">
        <f>HYPERLINK("http://www.kabupro.jp/mark/20110715/S0008WFO.htm","四半期報告書")</f>
        <v>四半期報告書</v>
      </c>
      <c r="M4" s="15" t="str">
        <f>HYPERLINK("http://www.kabupro.jp/mark/20110414/S00085DD.htm","四半期報告書")</f>
        <v>四半期報告書</v>
      </c>
      <c r="N4" s="15" t="str">
        <f>HYPERLINK("http://www.kabupro.jp/mark/20110114/S0007IZ2.htm","四半期報告書")</f>
        <v>四半期報告書</v>
      </c>
      <c r="O4" s="15" t="str">
        <f>HYPERLINK("http://www.kabupro.jp/mark/20101126/S00079PI.htm","有価証券報告書")</f>
        <v>有価証券報告書</v>
      </c>
      <c r="P4" s="15" t="str">
        <f>HYPERLINK("http://www.kabupro.jp/mark/20100715/S0006CGW.htm","四半期報告書")</f>
        <v>四半期報告書</v>
      </c>
      <c r="Q4" s="15" t="str">
        <f>HYPERLINK("http://www.kabupro.jp/mark/20100414/S0005JFU.htm","四半期報告書")</f>
        <v>四半期報告書</v>
      </c>
      <c r="R4" s="15" t="str">
        <f>HYPERLINK("http://www.kabupro.jp/mark/20100114/S0004XA1.htm","四半期報告書")</f>
        <v>四半期報告書</v>
      </c>
      <c r="S4" s="15" t="str">
        <f>HYPERLINK("http://www.kabupro.jp/mark/20091127/S0004P4W.htm","有価証券報告書")</f>
        <v>有価証券報告書</v>
      </c>
    </row>
    <row r="5" spans="1:19" ht="14.25" thickBot="1">
      <c r="A5" s="11" t="s">
        <v>63</v>
      </c>
      <c r="B5" s="1" t="s">
        <v>230</v>
      </c>
      <c r="C5" s="1" t="s">
        <v>69</v>
      </c>
      <c r="D5" s="1" t="s">
        <v>230</v>
      </c>
      <c r="E5" s="1" t="s">
        <v>69</v>
      </c>
      <c r="F5" s="1" t="s">
        <v>236</v>
      </c>
      <c r="G5" s="1" t="s">
        <v>73</v>
      </c>
      <c r="H5" s="1" t="s">
        <v>246</v>
      </c>
      <c r="I5" s="1" t="s">
        <v>242</v>
      </c>
      <c r="J5" s="1" t="s">
        <v>250</v>
      </c>
      <c r="K5" s="1" t="s">
        <v>75</v>
      </c>
      <c r="L5" s="1" t="s">
        <v>246</v>
      </c>
      <c r="M5" s="1" t="s">
        <v>248</v>
      </c>
      <c r="N5" s="1" t="s">
        <v>250</v>
      </c>
      <c r="O5" s="1" t="s">
        <v>77</v>
      </c>
      <c r="P5" s="1" t="s">
        <v>252</v>
      </c>
      <c r="Q5" s="1" t="s">
        <v>254</v>
      </c>
      <c r="R5" s="1" t="s">
        <v>256</v>
      </c>
      <c r="S5" s="1" t="s">
        <v>79</v>
      </c>
    </row>
    <row r="6" spans="1:19" ht="15" thickBot="1" thickTop="1">
      <c r="A6" s="10" t="s">
        <v>64</v>
      </c>
      <c r="B6" s="18" t="s">
        <v>53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65</v>
      </c>
      <c r="B7" s="14" t="s">
        <v>7</v>
      </c>
      <c r="C7" s="16" t="s">
        <v>70</v>
      </c>
      <c r="D7" s="14" t="s">
        <v>7</v>
      </c>
      <c r="E7" s="16" t="s">
        <v>70</v>
      </c>
      <c r="F7" s="14" t="s">
        <v>7</v>
      </c>
      <c r="G7" s="16" t="s">
        <v>70</v>
      </c>
      <c r="H7" s="14" t="s">
        <v>7</v>
      </c>
      <c r="I7" s="14" t="s">
        <v>7</v>
      </c>
      <c r="J7" s="14" t="s">
        <v>7</v>
      </c>
      <c r="K7" s="16" t="s">
        <v>70</v>
      </c>
      <c r="L7" s="14" t="s">
        <v>7</v>
      </c>
      <c r="M7" s="14" t="s">
        <v>7</v>
      </c>
      <c r="N7" s="14" t="s">
        <v>7</v>
      </c>
      <c r="O7" s="16" t="s">
        <v>70</v>
      </c>
      <c r="P7" s="14" t="s">
        <v>7</v>
      </c>
      <c r="Q7" s="14" t="s">
        <v>7</v>
      </c>
      <c r="R7" s="14" t="s">
        <v>7</v>
      </c>
      <c r="S7" s="16" t="s">
        <v>70</v>
      </c>
    </row>
    <row r="8" spans="1:19" ht="13.5">
      <c r="A8" s="13" t="s">
        <v>66</v>
      </c>
      <c r="B8" s="1" t="s">
        <v>8</v>
      </c>
      <c r="C8" s="17" t="s">
        <v>168</v>
      </c>
      <c r="D8" s="1" t="s">
        <v>168</v>
      </c>
      <c r="E8" s="17" t="s">
        <v>169</v>
      </c>
      <c r="F8" s="1" t="s">
        <v>169</v>
      </c>
      <c r="G8" s="17" t="s">
        <v>170</v>
      </c>
      <c r="H8" s="1" t="s">
        <v>170</v>
      </c>
      <c r="I8" s="1" t="s">
        <v>170</v>
      </c>
      <c r="J8" s="1" t="s">
        <v>170</v>
      </c>
      <c r="K8" s="17" t="s">
        <v>171</v>
      </c>
      <c r="L8" s="1" t="s">
        <v>171</v>
      </c>
      <c r="M8" s="1" t="s">
        <v>171</v>
      </c>
      <c r="N8" s="1" t="s">
        <v>171</v>
      </c>
      <c r="O8" s="17" t="s">
        <v>172</v>
      </c>
      <c r="P8" s="1" t="s">
        <v>172</v>
      </c>
      <c r="Q8" s="1" t="s">
        <v>172</v>
      </c>
      <c r="R8" s="1" t="s">
        <v>172</v>
      </c>
      <c r="S8" s="17" t="s">
        <v>173</v>
      </c>
    </row>
    <row r="9" spans="1:19" ht="13.5">
      <c r="A9" s="13" t="s">
        <v>67</v>
      </c>
      <c r="B9" s="1" t="s">
        <v>231</v>
      </c>
      <c r="C9" s="17" t="s">
        <v>71</v>
      </c>
      <c r="D9" s="1" t="s">
        <v>237</v>
      </c>
      <c r="E9" s="17" t="s">
        <v>72</v>
      </c>
      <c r="F9" s="1" t="s">
        <v>243</v>
      </c>
      <c r="G9" s="17" t="s">
        <v>74</v>
      </c>
      <c r="H9" s="1" t="s">
        <v>247</v>
      </c>
      <c r="I9" s="1" t="s">
        <v>249</v>
      </c>
      <c r="J9" s="1" t="s">
        <v>251</v>
      </c>
      <c r="K9" s="17" t="s">
        <v>76</v>
      </c>
      <c r="L9" s="1" t="s">
        <v>253</v>
      </c>
      <c r="M9" s="1" t="s">
        <v>255</v>
      </c>
      <c r="N9" s="1" t="s">
        <v>257</v>
      </c>
      <c r="O9" s="17" t="s">
        <v>78</v>
      </c>
      <c r="P9" s="1" t="s">
        <v>259</v>
      </c>
      <c r="Q9" s="1" t="s">
        <v>261</v>
      </c>
      <c r="R9" s="1" t="s">
        <v>263</v>
      </c>
      <c r="S9" s="17" t="s">
        <v>80</v>
      </c>
    </row>
    <row r="10" spans="1:19" ht="14.25" thickBot="1">
      <c r="A10" s="13" t="s">
        <v>68</v>
      </c>
      <c r="B10" s="1" t="s">
        <v>82</v>
      </c>
      <c r="C10" s="17" t="s">
        <v>82</v>
      </c>
      <c r="D10" s="1" t="s">
        <v>82</v>
      </c>
      <c r="E10" s="17" t="s">
        <v>82</v>
      </c>
      <c r="F10" s="1" t="s">
        <v>82</v>
      </c>
      <c r="G10" s="17" t="s">
        <v>82</v>
      </c>
      <c r="H10" s="1" t="s">
        <v>82</v>
      </c>
      <c r="I10" s="1" t="s">
        <v>82</v>
      </c>
      <c r="J10" s="1" t="s">
        <v>82</v>
      </c>
      <c r="K10" s="17" t="s">
        <v>82</v>
      </c>
      <c r="L10" s="1" t="s">
        <v>82</v>
      </c>
      <c r="M10" s="1" t="s">
        <v>82</v>
      </c>
      <c r="N10" s="1" t="s">
        <v>82</v>
      </c>
      <c r="O10" s="17" t="s">
        <v>82</v>
      </c>
      <c r="P10" s="1" t="s">
        <v>82</v>
      </c>
      <c r="Q10" s="1" t="s">
        <v>82</v>
      </c>
      <c r="R10" s="1" t="s">
        <v>82</v>
      </c>
      <c r="S10" s="17" t="s">
        <v>82</v>
      </c>
    </row>
    <row r="11" spans="1:19" ht="14.25" thickTop="1">
      <c r="A11" s="30" t="s">
        <v>221</v>
      </c>
      <c r="B11" s="27">
        <v>502255</v>
      </c>
      <c r="C11" s="21">
        <v>1081327</v>
      </c>
      <c r="D11" s="27">
        <v>536982</v>
      </c>
      <c r="E11" s="21">
        <v>889237</v>
      </c>
      <c r="F11" s="27">
        <v>471775</v>
      </c>
      <c r="G11" s="21">
        <v>540137</v>
      </c>
      <c r="H11" s="27">
        <v>546372</v>
      </c>
      <c r="I11" s="27">
        <v>215680</v>
      </c>
      <c r="J11" s="27">
        <v>138955</v>
      </c>
      <c r="K11" s="21">
        <v>34215</v>
      </c>
      <c r="L11" s="27">
        <v>438640</v>
      </c>
      <c r="M11" s="27">
        <v>219918</v>
      </c>
      <c r="N11" s="27">
        <v>218989</v>
      </c>
      <c r="O11" s="21">
        <v>549818</v>
      </c>
      <c r="P11" s="27">
        <v>582137</v>
      </c>
      <c r="Q11" s="27">
        <v>288202</v>
      </c>
      <c r="R11" s="27">
        <v>241841</v>
      </c>
      <c r="S11" s="21">
        <v>815047</v>
      </c>
    </row>
    <row r="12" spans="1:19" ht="13.5">
      <c r="A12" s="6" t="s">
        <v>9</v>
      </c>
      <c r="B12" s="28">
        <v>109983</v>
      </c>
      <c r="C12" s="22">
        <v>214580</v>
      </c>
      <c r="D12" s="28">
        <v>101997</v>
      </c>
      <c r="E12" s="22">
        <v>213365</v>
      </c>
      <c r="F12" s="28">
        <v>101965</v>
      </c>
      <c r="G12" s="22">
        <v>227534</v>
      </c>
      <c r="H12" s="28">
        <v>170588</v>
      </c>
      <c r="I12" s="28">
        <v>111407</v>
      </c>
      <c r="J12" s="28">
        <v>55648</v>
      </c>
      <c r="K12" s="22">
        <v>255603</v>
      </c>
      <c r="L12" s="28">
        <v>186900</v>
      </c>
      <c r="M12" s="28">
        <v>122449</v>
      </c>
      <c r="N12" s="28">
        <v>60537</v>
      </c>
      <c r="O12" s="22">
        <v>230335</v>
      </c>
      <c r="P12" s="28">
        <v>164989</v>
      </c>
      <c r="Q12" s="28">
        <v>101164</v>
      </c>
      <c r="R12" s="28">
        <v>46575</v>
      </c>
      <c r="S12" s="22">
        <v>162927</v>
      </c>
    </row>
    <row r="13" spans="1:19" ht="13.5">
      <c r="A13" s="6" t="s">
        <v>214</v>
      </c>
      <c r="B13" s="28"/>
      <c r="C13" s="22">
        <v>7423</v>
      </c>
      <c r="D13" s="28">
        <v>7423</v>
      </c>
      <c r="E13" s="22">
        <v>6244</v>
      </c>
      <c r="F13" s="28">
        <v>6244</v>
      </c>
      <c r="G13" s="22">
        <v>18345</v>
      </c>
      <c r="H13" s="28">
        <v>6509</v>
      </c>
      <c r="I13" s="28"/>
      <c r="J13" s="28"/>
      <c r="K13" s="22">
        <v>84792</v>
      </c>
      <c r="L13" s="28"/>
      <c r="M13" s="28"/>
      <c r="N13" s="28"/>
      <c r="O13" s="22"/>
      <c r="P13" s="28"/>
      <c r="Q13" s="28"/>
      <c r="R13" s="28"/>
      <c r="S13" s="22"/>
    </row>
    <row r="14" spans="1:19" ht="13.5">
      <c r="A14" s="6" t="s">
        <v>10</v>
      </c>
      <c r="B14" s="28"/>
      <c r="C14" s="22"/>
      <c r="D14" s="28"/>
      <c r="E14" s="22"/>
      <c r="F14" s="28"/>
      <c r="G14" s="22"/>
      <c r="H14" s="28">
        <v>20860</v>
      </c>
      <c r="I14" s="28"/>
      <c r="J14" s="28">
        <v>20874</v>
      </c>
      <c r="K14" s="22"/>
      <c r="L14" s="28">
        <v>21370</v>
      </c>
      <c r="M14" s="28"/>
      <c r="N14" s="28">
        <v>21240</v>
      </c>
      <c r="O14" s="22"/>
      <c r="P14" s="28">
        <v>17878</v>
      </c>
      <c r="Q14" s="28"/>
      <c r="R14" s="28">
        <v>19484</v>
      </c>
      <c r="S14" s="22"/>
    </row>
    <row r="15" spans="1:19" ht="13.5">
      <c r="A15" s="6" t="s">
        <v>11</v>
      </c>
      <c r="B15" s="28">
        <v>-11287</v>
      </c>
      <c r="C15" s="22">
        <v>10728</v>
      </c>
      <c r="D15" s="28">
        <v>3671</v>
      </c>
      <c r="E15" s="22">
        <v>8967</v>
      </c>
      <c r="F15" s="28">
        <v>6364</v>
      </c>
      <c r="G15" s="22">
        <v>10011</v>
      </c>
      <c r="H15" s="28">
        <v>-5667</v>
      </c>
      <c r="I15" s="28">
        <v>5718</v>
      </c>
      <c r="J15" s="28">
        <v>-9927</v>
      </c>
      <c r="K15" s="22">
        <v>-12665</v>
      </c>
      <c r="L15" s="28">
        <v>-22691</v>
      </c>
      <c r="M15" s="28">
        <v>-13334</v>
      </c>
      <c r="N15" s="28">
        <v>-25938</v>
      </c>
      <c r="O15" s="22">
        <v>-4631</v>
      </c>
      <c r="P15" s="28">
        <v>-15517</v>
      </c>
      <c r="Q15" s="28">
        <v>-6373</v>
      </c>
      <c r="R15" s="28"/>
      <c r="S15" s="22">
        <v>2293</v>
      </c>
    </row>
    <row r="16" spans="1:19" ht="13.5">
      <c r="A16" s="6" t="s">
        <v>12</v>
      </c>
      <c r="B16" s="28">
        <v>1215</v>
      </c>
      <c r="C16" s="22">
        <v>2790</v>
      </c>
      <c r="D16" s="28">
        <v>-962</v>
      </c>
      <c r="E16" s="22">
        <v>5598</v>
      </c>
      <c r="F16" s="28">
        <v>3655</v>
      </c>
      <c r="G16" s="22">
        <v>7356</v>
      </c>
      <c r="H16" s="28">
        <v>6518</v>
      </c>
      <c r="I16" s="28">
        <v>2130</v>
      </c>
      <c r="J16" s="28">
        <v>1150</v>
      </c>
      <c r="K16" s="22">
        <v>5237</v>
      </c>
      <c r="L16" s="28">
        <v>4290</v>
      </c>
      <c r="M16" s="28">
        <v>2002</v>
      </c>
      <c r="N16" s="28">
        <v>2618</v>
      </c>
      <c r="O16" s="22">
        <v>6180</v>
      </c>
      <c r="P16" s="28">
        <v>3957</v>
      </c>
      <c r="Q16" s="28">
        <v>2166</v>
      </c>
      <c r="R16" s="28">
        <v>912</v>
      </c>
      <c r="S16" s="22">
        <v>14751</v>
      </c>
    </row>
    <row r="17" spans="1:19" ht="13.5">
      <c r="A17" s="6" t="s">
        <v>13</v>
      </c>
      <c r="B17" s="28"/>
      <c r="C17" s="22"/>
      <c r="D17" s="28"/>
      <c r="E17" s="22"/>
      <c r="F17" s="28"/>
      <c r="G17" s="22"/>
      <c r="H17" s="28"/>
      <c r="I17" s="28"/>
      <c r="J17" s="28"/>
      <c r="K17" s="22"/>
      <c r="L17" s="28"/>
      <c r="M17" s="28"/>
      <c r="N17" s="28"/>
      <c r="O17" s="22">
        <v>-136556</v>
      </c>
      <c r="P17" s="28">
        <v>-136556</v>
      </c>
      <c r="Q17" s="28">
        <v>-136556</v>
      </c>
      <c r="R17" s="28">
        <v>-136556</v>
      </c>
      <c r="S17" s="22">
        <v>7563</v>
      </c>
    </row>
    <row r="18" spans="1:19" ht="13.5">
      <c r="A18" s="6" t="s">
        <v>14</v>
      </c>
      <c r="B18" s="28"/>
      <c r="C18" s="22"/>
      <c r="D18" s="28"/>
      <c r="E18" s="22">
        <v>-433</v>
      </c>
      <c r="F18" s="28">
        <v>-433</v>
      </c>
      <c r="G18" s="22">
        <v>-7229</v>
      </c>
      <c r="H18" s="28">
        <v>-7229</v>
      </c>
      <c r="I18" s="28"/>
      <c r="J18" s="28"/>
      <c r="K18" s="22">
        <v>17229</v>
      </c>
      <c r="L18" s="28"/>
      <c r="M18" s="28"/>
      <c r="N18" s="28"/>
      <c r="O18" s="22"/>
      <c r="P18" s="28"/>
      <c r="Q18" s="28"/>
      <c r="R18" s="28"/>
      <c r="S18" s="22"/>
    </row>
    <row r="19" spans="1:19" ht="13.5">
      <c r="A19" s="6" t="s">
        <v>15</v>
      </c>
      <c r="B19" s="28">
        <v>-25</v>
      </c>
      <c r="C19" s="22">
        <v>-587</v>
      </c>
      <c r="D19" s="28">
        <v>-458</v>
      </c>
      <c r="E19" s="22">
        <v>-79</v>
      </c>
      <c r="F19" s="28">
        <v>-34</v>
      </c>
      <c r="G19" s="22">
        <v>-423</v>
      </c>
      <c r="H19" s="28"/>
      <c r="I19" s="28"/>
      <c r="J19" s="28"/>
      <c r="K19" s="22">
        <v>-99</v>
      </c>
      <c r="L19" s="28"/>
      <c r="M19" s="28"/>
      <c r="N19" s="28"/>
      <c r="O19" s="22">
        <v>-150</v>
      </c>
      <c r="P19" s="28"/>
      <c r="Q19" s="28"/>
      <c r="R19" s="28">
        <v>0</v>
      </c>
      <c r="S19" s="22">
        <v>-306</v>
      </c>
    </row>
    <row r="20" spans="1:19" ht="13.5">
      <c r="A20" s="6" t="s">
        <v>188</v>
      </c>
      <c r="B20" s="28"/>
      <c r="C20" s="22"/>
      <c r="D20" s="28"/>
      <c r="E20" s="22"/>
      <c r="F20" s="28"/>
      <c r="G20" s="22"/>
      <c r="H20" s="28">
        <v>-67</v>
      </c>
      <c r="I20" s="28">
        <v>-56</v>
      </c>
      <c r="J20" s="28">
        <v>-13</v>
      </c>
      <c r="K20" s="22"/>
      <c r="L20" s="28">
        <v>-40</v>
      </c>
      <c r="M20" s="28">
        <v>-72</v>
      </c>
      <c r="N20" s="28">
        <v>-15</v>
      </c>
      <c r="O20" s="22"/>
      <c r="P20" s="28">
        <v>-86</v>
      </c>
      <c r="Q20" s="28">
        <v>-85</v>
      </c>
      <c r="R20" s="28"/>
      <c r="S20" s="22"/>
    </row>
    <row r="21" spans="1:19" ht="13.5">
      <c r="A21" s="6" t="s">
        <v>16</v>
      </c>
      <c r="B21" s="28">
        <v>2992</v>
      </c>
      <c r="C21" s="22">
        <v>3388</v>
      </c>
      <c r="D21" s="28">
        <v>1064</v>
      </c>
      <c r="E21" s="22">
        <v>208</v>
      </c>
      <c r="F21" s="28"/>
      <c r="G21" s="22">
        <v>544</v>
      </c>
      <c r="H21" s="28">
        <v>517</v>
      </c>
      <c r="I21" s="28">
        <v>440</v>
      </c>
      <c r="J21" s="28">
        <v>270</v>
      </c>
      <c r="K21" s="22">
        <v>3155</v>
      </c>
      <c r="L21" s="28">
        <v>2779</v>
      </c>
      <c r="M21" s="28">
        <v>2176</v>
      </c>
      <c r="N21" s="28">
        <v>1164</v>
      </c>
      <c r="O21" s="22">
        <v>6785</v>
      </c>
      <c r="P21" s="28">
        <v>5434</v>
      </c>
      <c r="Q21" s="28">
        <v>3923</v>
      </c>
      <c r="R21" s="28">
        <v>2265</v>
      </c>
      <c r="S21" s="22">
        <v>12297</v>
      </c>
    </row>
    <row r="22" spans="1:19" ht="13.5">
      <c r="A22" s="6" t="s">
        <v>17</v>
      </c>
      <c r="B22" s="28">
        <v>-65</v>
      </c>
      <c r="C22" s="22">
        <v>-12</v>
      </c>
      <c r="D22" s="28">
        <v>-7</v>
      </c>
      <c r="E22" s="22">
        <v>1</v>
      </c>
      <c r="F22" s="28">
        <v>0</v>
      </c>
      <c r="G22" s="22">
        <v>-7</v>
      </c>
      <c r="H22" s="28">
        <v>-8</v>
      </c>
      <c r="I22" s="28">
        <v>-8</v>
      </c>
      <c r="J22" s="28">
        <v>50</v>
      </c>
      <c r="K22" s="22">
        <v>10792</v>
      </c>
      <c r="L22" s="28">
        <v>-293</v>
      </c>
      <c r="M22" s="28">
        <v>273</v>
      </c>
      <c r="N22" s="28">
        <v>-536</v>
      </c>
      <c r="O22" s="22">
        <v>-647</v>
      </c>
      <c r="P22" s="28">
        <v>830</v>
      </c>
      <c r="Q22" s="28">
        <v>91</v>
      </c>
      <c r="R22" s="28">
        <v>29</v>
      </c>
      <c r="S22" s="22">
        <v>63</v>
      </c>
    </row>
    <row r="23" spans="1:19" ht="13.5">
      <c r="A23" s="6" t="s">
        <v>18</v>
      </c>
      <c r="B23" s="28">
        <v>-364</v>
      </c>
      <c r="C23" s="22"/>
      <c r="D23" s="28"/>
      <c r="E23" s="22"/>
      <c r="F23" s="28"/>
      <c r="G23" s="22"/>
      <c r="H23" s="28"/>
      <c r="I23" s="28"/>
      <c r="J23" s="28"/>
      <c r="K23" s="22"/>
      <c r="L23" s="28"/>
      <c r="M23" s="28"/>
      <c r="N23" s="28"/>
      <c r="O23" s="22"/>
      <c r="P23" s="28"/>
      <c r="Q23" s="28"/>
      <c r="R23" s="28"/>
      <c r="S23" s="22"/>
    </row>
    <row r="24" spans="1:19" ht="13.5">
      <c r="A24" s="6" t="s">
        <v>212</v>
      </c>
      <c r="B24" s="28">
        <v>3452</v>
      </c>
      <c r="C24" s="22">
        <v>12518</v>
      </c>
      <c r="D24" s="28">
        <v>1709</v>
      </c>
      <c r="E24" s="22">
        <v>18862</v>
      </c>
      <c r="F24" s="28">
        <v>17385</v>
      </c>
      <c r="G24" s="22">
        <v>23119</v>
      </c>
      <c r="H24" s="28">
        <v>14303</v>
      </c>
      <c r="I24" s="28">
        <v>2012</v>
      </c>
      <c r="J24" s="28"/>
      <c r="K24" s="22">
        <v>24481</v>
      </c>
      <c r="L24" s="28">
        <v>19918</v>
      </c>
      <c r="M24" s="28">
        <v>19918</v>
      </c>
      <c r="N24" s="28"/>
      <c r="O24" s="22">
        <v>48019</v>
      </c>
      <c r="P24" s="28">
        <v>23772</v>
      </c>
      <c r="Q24" s="28">
        <v>13632</v>
      </c>
      <c r="R24" s="28">
        <v>5682</v>
      </c>
      <c r="S24" s="22">
        <v>15664</v>
      </c>
    </row>
    <row r="25" spans="1:19" ht="13.5">
      <c r="A25" s="6" t="s">
        <v>215</v>
      </c>
      <c r="B25" s="28"/>
      <c r="C25" s="22"/>
      <c r="D25" s="28"/>
      <c r="E25" s="22"/>
      <c r="F25" s="28"/>
      <c r="G25" s="22"/>
      <c r="H25" s="28"/>
      <c r="I25" s="28"/>
      <c r="J25" s="28"/>
      <c r="K25" s="22">
        <v>21470</v>
      </c>
      <c r="L25" s="28">
        <v>12069</v>
      </c>
      <c r="M25" s="28">
        <v>12069</v>
      </c>
      <c r="N25" s="28"/>
      <c r="O25" s="22">
        <v>29443</v>
      </c>
      <c r="P25" s="28">
        <v>11653</v>
      </c>
      <c r="Q25" s="28">
        <v>7815</v>
      </c>
      <c r="R25" s="28"/>
      <c r="S25" s="22"/>
    </row>
    <row r="26" spans="1:19" ht="13.5">
      <c r="A26" s="6" t="s">
        <v>19</v>
      </c>
      <c r="B26" s="28">
        <v>-42386</v>
      </c>
      <c r="C26" s="22">
        <v>-4464</v>
      </c>
      <c r="D26" s="28">
        <v>-96313</v>
      </c>
      <c r="E26" s="22">
        <v>31033</v>
      </c>
      <c r="F26" s="28">
        <v>-41349</v>
      </c>
      <c r="G26" s="22">
        <v>-7973</v>
      </c>
      <c r="H26" s="28">
        <v>-85842</v>
      </c>
      <c r="I26" s="28">
        <v>-95348</v>
      </c>
      <c r="J26" s="28">
        <v>-111596</v>
      </c>
      <c r="K26" s="22">
        <v>34108</v>
      </c>
      <c r="L26" s="28">
        <v>-3729</v>
      </c>
      <c r="M26" s="28">
        <v>-82701</v>
      </c>
      <c r="N26" s="28">
        <v>-194497</v>
      </c>
      <c r="O26" s="22">
        <v>-11654</v>
      </c>
      <c r="P26" s="28">
        <v>-156984</v>
      </c>
      <c r="Q26" s="28">
        <v>-88193</v>
      </c>
      <c r="R26" s="28">
        <v>-236358</v>
      </c>
      <c r="S26" s="22">
        <v>-82536</v>
      </c>
    </row>
    <row r="27" spans="1:19" ht="13.5">
      <c r="A27" s="6" t="s">
        <v>20</v>
      </c>
      <c r="B27" s="28">
        <v>-80032</v>
      </c>
      <c r="C27" s="22">
        <v>-93103</v>
      </c>
      <c r="D27" s="28">
        <v>-166445</v>
      </c>
      <c r="E27" s="22">
        <v>31276</v>
      </c>
      <c r="F27" s="28">
        <v>92915</v>
      </c>
      <c r="G27" s="22">
        <v>-158183</v>
      </c>
      <c r="H27" s="28">
        <v>-173294</v>
      </c>
      <c r="I27" s="28">
        <v>-52369</v>
      </c>
      <c r="J27" s="28">
        <v>-179660</v>
      </c>
      <c r="K27" s="22">
        <v>235821</v>
      </c>
      <c r="L27" s="28">
        <v>85504</v>
      </c>
      <c r="M27" s="28">
        <v>41734</v>
      </c>
      <c r="N27" s="28">
        <v>-136903</v>
      </c>
      <c r="O27" s="22">
        <v>67241</v>
      </c>
      <c r="P27" s="28">
        <v>-60265</v>
      </c>
      <c r="Q27" s="28">
        <v>-44475</v>
      </c>
      <c r="R27" s="28">
        <v>-267033</v>
      </c>
      <c r="S27" s="22">
        <v>87386</v>
      </c>
    </row>
    <row r="28" spans="1:19" ht="13.5">
      <c r="A28" s="6" t="s">
        <v>21</v>
      </c>
      <c r="B28" s="28">
        <v>-94477</v>
      </c>
      <c r="C28" s="22">
        <v>43349</v>
      </c>
      <c r="D28" s="28">
        <v>-11748</v>
      </c>
      <c r="E28" s="22">
        <v>-1683</v>
      </c>
      <c r="F28" s="28">
        <v>-80848</v>
      </c>
      <c r="G28" s="22">
        <v>36863</v>
      </c>
      <c r="H28" s="28">
        <v>-43852</v>
      </c>
      <c r="I28" s="28">
        <v>4599</v>
      </c>
      <c r="J28" s="28">
        <v>16721</v>
      </c>
      <c r="K28" s="22">
        <v>-10653</v>
      </c>
      <c r="L28" s="28">
        <v>-113640</v>
      </c>
      <c r="M28" s="28">
        <v>74322</v>
      </c>
      <c r="N28" s="28">
        <v>11385</v>
      </c>
      <c r="O28" s="22">
        <v>-13063</v>
      </c>
      <c r="P28" s="28">
        <v>143666</v>
      </c>
      <c r="Q28" s="28">
        <v>20556</v>
      </c>
      <c r="R28" s="28">
        <v>334356</v>
      </c>
      <c r="S28" s="22">
        <v>33140</v>
      </c>
    </row>
    <row r="29" spans="1:19" ht="13.5">
      <c r="A29" s="6" t="s">
        <v>22</v>
      </c>
      <c r="B29" s="28">
        <v>60191</v>
      </c>
      <c r="C29" s="22">
        <v>19952</v>
      </c>
      <c r="D29" s="28">
        <v>59711</v>
      </c>
      <c r="E29" s="22">
        <v>-52103</v>
      </c>
      <c r="F29" s="28">
        <v>-21715</v>
      </c>
      <c r="G29" s="22">
        <v>13596</v>
      </c>
      <c r="H29" s="28">
        <v>-75180</v>
      </c>
      <c r="I29" s="28">
        <v>5531</v>
      </c>
      <c r="J29" s="28">
        <v>-70696</v>
      </c>
      <c r="K29" s="22">
        <v>16424</v>
      </c>
      <c r="L29" s="28">
        <v>-43715</v>
      </c>
      <c r="M29" s="28">
        <v>-5602</v>
      </c>
      <c r="N29" s="28">
        <v>-48740</v>
      </c>
      <c r="O29" s="22">
        <v>-24919</v>
      </c>
      <c r="P29" s="28">
        <v>-84080</v>
      </c>
      <c r="Q29" s="28">
        <v>-5104</v>
      </c>
      <c r="R29" s="28">
        <v>-77100</v>
      </c>
      <c r="S29" s="22">
        <v>30534</v>
      </c>
    </row>
    <row r="30" spans="1:19" ht="13.5">
      <c r="A30" s="6" t="s">
        <v>23</v>
      </c>
      <c r="B30" s="28"/>
      <c r="C30" s="22">
        <v>-205</v>
      </c>
      <c r="D30" s="28">
        <v>-205</v>
      </c>
      <c r="E30" s="22"/>
      <c r="F30" s="28"/>
      <c r="G30" s="22"/>
      <c r="H30" s="28"/>
      <c r="I30" s="28"/>
      <c r="J30" s="28"/>
      <c r="K30" s="22">
        <v>572</v>
      </c>
      <c r="L30" s="28">
        <v>572</v>
      </c>
      <c r="M30" s="28">
        <v>572</v>
      </c>
      <c r="N30" s="28">
        <v>-636</v>
      </c>
      <c r="O30" s="22">
        <v>138754</v>
      </c>
      <c r="P30" s="28">
        <v>138754</v>
      </c>
      <c r="Q30" s="28">
        <v>145317</v>
      </c>
      <c r="R30" s="28">
        <v>145317</v>
      </c>
      <c r="S30" s="22"/>
    </row>
    <row r="31" spans="1:19" ht="13.5">
      <c r="A31" s="6" t="s">
        <v>95</v>
      </c>
      <c r="B31" s="28">
        <v>-69058</v>
      </c>
      <c r="C31" s="22">
        <v>2640</v>
      </c>
      <c r="D31" s="28">
        <v>-46900</v>
      </c>
      <c r="E31" s="22">
        <v>64214</v>
      </c>
      <c r="F31" s="28">
        <v>10976</v>
      </c>
      <c r="G31" s="22">
        <v>-726</v>
      </c>
      <c r="H31" s="28">
        <v>-56164</v>
      </c>
      <c r="I31" s="28">
        <v>-28762</v>
      </c>
      <c r="J31" s="28">
        <v>-56348</v>
      </c>
      <c r="K31" s="22">
        <v>56258</v>
      </c>
      <c r="L31" s="28">
        <v>-7417</v>
      </c>
      <c r="M31" s="28">
        <v>88156</v>
      </c>
      <c r="N31" s="28">
        <v>-15546</v>
      </c>
      <c r="O31" s="22">
        <v>-132914</v>
      </c>
      <c r="P31" s="28">
        <v>-61057</v>
      </c>
      <c r="Q31" s="28">
        <v>-45210</v>
      </c>
      <c r="R31" s="28">
        <v>-37003</v>
      </c>
      <c r="S31" s="22"/>
    </row>
    <row r="32" spans="1:19" ht="13.5">
      <c r="A32" s="6" t="s">
        <v>24</v>
      </c>
      <c r="B32" s="28">
        <v>382392</v>
      </c>
      <c r="C32" s="22">
        <v>1297915</v>
      </c>
      <c r="D32" s="28">
        <v>389520</v>
      </c>
      <c r="E32" s="22">
        <v>1244872</v>
      </c>
      <c r="F32" s="28">
        <v>566902</v>
      </c>
      <c r="G32" s="22">
        <v>785392</v>
      </c>
      <c r="H32" s="28">
        <v>442442</v>
      </c>
      <c r="I32" s="28">
        <v>295053</v>
      </c>
      <c r="J32" s="28">
        <v>-70494</v>
      </c>
      <c r="K32" s="22">
        <v>1004159</v>
      </c>
      <c r="L32" s="28">
        <v>580518</v>
      </c>
      <c r="M32" s="28">
        <v>481884</v>
      </c>
      <c r="N32" s="28">
        <v>-106880</v>
      </c>
      <c r="O32" s="22">
        <v>752040</v>
      </c>
      <c r="P32" s="28">
        <v>578527</v>
      </c>
      <c r="Q32" s="28">
        <v>256872</v>
      </c>
      <c r="R32" s="28">
        <v>39026</v>
      </c>
      <c r="S32" s="22">
        <v>1113882</v>
      </c>
    </row>
    <row r="33" spans="1:19" ht="13.5">
      <c r="A33" s="6" t="s">
        <v>25</v>
      </c>
      <c r="B33" s="28">
        <v>21</v>
      </c>
      <c r="C33" s="22">
        <v>471</v>
      </c>
      <c r="D33" s="28">
        <v>367</v>
      </c>
      <c r="E33" s="22">
        <v>69</v>
      </c>
      <c r="F33" s="28">
        <v>30</v>
      </c>
      <c r="G33" s="22">
        <v>425</v>
      </c>
      <c r="H33" s="28"/>
      <c r="I33" s="28"/>
      <c r="J33" s="28"/>
      <c r="K33" s="22">
        <v>67</v>
      </c>
      <c r="L33" s="28"/>
      <c r="M33" s="28"/>
      <c r="N33" s="28"/>
      <c r="O33" s="22">
        <v>150</v>
      </c>
      <c r="P33" s="28"/>
      <c r="Q33" s="28"/>
      <c r="R33" s="28">
        <v>0</v>
      </c>
      <c r="S33" s="22">
        <v>306</v>
      </c>
    </row>
    <row r="34" spans="1:19" ht="13.5">
      <c r="A34" s="6" t="s">
        <v>26</v>
      </c>
      <c r="B34" s="28"/>
      <c r="C34" s="22"/>
      <c r="D34" s="28"/>
      <c r="E34" s="22"/>
      <c r="F34" s="28"/>
      <c r="G34" s="22"/>
      <c r="H34" s="28">
        <v>25</v>
      </c>
      <c r="I34" s="28">
        <v>25</v>
      </c>
      <c r="J34" s="28">
        <v>0</v>
      </c>
      <c r="K34" s="22"/>
      <c r="L34" s="28">
        <v>34</v>
      </c>
      <c r="M34" s="28">
        <v>72</v>
      </c>
      <c r="N34" s="28">
        <v>15</v>
      </c>
      <c r="O34" s="22"/>
      <c r="P34" s="28">
        <v>86</v>
      </c>
      <c r="Q34" s="28">
        <v>85</v>
      </c>
      <c r="R34" s="28"/>
      <c r="S34" s="22"/>
    </row>
    <row r="35" spans="1:19" ht="13.5">
      <c r="A35" s="6" t="s">
        <v>27</v>
      </c>
      <c r="B35" s="28">
        <v>-2963</v>
      </c>
      <c r="C35" s="22">
        <v>-3654</v>
      </c>
      <c r="D35" s="28">
        <v>-1064</v>
      </c>
      <c r="E35" s="22">
        <v>-208</v>
      </c>
      <c r="F35" s="28"/>
      <c r="G35" s="22">
        <v>-489</v>
      </c>
      <c r="H35" s="28">
        <v>-475</v>
      </c>
      <c r="I35" s="28">
        <v>-413</v>
      </c>
      <c r="J35" s="28">
        <v>-263</v>
      </c>
      <c r="K35" s="22">
        <v>-2935</v>
      </c>
      <c r="L35" s="28">
        <v>-2574</v>
      </c>
      <c r="M35" s="28">
        <v>-1901</v>
      </c>
      <c r="N35" s="28">
        <v>-1174</v>
      </c>
      <c r="O35" s="22">
        <v>-6655</v>
      </c>
      <c r="P35" s="28">
        <v>-5324</v>
      </c>
      <c r="Q35" s="28">
        <v>-3867</v>
      </c>
      <c r="R35" s="28">
        <v>-2300</v>
      </c>
      <c r="S35" s="22">
        <v>-12397</v>
      </c>
    </row>
    <row r="36" spans="1:19" ht="13.5">
      <c r="A36" s="6" t="s">
        <v>28</v>
      </c>
      <c r="B36" s="28"/>
      <c r="C36" s="22"/>
      <c r="D36" s="28"/>
      <c r="E36" s="22"/>
      <c r="F36" s="28"/>
      <c r="G36" s="22">
        <v>-203285</v>
      </c>
      <c r="H36" s="28">
        <v>-203285</v>
      </c>
      <c r="I36" s="28">
        <v>-203285</v>
      </c>
      <c r="J36" s="28"/>
      <c r="K36" s="22"/>
      <c r="L36" s="28"/>
      <c r="M36" s="28"/>
      <c r="N36" s="28"/>
      <c r="O36" s="22"/>
      <c r="P36" s="28"/>
      <c r="Q36" s="28"/>
      <c r="R36" s="28"/>
      <c r="S36" s="22"/>
    </row>
    <row r="37" spans="1:19" ht="13.5">
      <c r="A37" s="6" t="s">
        <v>29</v>
      </c>
      <c r="B37" s="28"/>
      <c r="C37" s="22"/>
      <c r="D37" s="28"/>
      <c r="E37" s="22"/>
      <c r="F37" s="28"/>
      <c r="G37" s="22"/>
      <c r="H37" s="28"/>
      <c r="I37" s="28"/>
      <c r="J37" s="28">
        <v>-203285</v>
      </c>
      <c r="K37" s="22"/>
      <c r="L37" s="28"/>
      <c r="M37" s="28"/>
      <c r="N37" s="28"/>
      <c r="O37" s="22"/>
      <c r="P37" s="28"/>
      <c r="Q37" s="28"/>
      <c r="R37" s="28"/>
      <c r="S37" s="22"/>
    </row>
    <row r="38" spans="1:19" ht="13.5">
      <c r="A38" s="6" t="s">
        <v>30</v>
      </c>
      <c r="B38" s="28">
        <v>-243146</v>
      </c>
      <c r="C38" s="22">
        <v>-435028</v>
      </c>
      <c r="D38" s="28">
        <v>-236147</v>
      </c>
      <c r="E38" s="22">
        <v>-468138</v>
      </c>
      <c r="F38" s="28">
        <v>-284275</v>
      </c>
      <c r="G38" s="22">
        <v>-88795</v>
      </c>
      <c r="H38" s="28">
        <v>-84752</v>
      </c>
      <c r="I38" s="28">
        <v>-52993</v>
      </c>
      <c r="J38" s="28">
        <v>-52844</v>
      </c>
      <c r="K38" s="22">
        <v>-173701</v>
      </c>
      <c r="L38" s="28">
        <v>-173701</v>
      </c>
      <c r="M38" s="28">
        <v>-94361</v>
      </c>
      <c r="N38" s="28">
        <v>-90130</v>
      </c>
      <c r="O38" s="22">
        <v>-402414</v>
      </c>
      <c r="P38" s="28">
        <v>-399681</v>
      </c>
      <c r="Q38" s="28">
        <v>-213843</v>
      </c>
      <c r="R38" s="28">
        <v>-213954</v>
      </c>
      <c r="S38" s="22">
        <v>-362106</v>
      </c>
    </row>
    <row r="39" spans="1:19" ht="13.5">
      <c r="A39" s="6" t="s">
        <v>31</v>
      </c>
      <c r="B39" s="28"/>
      <c r="C39" s="22"/>
      <c r="D39" s="28"/>
      <c r="E39" s="22"/>
      <c r="F39" s="28"/>
      <c r="G39" s="22">
        <v>46624</v>
      </c>
      <c r="H39" s="28">
        <v>46624</v>
      </c>
      <c r="I39" s="28">
        <v>46624</v>
      </c>
      <c r="J39" s="28"/>
      <c r="K39" s="22">
        <v>44107</v>
      </c>
      <c r="L39" s="28">
        <v>43638</v>
      </c>
      <c r="M39" s="28">
        <v>42953</v>
      </c>
      <c r="N39" s="28"/>
      <c r="O39" s="22"/>
      <c r="P39" s="28"/>
      <c r="Q39" s="28"/>
      <c r="R39" s="28"/>
      <c r="S39" s="22"/>
    </row>
    <row r="40" spans="1:19" ht="14.25" thickBot="1">
      <c r="A40" s="5" t="s">
        <v>32</v>
      </c>
      <c r="B40" s="29">
        <v>136304</v>
      </c>
      <c r="C40" s="23">
        <v>859704</v>
      </c>
      <c r="D40" s="29">
        <v>152676</v>
      </c>
      <c r="E40" s="23">
        <v>776594</v>
      </c>
      <c r="F40" s="29">
        <v>282657</v>
      </c>
      <c r="G40" s="23">
        <v>539872</v>
      </c>
      <c r="H40" s="29">
        <v>200578</v>
      </c>
      <c r="I40" s="29">
        <v>85011</v>
      </c>
      <c r="J40" s="29">
        <v>-326887</v>
      </c>
      <c r="K40" s="23">
        <v>871697</v>
      </c>
      <c r="L40" s="29">
        <v>447914</v>
      </c>
      <c r="M40" s="29">
        <v>428646</v>
      </c>
      <c r="N40" s="29">
        <v>-198170</v>
      </c>
      <c r="O40" s="23">
        <v>343120</v>
      </c>
      <c r="P40" s="29">
        <v>173607</v>
      </c>
      <c r="Q40" s="29">
        <v>39247</v>
      </c>
      <c r="R40" s="29">
        <v>-177227</v>
      </c>
      <c r="S40" s="23">
        <v>739685</v>
      </c>
    </row>
    <row r="41" spans="1:19" ht="14.25" thickTop="1">
      <c r="A41" s="6" t="s">
        <v>33</v>
      </c>
      <c r="B41" s="28">
        <v>-407369</v>
      </c>
      <c r="C41" s="22">
        <v>-215527</v>
      </c>
      <c r="D41" s="28">
        <v>-34910</v>
      </c>
      <c r="E41" s="22">
        <v>-1776782</v>
      </c>
      <c r="F41" s="28">
        <v>-41535</v>
      </c>
      <c r="G41" s="22">
        <v>-136065</v>
      </c>
      <c r="H41" s="28">
        <v>-135824</v>
      </c>
      <c r="I41" s="28">
        <v>-47153</v>
      </c>
      <c r="J41" s="28">
        <v>-25302</v>
      </c>
      <c r="K41" s="22">
        <v>-232304</v>
      </c>
      <c r="L41" s="28">
        <v>-187244</v>
      </c>
      <c r="M41" s="28">
        <v>-139322</v>
      </c>
      <c r="N41" s="28">
        <v>-114256</v>
      </c>
      <c r="O41" s="22">
        <v>-473549</v>
      </c>
      <c r="P41" s="28">
        <v>-440085</v>
      </c>
      <c r="Q41" s="28">
        <v>-361850</v>
      </c>
      <c r="R41" s="28">
        <v>-55910</v>
      </c>
      <c r="S41" s="22">
        <v>-453674</v>
      </c>
    </row>
    <row r="42" spans="1:19" ht="13.5">
      <c r="A42" s="6" t="s">
        <v>34</v>
      </c>
      <c r="B42" s="28">
        <v>-19131</v>
      </c>
      <c r="C42" s="22">
        <v>-19612</v>
      </c>
      <c r="D42" s="28">
        <v>-16280</v>
      </c>
      <c r="E42" s="22">
        <v>-3297</v>
      </c>
      <c r="F42" s="28">
        <v>-2519</v>
      </c>
      <c r="G42" s="22"/>
      <c r="H42" s="28"/>
      <c r="I42" s="28"/>
      <c r="J42" s="28"/>
      <c r="K42" s="22">
        <v>-21338</v>
      </c>
      <c r="L42" s="28">
        <v>-19491</v>
      </c>
      <c r="M42" s="28">
        <v>-3248</v>
      </c>
      <c r="N42" s="28">
        <v>-3248</v>
      </c>
      <c r="O42" s="22">
        <v>-96206</v>
      </c>
      <c r="P42" s="28">
        <v>-96206</v>
      </c>
      <c r="Q42" s="28">
        <v>-60774</v>
      </c>
      <c r="R42" s="28"/>
      <c r="S42" s="22"/>
    </row>
    <row r="43" spans="1:19" ht="13.5">
      <c r="A43" s="6" t="s">
        <v>35</v>
      </c>
      <c r="B43" s="28">
        <v>-21295</v>
      </c>
      <c r="C43" s="22">
        <v>-70128</v>
      </c>
      <c r="D43" s="28">
        <v>-17762</v>
      </c>
      <c r="E43" s="22">
        <v>-90424</v>
      </c>
      <c r="F43" s="28">
        <v>-63624</v>
      </c>
      <c r="G43" s="22">
        <v>-32621</v>
      </c>
      <c r="H43" s="28">
        <v>-21694</v>
      </c>
      <c r="I43" s="28">
        <v>-21694</v>
      </c>
      <c r="J43" s="28"/>
      <c r="K43" s="22">
        <v>-118943</v>
      </c>
      <c r="L43" s="28">
        <v>-48650</v>
      </c>
      <c r="M43" s="28">
        <v>-23600</v>
      </c>
      <c r="N43" s="28">
        <v>-18600</v>
      </c>
      <c r="O43" s="22">
        <v>-50145</v>
      </c>
      <c r="P43" s="28">
        <v>-50145</v>
      </c>
      <c r="Q43" s="28">
        <v>-38391</v>
      </c>
      <c r="R43" s="28">
        <v>-38391</v>
      </c>
      <c r="S43" s="22"/>
    </row>
    <row r="44" spans="1:19" ht="13.5">
      <c r="A44" s="6" t="s">
        <v>36</v>
      </c>
      <c r="B44" s="28">
        <v>5734</v>
      </c>
      <c r="C44" s="22">
        <v>4247</v>
      </c>
      <c r="D44" s="28">
        <v>2347</v>
      </c>
      <c r="E44" s="22">
        <v>30410</v>
      </c>
      <c r="F44" s="28">
        <v>10075</v>
      </c>
      <c r="G44" s="22">
        <v>88201</v>
      </c>
      <c r="H44" s="28">
        <v>88201</v>
      </c>
      <c r="I44" s="28">
        <v>45967</v>
      </c>
      <c r="J44" s="28">
        <v>7255</v>
      </c>
      <c r="K44" s="22">
        <v>97458</v>
      </c>
      <c r="L44" s="28">
        <v>54718</v>
      </c>
      <c r="M44" s="28">
        <v>18909</v>
      </c>
      <c r="N44" s="28">
        <v>16641</v>
      </c>
      <c r="O44" s="22">
        <v>26917</v>
      </c>
      <c r="P44" s="28">
        <v>17018</v>
      </c>
      <c r="Q44" s="28">
        <v>4675</v>
      </c>
      <c r="R44" s="28">
        <v>4257</v>
      </c>
      <c r="S44" s="22">
        <v>26439</v>
      </c>
    </row>
    <row r="45" spans="1:19" ht="13.5">
      <c r="A45" s="6" t="s">
        <v>37</v>
      </c>
      <c r="B45" s="28"/>
      <c r="C45" s="22"/>
      <c r="D45" s="28"/>
      <c r="E45" s="22"/>
      <c r="F45" s="28"/>
      <c r="G45" s="22">
        <v>27809</v>
      </c>
      <c r="H45" s="28"/>
      <c r="I45" s="28"/>
      <c r="J45" s="28"/>
      <c r="K45" s="22"/>
      <c r="L45" s="28"/>
      <c r="M45" s="28"/>
      <c r="N45" s="28"/>
      <c r="O45" s="22"/>
      <c r="P45" s="28"/>
      <c r="Q45" s="28"/>
      <c r="R45" s="28"/>
      <c r="S45" s="22"/>
    </row>
    <row r="46" spans="1:19" ht="13.5">
      <c r="A46" s="6" t="s">
        <v>38</v>
      </c>
      <c r="B46" s="28"/>
      <c r="C46" s="22"/>
      <c r="D46" s="28"/>
      <c r="E46" s="22"/>
      <c r="F46" s="28"/>
      <c r="G46" s="22">
        <v>-17000</v>
      </c>
      <c r="H46" s="28"/>
      <c r="I46" s="28"/>
      <c r="J46" s="28"/>
      <c r="K46" s="22"/>
      <c r="L46" s="28"/>
      <c r="M46" s="28"/>
      <c r="N46" s="28"/>
      <c r="O46" s="22"/>
      <c r="P46" s="28"/>
      <c r="Q46" s="28"/>
      <c r="R46" s="28"/>
      <c r="S46" s="22"/>
    </row>
    <row r="47" spans="1:19" ht="13.5">
      <c r="A47" s="6" t="s">
        <v>39</v>
      </c>
      <c r="B47" s="28"/>
      <c r="C47" s="22">
        <v>581</v>
      </c>
      <c r="D47" s="28"/>
      <c r="E47" s="22">
        <v>570</v>
      </c>
      <c r="F47" s="28"/>
      <c r="G47" s="22">
        <v>122140</v>
      </c>
      <c r="H47" s="28"/>
      <c r="I47" s="28"/>
      <c r="J47" s="28"/>
      <c r="K47" s="22"/>
      <c r="L47" s="28"/>
      <c r="M47" s="28"/>
      <c r="N47" s="28"/>
      <c r="O47" s="22"/>
      <c r="P47" s="28"/>
      <c r="Q47" s="28"/>
      <c r="R47" s="28"/>
      <c r="S47" s="22"/>
    </row>
    <row r="48" spans="1:19" ht="13.5">
      <c r="A48" s="6" t="s">
        <v>95</v>
      </c>
      <c r="B48" s="28">
        <v>-3116</v>
      </c>
      <c r="C48" s="22">
        <v>21131</v>
      </c>
      <c r="D48" s="28">
        <v>-4317</v>
      </c>
      <c r="E48" s="22">
        <v>-3493</v>
      </c>
      <c r="F48" s="28">
        <v>-1652</v>
      </c>
      <c r="G48" s="22">
        <v>-14822</v>
      </c>
      <c r="H48" s="28">
        <v>-13172</v>
      </c>
      <c r="I48" s="28">
        <v>-9733</v>
      </c>
      <c r="J48" s="28">
        <v>-2694</v>
      </c>
      <c r="K48" s="22">
        <v>-34783</v>
      </c>
      <c r="L48" s="28">
        <v>-26024</v>
      </c>
      <c r="M48" s="28">
        <v>-18116</v>
      </c>
      <c r="N48" s="28">
        <v>-10848</v>
      </c>
      <c r="O48" s="22">
        <v>-24689</v>
      </c>
      <c r="P48" s="28">
        <v>-18081</v>
      </c>
      <c r="Q48" s="28">
        <v>-17062</v>
      </c>
      <c r="R48" s="28">
        <v>-16434</v>
      </c>
      <c r="S48" s="22">
        <v>-2514</v>
      </c>
    </row>
    <row r="49" spans="1:19" ht="14.25" thickBot="1">
      <c r="A49" s="5" t="s">
        <v>40</v>
      </c>
      <c r="B49" s="29">
        <v>-445178</v>
      </c>
      <c r="C49" s="23">
        <v>-179307</v>
      </c>
      <c r="D49" s="29">
        <v>-70922</v>
      </c>
      <c r="E49" s="23">
        <v>-1943017</v>
      </c>
      <c r="F49" s="29">
        <v>-99256</v>
      </c>
      <c r="G49" s="23">
        <v>37641</v>
      </c>
      <c r="H49" s="29">
        <v>-82490</v>
      </c>
      <c r="I49" s="29">
        <v>-32612</v>
      </c>
      <c r="J49" s="29">
        <v>-20741</v>
      </c>
      <c r="K49" s="23">
        <v>-309910</v>
      </c>
      <c r="L49" s="29">
        <v>-226692</v>
      </c>
      <c r="M49" s="29">
        <v>-165378</v>
      </c>
      <c r="N49" s="29">
        <v>-130311</v>
      </c>
      <c r="O49" s="23">
        <v>-617673</v>
      </c>
      <c r="P49" s="29">
        <v>-587500</v>
      </c>
      <c r="Q49" s="29">
        <v>-473403</v>
      </c>
      <c r="R49" s="29">
        <v>-166253</v>
      </c>
      <c r="S49" s="23">
        <v>-502564</v>
      </c>
    </row>
    <row r="50" spans="1:19" ht="14.25" thickTop="1">
      <c r="A50" s="6" t="s">
        <v>41</v>
      </c>
      <c r="B50" s="28"/>
      <c r="C50" s="22"/>
      <c r="D50" s="28">
        <v>-20000</v>
      </c>
      <c r="E50" s="22"/>
      <c r="F50" s="28"/>
      <c r="G50" s="22"/>
      <c r="H50" s="28"/>
      <c r="I50" s="28"/>
      <c r="J50" s="28"/>
      <c r="K50" s="22"/>
      <c r="L50" s="28"/>
      <c r="M50" s="28"/>
      <c r="N50" s="28"/>
      <c r="O50" s="22"/>
      <c r="P50" s="28"/>
      <c r="Q50" s="28"/>
      <c r="R50" s="28"/>
      <c r="S50" s="22"/>
    </row>
    <row r="51" spans="1:19" ht="13.5">
      <c r="A51" s="6" t="s">
        <v>42</v>
      </c>
      <c r="B51" s="28"/>
      <c r="C51" s="22">
        <v>870000</v>
      </c>
      <c r="D51" s="28"/>
      <c r="E51" s="22"/>
      <c r="F51" s="28"/>
      <c r="G51" s="22"/>
      <c r="H51" s="28"/>
      <c r="I51" s="28"/>
      <c r="J51" s="28"/>
      <c r="K51" s="22"/>
      <c r="L51" s="28"/>
      <c r="M51" s="28"/>
      <c r="N51" s="28"/>
      <c r="O51" s="22"/>
      <c r="P51" s="28"/>
      <c r="Q51" s="28"/>
      <c r="R51" s="28"/>
      <c r="S51" s="22">
        <v>250000</v>
      </c>
    </row>
    <row r="52" spans="1:19" ht="13.5">
      <c r="A52" s="6" t="s">
        <v>43</v>
      </c>
      <c r="B52" s="28">
        <v>-87000</v>
      </c>
      <c r="C52" s="22">
        <v>-62500</v>
      </c>
      <c r="D52" s="28"/>
      <c r="E52" s="22"/>
      <c r="F52" s="28"/>
      <c r="G52" s="22">
        <v>-68866</v>
      </c>
      <c r="H52" s="28">
        <v>-59246</v>
      </c>
      <c r="I52" s="28">
        <v>-45036</v>
      </c>
      <c r="J52" s="28">
        <v>-22518</v>
      </c>
      <c r="K52" s="22">
        <v>-208742</v>
      </c>
      <c r="L52" s="28">
        <v>-186224</v>
      </c>
      <c r="M52" s="28">
        <v>-60361</v>
      </c>
      <c r="N52" s="28">
        <v>-34517</v>
      </c>
      <c r="O52" s="22">
        <v>-170341</v>
      </c>
      <c r="P52" s="28">
        <v>-122751</v>
      </c>
      <c r="Q52" s="28">
        <v>-81834</v>
      </c>
      <c r="R52" s="28">
        <v>-40917</v>
      </c>
      <c r="S52" s="22">
        <v>-126169</v>
      </c>
    </row>
    <row r="53" spans="1:19" ht="13.5">
      <c r="A53" s="6" t="s">
        <v>44</v>
      </c>
      <c r="B53" s="28"/>
      <c r="C53" s="22"/>
      <c r="D53" s="28"/>
      <c r="E53" s="22"/>
      <c r="F53" s="28"/>
      <c r="G53" s="22"/>
      <c r="H53" s="28"/>
      <c r="I53" s="28"/>
      <c r="J53" s="28"/>
      <c r="K53" s="22"/>
      <c r="L53" s="28"/>
      <c r="M53" s="28"/>
      <c r="N53" s="28"/>
      <c r="O53" s="22"/>
      <c r="P53" s="28"/>
      <c r="Q53" s="28"/>
      <c r="R53" s="28"/>
      <c r="S53" s="22">
        <v>-150000</v>
      </c>
    </row>
    <row r="54" spans="1:19" ht="13.5">
      <c r="A54" s="6" t="s">
        <v>45</v>
      </c>
      <c r="B54" s="28">
        <v>-124632</v>
      </c>
      <c r="C54" s="22">
        <v>-96273</v>
      </c>
      <c r="D54" s="28">
        <v>-96082</v>
      </c>
      <c r="E54" s="22">
        <v>-57476</v>
      </c>
      <c r="F54" s="28">
        <v>-57390</v>
      </c>
      <c r="G54" s="22">
        <v>-226</v>
      </c>
      <c r="H54" s="28">
        <v>-184</v>
      </c>
      <c r="I54" s="28">
        <v>-144</v>
      </c>
      <c r="J54" s="28">
        <v>-98</v>
      </c>
      <c r="K54" s="22">
        <v>-59581</v>
      </c>
      <c r="L54" s="28">
        <v>-59454</v>
      </c>
      <c r="M54" s="28">
        <v>-59404</v>
      </c>
      <c r="N54" s="28">
        <v>-52258</v>
      </c>
      <c r="O54" s="22">
        <v>-89322</v>
      </c>
      <c r="P54" s="28">
        <v>-89246</v>
      </c>
      <c r="Q54" s="28">
        <v>-89032</v>
      </c>
      <c r="R54" s="28">
        <v>-76863</v>
      </c>
      <c r="S54" s="22">
        <v>-81521</v>
      </c>
    </row>
    <row r="55" spans="1:19" ht="13.5">
      <c r="A55" s="6" t="s">
        <v>46</v>
      </c>
      <c r="B55" s="28"/>
      <c r="C55" s="22"/>
      <c r="D55" s="28"/>
      <c r="E55" s="22"/>
      <c r="F55" s="28"/>
      <c r="G55" s="22"/>
      <c r="H55" s="28"/>
      <c r="I55" s="28"/>
      <c r="J55" s="28"/>
      <c r="K55" s="22"/>
      <c r="L55" s="28"/>
      <c r="M55" s="28"/>
      <c r="N55" s="28"/>
      <c r="O55" s="22"/>
      <c r="P55" s="28"/>
      <c r="Q55" s="28"/>
      <c r="R55" s="28"/>
      <c r="S55" s="22">
        <v>772200</v>
      </c>
    </row>
    <row r="56" spans="1:19" ht="13.5">
      <c r="A56" s="6" t="s">
        <v>47</v>
      </c>
      <c r="B56" s="28"/>
      <c r="C56" s="22"/>
      <c r="D56" s="28"/>
      <c r="E56" s="22"/>
      <c r="F56" s="28"/>
      <c r="G56" s="22">
        <v>-414000</v>
      </c>
      <c r="H56" s="28">
        <v>-414000</v>
      </c>
      <c r="I56" s="28">
        <v>-414000</v>
      </c>
      <c r="J56" s="28"/>
      <c r="K56" s="22"/>
      <c r="L56" s="28"/>
      <c r="M56" s="28"/>
      <c r="N56" s="28"/>
      <c r="O56" s="22"/>
      <c r="P56" s="28"/>
      <c r="Q56" s="28"/>
      <c r="R56" s="28"/>
      <c r="S56" s="22"/>
    </row>
    <row r="57" spans="1:19" ht="13.5">
      <c r="A57" s="6" t="s">
        <v>48</v>
      </c>
      <c r="B57" s="28"/>
      <c r="C57" s="22"/>
      <c r="D57" s="28"/>
      <c r="E57" s="22"/>
      <c r="F57" s="28"/>
      <c r="G57" s="22"/>
      <c r="H57" s="28"/>
      <c r="I57" s="28"/>
      <c r="J57" s="28"/>
      <c r="K57" s="22"/>
      <c r="L57" s="28"/>
      <c r="M57" s="28"/>
      <c r="N57" s="28"/>
      <c r="O57" s="22"/>
      <c r="P57" s="28"/>
      <c r="Q57" s="28"/>
      <c r="R57" s="28"/>
      <c r="S57" s="22">
        <v>2000</v>
      </c>
    </row>
    <row r="58" spans="1:19" ht="14.25" thickBot="1">
      <c r="A58" s="5" t="s">
        <v>49</v>
      </c>
      <c r="B58" s="29">
        <v>-211632</v>
      </c>
      <c r="C58" s="23">
        <v>411226</v>
      </c>
      <c r="D58" s="29">
        <v>-116082</v>
      </c>
      <c r="E58" s="23">
        <v>242523</v>
      </c>
      <c r="F58" s="29">
        <v>-57390</v>
      </c>
      <c r="G58" s="23">
        <v>-483092</v>
      </c>
      <c r="H58" s="29">
        <v>-473430</v>
      </c>
      <c r="I58" s="29">
        <v>-459180</v>
      </c>
      <c r="J58" s="29">
        <v>-22616</v>
      </c>
      <c r="K58" s="23">
        <v>-268323</v>
      </c>
      <c r="L58" s="29">
        <v>-245678</v>
      </c>
      <c r="M58" s="29">
        <v>-119765</v>
      </c>
      <c r="N58" s="29">
        <v>-86775</v>
      </c>
      <c r="O58" s="23">
        <v>-259663</v>
      </c>
      <c r="P58" s="29">
        <v>-211997</v>
      </c>
      <c r="Q58" s="29">
        <v>-170866</v>
      </c>
      <c r="R58" s="29">
        <v>-117780</v>
      </c>
      <c r="S58" s="23">
        <v>566509</v>
      </c>
    </row>
    <row r="59" spans="1:19" ht="14.25" thickTop="1">
      <c r="A59" s="7" t="s">
        <v>50</v>
      </c>
      <c r="B59" s="28">
        <v>65</v>
      </c>
      <c r="C59" s="22">
        <v>12</v>
      </c>
      <c r="D59" s="28">
        <v>7</v>
      </c>
      <c r="E59" s="22">
        <v>-1</v>
      </c>
      <c r="F59" s="28">
        <v>0</v>
      </c>
      <c r="G59" s="22">
        <v>7</v>
      </c>
      <c r="H59" s="28">
        <v>8</v>
      </c>
      <c r="I59" s="28">
        <v>8</v>
      </c>
      <c r="J59" s="28">
        <v>-50</v>
      </c>
      <c r="K59" s="22">
        <v>-10792</v>
      </c>
      <c r="L59" s="28">
        <v>293</v>
      </c>
      <c r="M59" s="28">
        <v>-273</v>
      </c>
      <c r="N59" s="28">
        <v>536</v>
      </c>
      <c r="O59" s="22">
        <v>647</v>
      </c>
      <c r="P59" s="28">
        <v>-830</v>
      </c>
      <c r="Q59" s="28">
        <v>-91</v>
      </c>
      <c r="R59" s="28">
        <v>-29</v>
      </c>
      <c r="S59" s="22">
        <v>-63</v>
      </c>
    </row>
    <row r="60" spans="1:19" ht="13.5">
      <c r="A60" s="7" t="s">
        <v>51</v>
      </c>
      <c r="B60" s="28">
        <v>-520441</v>
      </c>
      <c r="C60" s="22">
        <v>1091635</v>
      </c>
      <c r="D60" s="28">
        <v>-34321</v>
      </c>
      <c r="E60" s="22">
        <v>-923900</v>
      </c>
      <c r="F60" s="28">
        <v>126009</v>
      </c>
      <c r="G60" s="22">
        <v>94429</v>
      </c>
      <c r="H60" s="28">
        <v>-355333</v>
      </c>
      <c r="I60" s="28">
        <v>-406773</v>
      </c>
      <c r="J60" s="28">
        <v>-370296</v>
      </c>
      <c r="K60" s="22">
        <v>282670</v>
      </c>
      <c r="L60" s="28">
        <v>-24163</v>
      </c>
      <c r="M60" s="28">
        <v>143228</v>
      </c>
      <c r="N60" s="28">
        <v>-414720</v>
      </c>
      <c r="O60" s="22">
        <v>-533568</v>
      </c>
      <c r="P60" s="28">
        <v>-626719</v>
      </c>
      <c r="Q60" s="28">
        <v>-605114</v>
      </c>
      <c r="R60" s="28">
        <v>-461291</v>
      </c>
      <c r="S60" s="22">
        <v>803567</v>
      </c>
    </row>
    <row r="61" spans="1:19" ht="13.5">
      <c r="A61" s="7" t="s">
        <v>52</v>
      </c>
      <c r="B61" s="28">
        <v>1647607</v>
      </c>
      <c r="C61" s="22">
        <v>555972</v>
      </c>
      <c r="D61" s="28">
        <v>555972</v>
      </c>
      <c r="E61" s="22">
        <v>1479872</v>
      </c>
      <c r="F61" s="28">
        <v>1479872</v>
      </c>
      <c r="G61" s="22">
        <v>1385443</v>
      </c>
      <c r="H61" s="28">
        <v>1385443</v>
      </c>
      <c r="I61" s="28">
        <v>1385443</v>
      </c>
      <c r="J61" s="28">
        <v>1385443</v>
      </c>
      <c r="K61" s="22">
        <v>1102772</v>
      </c>
      <c r="L61" s="28">
        <v>1102772</v>
      </c>
      <c r="M61" s="28">
        <v>1102772</v>
      </c>
      <c r="N61" s="28">
        <v>1102772</v>
      </c>
      <c r="O61" s="22">
        <v>1636341</v>
      </c>
      <c r="P61" s="28">
        <v>1636341</v>
      </c>
      <c r="Q61" s="28">
        <v>1636341</v>
      </c>
      <c r="R61" s="28">
        <v>1636341</v>
      </c>
      <c r="S61" s="22">
        <v>832774</v>
      </c>
    </row>
    <row r="62" spans="1:19" ht="14.25" thickBot="1">
      <c r="A62" s="7" t="s">
        <v>52</v>
      </c>
      <c r="B62" s="28">
        <v>1127165</v>
      </c>
      <c r="C62" s="22">
        <v>1647607</v>
      </c>
      <c r="D62" s="28">
        <v>521650</v>
      </c>
      <c r="E62" s="22">
        <v>555972</v>
      </c>
      <c r="F62" s="28">
        <v>1605882</v>
      </c>
      <c r="G62" s="22">
        <v>1479872</v>
      </c>
      <c r="H62" s="28">
        <v>1030109</v>
      </c>
      <c r="I62" s="28">
        <v>978669</v>
      </c>
      <c r="J62" s="28">
        <v>1015147</v>
      </c>
      <c r="K62" s="22">
        <v>1385443</v>
      </c>
      <c r="L62" s="28">
        <v>1078609</v>
      </c>
      <c r="M62" s="28">
        <v>1246001</v>
      </c>
      <c r="N62" s="28">
        <v>688052</v>
      </c>
      <c r="O62" s="22">
        <v>1102772</v>
      </c>
      <c r="P62" s="28">
        <v>1009622</v>
      </c>
      <c r="Q62" s="28">
        <v>1031226</v>
      </c>
      <c r="R62" s="28">
        <v>1175050</v>
      </c>
      <c r="S62" s="22">
        <v>1636341</v>
      </c>
    </row>
    <row r="63" spans="1:19" ht="14.25" thickTop="1">
      <c r="A63" s="8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</row>
    <row r="65" ht="13.5">
      <c r="A65" s="20" t="s">
        <v>166</v>
      </c>
    </row>
    <row r="66" ht="13.5">
      <c r="A66" s="20" t="s">
        <v>167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7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162</v>
      </c>
      <c r="B2" s="14">
        <v>3376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163</v>
      </c>
      <c r="B3" s="1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62</v>
      </c>
      <c r="B4" s="15" t="str">
        <f>HYPERLINK("http://www.kabupro.jp/mark/20140714/S1002IDX.htm","四半期報告書")</f>
        <v>四半期報告書</v>
      </c>
      <c r="C4" s="15" t="str">
        <f>HYPERLINK("http://www.kabupro.jp/mark/20140411/S1001LWV.htm","四半期報告書")</f>
        <v>四半期報告書</v>
      </c>
      <c r="D4" s="15" t="str">
        <f>HYPERLINK("http://www.kabupro.jp/mark/20140114/S1000WF9.htm","四半期報告書")</f>
        <v>四半期報告書</v>
      </c>
      <c r="E4" s="15" t="str">
        <f>HYPERLINK("http://www.kabupro.jp/mark/20140714/S1002IDX.htm","四半期報告書")</f>
        <v>四半期報告書</v>
      </c>
      <c r="F4" s="15" t="str">
        <f>HYPERLINK("http://www.kabupro.jp/mark/20130712/S000E02I.htm","四半期報告書")</f>
        <v>四半期報告書</v>
      </c>
      <c r="G4" s="15" t="str">
        <f>HYPERLINK("http://www.kabupro.jp/mark/20130415/S000D8C3.htm","四半期報告書")</f>
        <v>四半期報告書</v>
      </c>
      <c r="H4" s="15" t="str">
        <f>HYPERLINK("http://www.kabupro.jp/mark/20130111/S000CLST.htm","四半期報告書")</f>
        <v>四半期報告書</v>
      </c>
      <c r="I4" s="15" t="str">
        <f>HYPERLINK("http://www.kabupro.jp/mark/20131129/S1000MGK.htm","有価証券報告書")</f>
        <v>有価証券報告書</v>
      </c>
      <c r="J4" s="15" t="str">
        <f>HYPERLINK("http://www.kabupro.jp/mark/20120712/S000BFOZ.htm","四半期報告書")</f>
        <v>四半期報告書</v>
      </c>
      <c r="K4" s="15" t="str">
        <f>HYPERLINK("http://www.kabupro.jp/mark/20120411/S000AOLP.htm","四半期報告書")</f>
        <v>四半期報告書</v>
      </c>
      <c r="L4" s="15" t="str">
        <f>HYPERLINK("http://www.kabupro.jp/mark/20120113/S000A21D.htm","四半期報告書")</f>
        <v>四半期報告書</v>
      </c>
      <c r="M4" s="15" t="str">
        <f>HYPERLINK("http://www.kabupro.jp/mark/20121128/S000CE2Y.htm","有価証券報告書")</f>
        <v>有価証券報告書</v>
      </c>
      <c r="N4" s="15" t="str">
        <f>HYPERLINK("http://www.kabupro.jp/mark/20110715/S0008WFO.htm","四半期報告書")</f>
        <v>四半期報告書</v>
      </c>
      <c r="O4" s="15" t="str">
        <f>HYPERLINK("http://www.kabupro.jp/mark/20110414/S00085DD.htm","四半期報告書")</f>
        <v>四半期報告書</v>
      </c>
      <c r="P4" s="15" t="str">
        <f>HYPERLINK("http://www.kabupro.jp/mark/20110114/S0007IZ2.htm","四半期報告書")</f>
        <v>四半期報告書</v>
      </c>
      <c r="Q4" s="15" t="str">
        <f>HYPERLINK("http://www.kabupro.jp/mark/20111128/S0009TV9.htm","有価証券報告書")</f>
        <v>有価証券報告書</v>
      </c>
      <c r="R4" s="15" t="str">
        <f>HYPERLINK("http://www.kabupro.jp/mark/20100715/S0006CGW.htm","四半期報告書")</f>
        <v>四半期報告書</v>
      </c>
      <c r="S4" s="15" t="str">
        <f>HYPERLINK("http://www.kabupro.jp/mark/20100414/S0005JFU.htm","四半期報告書")</f>
        <v>四半期報告書</v>
      </c>
      <c r="T4" s="15" t="str">
        <f>HYPERLINK("http://www.kabupro.jp/mark/20100114/S0004XA1.htm","四半期報告書")</f>
        <v>四半期報告書</v>
      </c>
      <c r="U4" s="15" t="str">
        <f>HYPERLINK("http://www.kabupro.jp/mark/20101126/S00079PI.htm","有価証券報告書")</f>
        <v>有価証券報告書</v>
      </c>
      <c r="V4" s="15" t="str">
        <f>HYPERLINK("http://www.kabupro.jp/mark/20090715/S0003O4P.htm","四半期報告書")</f>
        <v>四半期報告書</v>
      </c>
      <c r="W4" s="15" t="str">
        <f>HYPERLINK("http://www.kabupro.jp/mark/20090414/S0002WUV.htm","四半期報告書")</f>
        <v>四半期報告書</v>
      </c>
      <c r="X4" s="15" t="str">
        <f>HYPERLINK("http://www.kabupro.jp/mark/20090114/S00025O9.htm","四半期報告書")</f>
        <v>四半期報告書</v>
      </c>
      <c r="Y4" s="15" t="str">
        <f>HYPERLINK("http://www.kabupro.jp/mark/20091127/S0004P4W.htm","有価証券報告書")</f>
        <v>有価証券報告書</v>
      </c>
    </row>
    <row r="5" spans="1:25" ht="14.25" thickBot="1">
      <c r="A5" s="11" t="s">
        <v>63</v>
      </c>
      <c r="B5" s="1" t="s">
        <v>227</v>
      </c>
      <c r="C5" s="1" t="s">
        <v>230</v>
      </c>
      <c r="D5" s="1" t="s">
        <v>232</v>
      </c>
      <c r="E5" s="1" t="s">
        <v>227</v>
      </c>
      <c r="F5" s="1" t="s">
        <v>234</v>
      </c>
      <c r="G5" s="1" t="s">
        <v>236</v>
      </c>
      <c r="H5" s="1" t="s">
        <v>238</v>
      </c>
      <c r="I5" s="1" t="s">
        <v>69</v>
      </c>
      <c r="J5" s="1" t="s">
        <v>240</v>
      </c>
      <c r="K5" s="1" t="s">
        <v>242</v>
      </c>
      <c r="L5" s="1" t="s">
        <v>244</v>
      </c>
      <c r="M5" s="1" t="s">
        <v>73</v>
      </c>
      <c r="N5" s="1" t="s">
        <v>246</v>
      </c>
      <c r="O5" s="1" t="s">
        <v>248</v>
      </c>
      <c r="P5" s="1" t="s">
        <v>250</v>
      </c>
      <c r="Q5" s="1" t="s">
        <v>75</v>
      </c>
      <c r="R5" s="1" t="s">
        <v>252</v>
      </c>
      <c r="S5" s="1" t="s">
        <v>254</v>
      </c>
      <c r="T5" s="1" t="s">
        <v>256</v>
      </c>
      <c r="U5" s="1" t="s">
        <v>77</v>
      </c>
      <c r="V5" s="1" t="s">
        <v>258</v>
      </c>
      <c r="W5" s="1" t="s">
        <v>260</v>
      </c>
      <c r="X5" s="1" t="s">
        <v>262</v>
      </c>
      <c r="Y5" s="1" t="s">
        <v>79</v>
      </c>
    </row>
    <row r="6" spans="1:25" ht="15" thickBot="1" thickTop="1">
      <c r="A6" s="10" t="s">
        <v>64</v>
      </c>
      <c r="B6" s="18" t="s">
        <v>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65</v>
      </c>
      <c r="B7" s="14" t="s">
        <v>228</v>
      </c>
      <c r="C7" s="14" t="s">
        <v>228</v>
      </c>
      <c r="D7" s="14" t="s">
        <v>228</v>
      </c>
      <c r="E7" s="16" t="s">
        <v>70</v>
      </c>
      <c r="F7" s="14" t="s">
        <v>228</v>
      </c>
      <c r="G7" s="14" t="s">
        <v>228</v>
      </c>
      <c r="H7" s="14" t="s">
        <v>228</v>
      </c>
      <c r="I7" s="16" t="s">
        <v>70</v>
      </c>
      <c r="J7" s="14" t="s">
        <v>228</v>
      </c>
      <c r="K7" s="14" t="s">
        <v>228</v>
      </c>
      <c r="L7" s="14" t="s">
        <v>228</v>
      </c>
      <c r="M7" s="16" t="s">
        <v>70</v>
      </c>
      <c r="N7" s="14" t="s">
        <v>228</v>
      </c>
      <c r="O7" s="14" t="s">
        <v>228</v>
      </c>
      <c r="P7" s="14" t="s">
        <v>228</v>
      </c>
      <c r="Q7" s="16" t="s">
        <v>70</v>
      </c>
      <c r="R7" s="14" t="s">
        <v>228</v>
      </c>
      <c r="S7" s="14" t="s">
        <v>228</v>
      </c>
      <c r="T7" s="14" t="s">
        <v>228</v>
      </c>
      <c r="U7" s="16" t="s">
        <v>70</v>
      </c>
      <c r="V7" s="14" t="s">
        <v>228</v>
      </c>
      <c r="W7" s="14" t="s">
        <v>228</v>
      </c>
      <c r="X7" s="14" t="s">
        <v>228</v>
      </c>
      <c r="Y7" s="16" t="s">
        <v>70</v>
      </c>
    </row>
    <row r="8" spans="1:25" ht="13.5">
      <c r="A8" s="13" t="s">
        <v>66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67</v>
      </c>
      <c r="B9" s="1" t="s">
        <v>229</v>
      </c>
      <c r="C9" s="1" t="s">
        <v>231</v>
      </c>
      <c r="D9" s="1" t="s">
        <v>233</v>
      </c>
      <c r="E9" s="17" t="s">
        <v>71</v>
      </c>
      <c r="F9" s="1" t="s">
        <v>235</v>
      </c>
      <c r="G9" s="1" t="s">
        <v>237</v>
      </c>
      <c r="H9" s="1" t="s">
        <v>239</v>
      </c>
      <c r="I9" s="17" t="s">
        <v>72</v>
      </c>
      <c r="J9" s="1" t="s">
        <v>241</v>
      </c>
      <c r="K9" s="1" t="s">
        <v>243</v>
      </c>
      <c r="L9" s="1" t="s">
        <v>245</v>
      </c>
      <c r="M9" s="17" t="s">
        <v>74</v>
      </c>
      <c r="N9" s="1" t="s">
        <v>247</v>
      </c>
      <c r="O9" s="1" t="s">
        <v>249</v>
      </c>
      <c r="P9" s="1" t="s">
        <v>251</v>
      </c>
      <c r="Q9" s="17" t="s">
        <v>76</v>
      </c>
      <c r="R9" s="1" t="s">
        <v>253</v>
      </c>
      <c r="S9" s="1" t="s">
        <v>255</v>
      </c>
      <c r="T9" s="1" t="s">
        <v>257</v>
      </c>
      <c r="U9" s="17" t="s">
        <v>78</v>
      </c>
      <c r="V9" s="1" t="s">
        <v>259</v>
      </c>
      <c r="W9" s="1" t="s">
        <v>261</v>
      </c>
      <c r="X9" s="1" t="s">
        <v>263</v>
      </c>
      <c r="Y9" s="17" t="s">
        <v>80</v>
      </c>
    </row>
    <row r="10" spans="1:25" ht="14.25" thickBot="1">
      <c r="A10" s="13" t="s">
        <v>68</v>
      </c>
      <c r="B10" s="1" t="s">
        <v>82</v>
      </c>
      <c r="C10" s="1" t="s">
        <v>82</v>
      </c>
      <c r="D10" s="1" t="s">
        <v>82</v>
      </c>
      <c r="E10" s="17" t="s">
        <v>82</v>
      </c>
      <c r="F10" s="1" t="s">
        <v>82</v>
      </c>
      <c r="G10" s="1" t="s">
        <v>82</v>
      </c>
      <c r="H10" s="1" t="s">
        <v>82</v>
      </c>
      <c r="I10" s="17" t="s">
        <v>82</v>
      </c>
      <c r="J10" s="1" t="s">
        <v>82</v>
      </c>
      <c r="K10" s="1" t="s">
        <v>82</v>
      </c>
      <c r="L10" s="1" t="s">
        <v>82</v>
      </c>
      <c r="M10" s="17" t="s">
        <v>82</v>
      </c>
      <c r="N10" s="1" t="s">
        <v>82</v>
      </c>
      <c r="O10" s="1" t="s">
        <v>82</v>
      </c>
      <c r="P10" s="1" t="s">
        <v>82</v>
      </c>
      <c r="Q10" s="17" t="s">
        <v>82</v>
      </c>
      <c r="R10" s="1" t="s">
        <v>82</v>
      </c>
      <c r="S10" s="1" t="s">
        <v>82</v>
      </c>
      <c r="T10" s="1" t="s">
        <v>82</v>
      </c>
      <c r="U10" s="17" t="s">
        <v>82</v>
      </c>
      <c r="V10" s="1" t="s">
        <v>82</v>
      </c>
      <c r="W10" s="1" t="s">
        <v>82</v>
      </c>
      <c r="X10" s="1" t="s">
        <v>82</v>
      </c>
      <c r="Y10" s="17" t="s">
        <v>82</v>
      </c>
    </row>
    <row r="11" spans="1:25" ht="14.25" thickTop="1">
      <c r="A11" s="9" t="s">
        <v>81</v>
      </c>
      <c r="B11" s="27">
        <v>1455477</v>
      </c>
      <c r="C11" s="27">
        <v>1127165</v>
      </c>
      <c r="D11" s="27">
        <v>939486</v>
      </c>
      <c r="E11" s="21">
        <v>1647607</v>
      </c>
      <c r="F11" s="27">
        <v>1209762</v>
      </c>
      <c r="G11" s="27">
        <v>621650</v>
      </c>
      <c r="H11" s="27">
        <v>448526</v>
      </c>
      <c r="I11" s="21">
        <v>655972</v>
      </c>
      <c r="J11" s="27">
        <v>1698435</v>
      </c>
      <c r="K11" s="27">
        <v>1605882</v>
      </c>
      <c r="L11" s="27">
        <v>1061946</v>
      </c>
      <c r="M11" s="21">
        <v>1479872</v>
      </c>
      <c r="N11" s="27">
        <v>1030109</v>
      </c>
      <c r="O11" s="27">
        <v>978669</v>
      </c>
      <c r="P11" s="27">
        <v>1015147</v>
      </c>
      <c r="Q11" s="21">
        <v>1385443</v>
      </c>
      <c r="R11" s="27">
        <v>1078609</v>
      </c>
      <c r="S11" s="27">
        <v>1246001</v>
      </c>
      <c r="T11" s="27">
        <v>688052</v>
      </c>
      <c r="U11" s="21">
        <v>1102772</v>
      </c>
      <c r="V11" s="27">
        <v>1009622</v>
      </c>
      <c r="W11" s="27">
        <v>1031226</v>
      </c>
      <c r="X11" s="27">
        <v>1175050</v>
      </c>
      <c r="Y11" s="21">
        <v>1636341</v>
      </c>
    </row>
    <row r="12" spans="1:25" ht="13.5">
      <c r="A12" s="2" t="s">
        <v>264</v>
      </c>
      <c r="B12" s="28"/>
      <c r="C12" s="28"/>
      <c r="D12" s="28"/>
      <c r="E12" s="22"/>
      <c r="F12" s="28"/>
      <c r="G12" s="28"/>
      <c r="H12" s="28"/>
      <c r="I12" s="22"/>
      <c r="J12" s="28">
        <v>409113</v>
      </c>
      <c r="K12" s="28">
        <v>359527</v>
      </c>
      <c r="L12" s="28">
        <v>477016</v>
      </c>
      <c r="M12" s="22"/>
      <c r="N12" s="28">
        <v>413576</v>
      </c>
      <c r="O12" s="28">
        <v>423082</v>
      </c>
      <c r="P12" s="28">
        <v>439331</v>
      </c>
      <c r="Q12" s="22">
        <v>327734</v>
      </c>
      <c r="R12" s="28">
        <v>365572</v>
      </c>
      <c r="S12" s="28">
        <v>444544</v>
      </c>
      <c r="T12" s="28">
        <v>556340</v>
      </c>
      <c r="U12" s="22">
        <v>361842</v>
      </c>
      <c r="V12" s="28">
        <v>507173</v>
      </c>
      <c r="W12" s="28">
        <v>438381</v>
      </c>
      <c r="X12" s="28">
        <v>586546</v>
      </c>
      <c r="Y12" s="22">
        <v>350188</v>
      </c>
    </row>
    <row r="13" spans="1:25" ht="13.5">
      <c r="A13" s="2" t="s">
        <v>83</v>
      </c>
      <c r="B13" s="28">
        <v>429164</v>
      </c>
      <c r="C13" s="28">
        <v>333996</v>
      </c>
      <c r="D13" s="28">
        <v>500262</v>
      </c>
      <c r="E13" s="22">
        <v>291609</v>
      </c>
      <c r="F13" s="28">
        <v>413157</v>
      </c>
      <c r="G13" s="28">
        <v>383458</v>
      </c>
      <c r="H13" s="28">
        <v>457609</v>
      </c>
      <c r="I13" s="22">
        <v>287144</v>
      </c>
      <c r="J13" s="28"/>
      <c r="K13" s="28"/>
      <c r="L13" s="28"/>
      <c r="M13" s="22">
        <v>318177</v>
      </c>
      <c r="N13" s="28"/>
      <c r="O13" s="28"/>
      <c r="P13" s="28"/>
      <c r="Q13" s="22"/>
      <c r="R13" s="28"/>
      <c r="S13" s="28"/>
      <c r="T13" s="28"/>
      <c r="U13" s="22"/>
      <c r="V13" s="28"/>
      <c r="W13" s="28"/>
      <c r="X13" s="28"/>
      <c r="Y13" s="22"/>
    </row>
    <row r="14" spans="1:25" ht="13.5">
      <c r="A14" s="2" t="s">
        <v>265</v>
      </c>
      <c r="B14" s="28"/>
      <c r="C14" s="28"/>
      <c r="D14" s="28"/>
      <c r="E14" s="22"/>
      <c r="F14" s="28"/>
      <c r="G14" s="28"/>
      <c r="H14" s="28"/>
      <c r="I14" s="22"/>
      <c r="J14" s="28"/>
      <c r="K14" s="28"/>
      <c r="L14" s="28"/>
      <c r="M14" s="22"/>
      <c r="N14" s="28"/>
      <c r="O14" s="28"/>
      <c r="P14" s="28"/>
      <c r="Q14" s="22"/>
      <c r="R14" s="28"/>
      <c r="S14" s="28"/>
      <c r="T14" s="28"/>
      <c r="U14" s="22"/>
      <c r="V14" s="28"/>
      <c r="W14" s="28"/>
      <c r="X14" s="28"/>
      <c r="Y14" s="22">
        <v>1280462</v>
      </c>
    </row>
    <row r="15" spans="1:25" ht="13.5">
      <c r="A15" s="2" t="s">
        <v>85</v>
      </c>
      <c r="B15" s="28">
        <v>1222800</v>
      </c>
      <c r="C15" s="28">
        <v>1083927</v>
      </c>
      <c r="D15" s="28">
        <v>1217150</v>
      </c>
      <c r="E15" s="22">
        <v>1005484</v>
      </c>
      <c r="F15" s="28">
        <v>1129007</v>
      </c>
      <c r="G15" s="28">
        <v>1082728</v>
      </c>
      <c r="H15" s="28">
        <v>1110598</v>
      </c>
      <c r="I15" s="22">
        <v>927997</v>
      </c>
      <c r="J15" s="28">
        <v>947678</v>
      </c>
      <c r="K15" s="28">
        <v>859608</v>
      </c>
      <c r="L15" s="28">
        <v>1008163</v>
      </c>
      <c r="M15" s="22">
        <v>936227</v>
      </c>
      <c r="N15" s="28">
        <v>1024635</v>
      </c>
      <c r="O15" s="28">
        <v>881173</v>
      </c>
      <c r="P15" s="28">
        <v>1005951</v>
      </c>
      <c r="Q15" s="22">
        <v>775087</v>
      </c>
      <c r="R15" s="28">
        <v>978971</v>
      </c>
      <c r="S15" s="28">
        <v>980766</v>
      </c>
      <c r="T15" s="28">
        <v>1203445</v>
      </c>
      <c r="U15" s="22">
        <v>1032460</v>
      </c>
      <c r="V15" s="28">
        <v>1221549</v>
      </c>
      <c r="W15" s="28">
        <v>1123248</v>
      </c>
      <c r="X15" s="28">
        <v>1335609</v>
      </c>
      <c r="Y15" s="22"/>
    </row>
    <row r="16" spans="1:25" ht="13.5">
      <c r="A16" s="2" t="s">
        <v>266</v>
      </c>
      <c r="B16" s="28">
        <v>3260</v>
      </c>
      <c r="C16" s="28">
        <v>4906</v>
      </c>
      <c r="D16" s="28">
        <v>3222</v>
      </c>
      <c r="E16" s="22">
        <v>4432</v>
      </c>
      <c r="F16" s="28">
        <v>3490</v>
      </c>
      <c r="G16" s="28">
        <v>5721</v>
      </c>
      <c r="H16" s="28">
        <v>2823</v>
      </c>
      <c r="I16" s="22">
        <v>4747</v>
      </c>
      <c r="J16" s="28">
        <v>3273</v>
      </c>
      <c r="K16" s="28">
        <v>4836</v>
      </c>
      <c r="L16" s="28">
        <v>3180</v>
      </c>
      <c r="M16" s="22">
        <v>5683</v>
      </c>
      <c r="N16" s="28">
        <v>3717</v>
      </c>
      <c r="O16" s="28">
        <v>4693</v>
      </c>
      <c r="P16" s="28">
        <v>4236</v>
      </c>
      <c r="Q16" s="22">
        <v>5630</v>
      </c>
      <c r="R16" s="28">
        <v>3751</v>
      </c>
      <c r="S16" s="28">
        <v>5380</v>
      </c>
      <c r="T16" s="28">
        <v>3125</v>
      </c>
      <c r="U16" s="22">
        <v>5606</v>
      </c>
      <c r="V16" s="28">
        <v>3221</v>
      </c>
      <c r="W16" s="28">
        <v>5885</v>
      </c>
      <c r="X16" s="28">
        <v>2993</v>
      </c>
      <c r="Y16" s="22"/>
    </row>
    <row r="17" spans="1:25" ht="13.5">
      <c r="A17" s="2" t="s">
        <v>87</v>
      </c>
      <c r="B17" s="28">
        <v>101700</v>
      </c>
      <c r="C17" s="28">
        <v>142990</v>
      </c>
      <c r="D17" s="28">
        <v>99919</v>
      </c>
      <c r="E17" s="22">
        <v>141874</v>
      </c>
      <c r="F17" s="28">
        <v>118427</v>
      </c>
      <c r="G17" s="28">
        <v>136683</v>
      </c>
      <c r="H17" s="28">
        <v>96480</v>
      </c>
      <c r="I17" s="22">
        <v>125943</v>
      </c>
      <c r="J17" s="28">
        <v>103129</v>
      </c>
      <c r="K17" s="28">
        <v>132605</v>
      </c>
      <c r="L17" s="28">
        <v>114491</v>
      </c>
      <c r="M17" s="22">
        <v>148055</v>
      </c>
      <c r="N17" s="28">
        <v>122340</v>
      </c>
      <c r="O17" s="28">
        <v>143900</v>
      </c>
      <c r="P17" s="28">
        <v>146871</v>
      </c>
      <c r="Q17" s="22">
        <v>196680</v>
      </c>
      <c r="R17" s="28">
        <v>144993</v>
      </c>
      <c r="S17" s="28">
        <v>185339</v>
      </c>
      <c r="T17" s="28"/>
      <c r="U17" s="22">
        <v>175153</v>
      </c>
      <c r="V17" s="28"/>
      <c r="W17" s="28"/>
      <c r="X17" s="28"/>
      <c r="Y17" s="22"/>
    </row>
    <row r="18" spans="1:25" ht="13.5">
      <c r="A18" s="2" t="s">
        <v>88</v>
      </c>
      <c r="B18" s="28"/>
      <c r="C18" s="28"/>
      <c r="D18" s="28"/>
      <c r="E18" s="22"/>
      <c r="F18" s="28"/>
      <c r="G18" s="28"/>
      <c r="H18" s="28"/>
      <c r="I18" s="22"/>
      <c r="J18" s="28"/>
      <c r="K18" s="28"/>
      <c r="L18" s="28"/>
      <c r="M18" s="22"/>
      <c r="N18" s="28"/>
      <c r="O18" s="28"/>
      <c r="P18" s="28"/>
      <c r="Q18" s="22"/>
      <c r="R18" s="28"/>
      <c r="S18" s="28"/>
      <c r="T18" s="28"/>
      <c r="U18" s="22"/>
      <c r="V18" s="28">
        <v>115956</v>
      </c>
      <c r="W18" s="28">
        <v>195803</v>
      </c>
      <c r="X18" s="28">
        <v>208892</v>
      </c>
      <c r="Y18" s="22"/>
    </row>
    <row r="19" spans="1:25" ht="13.5">
      <c r="A19" s="2" t="s">
        <v>92</v>
      </c>
      <c r="B19" s="28">
        <v>75467</v>
      </c>
      <c r="C19" s="28">
        <v>83970</v>
      </c>
      <c r="D19" s="28">
        <v>62193</v>
      </c>
      <c r="E19" s="22">
        <v>89215</v>
      </c>
      <c r="F19" s="28">
        <v>71051</v>
      </c>
      <c r="G19" s="28">
        <v>82190</v>
      </c>
      <c r="H19" s="28">
        <v>64235</v>
      </c>
      <c r="I19" s="22">
        <v>89703</v>
      </c>
      <c r="J19" s="28">
        <v>69026</v>
      </c>
      <c r="K19" s="28">
        <v>85387</v>
      </c>
      <c r="L19" s="28">
        <v>65227</v>
      </c>
      <c r="M19" s="22">
        <v>86247</v>
      </c>
      <c r="N19" s="28">
        <v>70240</v>
      </c>
      <c r="O19" s="28">
        <v>74582</v>
      </c>
      <c r="P19" s="28">
        <v>43580</v>
      </c>
      <c r="Q19" s="22">
        <v>48870</v>
      </c>
      <c r="R19" s="28">
        <v>41762</v>
      </c>
      <c r="S19" s="28">
        <v>49996</v>
      </c>
      <c r="T19" s="28">
        <v>32074</v>
      </c>
      <c r="U19" s="22">
        <v>57826</v>
      </c>
      <c r="V19" s="28">
        <v>42377</v>
      </c>
      <c r="W19" s="28">
        <v>51090</v>
      </c>
      <c r="X19" s="28">
        <v>45632</v>
      </c>
      <c r="Y19" s="22">
        <v>63277</v>
      </c>
    </row>
    <row r="20" spans="1:25" ht="13.5">
      <c r="A20" s="2" t="s">
        <v>95</v>
      </c>
      <c r="B20" s="28">
        <v>16516</v>
      </c>
      <c r="C20" s="28">
        <v>24134</v>
      </c>
      <c r="D20" s="28">
        <v>21737</v>
      </c>
      <c r="E20" s="22">
        <v>31618</v>
      </c>
      <c r="F20" s="28">
        <v>12052</v>
      </c>
      <c r="G20" s="28">
        <v>24354</v>
      </c>
      <c r="H20" s="28">
        <v>16896</v>
      </c>
      <c r="I20" s="22">
        <v>17392</v>
      </c>
      <c r="J20" s="28">
        <v>25585</v>
      </c>
      <c r="K20" s="28">
        <v>23631</v>
      </c>
      <c r="L20" s="28">
        <v>21621</v>
      </c>
      <c r="M20" s="22">
        <v>20324</v>
      </c>
      <c r="N20" s="28">
        <v>21635</v>
      </c>
      <c r="O20" s="28">
        <v>57541</v>
      </c>
      <c r="P20" s="28">
        <v>126435</v>
      </c>
      <c r="Q20" s="22">
        <v>80861</v>
      </c>
      <c r="R20" s="28">
        <v>85102</v>
      </c>
      <c r="S20" s="28">
        <v>106536</v>
      </c>
      <c r="T20" s="28">
        <v>77140</v>
      </c>
      <c r="U20" s="22">
        <v>142981</v>
      </c>
      <c r="V20" s="28">
        <v>118630</v>
      </c>
      <c r="W20" s="28">
        <v>62071</v>
      </c>
      <c r="X20" s="28">
        <v>71268</v>
      </c>
      <c r="Y20" s="22">
        <v>48250</v>
      </c>
    </row>
    <row r="21" spans="1:25" ht="13.5">
      <c r="A21" s="2" t="s">
        <v>267</v>
      </c>
      <c r="B21" s="28">
        <v>3304387</v>
      </c>
      <c r="C21" s="28">
        <v>2801091</v>
      </c>
      <c r="D21" s="28">
        <v>2843973</v>
      </c>
      <c r="E21" s="22">
        <v>3211843</v>
      </c>
      <c r="F21" s="28">
        <v>2956950</v>
      </c>
      <c r="G21" s="28">
        <v>2336787</v>
      </c>
      <c r="H21" s="28">
        <v>2197169</v>
      </c>
      <c r="I21" s="22">
        <v>2108901</v>
      </c>
      <c r="J21" s="28">
        <v>3256241</v>
      </c>
      <c r="K21" s="28">
        <v>3071478</v>
      </c>
      <c r="L21" s="28">
        <v>2751648</v>
      </c>
      <c r="M21" s="22">
        <v>2994588</v>
      </c>
      <c r="N21" s="28">
        <v>2686255</v>
      </c>
      <c r="O21" s="28">
        <v>2563644</v>
      </c>
      <c r="P21" s="28">
        <v>2781553</v>
      </c>
      <c r="Q21" s="22">
        <v>2820308</v>
      </c>
      <c r="R21" s="28">
        <v>2698763</v>
      </c>
      <c r="S21" s="28">
        <v>3018565</v>
      </c>
      <c r="T21" s="28">
        <v>2703732</v>
      </c>
      <c r="U21" s="22">
        <v>2878644</v>
      </c>
      <c r="V21" s="28">
        <v>3018531</v>
      </c>
      <c r="W21" s="28">
        <v>2907708</v>
      </c>
      <c r="X21" s="28">
        <v>3425994</v>
      </c>
      <c r="Y21" s="22">
        <v>3378520</v>
      </c>
    </row>
    <row r="22" spans="1:25" ht="13.5">
      <c r="A22" s="3" t="s">
        <v>268</v>
      </c>
      <c r="B22" s="28">
        <v>1446816</v>
      </c>
      <c r="C22" s="28">
        <v>1450161</v>
      </c>
      <c r="D22" s="28">
        <v>1432993</v>
      </c>
      <c r="E22" s="22">
        <v>1342150</v>
      </c>
      <c r="F22" s="28">
        <v>1364161</v>
      </c>
      <c r="G22" s="28">
        <v>1300862</v>
      </c>
      <c r="H22" s="28">
        <v>1286079</v>
      </c>
      <c r="I22" s="22">
        <v>1257331</v>
      </c>
      <c r="J22" s="28">
        <v>1103812</v>
      </c>
      <c r="K22" s="28">
        <v>1042925</v>
      </c>
      <c r="L22" s="28">
        <v>1088311</v>
      </c>
      <c r="M22" s="22">
        <v>1055510</v>
      </c>
      <c r="N22" s="28">
        <v>1137164</v>
      </c>
      <c r="O22" s="28">
        <v>1087489</v>
      </c>
      <c r="P22" s="28">
        <v>1104581</v>
      </c>
      <c r="Q22" s="22">
        <v>1068942</v>
      </c>
      <c r="R22" s="28">
        <v>1116710</v>
      </c>
      <c r="S22" s="28">
        <v>1073881</v>
      </c>
      <c r="T22" s="28">
        <v>1109408</v>
      </c>
      <c r="U22" s="22">
        <v>1021203</v>
      </c>
      <c r="V22" s="28">
        <v>988224</v>
      </c>
      <c r="W22" s="28">
        <v>991420</v>
      </c>
      <c r="X22" s="28">
        <v>976740</v>
      </c>
      <c r="Y22" s="22">
        <v>859167</v>
      </c>
    </row>
    <row r="23" spans="1:25" ht="13.5">
      <c r="A23" s="4" t="s">
        <v>99</v>
      </c>
      <c r="B23" s="28">
        <v>-714159</v>
      </c>
      <c r="C23" s="28">
        <v>-683338</v>
      </c>
      <c r="D23" s="28">
        <v>-690293</v>
      </c>
      <c r="E23" s="22">
        <v>-655658</v>
      </c>
      <c r="F23" s="28">
        <v>-651257</v>
      </c>
      <c r="G23" s="28">
        <v>-627098</v>
      </c>
      <c r="H23" s="28">
        <v>-600201</v>
      </c>
      <c r="I23" s="22">
        <v>-567273</v>
      </c>
      <c r="J23" s="28">
        <v>-533542</v>
      </c>
      <c r="K23" s="28">
        <v>-518280</v>
      </c>
      <c r="L23" s="28">
        <v>-509767</v>
      </c>
      <c r="M23" s="22">
        <v>-477531</v>
      </c>
      <c r="N23" s="28">
        <v>-491924</v>
      </c>
      <c r="O23" s="28">
        <v>-461476</v>
      </c>
      <c r="P23" s="28">
        <v>-444279</v>
      </c>
      <c r="Q23" s="22">
        <v>-440882</v>
      </c>
      <c r="R23" s="28">
        <v>-406241</v>
      </c>
      <c r="S23" s="28">
        <v>-372538</v>
      </c>
      <c r="T23" s="28">
        <v>-359769</v>
      </c>
      <c r="U23" s="22">
        <v>-326649</v>
      </c>
      <c r="V23" s="28">
        <v>-327273</v>
      </c>
      <c r="W23" s="28">
        <v>-305927</v>
      </c>
      <c r="X23" s="28">
        <v>-284977</v>
      </c>
      <c r="Y23" s="22">
        <v>-258459</v>
      </c>
    </row>
    <row r="24" spans="1:25" ht="13.5">
      <c r="A24" s="4" t="s">
        <v>269</v>
      </c>
      <c r="B24" s="28">
        <v>732657</v>
      </c>
      <c r="C24" s="28">
        <v>766822</v>
      </c>
      <c r="D24" s="28">
        <v>742700</v>
      </c>
      <c r="E24" s="22">
        <v>686491</v>
      </c>
      <c r="F24" s="28">
        <v>712903</v>
      </c>
      <c r="G24" s="28">
        <v>673764</v>
      </c>
      <c r="H24" s="28">
        <v>685877</v>
      </c>
      <c r="I24" s="22">
        <v>690057</v>
      </c>
      <c r="J24" s="28">
        <v>570269</v>
      </c>
      <c r="K24" s="28">
        <v>524644</v>
      </c>
      <c r="L24" s="28">
        <v>578543</v>
      </c>
      <c r="M24" s="22">
        <v>577979</v>
      </c>
      <c r="N24" s="28">
        <v>645239</v>
      </c>
      <c r="O24" s="28">
        <v>626013</v>
      </c>
      <c r="P24" s="28">
        <v>660301</v>
      </c>
      <c r="Q24" s="22">
        <v>628060</v>
      </c>
      <c r="R24" s="28">
        <v>710468</v>
      </c>
      <c r="S24" s="28">
        <v>701343</v>
      </c>
      <c r="T24" s="28">
        <v>749638</v>
      </c>
      <c r="U24" s="22">
        <v>694554</v>
      </c>
      <c r="V24" s="28">
        <v>660950</v>
      </c>
      <c r="W24" s="28">
        <v>685493</v>
      </c>
      <c r="X24" s="28">
        <v>691763</v>
      </c>
      <c r="Y24" s="22">
        <v>600707</v>
      </c>
    </row>
    <row r="25" spans="1:25" ht="13.5">
      <c r="A25" s="3" t="s">
        <v>270</v>
      </c>
      <c r="B25" s="28"/>
      <c r="C25" s="28"/>
      <c r="D25" s="28"/>
      <c r="E25" s="22"/>
      <c r="F25" s="28"/>
      <c r="G25" s="28"/>
      <c r="H25" s="28"/>
      <c r="I25" s="22"/>
      <c r="J25" s="28"/>
      <c r="K25" s="28"/>
      <c r="L25" s="28"/>
      <c r="M25" s="22"/>
      <c r="N25" s="28">
        <v>3423</v>
      </c>
      <c r="O25" s="28">
        <v>3423</v>
      </c>
      <c r="P25" s="28">
        <v>3423</v>
      </c>
      <c r="Q25" s="22">
        <v>1003</v>
      </c>
      <c r="R25" s="28"/>
      <c r="S25" s="28"/>
      <c r="T25" s="28"/>
      <c r="U25" s="22"/>
      <c r="V25" s="28"/>
      <c r="W25" s="28"/>
      <c r="X25" s="28"/>
      <c r="Y25" s="22"/>
    </row>
    <row r="26" spans="1:25" ht="13.5">
      <c r="A26" s="4" t="s">
        <v>99</v>
      </c>
      <c r="B26" s="28"/>
      <c r="C26" s="28"/>
      <c r="D26" s="28"/>
      <c r="E26" s="22"/>
      <c r="F26" s="28"/>
      <c r="G26" s="28"/>
      <c r="H26" s="28"/>
      <c r="I26" s="22"/>
      <c r="J26" s="28"/>
      <c r="K26" s="28"/>
      <c r="L26" s="28"/>
      <c r="M26" s="22"/>
      <c r="N26" s="28">
        <v>-1461</v>
      </c>
      <c r="O26" s="28">
        <v>-1026</v>
      </c>
      <c r="P26" s="28">
        <v>-591</v>
      </c>
      <c r="Q26" s="22">
        <v>-156</v>
      </c>
      <c r="R26" s="28"/>
      <c r="S26" s="28"/>
      <c r="T26" s="28"/>
      <c r="U26" s="22"/>
      <c r="V26" s="28"/>
      <c r="W26" s="28"/>
      <c r="X26" s="28"/>
      <c r="Y26" s="22"/>
    </row>
    <row r="27" spans="1:25" ht="13.5">
      <c r="A27" s="4" t="s">
        <v>102</v>
      </c>
      <c r="B27" s="28"/>
      <c r="C27" s="28"/>
      <c r="D27" s="28"/>
      <c r="E27" s="22"/>
      <c r="F27" s="28"/>
      <c r="G27" s="28"/>
      <c r="H27" s="28"/>
      <c r="I27" s="22"/>
      <c r="J27" s="28"/>
      <c r="K27" s="28"/>
      <c r="L27" s="28"/>
      <c r="M27" s="22"/>
      <c r="N27" s="28">
        <v>1962</v>
      </c>
      <c r="O27" s="28">
        <v>2397</v>
      </c>
      <c r="P27" s="28">
        <v>2831</v>
      </c>
      <c r="Q27" s="22">
        <v>846</v>
      </c>
      <c r="R27" s="28"/>
      <c r="S27" s="28"/>
      <c r="T27" s="28"/>
      <c r="U27" s="22"/>
      <c r="V27" s="28"/>
      <c r="W27" s="28"/>
      <c r="X27" s="28"/>
      <c r="Y27" s="22"/>
    </row>
    <row r="28" spans="1:25" ht="13.5">
      <c r="A28" s="3" t="s">
        <v>103</v>
      </c>
      <c r="B28" s="28">
        <v>469868</v>
      </c>
      <c r="C28" s="28">
        <v>467823</v>
      </c>
      <c r="D28" s="28">
        <v>458592</v>
      </c>
      <c r="E28" s="22">
        <v>408299</v>
      </c>
      <c r="F28" s="28">
        <v>406783</v>
      </c>
      <c r="G28" s="28">
        <v>361386</v>
      </c>
      <c r="H28" s="28">
        <v>358792</v>
      </c>
      <c r="I28" s="22">
        <v>351803</v>
      </c>
      <c r="J28" s="28">
        <v>350771</v>
      </c>
      <c r="K28" s="28">
        <v>319955</v>
      </c>
      <c r="L28" s="28">
        <v>327996</v>
      </c>
      <c r="M28" s="22">
        <v>318622</v>
      </c>
      <c r="N28" s="28">
        <v>323072</v>
      </c>
      <c r="O28" s="28">
        <v>311747</v>
      </c>
      <c r="P28" s="28">
        <v>322545</v>
      </c>
      <c r="Q28" s="22">
        <v>316208</v>
      </c>
      <c r="R28" s="28">
        <v>322476</v>
      </c>
      <c r="S28" s="28">
        <v>302899</v>
      </c>
      <c r="T28" s="28"/>
      <c r="U28" s="22">
        <v>261736</v>
      </c>
      <c r="V28" s="28"/>
      <c r="W28" s="28"/>
      <c r="X28" s="28"/>
      <c r="Y28" s="22"/>
    </row>
    <row r="29" spans="1:25" ht="13.5">
      <c r="A29" s="4" t="s">
        <v>99</v>
      </c>
      <c r="B29" s="28">
        <v>-341746</v>
      </c>
      <c r="C29" s="28">
        <v>-323822</v>
      </c>
      <c r="D29" s="28">
        <v>-333674</v>
      </c>
      <c r="E29" s="22">
        <v>-318752</v>
      </c>
      <c r="F29" s="28">
        <v>-308396</v>
      </c>
      <c r="G29" s="28">
        <v>-295903</v>
      </c>
      <c r="H29" s="28">
        <v>-301935</v>
      </c>
      <c r="I29" s="22">
        <v>-293172</v>
      </c>
      <c r="J29" s="28">
        <v>-278589</v>
      </c>
      <c r="K29" s="28">
        <v>-265769</v>
      </c>
      <c r="L29" s="28">
        <v>-261654</v>
      </c>
      <c r="M29" s="22">
        <v>-251005</v>
      </c>
      <c r="N29" s="28">
        <v>-240632</v>
      </c>
      <c r="O29" s="28">
        <v>-234470</v>
      </c>
      <c r="P29" s="28">
        <v>-232246</v>
      </c>
      <c r="Q29" s="22">
        <v>-214347</v>
      </c>
      <c r="R29" s="28">
        <v>-198322</v>
      </c>
      <c r="S29" s="28">
        <v>-176427</v>
      </c>
      <c r="T29" s="28"/>
      <c r="U29" s="22">
        <v>-141014</v>
      </c>
      <c r="V29" s="28"/>
      <c r="W29" s="28"/>
      <c r="X29" s="28"/>
      <c r="Y29" s="22"/>
    </row>
    <row r="30" spans="1:25" ht="13.5">
      <c r="A30" s="4" t="s">
        <v>271</v>
      </c>
      <c r="B30" s="28">
        <v>128121</v>
      </c>
      <c r="C30" s="28">
        <v>144001</v>
      </c>
      <c r="D30" s="28">
        <v>124917</v>
      </c>
      <c r="E30" s="22">
        <v>89547</v>
      </c>
      <c r="F30" s="28">
        <v>98386</v>
      </c>
      <c r="G30" s="28">
        <v>65483</v>
      </c>
      <c r="H30" s="28">
        <v>56856</v>
      </c>
      <c r="I30" s="22">
        <v>58631</v>
      </c>
      <c r="J30" s="28">
        <v>72182</v>
      </c>
      <c r="K30" s="28">
        <v>54186</v>
      </c>
      <c r="L30" s="28">
        <v>66342</v>
      </c>
      <c r="M30" s="22">
        <v>67617</v>
      </c>
      <c r="N30" s="28">
        <v>82440</v>
      </c>
      <c r="O30" s="28">
        <v>77276</v>
      </c>
      <c r="P30" s="28">
        <v>90299</v>
      </c>
      <c r="Q30" s="22">
        <v>101860</v>
      </c>
      <c r="R30" s="28">
        <v>124154</v>
      </c>
      <c r="S30" s="28">
        <v>126472</v>
      </c>
      <c r="T30" s="28"/>
      <c r="U30" s="22">
        <v>120722</v>
      </c>
      <c r="V30" s="28"/>
      <c r="W30" s="28"/>
      <c r="X30" s="28"/>
      <c r="Y30" s="22"/>
    </row>
    <row r="31" spans="1:25" ht="13.5">
      <c r="A31" s="3" t="s">
        <v>105</v>
      </c>
      <c r="B31" s="28">
        <v>1744413</v>
      </c>
      <c r="C31" s="28">
        <v>1744413</v>
      </c>
      <c r="D31" s="28">
        <v>1669953</v>
      </c>
      <c r="E31" s="22">
        <v>1669953</v>
      </c>
      <c r="F31" s="28">
        <v>1669953</v>
      </c>
      <c r="G31" s="28">
        <v>1669953</v>
      </c>
      <c r="H31" s="28">
        <v>1669953</v>
      </c>
      <c r="I31" s="22">
        <v>1669953</v>
      </c>
      <c r="J31" s="28">
        <v>186632</v>
      </c>
      <c r="K31" s="28">
        <v>186632</v>
      </c>
      <c r="L31" s="28">
        <v>186632</v>
      </c>
      <c r="M31" s="22">
        <v>186632</v>
      </c>
      <c r="N31" s="28">
        <v>186632</v>
      </c>
      <c r="O31" s="28">
        <v>152955</v>
      </c>
      <c r="P31" s="28">
        <v>152955</v>
      </c>
      <c r="Q31" s="22">
        <v>152955</v>
      </c>
      <c r="R31" s="28">
        <v>152955</v>
      </c>
      <c r="S31" s="28">
        <v>152955</v>
      </c>
      <c r="T31" s="28">
        <v>152955</v>
      </c>
      <c r="U31" s="22">
        <v>152955</v>
      </c>
      <c r="V31" s="28">
        <v>149401</v>
      </c>
      <c r="W31" s="28">
        <v>149401</v>
      </c>
      <c r="X31" s="28">
        <v>69401</v>
      </c>
      <c r="Y31" s="22">
        <v>69401</v>
      </c>
    </row>
    <row r="32" spans="1:25" ht="13.5">
      <c r="A32" s="3" t="s">
        <v>272</v>
      </c>
      <c r="B32" s="28">
        <v>272064</v>
      </c>
      <c r="C32" s="28">
        <v>256757</v>
      </c>
      <c r="D32" s="28">
        <v>268903</v>
      </c>
      <c r="E32" s="22">
        <v>44400</v>
      </c>
      <c r="F32" s="28"/>
      <c r="G32" s="28"/>
      <c r="H32" s="28"/>
      <c r="I32" s="22"/>
      <c r="J32" s="28"/>
      <c r="K32" s="28"/>
      <c r="L32" s="28"/>
      <c r="M32" s="22"/>
      <c r="N32" s="28"/>
      <c r="O32" s="28">
        <v>24656</v>
      </c>
      <c r="P32" s="28"/>
      <c r="Q32" s="22"/>
      <c r="R32" s="28">
        <v>21657</v>
      </c>
      <c r="S32" s="28"/>
      <c r="T32" s="28"/>
      <c r="U32" s="22"/>
      <c r="V32" s="28">
        <v>78411</v>
      </c>
      <c r="W32" s="28">
        <v>72896</v>
      </c>
      <c r="X32" s="28"/>
      <c r="Y32" s="22"/>
    </row>
    <row r="33" spans="1:25" ht="13.5">
      <c r="A33" s="3" t="s">
        <v>95</v>
      </c>
      <c r="B33" s="28">
        <v>10573</v>
      </c>
      <c r="C33" s="28">
        <v>10573</v>
      </c>
      <c r="D33" s="28">
        <v>10223</v>
      </c>
      <c r="E33" s="22">
        <v>9190</v>
      </c>
      <c r="F33" s="28">
        <v>9190</v>
      </c>
      <c r="G33" s="28">
        <v>9190</v>
      </c>
      <c r="H33" s="28">
        <v>7683</v>
      </c>
      <c r="I33" s="22">
        <v>6053</v>
      </c>
      <c r="J33" s="28">
        <v>6053</v>
      </c>
      <c r="K33" s="28">
        <v>6053</v>
      </c>
      <c r="L33" s="28">
        <v>6053</v>
      </c>
      <c r="M33" s="22">
        <v>3423</v>
      </c>
      <c r="N33" s="28"/>
      <c r="O33" s="28"/>
      <c r="P33" s="28"/>
      <c r="Q33" s="22"/>
      <c r="R33" s="28"/>
      <c r="S33" s="28"/>
      <c r="T33" s="28"/>
      <c r="U33" s="22"/>
      <c r="V33" s="28"/>
      <c r="W33" s="28"/>
      <c r="X33" s="28"/>
      <c r="Y33" s="22"/>
    </row>
    <row r="34" spans="1:25" ht="13.5">
      <c r="A34" s="4" t="s">
        <v>99</v>
      </c>
      <c r="B34" s="28">
        <v>-5906</v>
      </c>
      <c r="C34" s="28">
        <v>-5328</v>
      </c>
      <c r="D34" s="28">
        <v>-4779</v>
      </c>
      <c r="E34" s="22">
        <v>-5360</v>
      </c>
      <c r="F34" s="28">
        <v>-4859</v>
      </c>
      <c r="G34" s="28">
        <v>-4358</v>
      </c>
      <c r="H34" s="28">
        <v>-3857</v>
      </c>
      <c r="I34" s="22">
        <v>-3481</v>
      </c>
      <c r="J34" s="28">
        <v>-3046</v>
      </c>
      <c r="K34" s="28">
        <v>-2610</v>
      </c>
      <c r="L34" s="28">
        <v>-2175</v>
      </c>
      <c r="M34" s="22">
        <v>-1895</v>
      </c>
      <c r="N34" s="28"/>
      <c r="O34" s="28"/>
      <c r="P34" s="28"/>
      <c r="Q34" s="22"/>
      <c r="R34" s="28"/>
      <c r="S34" s="28"/>
      <c r="T34" s="28"/>
      <c r="U34" s="22"/>
      <c r="V34" s="28"/>
      <c r="W34" s="28"/>
      <c r="X34" s="28"/>
      <c r="Y34" s="22"/>
    </row>
    <row r="35" spans="1:25" ht="13.5">
      <c r="A35" s="4" t="s">
        <v>273</v>
      </c>
      <c r="B35" s="28">
        <v>4666</v>
      </c>
      <c r="C35" s="28">
        <v>5244</v>
      </c>
      <c r="D35" s="28">
        <v>5443</v>
      </c>
      <c r="E35" s="22">
        <v>3829</v>
      </c>
      <c r="F35" s="28">
        <v>4330</v>
      </c>
      <c r="G35" s="28">
        <v>4831</v>
      </c>
      <c r="H35" s="28">
        <v>3825</v>
      </c>
      <c r="I35" s="22">
        <v>2571</v>
      </c>
      <c r="J35" s="28">
        <v>3007</v>
      </c>
      <c r="K35" s="28">
        <v>3442</v>
      </c>
      <c r="L35" s="28">
        <v>3878</v>
      </c>
      <c r="M35" s="22">
        <v>1527</v>
      </c>
      <c r="N35" s="28"/>
      <c r="O35" s="28"/>
      <c r="P35" s="28"/>
      <c r="Q35" s="22"/>
      <c r="R35" s="28"/>
      <c r="S35" s="28"/>
      <c r="T35" s="28"/>
      <c r="U35" s="22"/>
      <c r="V35" s="28"/>
      <c r="W35" s="28"/>
      <c r="X35" s="28"/>
      <c r="Y35" s="22"/>
    </row>
    <row r="36" spans="1:25" ht="13.5">
      <c r="A36" s="3" t="s">
        <v>107</v>
      </c>
      <c r="B36" s="28">
        <v>2881922</v>
      </c>
      <c r="C36" s="28">
        <v>2917239</v>
      </c>
      <c r="D36" s="28">
        <v>2811918</v>
      </c>
      <c r="E36" s="22">
        <v>2494222</v>
      </c>
      <c r="F36" s="28">
        <v>2485574</v>
      </c>
      <c r="G36" s="28">
        <v>2414032</v>
      </c>
      <c r="H36" s="28">
        <v>2416514</v>
      </c>
      <c r="I36" s="22">
        <v>2421213</v>
      </c>
      <c r="J36" s="28">
        <v>832092</v>
      </c>
      <c r="K36" s="28">
        <v>768905</v>
      </c>
      <c r="L36" s="28">
        <v>835397</v>
      </c>
      <c r="M36" s="22">
        <v>833757</v>
      </c>
      <c r="N36" s="28">
        <v>916275</v>
      </c>
      <c r="O36" s="28">
        <v>883298</v>
      </c>
      <c r="P36" s="28">
        <v>906388</v>
      </c>
      <c r="Q36" s="22">
        <v>883722</v>
      </c>
      <c r="R36" s="28">
        <v>1009235</v>
      </c>
      <c r="S36" s="28">
        <v>980770</v>
      </c>
      <c r="T36" s="28">
        <v>1050183</v>
      </c>
      <c r="U36" s="22">
        <v>968231</v>
      </c>
      <c r="V36" s="28">
        <v>1026988</v>
      </c>
      <c r="W36" s="28">
        <v>1021157</v>
      </c>
      <c r="X36" s="28">
        <v>844719</v>
      </c>
      <c r="Y36" s="22">
        <v>750718</v>
      </c>
    </row>
    <row r="37" spans="1:25" ht="13.5">
      <c r="A37" s="2" t="s">
        <v>112</v>
      </c>
      <c r="B37" s="28">
        <v>14644</v>
      </c>
      <c r="C37" s="28">
        <v>16379</v>
      </c>
      <c r="D37" s="28">
        <v>17964</v>
      </c>
      <c r="E37" s="22">
        <v>17760</v>
      </c>
      <c r="F37" s="28">
        <v>11062</v>
      </c>
      <c r="G37" s="28">
        <v>13433</v>
      </c>
      <c r="H37" s="28">
        <v>13299</v>
      </c>
      <c r="I37" s="22">
        <v>15937</v>
      </c>
      <c r="J37" s="28">
        <v>18595</v>
      </c>
      <c r="K37" s="28">
        <v>21254</v>
      </c>
      <c r="L37" s="28">
        <v>23603</v>
      </c>
      <c r="M37" s="22">
        <v>25133</v>
      </c>
      <c r="N37" s="28">
        <v>37612</v>
      </c>
      <c r="O37" s="28">
        <v>39751</v>
      </c>
      <c r="P37" s="28">
        <v>40512</v>
      </c>
      <c r="Q37" s="22">
        <v>41512</v>
      </c>
      <c r="R37" s="28">
        <v>41747</v>
      </c>
      <c r="S37" s="28">
        <v>41022</v>
      </c>
      <c r="T37" s="28">
        <v>42260</v>
      </c>
      <c r="U37" s="22">
        <v>34199</v>
      </c>
      <c r="V37" s="28">
        <v>30611</v>
      </c>
      <c r="W37" s="28">
        <v>31643</v>
      </c>
      <c r="X37" s="28">
        <v>32843</v>
      </c>
      <c r="Y37" s="22">
        <v>24870</v>
      </c>
    </row>
    <row r="38" spans="1:25" ht="13.5">
      <c r="A38" s="3" t="s">
        <v>119</v>
      </c>
      <c r="B38" s="28">
        <v>80848</v>
      </c>
      <c r="C38" s="28">
        <v>78303</v>
      </c>
      <c r="D38" s="28">
        <v>78056</v>
      </c>
      <c r="E38" s="22">
        <v>77294</v>
      </c>
      <c r="F38" s="28">
        <v>80023</v>
      </c>
      <c r="G38" s="28">
        <v>77292</v>
      </c>
      <c r="H38" s="28">
        <v>74741</v>
      </c>
      <c r="I38" s="22">
        <v>73938</v>
      </c>
      <c r="J38" s="28">
        <v>76492</v>
      </c>
      <c r="K38" s="28">
        <v>79014</v>
      </c>
      <c r="L38" s="28">
        <v>85153</v>
      </c>
      <c r="M38" s="22">
        <v>87434</v>
      </c>
      <c r="N38" s="28">
        <v>87415</v>
      </c>
      <c r="O38" s="28">
        <v>85622</v>
      </c>
      <c r="P38" s="28">
        <v>90951</v>
      </c>
      <c r="Q38" s="22">
        <v>59391</v>
      </c>
      <c r="R38" s="28">
        <v>74186</v>
      </c>
      <c r="S38" s="28">
        <v>73256</v>
      </c>
      <c r="T38" s="28">
        <v>73273</v>
      </c>
      <c r="U38" s="22">
        <v>72209</v>
      </c>
      <c r="V38" s="28">
        <v>69607</v>
      </c>
      <c r="W38" s="28">
        <v>71554</v>
      </c>
      <c r="X38" s="28">
        <v>70040</v>
      </c>
      <c r="Y38" s="22">
        <v>68767</v>
      </c>
    </row>
    <row r="39" spans="1:25" ht="13.5">
      <c r="A39" s="3" t="s">
        <v>120</v>
      </c>
      <c r="B39" s="28">
        <v>948441</v>
      </c>
      <c r="C39" s="28">
        <v>953441</v>
      </c>
      <c r="D39" s="28">
        <v>937146</v>
      </c>
      <c r="E39" s="22">
        <v>932276</v>
      </c>
      <c r="F39" s="28">
        <v>906733</v>
      </c>
      <c r="G39" s="28">
        <v>889433</v>
      </c>
      <c r="H39" s="28">
        <v>871671</v>
      </c>
      <c r="I39" s="22">
        <v>873018</v>
      </c>
      <c r="J39" s="28">
        <v>853561</v>
      </c>
      <c r="K39" s="28">
        <v>870249</v>
      </c>
      <c r="L39" s="28">
        <v>880602</v>
      </c>
      <c r="M39" s="22">
        <v>825625</v>
      </c>
      <c r="N39" s="28">
        <v>840160</v>
      </c>
      <c r="O39" s="28">
        <v>840160</v>
      </c>
      <c r="P39" s="28">
        <v>839813</v>
      </c>
      <c r="Q39" s="22">
        <v>902503</v>
      </c>
      <c r="R39" s="28">
        <v>878189</v>
      </c>
      <c r="S39" s="28">
        <v>853379</v>
      </c>
      <c r="T39" s="28">
        <v>891685</v>
      </c>
      <c r="U39" s="22">
        <v>874376</v>
      </c>
      <c r="V39" s="28">
        <v>916767</v>
      </c>
      <c r="W39" s="28">
        <v>938385</v>
      </c>
      <c r="X39" s="28">
        <v>939013</v>
      </c>
      <c r="Y39" s="22">
        <v>901128</v>
      </c>
    </row>
    <row r="40" spans="1:25" ht="13.5">
      <c r="A40" s="3" t="s">
        <v>95</v>
      </c>
      <c r="B40" s="28">
        <v>84855</v>
      </c>
      <c r="C40" s="28">
        <v>86864</v>
      </c>
      <c r="D40" s="28">
        <v>89852</v>
      </c>
      <c r="E40" s="22">
        <v>73486</v>
      </c>
      <c r="F40" s="28">
        <v>80049</v>
      </c>
      <c r="G40" s="28">
        <v>83038</v>
      </c>
      <c r="H40" s="28">
        <v>82373</v>
      </c>
      <c r="I40" s="22">
        <v>77429</v>
      </c>
      <c r="J40" s="28">
        <v>82106</v>
      </c>
      <c r="K40" s="28">
        <v>86474</v>
      </c>
      <c r="L40" s="28">
        <v>90605</v>
      </c>
      <c r="M40" s="22">
        <v>94640</v>
      </c>
      <c r="N40" s="28">
        <v>104676</v>
      </c>
      <c r="O40" s="28">
        <v>124051</v>
      </c>
      <c r="P40" s="28">
        <v>129885</v>
      </c>
      <c r="Q40" s="22">
        <v>132266</v>
      </c>
      <c r="R40" s="28">
        <v>121191</v>
      </c>
      <c r="S40" s="28">
        <v>109529</v>
      </c>
      <c r="T40" s="28">
        <v>115066</v>
      </c>
      <c r="U40" s="22">
        <v>116841</v>
      </c>
      <c r="V40" s="28">
        <v>121997</v>
      </c>
      <c r="W40" s="28">
        <v>91953</v>
      </c>
      <c r="X40" s="28">
        <v>95607</v>
      </c>
      <c r="Y40" s="22">
        <v>38583</v>
      </c>
    </row>
    <row r="41" spans="1:25" ht="13.5">
      <c r="A41" s="3" t="s">
        <v>96</v>
      </c>
      <c r="B41" s="28">
        <v>-10000</v>
      </c>
      <c r="C41" s="28">
        <v>-10000</v>
      </c>
      <c r="D41" s="28">
        <v>-10000</v>
      </c>
      <c r="E41" s="22">
        <v>-10000</v>
      </c>
      <c r="F41" s="28">
        <v>-10000</v>
      </c>
      <c r="G41" s="28">
        <v>-10000</v>
      </c>
      <c r="H41" s="28">
        <v>-10000</v>
      </c>
      <c r="I41" s="22">
        <v>-10000</v>
      </c>
      <c r="J41" s="28">
        <v>-10000</v>
      </c>
      <c r="K41" s="28">
        <v>-10000</v>
      </c>
      <c r="L41" s="28">
        <v>-10433</v>
      </c>
      <c r="M41" s="22">
        <v>-10433</v>
      </c>
      <c r="N41" s="28">
        <v>-10433</v>
      </c>
      <c r="O41" s="28">
        <v>-17662</v>
      </c>
      <c r="P41" s="28">
        <v>-17662</v>
      </c>
      <c r="Q41" s="22">
        <v>-17662</v>
      </c>
      <c r="R41" s="28">
        <v>-433</v>
      </c>
      <c r="S41" s="28">
        <v>-433</v>
      </c>
      <c r="T41" s="28">
        <v>-433</v>
      </c>
      <c r="U41" s="22">
        <v>-433</v>
      </c>
      <c r="V41" s="28">
        <v>-433</v>
      </c>
      <c r="W41" s="28">
        <v>-433</v>
      </c>
      <c r="X41" s="28">
        <v>-433</v>
      </c>
      <c r="Y41" s="22">
        <v>-433</v>
      </c>
    </row>
    <row r="42" spans="1:25" ht="13.5">
      <c r="A42" s="3" t="s">
        <v>123</v>
      </c>
      <c r="B42" s="28">
        <v>1104146</v>
      </c>
      <c r="C42" s="28">
        <v>1108609</v>
      </c>
      <c r="D42" s="28">
        <v>1095055</v>
      </c>
      <c r="E42" s="22">
        <v>1073058</v>
      </c>
      <c r="F42" s="28">
        <v>1056807</v>
      </c>
      <c r="G42" s="28">
        <v>1039764</v>
      </c>
      <c r="H42" s="28">
        <v>1018786</v>
      </c>
      <c r="I42" s="22">
        <v>1014387</v>
      </c>
      <c r="J42" s="28">
        <v>1002160</v>
      </c>
      <c r="K42" s="28">
        <v>1025738</v>
      </c>
      <c r="L42" s="28">
        <v>1045927</v>
      </c>
      <c r="M42" s="22">
        <v>997266</v>
      </c>
      <c r="N42" s="28">
        <v>1021818</v>
      </c>
      <c r="O42" s="28">
        <v>1032171</v>
      </c>
      <c r="P42" s="28">
        <v>1042987</v>
      </c>
      <c r="Q42" s="22">
        <v>1076497</v>
      </c>
      <c r="R42" s="28">
        <v>1073133</v>
      </c>
      <c r="S42" s="28">
        <v>1035732</v>
      </c>
      <c r="T42" s="28">
        <v>1079592</v>
      </c>
      <c r="U42" s="22">
        <v>1062994</v>
      </c>
      <c r="V42" s="28">
        <v>1107939</v>
      </c>
      <c r="W42" s="28">
        <v>1101460</v>
      </c>
      <c r="X42" s="28">
        <v>1104228</v>
      </c>
      <c r="Y42" s="22">
        <v>1008045</v>
      </c>
    </row>
    <row r="43" spans="1:25" ht="13.5">
      <c r="A43" s="2" t="s">
        <v>124</v>
      </c>
      <c r="B43" s="28">
        <v>4000713</v>
      </c>
      <c r="C43" s="28">
        <v>4042228</v>
      </c>
      <c r="D43" s="28">
        <v>3924938</v>
      </c>
      <c r="E43" s="22">
        <v>3585040</v>
      </c>
      <c r="F43" s="28">
        <v>3553444</v>
      </c>
      <c r="G43" s="28">
        <v>3467231</v>
      </c>
      <c r="H43" s="28">
        <v>3448599</v>
      </c>
      <c r="I43" s="22">
        <v>3451538</v>
      </c>
      <c r="J43" s="28">
        <v>1852849</v>
      </c>
      <c r="K43" s="28">
        <v>1815899</v>
      </c>
      <c r="L43" s="28">
        <v>1904927</v>
      </c>
      <c r="M43" s="22">
        <v>1856157</v>
      </c>
      <c r="N43" s="28">
        <v>1975706</v>
      </c>
      <c r="O43" s="28">
        <v>1955221</v>
      </c>
      <c r="P43" s="28">
        <v>1989888</v>
      </c>
      <c r="Q43" s="22">
        <v>2001732</v>
      </c>
      <c r="R43" s="28">
        <v>2124116</v>
      </c>
      <c r="S43" s="28">
        <v>2057525</v>
      </c>
      <c r="T43" s="28">
        <v>2172036</v>
      </c>
      <c r="U43" s="22">
        <v>2065425</v>
      </c>
      <c r="V43" s="28">
        <v>2165539</v>
      </c>
      <c r="W43" s="28">
        <v>2154261</v>
      </c>
      <c r="X43" s="28">
        <v>1981790</v>
      </c>
      <c r="Y43" s="22">
        <v>1783634</v>
      </c>
    </row>
    <row r="44" spans="1:25" ht="14.25" thickBot="1">
      <c r="A44" s="5" t="s">
        <v>125</v>
      </c>
      <c r="B44" s="29">
        <v>7305100</v>
      </c>
      <c r="C44" s="29">
        <v>6843319</v>
      </c>
      <c r="D44" s="29">
        <v>6768911</v>
      </c>
      <c r="E44" s="23">
        <v>6796883</v>
      </c>
      <c r="F44" s="29">
        <v>6510394</v>
      </c>
      <c r="G44" s="29">
        <v>5804018</v>
      </c>
      <c r="H44" s="29">
        <v>5645769</v>
      </c>
      <c r="I44" s="23">
        <v>5560439</v>
      </c>
      <c r="J44" s="29">
        <v>5109090</v>
      </c>
      <c r="K44" s="29">
        <v>4887377</v>
      </c>
      <c r="L44" s="29">
        <v>4656576</v>
      </c>
      <c r="M44" s="23">
        <v>4850745</v>
      </c>
      <c r="N44" s="29">
        <v>4661961</v>
      </c>
      <c r="O44" s="29">
        <v>4518866</v>
      </c>
      <c r="P44" s="29">
        <v>4771441</v>
      </c>
      <c r="Q44" s="23">
        <v>4822041</v>
      </c>
      <c r="R44" s="29">
        <v>4822880</v>
      </c>
      <c r="S44" s="29">
        <v>5076091</v>
      </c>
      <c r="T44" s="29">
        <v>4875769</v>
      </c>
      <c r="U44" s="23">
        <v>4944070</v>
      </c>
      <c r="V44" s="29">
        <v>5184070</v>
      </c>
      <c r="W44" s="29">
        <v>5061969</v>
      </c>
      <c r="X44" s="29">
        <v>5407785</v>
      </c>
      <c r="Y44" s="23">
        <v>5162155</v>
      </c>
    </row>
    <row r="45" spans="1:25" ht="14.25" thickTop="1">
      <c r="A45" s="2" t="s">
        <v>126</v>
      </c>
      <c r="B45" s="28">
        <v>327655</v>
      </c>
      <c r="C45" s="28">
        <v>163983</v>
      </c>
      <c r="D45" s="28">
        <v>364373</v>
      </c>
      <c r="E45" s="22">
        <v>258461</v>
      </c>
      <c r="F45" s="28">
        <v>146399</v>
      </c>
      <c r="G45" s="28">
        <v>203363</v>
      </c>
      <c r="H45" s="28">
        <v>141166</v>
      </c>
      <c r="I45" s="22">
        <v>215111</v>
      </c>
      <c r="J45" s="28">
        <v>151774</v>
      </c>
      <c r="K45" s="28">
        <v>135946</v>
      </c>
      <c r="L45" s="28">
        <v>124341</v>
      </c>
      <c r="M45" s="22">
        <v>216795</v>
      </c>
      <c r="N45" s="28">
        <v>138412</v>
      </c>
      <c r="O45" s="28">
        <v>186865</v>
      </c>
      <c r="P45" s="28">
        <v>198986</v>
      </c>
      <c r="Q45" s="22">
        <v>182265</v>
      </c>
      <c r="R45" s="28">
        <v>79278</v>
      </c>
      <c r="S45" s="28">
        <v>267241</v>
      </c>
      <c r="T45" s="28">
        <v>204304</v>
      </c>
      <c r="U45" s="22">
        <v>192919</v>
      </c>
      <c r="V45" s="28">
        <v>349649</v>
      </c>
      <c r="W45" s="28">
        <v>226539</v>
      </c>
      <c r="X45" s="28">
        <v>540339</v>
      </c>
      <c r="Y45" s="22">
        <v>205982</v>
      </c>
    </row>
    <row r="46" spans="1:25" ht="13.5">
      <c r="A46" s="2" t="s">
        <v>0</v>
      </c>
      <c r="B46" s="28"/>
      <c r="C46" s="28"/>
      <c r="D46" s="28"/>
      <c r="E46" s="22"/>
      <c r="F46" s="28"/>
      <c r="G46" s="28">
        <v>280000</v>
      </c>
      <c r="H46" s="28">
        <v>480000</v>
      </c>
      <c r="I46" s="22">
        <v>300000</v>
      </c>
      <c r="J46" s="28"/>
      <c r="K46" s="28"/>
      <c r="L46" s="28"/>
      <c r="M46" s="22"/>
      <c r="N46" s="28"/>
      <c r="O46" s="28"/>
      <c r="P46" s="28"/>
      <c r="Q46" s="22"/>
      <c r="R46" s="28"/>
      <c r="S46" s="28"/>
      <c r="T46" s="28"/>
      <c r="U46" s="22"/>
      <c r="V46" s="28"/>
      <c r="W46" s="28"/>
      <c r="X46" s="28"/>
      <c r="Y46" s="22"/>
    </row>
    <row r="47" spans="1:25" ht="13.5">
      <c r="A47" s="2" t="s">
        <v>128</v>
      </c>
      <c r="B47" s="28">
        <v>223992</v>
      </c>
      <c r="C47" s="28">
        <v>174000</v>
      </c>
      <c r="D47" s="28">
        <v>174000</v>
      </c>
      <c r="E47" s="22">
        <v>174000</v>
      </c>
      <c r="F47" s="28">
        <v>174000</v>
      </c>
      <c r="G47" s="28"/>
      <c r="H47" s="28"/>
      <c r="I47" s="22"/>
      <c r="J47" s="28"/>
      <c r="K47" s="28"/>
      <c r="L47" s="28"/>
      <c r="M47" s="22"/>
      <c r="N47" s="28">
        <v>9620</v>
      </c>
      <c r="O47" s="28">
        <v>23830</v>
      </c>
      <c r="P47" s="28">
        <v>46348</v>
      </c>
      <c r="Q47" s="22">
        <v>68866</v>
      </c>
      <c r="R47" s="28">
        <v>81764</v>
      </c>
      <c r="S47" s="28">
        <v>130068</v>
      </c>
      <c r="T47" s="28">
        <v>130068</v>
      </c>
      <c r="U47" s="22">
        <v>132068</v>
      </c>
      <c r="V47" s="28">
        <v>140468</v>
      </c>
      <c r="W47" s="28">
        <v>148868</v>
      </c>
      <c r="X47" s="28">
        <v>157268</v>
      </c>
      <c r="Y47" s="22">
        <v>167001</v>
      </c>
    </row>
    <row r="48" spans="1:25" ht="13.5">
      <c r="A48" s="2" t="s">
        <v>130</v>
      </c>
      <c r="B48" s="28"/>
      <c r="C48" s="28"/>
      <c r="D48" s="28"/>
      <c r="E48" s="22"/>
      <c r="F48" s="28"/>
      <c r="G48" s="28"/>
      <c r="H48" s="28"/>
      <c r="I48" s="22"/>
      <c r="J48" s="28"/>
      <c r="K48" s="28"/>
      <c r="L48" s="28"/>
      <c r="M48" s="22"/>
      <c r="N48" s="28"/>
      <c r="O48" s="28"/>
      <c r="P48" s="28"/>
      <c r="Q48" s="22">
        <v>358250</v>
      </c>
      <c r="R48" s="28"/>
      <c r="S48" s="28"/>
      <c r="T48" s="28"/>
      <c r="U48" s="22"/>
      <c r="V48" s="28"/>
      <c r="W48" s="28"/>
      <c r="X48" s="28"/>
      <c r="Y48" s="22"/>
    </row>
    <row r="49" spans="1:25" ht="13.5">
      <c r="A49" s="2" t="s">
        <v>133</v>
      </c>
      <c r="B49" s="28">
        <v>203754</v>
      </c>
      <c r="C49" s="28">
        <v>209684</v>
      </c>
      <c r="D49" s="28">
        <v>139451</v>
      </c>
      <c r="E49" s="22">
        <v>251921</v>
      </c>
      <c r="F49" s="28">
        <v>227579</v>
      </c>
      <c r="G49" s="28">
        <v>224171</v>
      </c>
      <c r="H49" s="28">
        <v>158706</v>
      </c>
      <c r="I49" s="22">
        <v>251937</v>
      </c>
      <c r="J49" s="28">
        <v>217892</v>
      </c>
      <c r="K49" s="28">
        <v>197281</v>
      </c>
      <c r="L49" s="28">
        <v>122163</v>
      </c>
      <c r="M49" s="22">
        <v>291891</v>
      </c>
      <c r="N49" s="28">
        <v>270479</v>
      </c>
      <c r="O49" s="28">
        <v>161561</v>
      </c>
      <c r="P49" s="28">
        <v>93431</v>
      </c>
      <c r="Q49" s="22">
        <v>42941</v>
      </c>
      <c r="R49" s="28">
        <v>114859</v>
      </c>
      <c r="S49" s="28">
        <v>107175</v>
      </c>
      <c r="T49" s="28">
        <v>35455</v>
      </c>
      <c r="U49" s="22">
        <v>76343</v>
      </c>
      <c r="V49" s="28">
        <v>78680</v>
      </c>
      <c r="W49" s="28">
        <v>115044</v>
      </c>
      <c r="X49" s="28">
        <v>90280</v>
      </c>
      <c r="Y49" s="22">
        <v>218273</v>
      </c>
    </row>
    <row r="50" spans="1:25" ht="13.5">
      <c r="A50" s="2" t="s">
        <v>138</v>
      </c>
      <c r="B50" s="28">
        <v>41889</v>
      </c>
      <c r="C50" s="28">
        <v>48405</v>
      </c>
      <c r="D50" s="28">
        <v>28695</v>
      </c>
      <c r="E50" s="22">
        <v>59692</v>
      </c>
      <c r="F50" s="28">
        <v>39022</v>
      </c>
      <c r="G50" s="28">
        <v>52636</v>
      </c>
      <c r="H50" s="28">
        <v>33411</v>
      </c>
      <c r="I50" s="22">
        <v>48964</v>
      </c>
      <c r="J50" s="28">
        <v>31685</v>
      </c>
      <c r="K50" s="28">
        <v>46361</v>
      </c>
      <c r="L50" s="28">
        <v>27510</v>
      </c>
      <c r="M50" s="22">
        <v>39997</v>
      </c>
      <c r="N50" s="28">
        <v>24318</v>
      </c>
      <c r="O50" s="28">
        <v>35703</v>
      </c>
      <c r="P50" s="28">
        <v>20058</v>
      </c>
      <c r="Q50" s="22">
        <v>29985</v>
      </c>
      <c r="R50" s="28">
        <v>19959</v>
      </c>
      <c r="S50" s="28">
        <v>29316</v>
      </c>
      <c r="T50" s="28">
        <v>16711</v>
      </c>
      <c r="U50" s="22">
        <v>42650</v>
      </c>
      <c r="V50" s="28">
        <v>31765</v>
      </c>
      <c r="W50" s="28">
        <v>40909</v>
      </c>
      <c r="X50" s="28">
        <v>43898</v>
      </c>
      <c r="Y50" s="22">
        <v>47282</v>
      </c>
    </row>
    <row r="51" spans="1:25" ht="13.5">
      <c r="A51" s="2" t="s">
        <v>1</v>
      </c>
      <c r="B51" s="28">
        <v>27564</v>
      </c>
      <c r="C51" s="28"/>
      <c r="D51" s="28">
        <v>27826</v>
      </c>
      <c r="E51" s="22"/>
      <c r="F51" s="28">
        <v>26815</v>
      </c>
      <c r="G51" s="28"/>
      <c r="H51" s="28">
        <v>27072</v>
      </c>
      <c r="I51" s="22"/>
      <c r="J51" s="28">
        <v>25982</v>
      </c>
      <c r="K51" s="28"/>
      <c r="L51" s="28">
        <v>23288</v>
      </c>
      <c r="M51" s="22"/>
      <c r="N51" s="28">
        <v>20860</v>
      </c>
      <c r="O51" s="28"/>
      <c r="P51" s="28">
        <v>20874</v>
      </c>
      <c r="Q51" s="22"/>
      <c r="R51" s="28">
        <v>21370</v>
      </c>
      <c r="S51" s="28"/>
      <c r="T51" s="28">
        <v>21240</v>
      </c>
      <c r="U51" s="22"/>
      <c r="V51" s="28">
        <v>17878</v>
      </c>
      <c r="W51" s="28"/>
      <c r="X51" s="28">
        <v>19484</v>
      </c>
      <c r="Y51" s="22"/>
    </row>
    <row r="52" spans="1:25" ht="13.5">
      <c r="A52" s="2" t="s">
        <v>140</v>
      </c>
      <c r="B52" s="28">
        <v>8950</v>
      </c>
      <c r="C52" s="28">
        <v>4196</v>
      </c>
      <c r="D52" s="28">
        <v>1086</v>
      </c>
      <c r="E52" s="22">
        <v>1086</v>
      </c>
      <c r="F52" s="28">
        <v>673</v>
      </c>
      <c r="G52" s="28">
        <v>4151</v>
      </c>
      <c r="H52" s="28"/>
      <c r="I52" s="22">
        <v>1137</v>
      </c>
      <c r="J52" s="28">
        <v>1135</v>
      </c>
      <c r="K52" s="28">
        <v>2601</v>
      </c>
      <c r="L52" s="28">
        <v>9500</v>
      </c>
      <c r="M52" s="22"/>
      <c r="N52" s="28"/>
      <c r="O52" s="28"/>
      <c r="P52" s="28">
        <v>4139</v>
      </c>
      <c r="Q52" s="22"/>
      <c r="R52" s="28"/>
      <c r="S52" s="28"/>
      <c r="T52" s="28"/>
      <c r="U52" s="22"/>
      <c r="V52" s="28"/>
      <c r="W52" s="28"/>
      <c r="X52" s="28"/>
      <c r="Y52" s="22"/>
    </row>
    <row r="53" spans="1:25" ht="13.5">
      <c r="A53" s="2" t="s">
        <v>95</v>
      </c>
      <c r="B53" s="28">
        <v>311870</v>
      </c>
      <c r="C53" s="28">
        <v>535421</v>
      </c>
      <c r="D53" s="28">
        <v>336117</v>
      </c>
      <c r="E53" s="22">
        <v>432800</v>
      </c>
      <c r="F53" s="28">
        <v>281305</v>
      </c>
      <c r="G53" s="28">
        <v>429996</v>
      </c>
      <c r="H53" s="28">
        <v>243360</v>
      </c>
      <c r="I53" s="22">
        <v>359190</v>
      </c>
      <c r="J53" s="28">
        <v>252421</v>
      </c>
      <c r="K53" s="28">
        <v>344639</v>
      </c>
      <c r="L53" s="28">
        <v>232147</v>
      </c>
      <c r="M53" s="22">
        <v>356419</v>
      </c>
      <c r="N53" s="28">
        <v>234448</v>
      </c>
      <c r="O53" s="28">
        <v>340316</v>
      </c>
      <c r="P53" s="28">
        <v>241497</v>
      </c>
      <c r="Q53" s="22">
        <v>247150</v>
      </c>
      <c r="R53" s="28">
        <v>293668</v>
      </c>
      <c r="S53" s="28">
        <v>380110</v>
      </c>
      <c r="T53" s="28">
        <v>273591</v>
      </c>
      <c r="U53" s="22">
        <v>334555</v>
      </c>
      <c r="V53" s="28">
        <v>334732</v>
      </c>
      <c r="W53" s="28">
        <v>426125</v>
      </c>
      <c r="X53" s="28">
        <v>452665</v>
      </c>
      <c r="Y53" s="22">
        <v>449203</v>
      </c>
    </row>
    <row r="54" spans="1:25" ht="13.5">
      <c r="A54" s="2" t="s">
        <v>141</v>
      </c>
      <c r="B54" s="28">
        <v>1145678</v>
      </c>
      <c r="C54" s="28">
        <v>1135690</v>
      </c>
      <c r="D54" s="28">
        <v>1071550</v>
      </c>
      <c r="E54" s="22">
        <v>1177962</v>
      </c>
      <c r="F54" s="28">
        <v>895795</v>
      </c>
      <c r="G54" s="28">
        <v>1194317</v>
      </c>
      <c r="H54" s="28">
        <v>1083716</v>
      </c>
      <c r="I54" s="22">
        <v>1176341</v>
      </c>
      <c r="J54" s="28">
        <v>680892</v>
      </c>
      <c r="K54" s="28">
        <v>726830</v>
      </c>
      <c r="L54" s="28">
        <v>538951</v>
      </c>
      <c r="M54" s="22">
        <v>905104</v>
      </c>
      <c r="N54" s="28">
        <v>698140</v>
      </c>
      <c r="O54" s="28">
        <v>748276</v>
      </c>
      <c r="P54" s="28">
        <v>625335</v>
      </c>
      <c r="Q54" s="22">
        <v>929459</v>
      </c>
      <c r="R54" s="28">
        <v>610900</v>
      </c>
      <c r="S54" s="28">
        <v>913910</v>
      </c>
      <c r="T54" s="28">
        <v>681372</v>
      </c>
      <c r="U54" s="22">
        <v>778536</v>
      </c>
      <c r="V54" s="28">
        <v>953174</v>
      </c>
      <c r="W54" s="28">
        <v>957486</v>
      </c>
      <c r="X54" s="28">
        <v>1303935</v>
      </c>
      <c r="Y54" s="22">
        <v>1087743</v>
      </c>
    </row>
    <row r="55" spans="1:25" ht="13.5">
      <c r="A55" s="2" t="s">
        <v>142</v>
      </c>
      <c r="B55" s="28">
        <v>644676</v>
      </c>
      <c r="C55" s="28">
        <v>546500</v>
      </c>
      <c r="D55" s="28">
        <v>590000</v>
      </c>
      <c r="E55" s="22">
        <v>633500</v>
      </c>
      <c r="F55" s="28">
        <v>677000</v>
      </c>
      <c r="G55" s="28"/>
      <c r="H55" s="28"/>
      <c r="I55" s="22"/>
      <c r="J55" s="28"/>
      <c r="K55" s="28"/>
      <c r="L55" s="28"/>
      <c r="M55" s="22"/>
      <c r="N55" s="28"/>
      <c r="O55" s="28"/>
      <c r="P55" s="28"/>
      <c r="Q55" s="22"/>
      <c r="R55" s="28">
        <v>9620</v>
      </c>
      <c r="S55" s="28">
        <v>87179</v>
      </c>
      <c r="T55" s="28">
        <v>113023</v>
      </c>
      <c r="U55" s="22">
        <v>145540</v>
      </c>
      <c r="V55" s="28">
        <v>184730</v>
      </c>
      <c r="W55" s="28">
        <v>217247</v>
      </c>
      <c r="X55" s="28">
        <v>249764</v>
      </c>
      <c r="Y55" s="22">
        <v>280948</v>
      </c>
    </row>
    <row r="56" spans="1:25" ht="13.5">
      <c r="A56" s="2" t="s">
        <v>143</v>
      </c>
      <c r="B56" s="28">
        <v>64649</v>
      </c>
      <c r="C56" s="28">
        <v>61266</v>
      </c>
      <c r="D56" s="28">
        <v>59759</v>
      </c>
      <c r="E56" s="22">
        <v>60051</v>
      </c>
      <c r="F56" s="28">
        <v>58997</v>
      </c>
      <c r="G56" s="28">
        <v>56298</v>
      </c>
      <c r="H56" s="28">
        <v>56227</v>
      </c>
      <c r="I56" s="22">
        <v>57260</v>
      </c>
      <c r="J56" s="28">
        <v>57021</v>
      </c>
      <c r="K56" s="28">
        <v>55317</v>
      </c>
      <c r="L56" s="28">
        <v>53308</v>
      </c>
      <c r="M56" s="22">
        <v>51662</v>
      </c>
      <c r="N56" s="28">
        <v>50824</v>
      </c>
      <c r="O56" s="28">
        <v>46436</v>
      </c>
      <c r="P56" s="28">
        <v>45457</v>
      </c>
      <c r="Q56" s="22">
        <v>44306</v>
      </c>
      <c r="R56" s="28">
        <v>43359</v>
      </c>
      <c r="S56" s="28">
        <v>41071</v>
      </c>
      <c r="T56" s="28">
        <v>41687</v>
      </c>
      <c r="U56" s="22">
        <v>39068</v>
      </c>
      <c r="V56" s="28">
        <v>36846</v>
      </c>
      <c r="W56" s="28">
        <v>35054</v>
      </c>
      <c r="X56" s="28">
        <v>33800</v>
      </c>
      <c r="Y56" s="22">
        <v>32888</v>
      </c>
    </row>
    <row r="57" spans="1:25" ht="13.5">
      <c r="A57" s="2" t="s">
        <v>145</v>
      </c>
      <c r="B57" s="28"/>
      <c r="C57" s="28"/>
      <c r="D57" s="28"/>
      <c r="E57" s="22"/>
      <c r="F57" s="28"/>
      <c r="G57" s="28"/>
      <c r="H57" s="28"/>
      <c r="I57" s="22"/>
      <c r="J57" s="28"/>
      <c r="K57" s="28"/>
      <c r="L57" s="28"/>
      <c r="M57" s="22"/>
      <c r="N57" s="28"/>
      <c r="O57" s="28"/>
      <c r="P57" s="28"/>
      <c r="Q57" s="22"/>
      <c r="R57" s="28"/>
      <c r="S57" s="28"/>
      <c r="T57" s="28"/>
      <c r="U57" s="22"/>
      <c r="V57" s="28"/>
      <c r="W57" s="28"/>
      <c r="X57" s="28"/>
      <c r="Y57" s="22">
        <v>136556</v>
      </c>
    </row>
    <row r="58" spans="1:25" ht="13.5">
      <c r="A58" s="2" t="s">
        <v>146</v>
      </c>
      <c r="B58" s="28">
        <v>139121</v>
      </c>
      <c r="C58" s="28">
        <v>139121</v>
      </c>
      <c r="D58" s="28">
        <v>139121</v>
      </c>
      <c r="E58" s="22">
        <v>139121</v>
      </c>
      <c r="F58" s="28">
        <v>139121</v>
      </c>
      <c r="G58" s="28">
        <v>139121</v>
      </c>
      <c r="H58" s="28">
        <v>139121</v>
      </c>
      <c r="I58" s="22">
        <v>139326</v>
      </c>
      <c r="J58" s="28">
        <v>139326</v>
      </c>
      <c r="K58" s="28">
        <v>139326</v>
      </c>
      <c r="L58" s="28">
        <v>139326</v>
      </c>
      <c r="M58" s="22">
        <v>139326</v>
      </c>
      <c r="N58" s="28">
        <v>139326</v>
      </c>
      <c r="O58" s="28">
        <v>139326</v>
      </c>
      <c r="P58" s="28">
        <v>139326</v>
      </c>
      <c r="Q58" s="22">
        <v>139326</v>
      </c>
      <c r="R58" s="28">
        <v>139326</v>
      </c>
      <c r="S58" s="28">
        <v>139326</v>
      </c>
      <c r="T58" s="28">
        <v>138118</v>
      </c>
      <c r="U58" s="22">
        <v>138754</v>
      </c>
      <c r="V58" s="28">
        <v>138754</v>
      </c>
      <c r="W58" s="28">
        <v>145317</v>
      </c>
      <c r="X58" s="28">
        <v>145317</v>
      </c>
      <c r="Y58" s="22"/>
    </row>
    <row r="59" spans="1:25" ht="13.5">
      <c r="A59" s="2" t="s">
        <v>139</v>
      </c>
      <c r="B59" s="28">
        <v>191265</v>
      </c>
      <c r="C59" s="28">
        <v>197323</v>
      </c>
      <c r="D59" s="28">
        <v>200316</v>
      </c>
      <c r="E59" s="22">
        <v>192934</v>
      </c>
      <c r="F59" s="28">
        <v>193885</v>
      </c>
      <c r="G59" s="28">
        <v>186728</v>
      </c>
      <c r="H59" s="28">
        <v>188157</v>
      </c>
      <c r="I59" s="22">
        <v>180267</v>
      </c>
      <c r="J59" s="28">
        <v>180137</v>
      </c>
      <c r="K59" s="28">
        <v>172676</v>
      </c>
      <c r="L59" s="28">
        <v>172557</v>
      </c>
      <c r="M59" s="22">
        <v>176394</v>
      </c>
      <c r="N59" s="28">
        <v>180184</v>
      </c>
      <c r="O59" s="28">
        <v>176525</v>
      </c>
      <c r="P59" s="28">
        <v>176393</v>
      </c>
      <c r="Q59" s="22"/>
      <c r="R59" s="28"/>
      <c r="S59" s="28"/>
      <c r="T59" s="28"/>
      <c r="U59" s="22"/>
      <c r="V59" s="28"/>
      <c r="W59" s="28"/>
      <c r="X59" s="28"/>
      <c r="Y59" s="22"/>
    </row>
    <row r="60" spans="1:25" ht="13.5">
      <c r="A60" s="2" t="s">
        <v>95</v>
      </c>
      <c r="B60" s="28">
        <v>81000</v>
      </c>
      <c r="C60" s="28">
        <v>40500</v>
      </c>
      <c r="D60" s="28">
        <v>40500</v>
      </c>
      <c r="E60" s="22">
        <v>40500</v>
      </c>
      <c r="F60" s="28"/>
      <c r="G60" s="28"/>
      <c r="H60" s="28"/>
      <c r="I60" s="22"/>
      <c r="J60" s="28"/>
      <c r="K60" s="28"/>
      <c r="L60" s="28"/>
      <c r="M60" s="22"/>
      <c r="N60" s="28"/>
      <c r="O60" s="28"/>
      <c r="P60" s="28"/>
      <c r="Q60" s="22"/>
      <c r="R60" s="28"/>
      <c r="S60" s="28"/>
      <c r="T60" s="28"/>
      <c r="U60" s="22"/>
      <c r="V60" s="28"/>
      <c r="W60" s="28"/>
      <c r="X60" s="28"/>
      <c r="Y60" s="22"/>
    </row>
    <row r="61" spans="1:25" ht="13.5">
      <c r="A61" s="2" t="s">
        <v>147</v>
      </c>
      <c r="B61" s="28">
        <v>1120712</v>
      </c>
      <c r="C61" s="28">
        <v>984712</v>
      </c>
      <c r="D61" s="28">
        <v>1029697</v>
      </c>
      <c r="E61" s="22">
        <v>1066107</v>
      </c>
      <c r="F61" s="28">
        <v>1069004</v>
      </c>
      <c r="G61" s="28">
        <v>382149</v>
      </c>
      <c r="H61" s="28">
        <v>383506</v>
      </c>
      <c r="I61" s="22">
        <v>376854</v>
      </c>
      <c r="J61" s="28">
        <v>376486</v>
      </c>
      <c r="K61" s="28">
        <v>367321</v>
      </c>
      <c r="L61" s="28">
        <v>365192</v>
      </c>
      <c r="M61" s="22">
        <v>367383</v>
      </c>
      <c r="N61" s="28">
        <v>371066</v>
      </c>
      <c r="O61" s="28">
        <v>363076</v>
      </c>
      <c r="P61" s="28">
        <v>361177</v>
      </c>
      <c r="Q61" s="22">
        <v>183633</v>
      </c>
      <c r="R61" s="28">
        <v>192306</v>
      </c>
      <c r="S61" s="28">
        <v>267577</v>
      </c>
      <c r="T61" s="28">
        <v>292828</v>
      </c>
      <c r="U61" s="22">
        <v>323363</v>
      </c>
      <c r="V61" s="28">
        <v>360330</v>
      </c>
      <c r="W61" s="28">
        <v>397619</v>
      </c>
      <c r="X61" s="28">
        <v>428882</v>
      </c>
      <c r="Y61" s="22">
        <v>450393</v>
      </c>
    </row>
    <row r="62" spans="1:25" ht="14.25" thickBot="1">
      <c r="A62" s="5" t="s">
        <v>2</v>
      </c>
      <c r="B62" s="29">
        <v>2266390</v>
      </c>
      <c r="C62" s="29">
        <v>2120402</v>
      </c>
      <c r="D62" s="29">
        <v>2101248</v>
      </c>
      <c r="E62" s="23">
        <v>2244070</v>
      </c>
      <c r="F62" s="29">
        <v>1964799</v>
      </c>
      <c r="G62" s="29">
        <v>1576467</v>
      </c>
      <c r="H62" s="29">
        <v>1467222</v>
      </c>
      <c r="I62" s="23">
        <v>1553196</v>
      </c>
      <c r="J62" s="29">
        <v>1057378</v>
      </c>
      <c r="K62" s="29">
        <v>1094151</v>
      </c>
      <c r="L62" s="29">
        <v>904144</v>
      </c>
      <c r="M62" s="23">
        <v>1272487</v>
      </c>
      <c r="N62" s="29">
        <v>1069207</v>
      </c>
      <c r="O62" s="29">
        <v>1111352</v>
      </c>
      <c r="P62" s="29">
        <v>986513</v>
      </c>
      <c r="Q62" s="23">
        <v>1113093</v>
      </c>
      <c r="R62" s="29">
        <v>803207</v>
      </c>
      <c r="S62" s="29">
        <v>1181487</v>
      </c>
      <c r="T62" s="29">
        <v>974200</v>
      </c>
      <c r="U62" s="23">
        <v>1101899</v>
      </c>
      <c r="V62" s="29">
        <v>1313504</v>
      </c>
      <c r="W62" s="29">
        <v>1355105</v>
      </c>
      <c r="X62" s="29">
        <v>1732817</v>
      </c>
      <c r="Y62" s="23">
        <v>1538136</v>
      </c>
    </row>
    <row r="63" spans="1:25" ht="14.25" thickTop="1">
      <c r="A63" s="2" t="s">
        <v>149</v>
      </c>
      <c r="B63" s="28">
        <v>1079850</v>
      </c>
      <c r="C63" s="28">
        <v>1079850</v>
      </c>
      <c r="D63" s="28">
        <v>1079850</v>
      </c>
      <c r="E63" s="22">
        <v>1079850</v>
      </c>
      <c r="F63" s="28">
        <v>1079850</v>
      </c>
      <c r="G63" s="28">
        <v>1079850</v>
      </c>
      <c r="H63" s="28">
        <v>1079850</v>
      </c>
      <c r="I63" s="22">
        <v>1079850</v>
      </c>
      <c r="J63" s="28">
        <v>1079850</v>
      </c>
      <c r="K63" s="28">
        <v>1079850</v>
      </c>
      <c r="L63" s="28">
        <v>1079850</v>
      </c>
      <c r="M63" s="22">
        <v>1079850</v>
      </c>
      <c r="N63" s="28">
        <v>1079850</v>
      </c>
      <c r="O63" s="28">
        <v>1079850</v>
      </c>
      <c r="P63" s="28">
        <v>1079850</v>
      </c>
      <c r="Q63" s="22">
        <v>1079850</v>
      </c>
      <c r="R63" s="28">
        <v>1079850</v>
      </c>
      <c r="S63" s="28">
        <v>1079850</v>
      </c>
      <c r="T63" s="28">
        <v>1079850</v>
      </c>
      <c r="U63" s="22">
        <v>1079850</v>
      </c>
      <c r="V63" s="28">
        <v>1079850</v>
      </c>
      <c r="W63" s="28">
        <v>1079850</v>
      </c>
      <c r="X63" s="28">
        <v>1079850</v>
      </c>
      <c r="Y63" s="22">
        <v>1079850</v>
      </c>
    </row>
    <row r="64" spans="1:25" ht="13.5">
      <c r="A64" s="2" t="s">
        <v>151</v>
      </c>
      <c r="B64" s="28">
        <v>1186500</v>
      </c>
      <c r="C64" s="28">
        <v>1186500</v>
      </c>
      <c r="D64" s="28">
        <v>1186500</v>
      </c>
      <c r="E64" s="22">
        <v>1186500</v>
      </c>
      <c r="F64" s="28">
        <v>1186500</v>
      </c>
      <c r="G64" s="28">
        <v>1186500</v>
      </c>
      <c r="H64" s="28">
        <v>1186500</v>
      </c>
      <c r="I64" s="22">
        <v>1186500</v>
      </c>
      <c r="J64" s="28">
        <v>1186500</v>
      </c>
      <c r="K64" s="28">
        <v>1186500</v>
      </c>
      <c r="L64" s="28">
        <v>1186500</v>
      </c>
      <c r="M64" s="22">
        <v>1186500</v>
      </c>
      <c r="N64" s="28">
        <v>1186500</v>
      </c>
      <c r="O64" s="28">
        <v>1186500</v>
      </c>
      <c r="P64" s="28">
        <v>1186500</v>
      </c>
      <c r="Q64" s="22">
        <v>1186500</v>
      </c>
      <c r="R64" s="28">
        <v>1186500</v>
      </c>
      <c r="S64" s="28">
        <v>1186500</v>
      </c>
      <c r="T64" s="28">
        <v>1186500</v>
      </c>
      <c r="U64" s="22">
        <v>1186500</v>
      </c>
      <c r="V64" s="28">
        <v>1186500</v>
      </c>
      <c r="W64" s="28">
        <v>1186500</v>
      </c>
      <c r="X64" s="28">
        <v>1186500</v>
      </c>
      <c r="Y64" s="22">
        <v>1186500</v>
      </c>
    </row>
    <row r="65" spans="1:25" ht="13.5">
      <c r="A65" s="2" t="s">
        <v>3</v>
      </c>
      <c r="B65" s="28">
        <v>3186359</v>
      </c>
      <c r="C65" s="28">
        <v>2870566</v>
      </c>
      <c r="D65" s="28">
        <v>2815313</v>
      </c>
      <c r="E65" s="22">
        <v>2700463</v>
      </c>
      <c r="F65" s="28">
        <v>2693244</v>
      </c>
      <c r="G65" s="28">
        <v>2375201</v>
      </c>
      <c r="H65" s="28">
        <v>2326196</v>
      </c>
      <c r="I65" s="22">
        <v>2154893</v>
      </c>
      <c r="J65" s="28">
        <v>2199362</v>
      </c>
      <c r="K65" s="28">
        <v>1940875</v>
      </c>
      <c r="L65" s="28">
        <v>1900081</v>
      </c>
      <c r="M65" s="22">
        <v>1725907</v>
      </c>
      <c r="N65" s="28">
        <v>1738858</v>
      </c>
      <c r="O65" s="28">
        <v>1552837</v>
      </c>
      <c r="P65" s="28">
        <v>1516302</v>
      </c>
      <c r="Q65" s="22">
        <v>1440277</v>
      </c>
      <c r="R65" s="28">
        <v>1749833</v>
      </c>
      <c r="S65" s="28">
        <v>1624713</v>
      </c>
      <c r="T65" s="28">
        <v>1632040</v>
      </c>
      <c r="U65" s="22">
        <v>1571562</v>
      </c>
      <c r="V65" s="28">
        <v>1600992</v>
      </c>
      <c r="W65" s="28">
        <v>1437694</v>
      </c>
      <c r="X65" s="28">
        <v>1408617</v>
      </c>
      <c r="Y65" s="22">
        <v>1357669</v>
      </c>
    </row>
    <row r="66" spans="1:25" ht="13.5">
      <c r="A66" s="2" t="s">
        <v>157</v>
      </c>
      <c r="B66" s="28">
        <v>-414000</v>
      </c>
      <c r="C66" s="28">
        <v>-414000</v>
      </c>
      <c r="D66" s="28">
        <v>-414000</v>
      </c>
      <c r="E66" s="22">
        <v>-414000</v>
      </c>
      <c r="F66" s="28">
        <v>-414000</v>
      </c>
      <c r="G66" s="28">
        <v>-414000</v>
      </c>
      <c r="H66" s="28">
        <v>-414000</v>
      </c>
      <c r="I66" s="22">
        <v>-414000</v>
      </c>
      <c r="J66" s="28">
        <v>-414000</v>
      </c>
      <c r="K66" s="28">
        <v>-414000</v>
      </c>
      <c r="L66" s="28">
        <v>-414000</v>
      </c>
      <c r="M66" s="22">
        <v>-414000</v>
      </c>
      <c r="N66" s="28">
        <v>-414000</v>
      </c>
      <c r="O66" s="28">
        <v>-414000</v>
      </c>
      <c r="P66" s="28"/>
      <c r="Q66" s="22"/>
      <c r="R66" s="28"/>
      <c r="S66" s="28"/>
      <c r="T66" s="28"/>
      <c r="U66" s="22"/>
      <c r="V66" s="28"/>
      <c r="W66" s="28"/>
      <c r="X66" s="28"/>
      <c r="Y66" s="22"/>
    </row>
    <row r="67" spans="1:25" ht="13.5">
      <c r="A67" s="2" t="s">
        <v>4</v>
      </c>
      <c r="B67" s="28">
        <v>5038709</v>
      </c>
      <c r="C67" s="28">
        <v>4722916</v>
      </c>
      <c r="D67" s="28">
        <v>4667663</v>
      </c>
      <c r="E67" s="22">
        <v>4552813</v>
      </c>
      <c r="F67" s="28">
        <v>4545594</v>
      </c>
      <c r="G67" s="28">
        <v>4227551</v>
      </c>
      <c r="H67" s="28">
        <v>4178546</v>
      </c>
      <c r="I67" s="22">
        <v>4007243</v>
      </c>
      <c r="J67" s="28">
        <v>4051712</v>
      </c>
      <c r="K67" s="28">
        <v>3793225</v>
      </c>
      <c r="L67" s="28">
        <v>3752431</v>
      </c>
      <c r="M67" s="22">
        <v>3578257</v>
      </c>
      <c r="N67" s="28">
        <v>3591208</v>
      </c>
      <c r="O67" s="28">
        <v>3405187</v>
      </c>
      <c r="P67" s="28">
        <v>3782652</v>
      </c>
      <c r="Q67" s="22">
        <v>3706627</v>
      </c>
      <c r="R67" s="28">
        <v>4016183</v>
      </c>
      <c r="S67" s="28">
        <v>3891063</v>
      </c>
      <c r="T67" s="28">
        <v>3898390</v>
      </c>
      <c r="U67" s="22">
        <v>3837912</v>
      </c>
      <c r="V67" s="28">
        <v>3867342</v>
      </c>
      <c r="W67" s="28">
        <v>3704044</v>
      </c>
      <c r="X67" s="28">
        <v>3674967</v>
      </c>
      <c r="Y67" s="22">
        <v>3624019</v>
      </c>
    </row>
    <row r="68" spans="1:25" ht="13.5">
      <c r="A68" s="6" t="s">
        <v>5</v>
      </c>
      <c r="B68" s="28"/>
      <c r="C68" s="28"/>
      <c r="D68" s="28"/>
      <c r="E68" s="22"/>
      <c r="F68" s="28"/>
      <c r="G68" s="28"/>
      <c r="H68" s="28"/>
      <c r="I68" s="22"/>
      <c r="J68" s="28"/>
      <c r="K68" s="28"/>
      <c r="L68" s="28"/>
      <c r="M68" s="22"/>
      <c r="N68" s="28">
        <v>1545</v>
      </c>
      <c r="O68" s="28">
        <v>2325</v>
      </c>
      <c r="P68" s="28">
        <v>2276</v>
      </c>
      <c r="Q68" s="22">
        <v>2320</v>
      </c>
      <c r="R68" s="28">
        <v>3489</v>
      </c>
      <c r="S68" s="28">
        <v>3540</v>
      </c>
      <c r="T68" s="28">
        <v>3177</v>
      </c>
      <c r="U68" s="22">
        <v>4258</v>
      </c>
      <c r="V68" s="28">
        <v>3223</v>
      </c>
      <c r="W68" s="28">
        <v>2820</v>
      </c>
      <c r="X68" s="28"/>
      <c r="Y68" s="22"/>
    </row>
    <row r="69" spans="1:25" ht="13.5">
      <c r="A69" s="6" t="s">
        <v>159</v>
      </c>
      <c r="B69" s="28">
        <v>5038709</v>
      </c>
      <c r="C69" s="28">
        <v>4722916</v>
      </c>
      <c r="D69" s="28">
        <v>4667663</v>
      </c>
      <c r="E69" s="22">
        <v>4552813</v>
      </c>
      <c r="F69" s="28">
        <v>4545594</v>
      </c>
      <c r="G69" s="28">
        <v>4227551</v>
      </c>
      <c r="H69" s="28">
        <v>4178546</v>
      </c>
      <c r="I69" s="22">
        <v>4007243</v>
      </c>
      <c r="J69" s="28">
        <v>4051712</v>
      </c>
      <c r="K69" s="28">
        <v>3793225</v>
      </c>
      <c r="L69" s="28">
        <v>3752431</v>
      </c>
      <c r="M69" s="22">
        <v>3578257</v>
      </c>
      <c r="N69" s="28">
        <v>3592754</v>
      </c>
      <c r="O69" s="28">
        <v>3407513</v>
      </c>
      <c r="P69" s="28">
        <v>3784928</v>
      </c>
      <c r="Q69" s="22">
        <v>3708948</v>
      </c>
      <c r="R69" s="28">
        <v>4019672</v>
      </c>
      <c r="S69" s="28">
        <v>3894603</v>
      </c>
      <c r="T69" s="28">
        <v>3901568</v>
      </c>
      <c r="U69" s="22">
        <v>3842170</v>
      </c>
      <c r="V69" s="28">
        <v>3870565</v>
      </c>
      <c r="W69" s="28">
        <v>3706864</v>
      </c>
      <c r="X69" s="28">
        <v>3674967</v>
      </c>
      <c r="Y69" s="22">
        <v>3624019</v>
      </c>
    </row>
    <row r="70" spans="1:25" ht="14.25" thickBot="1">
      <c r="A70" s="7" t="s">
        <v>161</v>
      </c>
      <c r="B70" s="28">
        <v>7305100</v>
      </c>
      <c r="C70" s="28">
        <v>6843319</v>
      </c>
      <c r="D70" s="28">
        <v>6768911</v>
      </c>
      <c r="E70" s="22">
        <v>6796883</v>
      </c>
      <c r="F70" s="28">
        <v>6510394</v>
      </c>
      <c r="G70" s="28">
        <v>5804018</v>
      </c>
      <c r="H70" s="28">
        <v>5645769</v>
      </c>
      <c r="I70" s="22">
        <v>5560439</v>
      </c>
      <c r="J70" s="28">
        <v>5109090</v>
      </c>
      <c r="K70" s="28">
        <v>4887377</v>
      </c>
      <c r="L70" s="28">
        <v>4656576</v>
      </c>
      <c r="M70" s="22">
        <v>4850745</v>
      </c>
      <c r="N70" s="28">
        <v>4661961</v>
      </c>
      <c r="O70" s="28">
        <v>4518866</v>
      </c>
      <c r="P70" s="28">
        <v>4771441</v>
      </c>
      <c r="Q70" s="22">
        <v>4822041</v>
      </c>
      <c r="R70" s="28">
        <v>4822880</v>
      </c>
      <c r="S70" s="28">
        <v>5076091</v>
      </c>
      <c r="T70" s="28">
        <v>4875769</v>
      </c>
      <c r="U70" s="22">
        <v>4944070</v>
      </c>
      <c r="V70" s="28">
        <v>5184070</v>
      </c>
      <c r="W70" s="28">
        <v>5061969</v>
      </c>
      <c r="X70" s="28">
        <v>5407785</v>
      </c>
      <c r="Y70" s="22">
        <v>5162155</v>
      </c>
    </row>
    <row r="71" spans="1:25" ht="14.25" thickTop="1">
      <c r="A71" s="8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3" ht="13.5">
      <c r="A73" s="20" t="s">
        <v>166</v>
      </c>
    </row>
    <row r="74" ht="13.5">
      <c r="A74" s="20" t="s">
        <v>167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5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162</v>
      </c>
      <c r="B2" s="14">
        <v>3376</v>
      </c>
      <c r="C2" s="14"/>
      <c r="D2" s="14"/>
      <c r="E2" s="14"/>
      <c r="F2" s="14"/>
      <c r="G2" s="14"/>
    </row>
    <row r="3" spans="1:7" ht="14.25" thickBot="1">
      <c r="A3" s="11" t="s">
        <v>163</v>
      </c>
      <c r="B3" s="1" t="s">
        <v>164</v>
      </c>
      <c r="C3" s="1"/>
      <c r="D3" s="1"/>
      <c r="E3" s="1"/>
      <c r="F3" s="1"/>
      <c r="G3" s="1"/>
    </row>
    <row r="4" spans="1:7" ht="14.25" thickTop="1">
      <c r="A4" s="10" t="s">
        <v>62</v>
      </c>
      <c r="B4" s="15" t="str">
        <f>HYPERLINK("http://www.kabupro.jp/mark/20131129/S1000MGK.htm","有価証券報告書")</f>
        <v>有価証券報告書</v>
      </c>
      <c r="C4" s="15" t="str">
        <f>HYPERLINK("http://www.kabupro.jp/mark/20131129/S1000MGK.htm","有価証券報告書")</f>
        <v>有価証券報告書</v>
      </c>
      <c r="D4" s="15" t="str">
        <f>HYPERLINK("http://www.kabupro.jp/mark/20121128/S000CE2Y.htm","有価証券報告書")</f>
        <v>有価証券報告書</v>
      </c>
      <c r="E4" s="15" t="str">
        <f>HYPERLINK("http://www.kabupro.jp/mark/20111128/S0009TV9.htm","有価証券報告書")</f>
        <v>有価証券報告書</v>
      </c>
      <c r="F4" s="15" t="str">
        <f>HYPERLINK("http://www.kabupro.jp/mark/20101126/S00079PI.htm","有価証券報告書")</f>
        <v>有価証券報告書</v>
      </c>
      <c r="G4" s="15" t="str">
        <f>HYPERLINK("http://www.kabupro.jp/mark/20091127/S0004P4W.htm","有価証券報告書")</f>
        <v>有価証券報告書</v>
      </c>
    </row>
    <row r="5" spans="1:7" ht="14.25" thickBot="1">
      <c r="A5" s="11" t="s">
        <v>63</v>
      </c>
      <c r="B5" s="1" t="s">
        <v>69</v>
      </c>
      <c r="C5" s="1" t="s">
        <v>69</v>
      </c>
      <c r="D5" s="1" t="s">
        <v>73</v>
      </c>
      <c r="E5" s="1" t="s">
        <v>75</v>
      </c>
      <c r="F5" s="1" t="s">
        <v>77</v>
      </c>
      <c r="G5" s="1" t="s">
        <v>79</v>
      </c>
    </row>
    <row r="6" spans="1:7" ht="15" thickBot="1" thickTop="1">
      <c r="A6" s="10" t="s">
        <v>64</v>
      </c>
      <c r="B6" s="18" t="s">
        <v>226</v>
      </c>
      <c r="C6" s="19"/>
      <c r="D6" s="19"/>
      <c r="E6" s="19"/>
      <c r="F6" s="19"/>
      <c r="G6" s="19"/>
    </row>
    <row r="7" spans="1:7" ht="14.25" thickTop="1">
      <c r="A7" s="12" t="s">
        <v>65</v>
      </c>
      <c r="B7" s="16" t="s">
        <v>70</v>
      </c>
      <c r="C7" s="16" t="s">
        <v>70</v>
      </c>
      <c r="D7" s="16" t="s">
        <v>70</v>
      </c>
      <c r="E7" s="16" t="s">
        <v>70</v>
      </c>
      <c r="F7" s="16" t="s">
        <v>70</v>
      </c>
      <c r="G7" s="16" t="s">
        <v>70</v>
      </c>
    </row>
    <row r="8" spans="1:7" ht="13.5">
      <c r="A8" s="13" t="s">
        <v>66</v>
      </c>
      <c r="B8" s="17" t="s">
        <v>168</v>
      </c>
      <c r="C8" s="17" t="s">
        <v>169</v>
      </c>
      <c r="D8" s="17" t="s">
        <v>170</v>
      </c>
      <c r="E8" s="17" t="s">
        <v>171</v>
      </c>
      <c r="F8" s="17" t="s">
        <v>172</v>
      </c>
      <c r="G8" s="17" t="s">
        <v>173</v>
      </c>
    </row>
    <row r="9" spans="1:7" ht="13.5">
      <c r="A9" s="13" t="s">
        <v>67</v>
      </c>
      <c r="B9" s="17" t="s">
        <v>71</v>
      </c>
      <c r="C9" s="17" t="s">
        <v>72</v>
      </c>
      <c r="D9" s="17" t="s">
        <v>74</v>
      </c>
      <c r="E9" s="17" t="s">
        <v>76</v>
      </c>
      <c r="F9" s="17" t="s">
        <v>78</v>
      </c>
      <c r="G9" s="17" t="s">
        <v>80</v>
      </c>
    </row>
    <row r="10" spans="1:7" ht="14.25" thickBot="1">
      <c r="A10" s="13" t="s">
        <v>68</v>
      </c>
      <c r="B10" s="17" t="s">
        <v>82</v>
      </c>
      <c r="C10" s="17" t="s">
        <v>82</v>
      </c>
      <c r="D10" s="17" t="s">
        <v>82</v>
      </c>
      <c r="E10" s="17" t="s">
        <v>82</v>
      </c>
      <c r="F10" s="17" t="s">
        <v>82</v>
      </c>
      <c r="G10" s="17" t="s">
        <v>82</v>
      </c>
    </row>
    <row r="11" spans="1:7" ht="14.25" thickTop="1">
      <c r="A11" s="26" t="s">
        <v>174</v>
      </c>
      <c r="B11" s="21">
        <v>6214949</v>
      </c>
      <c r="C11" s="21">
        <v>6085741</v>
      </c>
      <c r="D11" s="21">
        <v>5519539</v>
      </c>
      <c r="E11" s="21">
        <v>5838659</v>
      </c>
      <c r="F11" s="21">
        <v>6157671</v>
      </c>
      <c r="G11" s="21">
        <v>6434756</v>
      </c>
    </row>
    <row r="12" spans="1:7" ht="13.5">
      <c r="A12" s="6" t="s">
        <v>175</v>
      </c>
      <c r="B12" s="22">
        <v>773641</v>
      </c>
      <c r="C12" s="22">
        <v>801472</v>
      </c>
      <c r="D12" s="22">
        <v>595059</v>
      </c>
      <c r="E12" s="22">
        <v>815012</v>
      </c>
      <c r="F12" s="22">
        <v>746504</v>
      </c>
      <c r="G12" s="22">
        <v>846737</v>
      </c>
    </row>
    <row r="13" spans="1:7" ht="13.5">
      <c r="A13" s="6" t="s">
        <v>176</v>
      </c>
      <c r="B13" s="22">
        <v>6755</v>
      </c>
      <c r="C13" s="22">
        <v>1515</v>
      </c>
      <c r="D13" s="22">
        <v>50033</v>
      </c>
      <c r="E13" s="22">
        <v>29444</v>
      </c>
      <c r="F13" s="22">
        <v>44436</v>
      </c>
      <c r="G13" s="22">
        <v>44905</v>
      </c>
    </row>
    <row r="14" spans="1:7" ht="13.5">
      <c r="A14" s="6" t="s">
        <v>177</v>
      </c>
      <c r="B14" s="22">
        <v>2142623</v>
      </c>
      <c r="C14" s="22">
        <v>2108818</v>
      </c>
      <c r="D14" s="22">
        <v>1968219</v>
      </c>
      <c r="E14" s="22">
        <v>1752669</v>
      </c>
      <c r="F14" s="22">
        <v>2083949</v>
      </c>
      <c r="G14" s="22">
        <v>1986804</v>
      </c>
    </row>
    <row r="15" spans="1:7" ht="13.5">
      <c r="A15" s="6" t="s">
        <v>178</v>
      </c>
      <c r="B15" s="22">
        <v>33111</v>
      </c>
      <c r="C15" s="22">
        <v>14071</v>
      </c>
      <c r="D15" s="22">
        <v>7450</v>
      </c>
      <c r="E15" s="22">
        <v>102138</v>
      </c>
      <c r="F15" s="22">
        <v>123232</v>
      </c>
      <c r="G15" s="22">
        <v>146419</v>
      </c>
    </row>
    <row r="16" spans="1:7" ht="13.5">
      <c r="A16" s="6" t="s">
        <v>179</v>
      </c>
      <c r="B16" s="22">
        <v>135137</v>
      </c>
      <c r="C16" s="22">
        <v>113258</v>
      </c>
      <c r="D16" s="22">
        <v>189872</v>
      </c>
      <c r="E16" s="22">
        <v>220549</v>
      </c>
      <c r="F16" s="22">
        <v>264728</v>
      </c>
      <c r="G16" s="22">
        <v>304798</v>
      </c>
    </row>
    <row r="17" spans="1:7" ht="13.5">
      <c r="A17" s="6" t="s">
        <v>180</v>
      </c>
      <c r="B17" s="22">
        <v>3091270</v>
      </c>
      <c r="C17" s="22">
        <v>3039137</v>
      </c>
      <c r="D17" s="22">
        <v>2810635</v>
      </c>
      <c r="E17" s="22">
        <v>2919813</v>
      </c>
      <c r="F17" s="22"/>
      <c r="G17" s="22"/>
    </row>
    <row r="18" spans="1:7" ht="13.5">
      <c r="A18" s="6" t="s">
        <v>181</v>
      </c>
      <c r="B18" s="22"/>
      <c r="C18" s="22">
        <v>1280</v>
      </c>
      <c r="D18" s="22">
        <v>2740</v>
      </c>
      <c r="E18" s="22"/>
      <c r="F18" s="22"/>
      <c r="G18" s="22"/>
    </row>
    <row r="19" spans="1:7" ht="13.5">
      <c r="A19" s="6" t="s">
        <v>182</v>
      </c>
      <c r="B19" s="22">
        <v>844777</v>
      </c>
      <c r="C19" s="22">
        <v>773641</v>
      </c>
      <c r="D19" s="22">
        <v>801472</v>
      </c>
      <c r="E19" s="22">
        <v>595059</v>
      </c>
      <c r="F19" s="22">
        <v>815012</v>
      </c>
      <c r="G19" s="22">
        <v>746504</v>
      </c>
    </row>
    <row r="20" spans="1:7" ht="13.5">
      <c r="A20" s="6" t="s">
        <v>183</v>
      </c>
      <c r="B20" s="22">
        <v>15446</v>
      </c>
      <c r="C20" s="22">
        <v>6755</v>
      </c>
      <c r="D20" s="22">
        <v>1515</v>
      </c>
      <c r="E20" s="22">
        <v>50033</v>
      </c>
      <c r="F20" s="22">
        <v>29444</v>
      </c>
      <c r="G20" s="22">
        <v>44436</v>
      </c>
    </row>
    <row r="21" spans="1:7" ht="13.5">
      <c r="A21" s="6" t="s">
        <v>184</v>
      </c>
      <c r="B21" s="22">
        <v>2231047</v>
      </c>
      <c r="C21" s="22">
        <v>2257459</v>
      </c>
      <c r="D21" s="22">
        <v>2004907</v>
      </c>
      <c r="E21" s="22">
        <v>2274719</v>
      </c>
      <c r="F21" s="22">
        <v>2418396</v>
      </c>
      <c r="G21" s="22">
        <v>2538724</v>
      </c>
    </row>
    <row r="22" spans="1:7" ht="13.5">
      <c r="A22" s="7" t="s">
        <v>185</v>
      </c>
      <c r="B22" s="22">
        <v>3983902</v>
      </c>
      <c r="C22" s="22">
        <v>3828281</v>
      </c>
      <c r="D22" s="22">
        <v>3514631</v>
      </c>
      <c r="E22" s="22">
        <v>3563940</v>
      </c>
      <c r="F22" s="22">
        <v>3739275</v>
      </c>
      <c r="G22" s="22">
        <v>3896031</v>
      </c>
    </row>
    <row r="23" spans="1:7" ht="13.5">
      <c r="A23" s="7" t="s">
        <v>186</v>
      </c>
      <c r="B23" s="22">
        <v>3117148</v>
      </c>
      <c r="C23" s="22">
        <v>3094348</v>
      </c>
      <c r="D23" s="22">
        <v>3021532</v>
      </c>
      <c r="E23" s="22">
        <v>3309659</v>
      </c>
      <c r="F23" s="22">
        <v>3414413</v>
      </c>
      <c r="G23" s="22">
        <v>3133551</v>
      </c>
    </row>
    <row r="24" spans="1:7" ht="14.25" thickBot="1">
      <c r="A24" s="25" t="s">
        <v>187</v>
      </c>
      <c r="B24" s="23">
        <v>866754</v>
      </c>
      <c r="C24" s="23">
        <v>733933</v>
      </c>
      <c r="D24" s="23">
        <v>493099</v>
      </c>
      <c r="E24" s="23">
        <v>254280</v>
      </c>
      <c r="F24" s="23">
        <v>324861</v>
      </c>
      <c r="G24" s="23">
        <v>762480</v>
      </c>
    </row>
    <row r="25" spans="1:7" ht="14.25" thickTop="1">
      <c r="A25" s="6" t="s">
        <v>188</v>
      </c>
      <c r="B25" s="22">
        <v>221</v>
      </c>
      <c r="C25" s="22">
        <v>1481</v>
      </c>
      <c r="D25" s="22">
        <v>3577</v>
      </c>
      <c r="E25" s="22">
        <v>4237</v>
      </c>
      <c r="F25" s="22">
        <v>6751</v>
      </c>
      <c r="G25" s="22">
        <v>9574</v>
      </c>
    </row>
    <row r="26" spans="1:7" ht="13.5">
      <c r="A26" s="6" t="s">
        <v>190</v>
      </c>
      <c r="B26" s="22">
        <v>352</v>
      </c>
      <c r="C26" s="22">
        <v>10</v>
      </c>
      <c r="D26" s="22">
        <v>15</v>
      </c>
      <c r="E26" s="22">
        <v>7</v>
      </c>
      <c r="F26" s="22">
        <v>5</v>
      </c>
      <c r="G26" s="22">
        <v>5</v>
      </c>
    </row>
    <row r="27" spans="1:7" ht="13.5">
      <c r="A27" s="6" t="s">
        <v>193</v>
      </c>
      <c r="B27" s="22">
        <v>58216</v>
      </c>
      <c r="C27" s="22">
        <v>53150</v>
      </c>
      <c r="D27" s="22">
        <v>41018</v>
      </c>
      <c r="E27" s="22">
        <v>43989</v>
      </c>
      <c r="F27" s="22">
        <v>44563</v>
      </c>
      <c r="G27" s="22">
        <v>23216</v>
      </c>
    </row>
    <row r="28" spans="1:7" ht="13.5">
      <c r="A28" s="6" t="s">
        <v>194</v>
      </c>
      <c r="B28" s="22">
        <v>21060</v>
      </c>
      <c r="C28" s="22"/>
      <c r="D28" s="22"/>
      <c r="E28" s="22"/>
      <c r="F28" s="22"/>
      <c r="G28" s="22"/>
    </row>
    <row r="29" spans="1:7" ht="13.5">
      <c r="A29" s="6" t="s">
        <v>195</v>
      </c>
      <c r="B29" s="22"/>
      <c r="C29" s="22"/>
      <c r="D29" s="22"/>
      <c r="E29" s="22"/>
      <c r="F29" s="22">
        <v>2427</v>
      </c>
      <c r="G29" s="22">
        <v>24337</v>
      </c>
    </row>
    <row r="30" spans="1:7" ht="13.5">
      <c r="A30" s="6" t="s">
        <v>196</v>
      </c>
      <c r="B30" s="22"/>
      <c r="C30" s="22"/>
      <c r="D30" s="22"/>
      <c r="E30" s="22">
        <v>10000</v>
      </c>
      <c r="F30" s="22"/>
      <c r="G30" s="22"/>
    </row>
    <row r="31" spans="1:7" ht="13.5">
      <c r="A31" s="6" t="s">
        <v>197</v>
      </c>
      <c r="B31" s="22">
        <v>2480</v>
      </c>
      <c r="C31" s="22">
        <v>4523</v>
      </c>
      <c r="D31" s="22">
        <v>12086</v>
      </c>
      <c r="E31" s="22">
        <v>5266</v>
      </c>
      <c r="F31" s="22">
        <v>2580</v>
      </c>
      <c r="G31" s="22">
        <v>1439</v>
      </c>
    </row>
    <row r="32" spans="1:7" ht="13.5">
      <c r="A32" s="6" t="s">
        <v>199</v>
      </c>
      <c r="B32" s="22">
        <v>82332</v>
      </c>
      <c r="C32" s="22">
        <v>59165</v>
      </c>
      <c r="D32" s="22">
        <v>56698</v>
      </c>
      <c r="E32" s="22">
        <v>63499</v>
      </c>
      <c r="F32" s="22">
        <v>56328</v>
      </c>
      <c r="G32" s="22">
        <v>58573</v>
      </c>
    </row>
    <row r="33" spans="1:7" ht="13.5">
      <c r="A33" s="6" t="s">
        <v>200</v>
      </c>
      <c r="B33" s="22">
        <v>3388</v>
      </c>
      <c r="C33" s="22">
        <v>208</v>
      </c>
      <c r="D33" s="22">
        <v>180</v>
      </c>
      <c r="E33" s="22">
        <v>2104</v>
      </c>
      <c r="F33" s="22">
        <v>5028</v>
      </c>
      <c r="G33" s="22">
        <v>9645</v>
      </c>
    </row>
    <row r="34" spans="1:7" ht="13.5">
      <c r="A34" s="6" t="s">
        <v>201</v>
      </c>
      <c r="B34" s="22"/>
      <c r="C34" s="22"/>
      <c r="D34" s="22"/>
      <c r="E34" s="22"/>
      <c r="F34" s="22"/>
      <c r="G34" s="22">
        <v>218</v>
      </c>
    </row>
    <row r="35" spans="1:7" ht="13.5">
      <c r="A35" s="6" t="s">
        <v>202</v>
      </c>
      <c r="B35" s="22">
        <v>2916</v>
      </c>
      <c r="C35" s="22">
        <v>137</v>
      </c>
      <c r="D35" s="22"/>
      <c r="E35" s="22"/>
      <c r="F35" s="22"/>
      <c r="G35" s="22"/>
    </row>
    <row r="36" spans="1:7" ht="13.5">
      <c r="A36" s="6" t="s">
        <v>204</v>
      </c>
      <c r="B36" s="22">
        <v>11</v>
      </c>
      <c r="C36" s="22">
        <v>36</v>
      </c>
      <c r="D36" s="22">
        <v>100</v>
      </c>
      <c r="E36" s="22">
        <v>711</v>
      </c>
      <c r="F36" s="22">
        <v>2362</v>
      </c>
      <c r="G36" s="22">
        <v>387</v>
      </c>
    </row>
    <row r="37" spans="1:7" ht="13.5">
      <c r="A37" s="6" t="s">
        <v>205</v>
      </c>
      <c r="B37" s="22">
        <v>6317</v>
      </c>
      <c r="C37" s="22">
        <v>382</v>
      </c>
      <c r="D37" s="22">
        <v>280</v>
      </c>
      <c r="E37" s="22">
        <v>2816</v>
      </c>
      <c r="F37" s="22">
        <v>7390</v>
      </c>
      <c r="G37" s="22">
        <v>10251</v>
      </c>
    </row>
    <row r="38" spans="1:7" ht="14.25" thickBot="1">
      <c r="A38" s="25" t="s">
        <v>206</v>
      </c>
      <c r="B38" s="23">
        <v>942769</v>
      </c>
      <c r="C38" s="23">
        <v>792715</v>
      </c>
      <c r="D38" s="23">
        <v>549517</v>
      </c>
      <c r="E38" s="23">
        <v>314963</v>
      </c>
      <c r="F38" s="23">
        <v>373798</v>
      </c>
      <c r="G38" s="23">
        <v>810802</v>
      </c>
    </row>
    <row r="39" spans="1:7" ht="14.25" thickTop="1">
      <c r="A39" s="6" t="s">
        <v>208</v>
      </c>
      <c r="B39" s="22"/>
      <c r="C39" s="22">
        <v>7000</v>
      </c>
      <c r="D39" s="22">
        <v>30979</v>
      </c>
      <c r="E39" s="22"/>
      <c r="F39" s="22"/>
      <c r="G39" s="22"/>
    </row>
    <row r="40" spans="1:7" ht="13.5">
      <c r="A40" s="6" t="s">
        <v>209</v>
      </c>
      <c r="B40" s="22"/>
      <c r="C40" s="22"/>
      <c r="D40" s="22">
        <v>34495</v>
      </c>
      <c r="E40" s="22"/>
      <c r="F40" s="22"/>
      <c r="G40" s="22"/>
    </row>
    <row r="41" spans="1:7" ht="13.5">
      <c r="A41" s="6" t="s">
        <v>210</v>
      </c>
      <c r="B41" s="22"/>
      <c r="C41" s="22"/>
      <c r="D41" s="22"/>
      <c r="E41" s="22"/>
      <c r="F41" s="22">
        <v>1844</v>
      </c>
      <c r="G41" s="22"/>
    </row>
    <row r="42" spans="1:7" ht="13.5">
      <c r="A42" s="6" t="s">
        <v>211</v>
      </c>
      <c r="B42" s="22"/>
      <c r="C42" s="22">
        <v>7000</v>
      </c>
      <c r="D42" s="22">
        <v>65475</v>
      </c>
      <c r="E42" s="22"/>
      <c r="F42" s="22">
        <v>1844</v>
      </c>
      <c r="G42" s="22"/>
    </row>
    <row r="43" spans="1:7" ht="13.5">
      <c r="A43" s="6" t="s">
        <v>213</v>
      </c>
      <c r="B43" s="22">
        <v>12518</v>
      </c>
      <c r="C43" s="22">
        <v>18862</v>
      </c>
      <c r="D43" s="22">
        <v>23119</v>
      </c>
      <c r="E43" s="22">
        <v>23714</v>
      </c>
      <c r="F43" s="22">
        <v>42479</v>
      </c>
      <c r="G43" s="22">
        <v>15664</v>
      </c>
    </row>
    <row r="44" spans="1:7" ht="13.5">
      <c r="A44" s="6" t="s">
        <v>214</v>
      </c>
      <c r="B44" s="22">
        <v>7423</v>
      </c>
      <c r="C44" s="22">
        <v>6244</v>
      </c>
      <c r="D44" s="22">
        <v>18345</v>
      </c>
      <c r="E44" s="22">
        <v>84792</v>
      </c>
      <c r="F44" s="22"/>
      <c r="G44" s="22"/>
    </row>
    <row r="45" spans="1:7" ht="13.5">
      <c r="A45" s="6" t="s">
        <v>215</v>
      </c>
      <c r="B45" s="22"/>
      <c r="C45" s="22"/>
      <c r="D45" s="22"/>
      <c r="E45" s="22">
        <v>21470</v>
      </c>
      <c r="F45" s="22">
        <v>26863</v>
      </c>
      <c r="G45" s="22"/>
    </row>
    <row r="46" spans="1:7" ht="13.5">
      <c r="A46" s="6" t="s">
        <v>216</v>
      </c>
      <c r="B46" s="22"/>
      <c r="C46" s="22"/>
      <c r="D46" s="22">
        <v>2805</v>
      </c>
      <c r="E46" s="22">
        <v>8227</v>
      </c>
      <c r="F46" s="22">
        <v>5211</v>
      </c>
      <c r="G46" s="22"/>
    </row>
    <row r="47" spans="1:7" ht="13.5">
      <c r="A47" s="6" t="s">
        <v>217</v>
      </c>
      <c r="B47" s="22"/>
      <c r="C47" s="22"/>
      <c r="D47" s="22"/>
      <c r="E47" s="22">
        <v>26395</v>
      </c>
      <c r="F47" s="22"/>
      <c r="G47" s="22"/>
    </row>
    <row r="48" spans="1:7" ht="13.5">
      <c r="A48" s="6" t="s">
        <v>219</v>
      </c>
      <c r="B48" s="22"/>
      <c r="C48" s="22"/>
      <c r="D48" s="22"/>
      <c r="E48" s="22">
        <v>227413</v>
      </c>
      <c r="F48" s="22"/>
      <c r="G48" s="22"/>
    </row>
    <row r="49" spans="1:7" ht="13.5">
      <c r="A49" s="6" t="s">
        <v>220</v>
      </c>
      <c r="B49" s="22">
        <v>19941</v>
      </c>
      <c r="C49" s="22">
        <v>25107</v>
      </c>
      <c r="D49" s="22">
        <v>166640</v>
      </c>
      <c r="E49" s="22">
        <v>392014</v>
      </c>
      <c r="F49" s="22">
        <v>74553</v>
      </c>
      <c r="G49" s="22">
        <v>33478</v>
      </c>
    </row>
    <row r="50" spans="1:7" ht="13.5">
      <c r="A50" s="7" t="s">
        <v>221</v>
      </c>
      <c r="B50" s="22">
        <v>922827</v>
      </c>
      <c r="C50" s="22">
        <v>774608</v>
      </c>
      <c r="D50" s="22">
        <v>448352</v>
      </c>
      <c r="E50" s="22">
        <v>-77051</v>
      </c>
      <c r="F50" s="22">
        <v>301089</v>
      </c>
      <c r="G50" s="22">
        <v>777324</v>
      </c>
    </row>
    <row r="51" spans="1:7" ht="13.5">
      <c r="A51" s="7" t="s">
        <v>222</v>
      </c>
      <c r="B51" s="22">
        <v>373198</v>
      </c>
      <c r="C51" s="22">
        <v>353276</v>
      </c>
      <c r="D51" s="22">
        <v>274112</v>
      </c>
      <c r="E51" s="22">
        <v>34490</v>
      </c>
      <c r="F51" s="22">
        <v>142212</v>
      </c>
      <c r="G51" s="22">
        <v>336952</v>
      </c>
    </row>
    <row r="52" spans="1:7" ht="13.5">
      <c r="A52" s="7" t="s">
        <v>223</v>
      </c>
      <c r="B52" s="22">
        <v>2984</v>
      </c>
      <c r="C52" s="22">
        <v>14137</v>
      </c>
      <c r="D52" s="22">
        <v>-74103</v>
      </c>
      <c r="E52" s="22">
        <v>29232</v>
      </c>
      <c r="F52" s="22">
        <v>11738</v>
      </c>
      <c r="G52" s="22">
        <v>2827</v>
      </c>
    </row>
    <row r="53" spans="1:7" ht="13.5">
      <c r="A53" s="7" t="s">
        <v>224</v>
      </c>
      <c r="B53" s="22">
        <v>376183</v>
      </c>
      <c r="C53" s="22">
        <v>367414</v>
      </c>
      <c r="D53" s="22">
        <v>200009</v>
      </c>
      <c r="E53" s="22">
        <v>63723</v>
      </c>
      <c r="F53" s="22">
        <v>153950</v>
      </c>
      <c r="G53" s="22">
        <v>339780</v>
      </c>
    </row>
    <row r="54" spans="1:7" ht="14.25" thickBot="1">
      <c r="A54" s="7" t="s">
        <v>225</v>
      </c>
      <c r="B54" s="22">
        <v>546643</v>
      </c>
      <c r="C54" s="22">
        <v>407194</v>
      </c>
      <c r="D54" s="22">
        <v>248343</v>
      </c>
      <c r="E54" s="22">
        <v>-140774</v>
      </c>
      <c r="F54" s="22">
        <v>147138</v>
      </c>
      <c r="G54" s="22">
        <v>437544</v>
      </c>
    </row>
    <row r="55" spans="1:7" ht="14.25" thickTop="1">
      <c r="A55" s="8"/>
      <c r="B55" s="24"/>
      <c r="C55" s="24"/>
      <c r="D55" s="24"/>
      <c r="E55" s="24"/>
      <c r="F55" s="24"/>
      <c r="G55" s="24"/>
    </row>
    <row r="57" ht="13.5">
      <c r="A57" s="20" t="s">
        <v>166</v>
      </c>
    </row>
    <row r="58" ht="13.5">
      <c r="A58" s="20" t="s">
        <v>167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8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162</v>
      </c>
      <c r="B2" s="14">
        <v>3376</v>
      </c>
      <c r="C2" s="14"/>
      <c r="D2" s="14"/>
      <c r="E2" s="14"/>
      <c r="F2" s="14"/>
      <c r="G2" s="14"/>
    </row>
    <row r="3" spans="1:7" ht="14.25" thickBot="1">
      <c r="A3" s="11" t="s">
        <v>163</v>
      </c>
      <c r="B3" s="1" t="s">
        <v>164</v>
      </c>
      <c r="C3" s="1"/>
      <c r="D3" s="1"/>
      <c r="E3" s="1"/>
      <c r="F3" s="1"/>
      <c r="G3" s="1"/>
    </row>
    <row r="4" spans="1:7" ht="14.25" thickTop="1">
      <c r="A4" s="10" t="s">
        <v>62</v>
      </c>
      <c r="B4" s="15" t="str">
        <f>HYPERLINK("http://www.kabupro.jp/mark/20131129/S1000MGK.htm","有価証券報告書")</f>
        <v>有価証券報告書</v>
      </c>
      <c r="C4" s="15" t="str">
        <f>HYPERLINK("http://www.kabupro.jp/mark/20131129/S1000MGK.htm","有価証券報告書")</f>
        <v>有価証券報告書</v>
      </c>
      <c r="D4" s="15" t="str">
        <f>HYPERLINK("http://www.kabupro.jp/mark/20121128/S000CE2Y.htm","有価証券報告書")</f>
        <v>有価証券報告書</v>
      </c>
      <c r="E4" s="15" t="str">
        <f>HYPERLINK("http://www.kabupro.jp/mark/20111128/S0009TV9.htm","有価証券報告書")</f>
        <v>有価証券報告書</v>
      </c>
      <c r="F4" s="15" t="str">
        <f>HYPERLINK("http://www.kabupro.jp/mark/20101126/S00079PI.htm","有価証券報告書")</f>
        <v>有価証券報告書</v>
      </c>
      <c r="G4" s="15" t="str">
        <f>HYPERLINK("http://www.kabupro.jp/mark/20091127/S0004P4W.htm","有価証券報告書")</f>
        <v>有価証券報告書</v>
      </c>
    </row>
    <row r="5" spans="1:7" ht="14.25" thickBot="1">
      <c r="A5" s="11" t="s">
        <v>63</v>
      </c>
      <c r="B5" s="1" t="s">
        <v>69</v>
      </c>
      <c r="C5" s="1" t="s">
        <v>69</v>
      </c>
      <c r="D5" s="1" t="s">
        <v>73</v>
      </c>
      <c r="E5" s="1" t="s">
        <v>75</v>
      </c>
      <c r="F5" s="1" t="s">
        <v>77</v>
      </c>
      <c r="G5" s="1" t="s">
        <v>79</v>
      </c>
    </row>
    <row r="6" spans="1:7" ht="15" thickBot="1" thickTop="1">
      <c r="A6" s="10" t="s">
        <v>64</v>
      </c>
      <c r="B6" s="18" t="s">
        <v>165</v>
      </c>
      <c r="C6" s="19"/>
      <c r="D6" s="19"/>
      <c r="E6" s="19"/>
      <c r="F6" s="19"/>
      <c r="G6" s="19"/>
    </row>
    <row r="7" spans="1:7" ht="14.25" thickTop="1">
      <c r="A7" s="12" t="s">
        <v>65</v>
      </c>
      <c r="B7" s="16" t="s">
        <v>70</v>
      </c>
      <c r="C7" s="16" t="s">
        <v>70</v>
      </c>
      <c r="D7" s="16" t="s">
        <v>70</v>
      </c>
      <c r="E7" s="16" t="s">
        <v>70</v>
      </c>
      <c r="F7" s="16" t="s">
        <v>70</v>
      </c>
      <c r="G7" s="16" t="s">
        <v>70</v>
      </c>
    </row>
    <row r="8" spans="1:7" ht="13.5">
      <c r="A8" s="13" t="s">
        <v>66</v>
      </c>
      <c r="B8" s="17"/>
      <c r="C8" s="17"/>
      <c r="D8" s="17"/>
      <c r="E8" s="17"/>
      <c r="F8" s="17"/>
      <c r="G8" s="17"/>
    </row>
    <row r="9" spans="1:7" ht="13.5">
      <c r="A9" s="13" t="s">
        <v>67</v>
      </c>
      <c r="B9" s="17" t="s">
        <v>71</v>
      </c>
      <c r="C9" s="17" t="s">
        <v>72</v>
      </c>
      <c r="D9" s="17" t="s">
        <v>74</v>
      </c>
      <c r="E9" s="17" t="s">
        <v>76</v>
      </c>
      <c r="F9" s="17" t="s">
        <v>78</v>
      </c>
      <c r="G9" s="17" t="s">
        <v>80</v>
      </c>
    </row>
    <row r="10" spans="1:7" ht="14.25" thickBot="1">
      <c r="A10" s="13" t="s">
        <v>68</v>
      </c>
      <c r="B10" s="17" t="s">
        <v>82</v>
      </c>
      <c r="C10" s="17" t="s">
        <v>82</v>
      </c>
      <c r="D10" s="17" t="s">
        <v>82</v>
      </c>
      <c r="E10" s="17" t="s">
        <v>82</v>
      </c>
      <c r="F10" s="17" t="s">
        <v>82</v>
      </c>
      <c r="G10" s="17" t="s">
        <v>82</v>
      </c>
    </row>
    <row r="11" spans="1:7" ht="14.25" thickTop="1">
      <c r="A11" s="9" t="s">
        <v>81</v>
      </c>
      <c r="B11" s="21">
        <v>1366176</v>
      </c>
      <c r="C11" s="21">
        <v>486254</v>
      </c>
      <c r="D11" s="21">
        <v>1293117</v>
      </c>
      <c r="E11" s="21">
        <v>1231660</v>
      </c>
      <c r="F11" s="21">
        <v>915958</v>
      </c>
      <c r="G11" s="21">
        <v>1493839</v>
      </c>
    </row>
    <row r="12" spans="1:7" ht="13.5">
      <c r="A12" s="2" t="s">
        <v>84</v>
      </c>
      <c r="B12" s="22">
        <v>226720</v>
      </c>
      <c r="C12" s="22">
        <v>230485</v>
      </c>
      <c r="D12" s="22">
        <v>222209</v>
      </c>
      <c r="E12" s="22">
        <v>222435</v>
      </c>
      <c r="F12" s="22">
        <v>225914</v>
      </c>
      <c r="G12" s="22">
        <v>247814</v>
      </c>
    </row>
    <row r="13" spans="1:7" ht="13.5">
      <c r="A13" s="2" t="s">
        <v>86</v>
      </c>
      <c r="B13" s="22">
        <v>844777</v>
      </c>
      <c r="C13" s="22">
        <v>773641</v>
      </c>
      <c r="D13" s="22">
        <v>801472</v>
      </c>
      <c r="E13" s="22">
        <v>595059</v>
      </c>
      <c r="F13" s="22">
        <v>815012</v>
      </c>
      <c r="G13" s="22">
        <v>746504</v>
      </c>
    </row>
    <row r="14" spans="1:7" ht="13.5">
      <c r="A14" s="2" t="s">
        <v>89</v>
      </c>
      <c r="B14" s="22">
        <v>15446</v>
      </c>
      <c r="C14" s="22">
        <v>6755</v>
      </c>
      <c r="D14" s="22">
        <v>1515</v>
      </c>
      <c r="E14" s="22">
        <v>50033</v>
      </c>
      <c r="F14" s="22">
        <v>29444</v>
      </c>
      <c r="G14" s="22"/>
    </row>
    <row r="15" spans="1:7" ht="13.5">
      <c r="A15" s="2" t="s">
        <v>90</v>
      </c>
      <c r="B15" s="22">
        <v>19316</v>
      </c>
      <c r="C15" s="22">
        <v>13592</v>
      </c>
      <c r="D15" s="22">
        <v>12526</v>
      </c>
      <c r="E15" s="22">
        <v>26823</v>
      </c>
      <c r="F15" s="22"/>
      <c r="G15" s="22"/>
    </row>
    <row r="16" spans="1:7" ht="13.5">
      <c r="A16" s="2" t="s">
        <v>91</v>
      </c>
      <c r="B16" s="22">
        <v>604</v>
      </c>
      <c r="C16" s="22"/>
      <c r="D16" s="22"/>
      <c r="E16" s="22"/>
      <c r="F16" s="22">
        <v>162</v>
      </c>
      <c r="G16" s="22">
        <v>255</v>
      </c>
    </row>
    <row r="17" spans="1:7" ht="13.5">
      <c r="A17" s="2" t="s">
        <v>92</v>
      </c>
      <c r="B17" s="22">
        <v>69559</v>
      </c>
      <c r="C17" s="22">
        <v>75764</v>
      </c>
      <c r="D17" s="22">
        <v>75823</v>
      </c>
      <c r="E17" s="22">
        <v>29473</v>
      </c>
      <c r="F17" s="22">
        <v>36067</v>
      </c>
      <c r="G17" s="22">
        <v>48948</v>
      </c>
    </row>
    <row r="18" spans="1:7" ht="13.5">
      <c r="A18" s="2" t="s">
        <v>93</v>
      </c>
      <c r="B18" s="22"/>
      <c r="C18" s="22">
        <v>25000</v>
      </c>
      <c r="D18" s="22">
        <v>37333</v>
      </c>
      <c r="E18" s="22">
        <v>77933</v>
      </c>
      <c r="F18" s="22">
        <v>110763</v>
      </c>
      <c r="G18" s="22">
        <v>202500</v>
      </c>
    </row>
    <row r="19" spans="1:7" ht="13.5">
      <c r="A19" s="2" t="s">
        <v>94</v>
      </c>
      <c r="B19" s="22">
        <v>40975</v>
      </c>
      <c r="C19" s="22">
        <v>26173</v>
      </c>
      <c r="D19" s="22">
        <v>23387</v>
      </c>
      <c r="E19" s="22">
        <v>109116</v>
      </c>
      <c r="F19" s="22">
        <v>153989</v>
      </c>
      <c r="G19" s="22">
        <v>55795</v>
      </c>
    </row>
    <row r="20" spans="1:7" ht="13.5">
      <c r="A20" s="2" t="s">
        <v>95</v>
      </c>
      <c r="B20" s="22">
        <v>418</v>
      </c>
      <c r="C20" s="22">
        <v>417</v>
      </c>
      <c r="D20" s="22">
        <v>745</v>
      </c>
      <c r="E20" s="22">
        <v>891</v>
      </c>
      <c r="F20" s="22">
        <v>40979</v>
      </c>
      <c r="G20" s="22">
        <v>57243</v>
      </c>
    </row>
    <row r="21" spans="1:7" ht="13.5">
      <c r="A21" s="2" t="s">
        <v>97</v>
      </c>
      <c r="B21" s="22">
        <v>2583994</v>
      </c>
      <c r="C21" s="22">
        <v>1638084</v>
      </c>
      <c r="D21" s="22">
        <v>2468132</v>
      </c>
      <c r="E21" s="22">
        <v>2343426</v>
      </c>
      <c r="F21" s="22">
        <v>2328293</v>
      </c>
      <c r="G21" s="22">
        <v>2897338</v>
      </c>
    </row>
    <row r="22" spans="1:7" ht="13.5">
      <c r="A22" s="3" t="s">
        <v>98</v>
      </c>
      <c r="B22" s="22">
        <v>1337988</v>
      </c>
      <c r="C22" s="22">
        <v>1253169</v>
      </c>
      <c r="D22" s="22">
        <v>1051349</v>
      </c>
      <c r="E22" s="22">
        <v>1011269</v>
      </c>
      <c r="F22" s="22">
        <v>966292</v>
      </c>
      <c r="G22" s="22">
        <v>797719</v>
      </c>
    </row>
    <row r="23" spans="1:7" ht="13.5">
      <c r="A23" s="4" t="s">
        <v>99</v>
      </c>
      <c r="B23" s="22">
        <v>-652705</v>
      </c>
      <c r="C23" s="22">
        <v>-564698</v>
      </c>
      <c r="D23" s="22">
        <v>-475454</v>
      </c>
      <c r="E23" s="22">
        <v>-417833</v>
      </c>
      <c r="F23" s="22">
        <v>-312120</v>
      </c>
      <c r="G23" s="22">
        <v>-250063</v>
      </c>
    </row>
    <row r="24" spans="1:7" ht="13.5">
      <c r="A24" s="4" t="s">
        <v>100</v>
      </c>
      <c r="B24" s="22">
        <v>685282</v>
      </c>
      <c r="C24" s="22">
        <v>688471</v>
      </c>
      <c r="D24" s="22">
        <v>575894</v>
      </c>
      <c r="E24" s="22">
        <v>593436</v>
      </c>
      <c r="F24" s="22">
        <v>654172</v>
      </c>
      <c r="G24" s="22">
        <v>547655</v>
      </c>
    </row>
    <row r="25" spans="1:7" ht="13.5">
      <c r="A25" s="3" t="s">
        <v>101</v>
      </c>
      <c r="B25" s="22">
        <v>2420</v>
      </c>
      <c r="C25" s="22">
        <v>2420</v>
      </c>
      <c r="D25" s="22">
        <v>2420</v>
      </c>
      <c r="E25" s="22"/>
      <c r="F25" s="22"/>
      <c r="G25" s="22"/>
    </row>
    <row r="26" spans="1:7" ht="13.5">
      <c r="A26" s="4" t="s">
        <v>99</v>
      </c>
      <c r="B26" s="22">
        <v>-2117</v>
      </c>
      <c r="C26" s="22">
        <v>-1815</v>
      </c>
      <c r="D26" s="22">
        <v>-1210</v>
      </c>
      <c r="E26" s="22"/>
      <c r="F26" s="22"/>
      <c r="G26" s="22"/>
    </row>
    <row r="27" spans="1:7" ht="13.5">
      <c r="A27" s="4" t="s">
        <v>102</v>
      </c>
      <c r="B27" s="22">
        <v>302</v>
      </c>
      <c r="C27" s="22">
        <v>605</v>
      </c>
      <c r="D27" s="22">
        <v>1210</v>
      </c>
      <c r="E27" s="22"/>
      <c r="F27" s="22"/>
      <c r="G27" s="22"/>
    </row>
    <row r="28" spans="1:7" ht="13.5">
      <c r="A28" s="3" t="s">
        <v>103</v>
      </c>
      <c r="B28" s="22">
        <v>398614</v>
      </c>
      <c r="C28" s="22">
        <v>341708</v>
      </c>
      <c r="D28" s="22">
        <v>308681</v>
      </c>
      <c r="E28" s="22">
        <v>305017</v>
      </c>
      <c r="F28" s="22">
        <v>249369</v>
      </c>
      <c r="G28" s="22"/>
    </row>
    <row r="29" spans="1:7" ht="13.5">
      <c r="A29" s="4" t="s">
        <v>99</v>
      </c>
      <c r="B29" s="22">
        <v>-309645</v>
      </c>
      <c r="C29" s="22">
        <v>-284126</v>
      </c>
      <c r="D29" s="22">
        <v>-243111</v>
      </c>
      <c r="E29" s="22">
        <v>-206885</v>
      </c>
      <c r="F29" s="22">
        <v>-132260</v>
      </c>
      <c r="G29" s="22"/>
    </row>
    <row r="30" spans="1:7" ht="13.5">
      <c r="A30" s="4" t="s">
        <v>104</v>
      </c>
      <c r="B30" s="22">
        <v>88969</v>
      </c>
      <c r="C30" s="22">
        <v>57582</v>
      </c>
      <c r="D30" s="22">
        <v>65569</v>
      </c>
      <c r="E30" s="22">
        <v>98131</v>
      </c>
      <c r="F30" s="22">
        <v>117108</v>
      </c>
      <c r="G30" s="22"/>
    </row>
    <row r="31" spans="1:7" ht="13.5">
      <c r="A31" s="3" t="s">
        <v>105</v>
      </c>
      <c r="B31" s="22">
        <v>1669953</v>
      </c>
      <c r="C31" s="22">
        <v>1669953</v>
      </c>
      <c r="D31" s="22">
        <v>186632</v>
      </c>
      <c r="E31" s="22">
        <v>152955</v>
      </c>
      <c r="F31" s="22">
        <v>152955</v>
      </c>
      <c r="G31" s="22">
        <v>69401</v>
      </c>
    </row>
    <row r="32" spans="1:7" ht="13.5">
      <c r="A32" s="3" t="s">
        <v>106</v>
      </c>
      <c r="B32" s="22">
        <v>44400</v>
      </c>
      <c r="C32" s="22"/>
      <c r="D32" s="22"/>
      <c r="E32" s="22"/>
      <c r="F32" s="22"/>
      <c r="G32" s="22"/>
    </row>
    <row r="33" spans="1:7" ht="13.5">
      <c r="A33" s="3" t="s">
        <v>108</v>
      </c>
      <c r="B33" s="22">
        <v>2488907</v>
      </c>
      <c r="C33" s="22">
        <v>2416612</v>
      </c>
      <c r="D33" s="22">
        <v>829307</v>
      </c>
      <c r="E33" s="22">
        <v>844524</v>
      </c>
      <c r="F33" s="22">
        <v>924236</v>
      </c>
      <c r="G33" s="22">
        <v>692045</v>
      </c>
    </row>
    <row r="34" spans="1:7" ht="13.5">
      <c r="A34" s="3" t="s">
        <v>109</v>
      </c>
      <c r="B34" s="22">
        <v>769</v>
      </c>
      <c r="C34" s="22">
        <v>865</v>
      </c>
      <c r="D34" s="22"/>
      <c r="E34" s="22"/>
      <c r="F34" s="22"/>
      <c r="G34" s="22"/>
    </row>
    <row r="35" spans="1:7" ht="13.5">
      <c r="A35" s="3" t="s">
        <v>110</v>
      </c>
      <c r="B35" s="22">
        <v>15124</v>
      </c>
      <c r="C35" s="22">
        <v>11647</v>
      </c>
      <c r="D35" s="22">
        <v>20004</v>
      </c>
      <c r="E35" s="22">
        <v>30200</v>
      </c>
      <c r="F35" s="22">
        <v>26927</v>
      </c>
      <c r="G35" s="22">
        <v>17957</v>
      </c>
    </row>
    <row r="36" spans="1:7" ht="13.5">
      <c r="A36" s="3" t="s">
        <v>111</v>
      </c>
      <c r="B36" s="22"/>
      <c r="C36" s="22"/>
      <c r="D36" s="22"/>
      <c r="E36" s="22">
        <v>4858</v>
      </c>
      <c r="F36" s="22">
        <v>4858</v>
      </c>
      <c r="G36" s="22">
        <v>4858</v>
      </c>
    </row>
    <row r="37" spans="1:7" ht="13.5">
      <c r="A37" s="3" t="s">
        <v>113</v>
      </c>
      <c r="B37" s="22">
        <v>15894</v>
      </c>
      <c r="C37" s="22">
        <v>12512</v>
      </c>
      <c r="D37" s="22">
        <v>20004</v>
      </c>
      <c r="E37" s="22">
        <v>35058</v>
      </c>
      <c r="F37" s="22">
        <v>31785</v>
      </c>
      <c r="G37" s="22">
        <v>22815</v>
      </c>
    </row>
    <row r="38" spans="1:7" ht="13.5">
      <c r="A38" s="3" t="s">
        <v>114</v>
      </c>
      <c r="B38" s="22">
        <v>22298</v>
      </c>
      <c r="C38" s="22">
        <v>22298</v>
      </c>
      <c r="D38" s="22">
        <v>36298</v>
      </c>
      <c r="E38" s="22">
        <v>54298</v>
      </c>
      <c r="F38" s="22">
        <v>54298</v>
      </c>
      <c r="G38" s="22">
        <v>54298</v>
      </c>
    </row>
    <row r="39" spans="1:7" ht="13.5">
      <c r="A39" s="3" t="s">
        <v>115</v>
      </c>
      <c r="B39" s="22">
        <v>200</v>
      </c>
      <c r="C39" s="22">
        <v>276</v>
      </c>
      <c r="D39" s="22">
        <v>276</v>
      </c>
      <c r="E39" s="22">
        <v>376</v>
      </c>
      <c r="F39" s="22">
        <v>376</v>
      </c>
      <c r="G39" s="22">
        <v>376</v>
      </c>
    </row>
    <row r="40" spans="1:7" ht="13.5">
      <c r="A40" s="3" t="s">
        <v>116</v>
      </c>
      <c r="B40" s="22"/>
      <c r="C40" s="22"/>
      <c r="D40" s="22">
        <v>92933</v>
      </c>
      <c r="E40" s="22">
        <v>103133</v>
      </c>
      <c r="F40" s="22">
        <v>136900</v>
      </c>
      <c r="G40" s="22">
        <v>229263</v>
      </c>
    </row>
    <row r="41" spans="1:7" ht="13.5">
      <c r="A41" s="3" t="s">
        <v>117</v>
      </c>
      <c r="B41" s="22"/>
      <c r="C41" s="22"/>
      <c r="D41" s="22">
        <v>433</v>
      </c>
      <c r="E41" s="22">
        <v>433</v>
      </c>
      <c r="F41" s="22">
        <v>433</v>
      </c>
      <c r="G41" s="22">
        <v>433</v>
      </c>
    </row>
    <row r="42" spans="1:7" ht="13.5">
      <c r="A42" s="3" t="s">
        <v>118</v>
      </c>
      <c r="B42" s="22">
        <v>23390</v>
      </c>
      <c r="C42" s="22">
        <v>29179</v>
      </c>
      <c r="D42" s="22">
        <v>47318</v>
      </c>
      <c r="E42" s="22">
        <v>79224</v>
      </c>
      <c r="F42" s="22">
        <v>84573</v>
      </c>
      <c r="G42" s="22">
        <v>8211</v>
      </c>
    </row>
    <row r="43" spans="1:7" ht="13.5">
      <c r="A43" s="3" t="s">
        <v>119</v>
      </c>
      <c r="B43" s="22">
        <v>74658</v>
      </c>
      <c r="C43" s="22">
        <v>71437</v>
      </c>
      <c r="D43" s="22">
        <v>85515</v>
      </c>
      <c r="E43" s="22">
        <v>57763</v>
      </c>
      <c r="F43" s="22">
        <v>80401</v>
      </c>
      <c r="G43" s="22">
        <v>79259</v>
      </c>
    </row>
    <row r="44" spans="1:7" ht="13.5">
      <c r="A44" s="3" t="s">
        <v>120</v>
      </c>
      <c r="B44" s="22">
        <v>932276</v>
      </c>
      <c r="C44" s="22">
        <v>873018</v>
      </c>
      <c r="D44" s="22">
        <v>825625</v>
      </c>
      <c r="E44" s="22">
        <v>877040</v>
      </c>
      <c r="F44" s="22">
        <v>848859</v>
      </c>
      <c r="G44" s="22">
        <v>871461</v>
      </c>
    </row>
    <row r="45" spans="1:7" ht="13.5">
      <c r="A45" s="3" t="s">
        <v>121</v>
      </c>
      <c r="B45" s="22">
        <v>39880</v>
      </c>
      <c r="C45" s="22">
        <v>37366</v>
      </c>
      <c r="D45" s="22">
        <v>34852</v>
      </c>
      <c r="E45" s="22">
        <v>32338</v>
      </c>
      <c r="F45" s="22">
        <v>29824</v>
      </c>
      <c r="G45" s="22">
        <v>27310</v>
      </c>
    </row>
    <row r="46" spans="1:7" ht="13.5">
      <c r="A46" s="3" t="s">
        <v>122</v>
      </c>
      <c r="B46" s="22">
        <v>10000</v>
      </c>
      <c r="C46" s="22">
        <v>10000</v>
      </c>
      <c r="D46" s="22">
        <v>10000</v>
      </c>
      <c r="E46" s="22">
        <v>17229</v>
      </c>
      <c r="F46" s="22"/>
      <c r="G46" s="22"/>
    </row>
    <row r="47" spans="1:7" ht="13.5">
      <c r="A47" s="3" t="s">
        <v>96</v>
      </c>
      <c r="B47" s="22">
        <v>-10000</v>
      </c>
      <c r="C47" s="22">
        <v>-10000</v>
      </c>
      <c r="D47" s="22">
        <v>-10433</v>
      </c>
      <c r="E47" s="22">
        <v>-44929</v>
      </c>
      <c r="F47" s="22">
        <v>-18533</v>
      </c>
      <c r="G47" s="22">
        <v>-18533</v>
      </c>
    </row>
    <row r="48" spans="1:7" ht="13.5">
      <c r="A48" s="3" t="s">
        <v>123</v>
      </c>
      <c r="B48" s="22">
        <v>1092704</v>
      </c>
      <c r="C48" s="22">
        <v>1033576</v>
      </c>
      <c r="D48" s="22">
        <v>1122819</v>
      </c>
      <c r="E48" s="22">
        <v>1176907</v>
      </c>
      <c r="F48" s="22">
        <v>1217132</v>
      </c>
      <c r="G48" s="22">
        <v>1252080</v>
      </c>
    </row>
    <row r="49" spans="1:7" ht="13.5">
      <c r="A49" s="2" t="s">
        <v>124</v>
      </c>
      <c r="B49" s="22">
        <v>3597506</v>
      </c>
      <c r="C49" s="22">
        <v>3462701</v>
      </c>
      <c r="D49" s="22">
        <v>1972131</v>
      </c>
      <c r="E49" s="22">
        <v>2056489</v>
      </c>
      <c r="F49" s="22">
        <v>2173155</v>
      </c>
      <c r="G49" s="22">
        <v>1966941</v>
      </c>
    </row>
    <row r="50" spans="1:7" ht="14.25" thickBot="1">
      <c r="A50" s="5" t="s">
        <v>125</v>
      </c>
      <c r="B50" s="23">
        <v>6181501</v>
      </c>
      <c r="C50" s="23">
        <v>5100786</v>
      </c>
      <c r="D50" s="23">
        <v>4440263</v>
      </c>
      <c r="E50" s="23">
        <v>4399916</v>
      </c>
      <c r="F50" s="23">
        <v>4501448</v>
      </c>
      <c r="G50" s="23">
        <v>4864279</v>
      </c>
    </row>
    <row r="51" spans="1:7" ht="14.25" thickTop="1">
      <c r="A51" s="2" t="s">
        <v>127</v>
      </c>
      <c r="B51" s="22">
        <v>211749</v>
      </c>
      <c r="C51" s="22">
        <v>195379</v>
      </c>
      <c r="D51" s="22">
        <v>163156</v>
      </c>
      <c r="E51" s="22">
        <v>147203</v>
      </c>
      <c r="F51" s="22">
        <v>171618</v>
      </c>
      <c r="G51" s="22">
        <v>178883</v>
      </c>
    </row>
    <row r="52" spans="1:7" ht="13.5">
      <c r="A52" s="2" t="s">
        <v>128</v>
      </c>
      <c r="B52" s="22">
        <v>174000</v>
      </c>
      <c r="C52" s="22"/>
      <c r="D52" s="22"/>
      <c r="E52" s="22">
        <v>29186</v>
      </c>
      <c r="F52" s="22">
        <v>91988</v>
      </c>
      <c r="G52" s="22">
        <v>126921</v>
      </c>
    </row>
    <row r="53" spans="1:7" ht="13.5">
      <c r="A53" s="2" t="s">
        <v>129</v>
      </c>
      <c r="B53" s="22"/>
      <c r="C53" s="22">
        <v>300000</v>
      </c>
      <c r="D53" s="22"/>
      <c r="E53" s="22"/>
      <c r="F53" s="22"/>
      <c r="G53" s="22"/>
    </row>
    <row r="54" spans="1:7" ht="13.5">
      <c r="A54" s="2" t="s">
        <v>131</v>
      </c>
      <c r="B54" s="22">
        <v>181316</v>
      </c>
      <c r="C54" s="22">
        <v>147762</v>
      </c>
      <c r="D54" s="22">
        <v>121873</v>
      </c>
      <c r="E54" s="22">
        <v>342784</v>
      </c>
      <c r="F54" s="22">
        <v>103016</v>
      </c>
      <c r="G54" s="22">
        <v>149987</v>
      </c>
    </row>
    <row r="55" spans="1:7" ht="13.5">
      <c r="A55" s="2" t="s">
        <v>132</v>
      </c>
      <c r="B55" s="22">
        <v>98396</v>
      </c>
      <c r="C55" s="22">
        <v>80021</v>
      </c>
      <c r="D55" s="22">
        <v>79513</v>
      </c>
      <c r="E55" s="22">
        <v>86859</v>
      </c>
      <c r="F55" s="22">
        <v>86520</v>
      </c>
      <c r="G55" s="22">
        <v>86368</v>
      </c>
    </row>
    <row r="56" spans="1:7" ht="13.5">
      <c r="A56" s="2" t="s">
        <v>133</v>
      </c>
      <c r="B56" s="22">
        <v>202028</v>
      </c>
      <c r="C56" s="22">
        <v>226252</v>
      </c>
      <c r="D56" s="22">
        <v>259452</v>
      </c>
      <c r="E56" s="22"/>
      <c r="F56" s="22"/>
      <c r="G56" s="22">
        <v>190282</v>
      </c>
    </row>
    <row r="57" spans="1:7" ht="13.5">
      <c r="A57" s="2" t="s">
        <v>134</v>
      </c>
      <c r="B57" s="22">
        <v>19628</v>
      </c>
      <c r="C57" s="22">
        <v>30224</v>
      </c>
      <c r="D57" s="22">
        <v>13851</v>
      </c>
      <c r="E57" s="22">
        <v>37534</v>
      </c>
      <c r="F57" s="22"/>
      <c r="G57" s="22">
        <v>12454</v>
      </c>
    </row>
    <row r="58" spans="1:7" ht="13.5">
      <c r="A58" s="2" t="s">
        <v>135</v>
      </c>
      <c r="B58" s="22">
        <v>81043</v>
      </c>
      <c r="C58" s="22">
        <v>61496</v>
      </c>
      <c r="D58" s="22">
        <v>113293</v>
      </c>
      <c r="E58" s="22">
        <v>96360</v>
      </c>
      <c r="F58" s="22">
        <v>77254</v>
      </c>
      <c r="G58" s="22">
        <v>104251</v>
      </c>
    </row>
    <row r="59" spans="1:7" ht="13.5">
      <c r="A59" s="2" t="s">
        <v>136</v>
      </c>
      <c r="B59" s="22"/>
      <c r="C59" s="22"/>
      <c r="D59" s="22"/>
      <c r="E59" s="22"/>
      <c r="F59" s="22">
        <v>1257</v>
      </c>
      <c r="G59" s="22">
        <v>7460</v>
      </c>
    </row>
    <row r="60" spans="1:7" ht="13.5">
      <c r="A60" s="2" t="s">
        <v>137</v>
      </c>
      <c r="B60" s="22"/>
      <c r="C60" s="22"/>
      <c r="D60" s="22">
        <v>28</v>
      </c>
      <c r="E60" s="22">
        <v>216</v>
      </c>
      <c r="F60" s="22">
        <v>305</v>
      </c>
      <c r="G60" s="22">
        <v>100</v>
      </c>
    </row>
    <row r="61" spans="1:7" ht="13.5">
      <c r="A61" s="2" t="s">
        <v>138</v>
      </c>
      <c r="B61" s="22">
        <v>53129</v>
      </c>
      <c r="C61" s="22">
        <v>43183</v>
      </c>
      <c r="D61" s="22">
        <v>36119</v>
      </c>
      <c r="E61" s="22">
        <v>26647</v>
      </c>
      <c r="F61" s="22">
        <v>35014</v>
      </c>
      <c r="G61" s="22">
        <v>40716</v>
      </c>
    </row>
    <row r="62" spans="1:7" ht="13.5">
      <c r="A62" s="2" t="s">
        <v>140</v>
      </c>
      <c r="B62" s="22">
        <v>1086</v>
      </c>
      <c r="C62" s="22">
        <v>1137</v>
      </c>
      <c r="D62" s="22"/>
      <c r="E62" s="22"/>
      <c r="F62" s="22"/>
      <c r="G62" s="22"/>
    </row>
    <row r="63" spans="1:7" ht="13.5">
      <c r="A63" s="2" t="s">
        <v>122</v>
      </c>
      <c r="B63" s="22">
        <v>13989</v>
      </c>
      <c r="C63" s="22">
        <v>9235</v>
      </c>
      <c r="D63" s="22">
        <v>3559</v>
      </c>
      <c r="E63" s="22">
        <v>1088</v>
      </c>
      <c r="F63" s="22">
        <v>921</v>
      </c>
      <c r="G63" s="22">
        <v>1687</v>
      </c>
    </row>
    <row r="64" spans="1:7" ht="13.5">
      <c r="A64" s="2" t="s">
        <v>141</v>
      </c>
      <c r="B64" s="22">
        <v>1036368</v>
      </c>
      <c r="C64" s="22">
        <v>1094693</v>
      </c>
      <c r="D64" s="22">
        <v>790847</v>
      </c>
      <c r="E64" s="22">
        <v>767881</v>
      </c>
      <c r="F64" s="22">
        <v>567896</v>
      </c>
      <c r="G64" s="22">
        <v>899114</v>
      </c>
    </row>
    <row r="65" spans="1:7" ht="13.5">
      <c r="A65" s="2" t="s">
        <v>142</v>
      </c>
      <c r="B65" s="22">
        <v>633500</v>
      </c>
      <c r="C65" s="22"/>
      <c r="D65" s="22"/>
      <c r="E65" s="22"/>
      <c r="F65" s="22">
        <v>105860</v>
      </c>
      <c r="G65" s="22">
        <v>197848</v>
      </c>
    </row>
    <row r="66" spans="1:7" ht="13.5">
      <c r="A66" s="2" t="s">
        <v>144</v>
      </c>
      <c r="B66" s="22">
        <v>52814</v>
      </c>
      <c r="C66" s="22">
        <v>50439</v>
      </c>
      <c r="D66" s="22">
        <v>46965</v>
      </c>
      <c r="E66" s="22">
        <v>40322</v>
      </c>
      <c r="F66" s="22">
        <v>36056</v>
      </c>
      <c r="G66" s="22">
        <v>30659</v>
      </c>
    </row>
    <row r="67" spans="1:7" ht="13.5">
      <c r="A67" s="2" t="s">
        <v>145</v>
      </c>
      <c r="B67" s="22"/>
      <c r="C67" s="22"/>
      <c r="D67" s="22"/>
      <c r="E67" s="22"/>
      <c r="F67" s="22"/>
      <c r="G67" s="22">
        <v>136556</v>
      </c>
    </row>
    <row r="68" spans="1:7" ht="13.5">
      <c r="A68" s="2" t="s">
        <v>146</v>
      </c>
      <c r="B68" s="22">
        <v>134341</v>
      </c>
      <c r="C68" s="22">
        <v>134546</v>
      </c>
      <c r="D68" s="22">
        <v>134546</v>
      </c>
      <c r="E68" s="22">
        <v>134546</v>
      </c>
      <c r="F68" s="22">
        <v>133974</v>
      </c>
      <c r="G68" s="22"/>
    </row>
    <row r="69" spans="1:7" ht="13.5">
      <c r="A69" s="2" t="s">
        <v>139</v>
      </c>
      <c r="B69" s="22">
        <v>192934</v>
      </c>
      <c r="C69" s="22">
        <v>180267</v>
      </c>
      <c r="D69" s="22">
        <v>176394</v>
      </c>
      <c r="E69" s="22"/>
      <c r="F69" s="22"/>
      <c r="G69" s="22"/>
    </row>
    <row r="70" spans="1:7" ht="13.5">
      <c r="A70" s="2" t="s">
        <v>122</v>
      </c>
      <c r="B70" s="22">
        <v>40500</v>
      </c>
      <c r="C70" s="22"/>
      <c r="D70" s="22"/>
      <c r="E70" s="22"/>
      <c r="F70" s="22"/>
      <c r="G70" s="22"/>
    </row>
    <row r="71" spans="1:7" ht="13.5">
      <c r="A71" s="2" t="s">
        <v>147</v>
      </c>
      <c r="B71" s="22">
        <v>1054089</v>
      </c>
      <c r="C71" s="22">
        <v>365252</v>
      </c>
      <c r="D71" s="22">
        <v>357906</v>
      </c>
      <c r="E71" s="22">
        <v>174868</v>
      </c>
      <c r="F71" s="22">
        <v>275891</v>
      </c>
      <c r="G71" s="22">
        <v>365063</v>
      </c>
    </row>
    <row r="72" spans="1:7" ht="14.25" thickBot="1">
      <c r="A72" s="5" t="s">
        <v>148</v>
      </c>
      <c r="B72" s="23">
        <v>2090457</v>
      </c>
      <c r="C72" s="23">
        <v>1459946</v>
      </c>
      <c r="D72" s="23">
        <v>1148753</v>
      </c>
      <c r="E72" s="23">
        <v>942750</v>
      </c>
      <c r="F72" s="23">
        <v>843788</v>
      </c>
      <c r="G72" s="23">
        <v>1264178</v>
      </c>
    </row>
    <row r="73" spans="1:7" ht="14.25" thickTop="1">
      <c r="A73" s="2" t="s">
        <v>149</v>
      </c>
      <c r="B73" s="22">
        <v>1079850</v>
      </c>
      <c r="C73" s="22">
        <v>1079850</v>
      </c>
      <c r="D73" s="22">
        <v>1079850</v>
      </c>
      <c r="E73" s="22">
        <v>1079850</v>
      </c>
      <c r="F73" s="22">
        <v>1079850</v>
      </c>
      <c r="G73" s="22">
        <v>1079850</v>
      </c>
    </row>
    <row r="74" spans="1:7" ht="13.5">
      <c r="A74" s="3" t="s">
        <v>150</v>
      </c>
      <c r="B74" s="22">
        <v>1186500</v>
      </c>
      <c r="C74" s="22">
        <v>1186500</v>
      </c>
      <c r="D74" s="22">
        <v>1186500</v>
      </c>
      <c r="E74" s="22">
        <v>1186500</v>
      </c>
      <c r="F74" s="22">
        <v>1186500</v>
      </c>
      <c r="G74" s="22">
        <v>1186500</v>
      </c>
    </row>
    <row r="75" spans="1:7" ht="13.5">
      <c r="A75" s="3" t="s">
        <v>152</v>
      </c>
      <c r="B75" s="22">
        <v>1186500</v>
      </c>
      <c r="C75" s="22">
        <v>1186500</v>
      </c>
      <c r="D75" s="22">
        <v>1186500</v>
      </c>
      <c r="E75" s="22">
        <v>1186500</v>
      </c>
      <c r="F75" s="22">
        <v>1186500</v>
      </c>
      <c r="G75" s="22">
        <v>1186500</v>
      </c>
    </row>
    <row r="76" spans="1:7" ht="13.5">
      <c r="A76" s="3" t="s">
        <v>153</v>
      </c>
      <c r="B76" s="22">
        <v>4000</v>
      </c>
      <c r="C76" s="22">
        <v>4000</v>
      </c>
      <c r="D76" s="22">
        <v>4000</v>
      </c>
      <c r="E76" s="22">
        <v>4000</v>
      </c>
      <c r="F76" s="22">
        <v>4000</v>
      </c>
      <c r="G76" s="22">
        <v>4000</v>
      </c>
    </row>
    <row r="77" spans="1:7" ht="13.5">
      <c r="A77" s="4" t="s">
        <v>154</v>
      </c>
      <c r="B77" s="22">
        <v>38300</v>
      </c>
      <c r="C77" s="22">
        <v>38300</v>
      </c>
      <c r="D77" s="22">
        <v>38300</v>
      </c>
      <c r="E77" s="22">
        <v>38300</v>
      </c>
      <c r="F77" s="22">
        <v>38300</v>
      </c>
      <c r="G77" s="22">
        <v>38300</v>
      </c>
    </row>
    <row r="78" spans="1:7" ht="13.5">
      <c r="A78" s="4" t="s">
        <v>155</v>
      </c>
      <c r="B78" s="22">
        <v>2196393</v>
      </c>
      <c r="C78" s="22">
        <v>1746189</v>
      </c>
      <c r="D78" s="22">
        <v>1396859</v>
      </c>
      <c r="E78" s="22">
        <v>1148516</v>
      </c>
      <c r="F78" s="22">
        <v>1349010</v>
      </c>
      <c r="G78" s="22">
        <v>1291451</v>
      </c>
    </row>
    <row r="79" spans="1:7" ht="13.5">
      <c r="A79" s="3" t="s">
        <v>156</v>
      </c>
      <c r="B79" s="22">
        <v>2238693</v>
      </c>
      <c r="C79" s="22">
        <v>1788489</v>
      </c>
      <c r="D79" s="22">
        <v>1439159</v>
      </c>
      <c r="E79" s="22">
        <v>1190816</v>
      </c>
      <c r="F79" s="22">
        <v>1391310</v>
      </c>
      <c r="G79" s="22">
        <v>1333751</v>
      </c>
    </row>
    <row r="80" spans="1:7" ht="13.5">
      <c r="A80" s="2" t="s">
        <v>157</v>
      </c>
      <c r="B80" s="22">
        <v>-414000</v>
      </c>
      <c r="C80" s="22">
        <v>-414000</v>
      </c>
      <c r="D80" s="22">
        <v>-414000</v>
      </c>
      <c r="E80" s="22"/>
      <c r="F80" s="22"/>
      <c r="G80" s="22"/>
    </row>
    <row r="81" spans="1:7" ht="13.5">
      <c r="A81" s="2" t="s">
        <v>158</v>
      </c>
      <c r="B81" s="22">
        <v>4091043</v>
      </c>
      <c r="C81" s="22">
        <v>3640839</v>
      </c>
      <c r="D81" s="22">
        <v>3291509</v>
      </c>
      <c r="E81" s="22">
        <v>3457166</v>
      </c>
      <c r="F81" s="22">
        <v>3657660</v>
      </c>
      <c r="G81" s="22">
        <v>3600101</v>
      </c>
    </row>
    <row r="82" spans="1:7" ht="13.5">
      <c r="A82" s="6" t="s">
        <v>160</v>
      </c>
      <c r="B82" s="22">
        <v>4091043</v>
      </c>
      <c r="C82" s="22">
        <v>3640839</v>
      </c>
      <c r="D82" s="22">
        <v>3291509</v>
      </c>
      <c r="E82" s="22">
        <v>3457166</v>
      </c>
      <c r="F82" s="22">
        <v>3657660</v>
      </c>
      <c r="G82" s="22">
        <v>3600101</v>
      </c>
    </row>
    <row r="83" spans="1:7" ht="14.25" thickBot="1">
      <c r="A83" s="7" t="s">
        <v>161</v>
      </c>
      <c r="B83" s="22">
        <v>6181501</v>
      </c>
      <c r="C83" s="22">
        <v>5100786</v>
      </c>
      <c r="D83" s="22">
        <v>4440263</v>
      </c>
      <c r="E83" s="22">
        <v>4399916</v>
      </c>
      <c r="F83" s="22">
        <v>4501448</v>
      </c>
      <c r="G83" s="22">
        <v>4864279</v>
      </c>
    </row>
    <row r="84" spans="1:7" ht="14.25" thickTop="1">
      <c r="A84" s="8"/>
      <c r="B84" s="24"/>
      <c r="C84" s="24"/>
      <c r="D84" s="24"/>
      <c r="E84" s="24"/>
      <c r="F84" s="24"/>
      <c r="G84" s="24"/>
    </row>
    <row r="86" ht="13.5">
      <c r="A86" s="20" t="s">
        <v>166</v>
      </c>
    </row>
    <row r="87" ht="13.5">
      <c r="A87" s="20" t="s">
        <v>167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2014-07-14T00:40:41Z</dcterms:created>
  <dcterms:modified xsi:type="dcterms:W3CDTF">2014-07-14T00:40:53Z</dcterms:modified>
  <cp:category/>
  <cp:version/>
  <cp:contentType/>
  <cp:contentStatus/>
</cp:coreProperties>
</file>