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20100" windowHeight="1327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</sheets>
  <definedNames/>
  <calcPr fullCalcOnLoad="1"/>
</workbook>
</file>

<file path=xl/sharedStrings.xml><?xml version="1.0" encoding="utf-8"?>
<sst xmlns="http://schemas.openxmlformats.org/spreadsheetml/2006/main" count="614" uniqueCount="240">
  <si>
    <t>資本剰余金</t>
  </si>
  <si>
    <t>株主資本</t>
  </si>
  <si>
    <t>為替換算調整勘定</t>
  </si>
  <si>
    <t>評価・換算差額等</t>
  </si>
  <si>
    <t>連結・貸借対照表</t>
  </si>
  <si>
    <t>累積四半期</t>
  </si>
  <si>
    <t>2013/03/01</t>
  </si>
  <si>
    <t>減価償却費</t>
  </si>
  <si>
    <t>のれん償却額</t>
  </si>
  <si>
    <t>賞与引当金の増減額（△は減少）</t>
  </si>
  <si>
    <t>受取利息及び受取配当金</t>
  </si>
  <si>
    <t>有形固定資産売却益</t>
  </si>
  <si>
    <t>有形固定資産売却損</t>
  </si>
  <si>
    <t>有形固定資産除却損</t>
  </si>
  <si>
    <t>売上債権の増減額（△は増加）</t>
  </si>
  <si>
    <t>たな卸資産の増減額（△は増加）</t>
  </si>
  <si>
    <t>仕入債務の増減額（△は減少）</t>
  </si>
  <si>
    <t>その他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</si>
  <si>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</si>
  <si>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</si>
  <si>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</si>
  <si>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</si>
  <si>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</si>
  <si>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有形固定資産の取得による支出</t>
  </si>
  <si>
    <t>有形固定資産の売却による収入</t>
  </si>
  <si>
    <t>無形固定資産の取得による支出</t>
  </si>
  <si>
    <t>店舗撤退による収入</t>
  </si>
  <si>
    <t>連結の範囲の変更を伴う子会社株式の取得による収入</t>
  </si>
  <si>
    <t>差入保証金の回収による収入</t>
  </si>
  <si>
    <t>差入保証金の差入による支出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</si>
  <si>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</si>
  <si>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</si>
  <si>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</si>
  <si>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</si>
  <si>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リース債務の返済による支出</t>
  </si>
  <si>
    <t>株式の発行による収入</t>
  </si>
  <si>
    <t>株式の発行による支出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</si>
  <si>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</si>
  <si>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</si>
  <si>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</si>
  <si>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</si>
  <si>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</si>
  <si>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</si>
  <si>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協賛金収入</t>
  </si>
  <si>
    <t>為替差益</t>
  </si>
  <si>
    <t>その他</t>
  </si>
  <si>
    <t>固定資産売却益</t>
  </si>
  <si>
    <t>特別利益</t>
  </si>
  <si>
    <t>固定資産除却損</t>
  </si>
  <si>
    <t>少数株主損益調整前四半期純利益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</si>
  <si>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</si>
  <si>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</si>
  <si>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</si>
  <si>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</si>
  <si>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</si>
  <si>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</si>
  <si>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</si>
  <si>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</si>
  <si>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2013/05/30</t>
  </si>
  <si>
    <t>通期</t>
  </si>
  <si>
    <t>2013/02/28</t>
  </si>
  <si>
    <t>2012/02/29</t>
  </si>
  <si>
    <t>2012/05/31</t>
  </si>
  <si>
    <t>2011/02/28</t>
  </si>
  <si>
    <t>2011/05/27</t>
  </si>
  <si>
    <t>2010/02/28</t>
  </si>
  <si>
    <t>2010/05/28</t>
  </si>
  <si>
    <t>2009/02/28</t>
  </si>
  <si>
    <t>現金及び預金</t>
  </si>
  <si>
    <t>千円</t>
  </si>
  <si>
    <t>売掛金</t>
  </si>
  <si>
    <t>売掛金</t>
  </si>
  <si>
    <t>有価証券</t>
  </si>
  <si>
    <t>有価証券</t>
  </si>
  <si>
    <t>商品及び製品</t>
  </si>
  <si>
    <t>原材料</t>
  </si>
  <si>
    <t>貯蔵品</t>
  </si>
  <si>
    <t>原材料及び貯蔵品</t>
  </si>
  <si>
    <t>前払費用</t>
  </si>
  <si>
    <t>繰延税金資産</t>
  </si>
  <si>
    <t>短期貸付金</t>
  </si>
  <si>
    <t>未収入金</t>
  </si>
  <si>
    <t>その他</t>
  </si>
  <si>
    <t>貸倒引当金</t>
  </si>
  <si>
    <t>流動資産</t>
  </si>
  <si>
    <t>建物（純額）</t>
  </si>
  <si>
    <t>構築物（純額）</t>
  </si>
  <si>
    <t>車両運搬具（純額）</t>
  </si>
  <si>
    <t>工具、器具及び備品（純額）</t>
  </si>
  <si>
    <t>土地</t>
  </si>
  <si>
    <t>リース資産</t>
  </si>
  <si>
    <t>建設仮勘定</t>
  </si>
  <si>
    <t>その他（純額）</t>
  </si>
  <si>
    <t>有形固定資産</t>
  </si>
  <si>
    <t>有形固定資産</t>
  </si>
  <si>
    <t>商標権</t>
  </si>
  <si>
    <t>ソフトウエア</t>
  </si>
  <si>
    <t>無形固定資産</t>
  </si>
  <si>
    <t>無形固定資産</t>
  </si>
  <si>
    <t>投資有価証券</t>
  </si>
  <si>
    <t>関係会社株式</t>
  </si>
  <si>
    <t>従業員に対する長期貸付金</t>
  </si>
  <si>
    <t>長期貸付金</t>
  </si>
  <si>
    <t>長期前払費用</t>
  </si>
  <si>
    <t>差入保証金</t>
  </si>
  <si>
    <t>保険積立金</t>
  </si>
  <si>
    <t>投資その他の資産</t>
  </si>
  <si>
    <t>固定資産</t>
  </si>
  <si>
    <t>繰延資産</t>
  </si>
  <si>
    <t>資産</t>
  </si>
  <si>
    <t>資産</t>
  </si>
  <si>
    <t>買掛金</t>
  </si>
  <si>
    <t>買掛金</t>
  </si>
  <si>
    <t>短期借入金</t>
  </si>
  <si>
    <t>1年内返済予定の長期借入金</t>
  </si>
  <si>
    <t>リース債務</t>
  </si>
  <si>
    <t>未払金</t>
  </si>
  <si>
    <t>未払費用</t>
  </si>
  <si>
    <t>未払法人税等</t>
  </si>
  <si>
    <t>預り金</t>
  </si>
  <si>
    <t>預り金</t>
  </si>
  <si>
    <t>賞与引当金</t>
  </si>
  <si>
    <t>資産除去債務</t>
  </si>
  <si>
    <t>その他</t>
  </si>
  <si>
    <t>流動負債</t>
  </si>
  <si>
    <t>社債</t>
  </si>
  <si>
    <t>長期借入金</t>
  </si>
  <si>
    <t>長期借入金</t>
  </si>
  <si>
    <t>リース債務</t>
  </si>
  <si>
    <t>長期未払金</t>
  </si>
  <si>
    <t>資産除去債務</t>
  </si>
  <si>
    <t>長期預り保証金</t>
  </si>
  <si>
    <t>固定負債</t>
  </si>
  <si>
    <t>負債</t>
  </si>
  <si>
    <t>負債</t>
  </si>
  <si>
    <t>資本金</t>
  </si>
  <si>
    <t>資本準備金</t>
  </si>
  <si>
    <t>資本剰余金</t>
  </si>
  <si>
    <t>繰越利益剰余金</t>
  </si>
  <si>
    <t>利益剰余金</t>
  </si>
  <si>
    <t>自己株式</t>
  </si>
  <si>
    <t>株主資本</t>
  </si>
  <si>
    <t>純資産</t>
  </si>
  <si>
    <t>純資産</t>
  </si>
  <si>
    <t>負債純資産</t>
  </si>
  <si>
    <t>証券コード</t>
  </si>
  <si>
    <t>企業名</t>
  </si>
  <si>
    <t>株式会社ジェイグループホールディングス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</si>
  <si>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</si>
  <si>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</si>
  <si>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</si>
  <si>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2012/03/01</t>
  </si>
  <si>
    <t>2011/03/01</t>
  </si>
  <si>
    <t>2010/03/01</t>
  </si>
  <si>
    <t>2009/03/01</t>
  </si>
  <si>
    <t>2008/03/01</t>
  </si>
  <si>
    <t>飲食売上</t>
  </si>
  <si>
    <t>経営指導料</t>
  </si>
  <si>
    <t>賃貸収入</t>
  </si>
  <si>
    <t>売上高</t>
  </si>
  <si>
    <t>飲食原価</t>
  </si>
  <si>
    <t>期首原材料たな卸高</t>
  </si>
  <si>
    <t>当期原材料仕入高</t>
  </si>
  <si>
    <t>合計</t>
  </si>
  <si>
    <t>会社分割による原材料減少高</t>
  </si>
  <si>
    <t>期末原材料たな卸高</t>
  </si>
  <si>
    <t>賃貸原価</t>
  </si>
  <si>
    <t>売上原価</t>
  </si>
  <si>
    <t>売上総利益</t>
  </si>
  <si>
    <t>販売費・一般管理費</t>
  </si>
  <si>
    <t>営業利益</t>
  </si>
  <si>
    <t>協賛金収入</t>
  </si>
  <si>
    <t>設備賃貸料</t>
  </si>
  <si>
    <t>受取利息</t>
  </si>
  <si>
    <t>保険金収入</t>
  </si>
  <si>
    <t>提携料収入</t>
  </si>
  <si>
    <t>業務受託料</t>
  </si>
  <si>
    <t>営業外収益</t>
  </si>
  <si>
    <t>支払利息</t>
  </si>
  <si>
    <t>賃貸費用</t>
  </si>
  <si>
    <t>提携料原価</t>
  </si>
  <si>
    <t>営業外費用</t>
  </si>
  <si>
    <t>経常利益</t>
  </si>
  <si>
    <t>固定資産売却益</t>
  </si>
  <si>
    <t>貸倒引当金戻入額</t>
  </si>
  <si>
    <t>解約返戻金</t>
  </si>
  <si>
    <t>解約返戻金</t>
  </si>
  <si>
    <t>受取立退料</t>
  </si>
  <si>
    <t>差入保証金受贈益</t>
  </si>
  <si>
    <t>特別利益</t>
  </si>
  <si>
    <t>固定資産売却損</t>
  </si>
  <si>
    <t>固定資産除却損</t>
  </si>
  <si>
    <t>店舗閉鎖損失</t>
  </si>
  <si>
    <t>減損損失</t>
  </si>
  <si>
    <t>ゴルフ会員権評価損</t>
  </si>
  <si>
    <t>関係会社株式評価損</t>
  </si>
  <si>
    <t>貸倒引当金繰入額</t>
  </si>
  <si>
    <t>資産除去債務会計基準の適用に伴う影響額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</si>
  <si>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</si>
  <si>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</si>
  <si>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</si>
  <si>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</si>
  <si>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</si>
  <si>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</si>
  <si>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</si>
  <si>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2014/01/14</t>
  </si>
  <si>
    <t>四半期</t>
  </si>
  <si>
    <t>2013/11/30</t>
  </si>
  <si>
    <t>2013/10/15</t>
  </si>
  <si>
    <t>2013/08/31</t>
  </si>
  <si>
    <t>2013/07/12</t>
  </si>
  <si>
    <t>2013/05/31</t>
  </si>
  <si>
    <t>2013/01/15</t>
  </si>
  <si>
    <t>2012/11/30</t>
  </si>
  <si>
    <t>2012/10/12</t>
  </si>
  <si>
    <t>2012/08/31</t>
  </si>
  <si>
    <t>2012/07/13</t>
  </si>
  <si>
    <t>2012/01/12</t>
  </si>
  <si>
    <t>2011/11/30</t>
  </si>
  <si>
    <t>2011/10/12</t>
  </si>
  <si>
    <t>2011/08/31</t>
  </si>
  <si>
    <t>2011/07/12</t>
  </si>
  <si>
    <t>2011/05/31</t>
  </si>
  <si>
    <t>2011/01/14</t>
  </si>
  <si>
    <t>2010/11/30</t>
  </si>
  <si>
    <t>2010/10/15</t>
  </si>
  <si>
    <t>2010/08/31</t>
  </si>
  <si>
    <t>2010/07/09</t>
  </si>
  <si>
    <t>2010/05/31</t>
  </si>
  <si>
    <t>2010/01/08</t>
  </si>
  <si>
    <t>2009/11/30</t>
  </si>
  <si>
    <t>2009/10/13</t>
  </si>
  <si>
    <t>2009/08/31</t>
  </si>
  <si>
    <t>2009/07/15</t>
  </si>
  <si>
    <t>2009/05/31</t>
  </si>
  <si>
    <t>建物及び構築物（純額）</t>
  </si>
  <si>
    <t>土地</t>
  </si>
  <si>
    <t>差入保証金</t>
  </si>
  <si>
    <t>1年内償還予定の社債</t>
  </si>
  <si>
    <t>未払消費税等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</si>
</sst>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9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Ｐゴシック"/>
      <family val="3"/>
    </font>
    <font>
      <sz val="9"/>
      <color indexed="23"/>
      <name val="ＭＳ Ｐゴシック"/>
      <family val="3"/>
    </font>
    <font>
      <sz val="9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5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2:U47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145</v>
      </c>
      <c r="B2" s="14">
        <v>3063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51</v>
      </c>
      <c r="B4" s="15" t="str">
        <f>HYPERLINK("http://www.kabupro.jp/mark/20140114/S1000XAI.htm","四半期報告書")</f>
        <v>四半期報告書</v>
      </c>
      <c r="C4" s="15" t="str">
        <f>HYPERLINK("http://www.kabupro.jp/mark/20131015/S1000770.htm","四半期報告書")</f>
        <v>四半期報告書</v>
      </c>
      <c r="D4" s="15" t="str">
        <f>HYPERLINK("http://www.kabupro.jp/mark/20130712/S000E0IG.htm","四半期報告書")</f>
        <v>四半期報告書</v>
      </c>
      <c r="E4" s="15" t="str">
        <f>HYPERLINK("http://www.kabupro.jp/mark/20130530/S000DHME.htm","有価証券報告書")</f>
        <v>有価証券報告書</v>
      </c>
      <c r="F4" s="15" t="str">
        <f>HYPERLINK("http://www.kabupro.jp/mark/20140114/S1000XAI.htm","四半期報告書")</f>
        <v>四半期報告書</v>
      </c>
      <c r="G4" s="15" t="str">
        <f>HYPERLINK("http://www.kabupro.jp/mark/20131015/S1000770.htm","四半期報告書")</f>
        <v>四半期報告書</v>
      </c>
      <c r="H4" s="15" t="str">
        <f>HYPERLINK("http://www.kabupro.jp/mark/20130712/S000E0IG.htm","四半期報告書")</f>
        <v>四半期報告書</v>
      </c>
      <c r="I4" s="15" t="str">
        <f>HYPERLINK("http://www.kabupro.jp/mark/20130530/S000DHME.htm","有価証券報告書")</f>
        <v>有価証券報告書</v>
      </c>
      <c r="J4" s="15" t="str">
        <f>HYPERLINK("http://www.kabupro.jp/mark/20130115/S000CMN3.htm","四半期報告書")</f>
        <v>四半期報告書</v>
      </c>
      <c r="K4" s="15" t="str">
        <f>HYPERLINK("http://www.kabupro.jp/mark/20121012/S000C20N.htm","四半期報告書")</f>
        <v>四半期報告書</v>
      </c>
      <c r="L4" s="15" t="str">
        <f>HYPERLINK("http://www.kabupro.jp/mark/20120713/S000BGZX.htm","四半期報告書")</f>
        <v>四半期報告書</v>
      </c>
      <c r="M4" s="15" t="str">
        <f>HYPERLINK("http://www.kabupro.jp/mark/20120531/S000AY7P.htm","有価証券報告書")</f>
        <v>有価証券報告書</v>
      </c>
      <c r="N4" s="15" t="str">
        <f>HYPERLINK("http://www.kabupro.jp/mark/20120112/S000A29I.htm","四半期報告書")</f>
        <v>四半期報告書</v>
      </c>
      <c r="O4" s="15" t="str">
        <f>HYPERLINK("http://www.kabupro.jp/mark/20111012/S0009HNM.htm","四半期報告書")</f>
        <v>四半期報告書</v>
      </c>
      <c r="P4" s="15" t="str">
        <f>HYPERLINK("http://www.kabupro.jp/mark/20110712/S0008W9C.htm","四半期報告書")</f>
        <v>四半期報告書</v>
      </c>
      <c r="Q4" s="15" t="str">
        <f>HYPERLINK("http://www.kabupro.jp/mark/20110527/S0008DAQ.htm","有価証券報告書")</f>
        <v>有価証券報告書</v>
      </c>
      <c r="R4" s="15" t="str">
        <f>HYPERLINK("http://www.kabupro.jp/mark/20110114/S0007JVN.htm","四半期報告書")</f>
        <v>四半期報告書</v>
      </c>
      <c r="S4" s="15" t="str">
        <f>HYPERLINK("http://www.kabupro.jp/mark/20101015/S0006YAB.htm","四半期報告書")</f>
        <v>四半期報告書</v>
      </c>
      <c r="T4" s="15" t="str">
        <f>HYPERLINK("http://www.kabupro.jp/mark/20100709/S0006BSI.htm","四半期報告書")</f>
        <v>四半期報告書</v>
      </c>
      <c r="U4" s="15" t="str">
        <f>HYPERLINK("http://www.kabupro.jp/mark/20100528/S0005SQT.htm","有価証券報告書")</f>
        <v>有価証券報告書</v>
      </c>
    </row>
    <row r="5" spans="1:21" ht="12" thickBot="1">
      <c r="A5" s="11" t="s">
        <v>52</v>
      </c>
      <c r="B5" s="1" t="s">
        <v>205</v>
      </c>
      <c r="C5" s="1" t="s">
        <v>208</v>
      </c>
      <c r="D5" s="1" t="s">
        <v>210</v>
      </c>
      <c r="E5" s="1" t="s">
        <v>58</v>
      </c>
      <c r="F5" s="1" t="s">
        <v>205</v>
      </c>
      <c r="G5" s="1" t="s">
        <v>208</v>
      </c>
      <c r="H5" s="1" t="s">
        <v>210</v>
      </c>
      <c r="I5" s="1" t="s">
        <v>58</v>
      </c>
      <c r="J5" s="1" t="s">
        <v>212</v>
      </c>
      <c r="K5" s="1" t="s">
        <v>214</v>
      </c>
      <c r="L5" s="1" t="s">
        <v>216</v>
      </c>
      <c r="M5" s="1" t="s">
        <v>62</v>
      </c>
      <c r="N5" s="1" t="s">
        <v>217</v>
      </c>
      <c r="O5" s="1" t="s">
        <v>219</v>
      </c>
      <c r="P5" s="1" t="s">
        <v>221</v>
      </c>
      <c r="Q5" s="1" t="s">
        <v>64</v>
      </c>
      <c r="R5" s="1" t="s">
        <v>223</v>
      </c>
      <c r="S5" s="1" t="s">
        <v>225</v>
      </c>
      <c r="T5" s="1" t="s">
        <v>227</v>
      </c>
      <c r="U5" s="1" t="s">
        <v>66</v>
      </c>
    </row>
    <row r="6" spans="1:21" ht="12.75" thickBot="1" thickTop="1">
      <c r="A6" s="10" t="s">
        <v>53</v>
      </c>
      <c r="B6" s="18" t="s">
        <v>50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54</v>
      </c>
      <c r="B7" s="14" t="s">
        <v>5</v>
      </c>
      <c r="C7" s="14" t="s">
        <v>5</v>
      </c>
      <c r="D7" s="14" t="s">
        <v>5</v>
      </c>
      <c r="E7" s="16" t="s">
        <v>59</v>
      </c>
      <c r="F7" s="14" t="s">
        <v>5</v>
      </c>
      <c r="G7" s="14" t="s">
        <v>5</v>
      </c>
      <c r="H7" s="14" t="s">
        <v>5</v>
      </c>
      <c r="I7" s="16" t="s">
        <v>59</v>
      </c>
      <c r="J7" s="14" t="s">
        <v>5</v>
      </c>
      <c r="K7" s="14" t="s">
        <v>5</v>
      </c>
      <c r="L7" s="14" t="s">
        <v>5</v>
      </c>
      <c r="M7" s="16" t="s">
        <v>59</v>
      </c>
      <c r="N7" s="14" t="s">
        <v>5</v>
      </c>
      <c r="O7" s="14" t="s">
        <v>5</v>
      </c>
      <c r="P7" s="14" t="s">
        <v>5</v>
      </c>
      <c r="Q7" s="16" t="s">
        <v>59</v>
      </c>
      <c r="R7" s="14" t="s">
        <v>5</v>
      </c>
      <c r="S7" s="14" t="s">
        <v>5</v>
      </c>
      <c r="T7" s="14" t="s">
        <v>5</v>
      </c>
      <c r="U7" s="16" t="s">
        <v>59</v>
      </c>
    </row>
    <row r="8" spans="1:21" ht="11.25">
      <c r="A8" s="13" t="s">
        <v>55</v>
      </c>
      <c r="B8" s="1" t="s">
        <v>6</v>
      </c>
      <c r="C8" s="1" t="s">
        <v>6</v>
      </c>
      <c r="D8" s="1" t="s">
        <v>6</v>
      </c>
      <c r="E8" s="17" t="s">
        <v>151</v>
      </c>
      <c r="F8" s="1" t="s">
        <v>151</v>
      </c>
      <c r="G8" s="1" t="s">
        <v>151</v>
      </c>
      <c r="H8" s="1" t="s">
        <v>151</v>
      </c>
      <c r="I8" s="17" t="s">
        <v>152</v>
      </c>
      <c r="J8" s="1" t="s">
        <v>152</v>
      </c>
      <c r="K8" s="1" t="s">
        <v>152</v>
      </c>
      <c r="L8" s="1" t="s">
        <v>152</v>
      </c>
      <c r="M8" s="17" t="s">
        <v>153</v>
      </c>
      <c r="N8" s="1" t="s">
        <v>153</v>
      </c>
      <c r="O8" s="1" t="s">
        <v>153</v>
      </c>
      <c r="P8" s="1" t="s">
        <v>153</v>
      </c>
      <c r="Q8" s="17" t="s">
        <v>154</v>
      </c>
      <c r="R8" s="1" t="s">
        <v>154</v>
      </c>
      <c r="S8" s="1" t="s">
        <v>154</v>
      </c>
      <c r="T8" s="1" t="s">
        <v>154</v>
      </c>
      <c r="U8" s="17" t="s">
        <v>155</v>
      </c>
    </row>
    <row r="9" spans="1:21" ht="11.25">
      <c r="A9" s="13" t="s">
        <v>56</v>
      </c>
      <c r="B9" s="1" t="s">
        <v>207</v>
      </c>
      <c r="C9" s="1" t="s">
        <v>209</v>
      </c>
      <c r="D9" s="1" t="s">
        <v>211</v>
      </c>
      <c r="E9" s="17" t="s">
        <v>60</v>
      </c>
      <c r="F9" s="1" t="s">
        <v>213</v>
      </c>
      <c r="G9" s="1" t="s">
        <v>215</v>
      </c>
      <c r="H9" s="1" t="s">
        <v>62</v>
      </c>
      <c r="I9" s="17" t="s">
        <v>61</v>
      </c>
      <c r="J9" s="1" t="s">
        <v>218</v>
      </c>
      <c r="K9" s="1" t="s">
        <v>220</v>
      </c>
      <c r="L9" s="1" t="s">
        <v>222</v>
      </c>
      <c r="M9" s="17" t="s">
        <v>63</v>
      </c>
      <c r="N9" s="1" t="s">
        <v>224</v>
      </c>
      <c r="O9" s="1" t="s">
        <v>226</v>
      </c>
      <c r="P9" s="1" t="s">
        <v>228</v>
      </c>
      <c r="Q9" s="17" t="s">
        <v>65</v>
      </c>
      <c r="R9" s="1" t="s">
        <v>230</v>
      </c>
      <c r="S9" s="1" t="s">
        <v>232</v>
      </c>
      <c r="T9" s="1" t="s">
        <v>234</v>
      </c>
      <c r="U9" s="17" t="s">
        <v>67</v>
      </c>
    </row>
    <row r="10" spans="1:21" ht="12" thickBot="1">
      <c r="A10" s="13" t="s">
        <v>57</v>
      </c>
      <c r="B10" s="1" t="s">
        <v>69</v>
      </c>
      <c r="C10" s="1" t="s">
        <v>69</v>
      </c>
      <c r="D10" s="1" t="s">
        <v>69</v>
      </c>
      <c r="E10" s="17" t="s">
        <v>69</v>
      </c>
      <c r="F10" s="1" t="s">
        <v>69</v>
      </c>
      <c r="G10" s="1" t="s">
        <v>69</v>
      </c>
      <c r="H10" s="1" t="s">
        <v>69</v>
      </c>
      <c r="I10" s="17" t="s">
        <v>69</v>
      </c>
      <c r="J10" s="1" t="s">
        <v>69</v>
      </c>
      <c r="K10" s="1" t="s">
        <v>69</v>
      </c>
      <c r="L10" s="1" t="s">
        <v>69</v>
      </c>
      <c r="M10" s="17" t="s">
        <v>69</v>
      </c>
      <c r="N10" s="1" t="s">
        <v>69</v>
      </c>
      <c r="O10" s="1" t="s">
        <v>69</v>
      </c>
      <c r="P10" s="1" t="s">
        <v>69</v>
      </c>
      <c r="Q10" s="17" t="s">
        <v>69</v>
      </c>
      <c r="R10" s="1" t="s">
        <v>69</v>
      </c>
      <c r="S10" s="1" t="s">
        <v>69</v>
      </c>
      <c r="T10" s="1" t="s">
        <v>69</v>
      </c>
      <c r="U10" s="17" t="s">
        <v>69</v>
      </c>
    </row>
    <row r="11" spans="1:21" ht="12" thickTop="1">
      <c r="A11" s="30" t="s">
        <v>159</v>
      </c>
      <c r="B11" s="27">
        <v>8392550</v>
      </c>
      <c r="C11" s="27">
        <v>5532491</v>
      </c>
      <c r="D11" s="27">
        <v>2758922</v>
      </c>
      <c r="E11" s="21">
        <v>9966236</v>
      </c>
      <c r="F11" s="27">
        <v>7269818</v>
      </c>
      <c r="G11" s="27">
        <v>4788382</v>
      </c>
      <c r="H11" s="27">
        <v>2413076</v>
      </c>
      <c r="I11" s="21">
        <v>9514434</v>
      </c>
      <c r="J11" s="27">
        <v>7003155</v>
      </c>
      <c r="K11" s="27">
        <v>4625869</v>
      </c>
      <c r="L11" s="27">
        <v>2167954</v>
      </c>
      <c r="M11" s="21">
        <v>9481417</v>
      </c>
      <c r="N11" s="27">
        <v>7068509</v>
      </c>
      <c r="O11" s="27">
        <v>4728556</v>
      </c>
      <c r="P11" s="27">
        <v>2325396</v>
      </c>
      <c r="Q11" s="21">
        <v>9088864</v>
      </c>
      <c r="R11" s="27">
        <v>6817580</v>
      </c>
      <c r="S11" s="27">
        <v>4634574</v>
      </c>
      <c r="T11" s="27">
        <v>2337979</v>
      </c>
      <c r="U11" s="21">
        <v>9564428</v>
      </c>
    </row>
    <row r="12" spans="1:21" ht="11.25">
      <c r="A12" s="7" t="s">
        <v>167</v>
      </c>
      <c r="B12" s="28">
        <v>2573702</v>
      </c>
      <c r="C12" s="28">
        <v>1698003</v>
      </c>
      <c r="D12" s="28">
        <v>848545</v>
      </c>
      <c r="E12" s="22">
        <v>3052393</v>
      </c>
      <c r="F12" s="28">
        <v>2196245</v>
      </c>
      <c r="G12" s="28">
        <v>1430690</v>
      </c>
      <c r="H12" s="28">
        <v>717516</v>
      </c>
      <c r="I12" s="22">
        <v>2862566</v>
      </c>
      <c r="J12" s="28">
        <v>2110412</v>
      </c>
      <c r="K12" s="28">
        <v>1372144</v>
      </c>
      <c r="L12" s="28">
        <v>650772</v>
      </c>
      <c r="M12" s="22">
        <v>2927929</v>
      </c>
      <c r="N12" s="28">
        <v>2187155</v>
      </c>
      <c r="O12" s="28">
        <v>1445651</v>
      </c>
      <c r="P12" s="28">
        <v>694686</v>
      </c>
      <c r="Q12" s="22">
        <v>2692314</v>
      </c>
      <c r="R12" s="28">
        <v>2022846</v>
      </c>
      <c r="S12" s="28">
        <v>1357671</v>
      </c>
      <c r="T12" s="28">
        <v>670736</v>
      </c>
      <c r="U12" s="22">
        <v>2762698</v>
      </c>
    </row>
    <row r="13" spans="1:21" ht="11.25">
      <c r="A13" s="7" t="s">
        <v>168</v>
      </c>
      <c r="B13" s="28">
        <v>5818848</v>
      </c>
      <c r="C13" s="28">
        <v>3834488</v>
      </c>
      <c r="D13" s="28">
        <v>1910376</v>
      </c>
      <c r="E13" s="22">
        <v>6913843</v>
      </c>
      <c r="F13" s="28">
        <v>5073572</v>
      </c>
      <c r="G13" s="28">
        <v>3357692</v>
      </c>
      <c r="H13" s="28">
        <v>1695559</v>
      </c>
      <c r="I13" s="22">
        <v>6651867</v>
      </c>
      <c r="J13" s="28">
        <v>4892743</v>
      </c>
      <c r="K13" s="28">
        <v>3253725</v>
      </c>
      <c r="L13" s="28">
        <v>1517181</v>
      </c>
      <c r="M13" s="22">
        <v>6553488</v>
      </c>
      <c r="N13" s="28">
        <v>4881353</v>
      </c>
      <c r="O13" s="28">
        <v>3282904</v>
      </c>
      <c r="P13" s="28">
        <v>1630710</v>
      </c>
      <c r="Q13" s="22">
        <v>6396549</v>
      </c>
      <c r="R13" s="28">
        <v>4794733</v>
      </c>
      <c r="S13" s="28">
        <v>3276902</v>
      </c>
      <c r="T13" s="28">
        <v>1667242</v>
      </c>
      <c r="U13" s="22">
        <v>6801730</v>
      </c>
    </row>
    <row r="14" spans="1:21" ht="11.25">
      <c r="A14" s="7" t="s">
        <v>169</v>
      </c>
      <c r="B14" s="28">
        <v>5939940</v>
      </c>
      <c r="C14" s="28">
        <v>3874230</v>
      </c>
      <c r="D14" s="28">
        <v>1924031</v>
      </c>
      <c r="E14" s="22">
        <v>6845366</v>
      </c>
      <c r="F14" s="28">
        <v>5094061</v>
      </c>
      <c r="G14" s="28">
        <v>3315859</v>
      </c>
      <c r="H14" s="28">
        <v>1661869</v>
      </c>
      <c r="I14" s="22">
        <v>6432353</v>
      </c>
      <c r="J14" s="28">
        <v>4812675</v>
      </c>
      <c r="K14" s="28">
        <v>3199135</v>
      </c>
      <c r="L14" s="28">
        <v>1549231</v>
      </c>
      <c r="M14" s="22">
        <v>6513044</v>
      </c>
      <c r="N14" s="28">
        <v>4899640</v>
      </c>
      <c r="O14" s="28">
        <v>3262056</v>
      </c>
      <c r="P14" s="28">
        <v>1630058</v>
      </c>
      <c r="Q14" s="22">
        <v>6294080</v>
      </c>
      <c r="R14" s="28">
        <v>4773948</v>
      </c>
      <c r="S14" s="28">
        <v>3201902</v>
      </c>
      <c r="T14" s="28">
        <v>1634284</v>
      </c>
      <c r="U14" s="22">
        <v>6701712</v>
      </c>
    </row>
    <row r="15" spans="1:21" ht="12" thickBot="1">
      <c r="A15" s="25" t="s">
        <v>170</v>
      </c>
      <c r="B15" s="29">
        <v>-121092</v>
      </c>
      <c r="C15" s="29">
        <v>-39741</v>
      </c>
      <c r="D15" s="29">
        <v>-13654</v>
      </c>
      <c r="E15" s="23">
        <v>68477</v>
      </c>
      <c r="F15" s="29">
        <v>-20489</v>
      </c>
      <c r="G15" s="29">
        <v>41833</v>
      </c>
      <c r="H15" s="29">
        <v>33690</v>
      </c>
      <c r="I15" s="23">
        <v>219514</v>
      </c>
      <c r="J15" s="29">
        <v>80067</v>
      </c>
      <c r="K15" s="29">
        <v>54590</v>
      </c>
      <c r="L15" s="29">
        <v>-32049</v>
      </c>
      <c r="M15" s="23">
        <v>40443</v>
      </c>
      <c r="N15" s="29">
        <v>-18286</v>
      </c>
      <c r="O15" s="29">
        <v>20848</v>
      </c>
      <c r="P15" s="29">
        <v>651</v>
      </c>
      <c r="Q15" s="23">
        <v>102469</v>
      </c>
      <c r="R15" s="29">
        <v>20785</v>
      </c>
      <c r="S15" s="29">
        <v>75000</v>
      </c>
      <c r="T15" s="29">
        <v>32957</v>
      </c>
      <c r="U15" s="23">
        <v>100017</v>
      </c>
    </row>
    <row r="16" spans="1:21" ht="12" thickTop="1">
      <c r="A16" s="6" t="s">
        <v>173</v>
      </c>
      <c r="B16" s="28">
        <v>1340</v>
      </c>
      <c r="C16" s="28">
        <v>1020</v>
      </c>
      <c r="D16" s="28">
        <v>386</v>
      </c>
      <c r="E16" s="22"/>
      <c r="F16" s="28">
        <v>308</v>
      </c>
      <c r="G16" s="28">
        <v>415</v>
      </c>
      <c r="H16" s="28">
        <v>404</v>
      </c>
      <c r="I16" s="22"/>
      <c r="J16" s="28">
        <v>213</v>
      </c>
      <c r="K16" s="28">
        <v>150</v>
      </c>
      <c r="L16" s="28">
        <v>76</v>
      </c>
      <c r="M16" s="22"/>
      <c r="N16" s="28">
        <v>457</v>
      </c>
      <c r="O16" s="28">
        <v>395</v>
      </c>
      <c r="P16" s="28">
        <v>223</v>
      </c>
      <c r="Q16" s="22"/>
      <c r="R16" s="28">
        <v>616</v>
      </c>
      <c r="S16" s="28">
        <v>427</v>
      </c>
      <c r="T16" s="28">
        <v>216</v>
      </c>
      <c r="U16" s="22"/>
    </row>
    <row r="17" spans="1:21" ht="11.25">
      <c r="A17" s="6" t="s">
        <v>43</v>
      </c>
      <c r="B17" s="28">
        <v>69370</v>
      </c>
      <c r="C17" s="28">
        <v>47137</v>
      </c>
      <c r="D17" s="28">
        <v>15219</v>
      </c>
      <c r="E17" s="22">
        <v>33115</v>
      </c>
      <c r="F17" s="28">
        <v>29854</v>
      </c>
      <c r="G17" s="28">
        <v>10049</v>
      </c>
      <c r="H17" s="28">
        <v>5912</v>
      </c>
      <c r="I17" s="22">
        <v>90641</v>
      </c>
      <c r="J17" s="28">
        <v>86489</v>
      </c>
      <c r="K17" s="28">
        <v>77549</v>
      </c>
      <c r="L17" s="28">
        <v>71378</v>
      </c>
      <c r="M17" s="22">
        <v>27705</v>
      </c>
      <c r="N17" s="28">
        <v>25249</v>
      </c>
      <c r="O17" s="28">
        <v>20485</v>
      </c>
      <c r="P17" s="28">
        <v>13386</v>
      </c>
      <c r="Q17" s="22">
        <v>59176</v>
      </c>
      <c r="R17" s="28">
        <v>30573</v>
      </c>
      <c r="S17" s="28">
        <v>18043</v>
      </c>
      <c r="T17" s="28">
        <v>2115</v>
      </c>
      <c r="U17" s="22">
        <v>35476</v>
      </c>
    </row>
    <row r="18" spans="1:21" ht="11.25">
      <c r="A18" s="6" t="s">
        <v>172</v>
      </c>
      <c r="B18" s="28">
        <v>3227</v>
      </c>
      <c r="C18" s="28">
        <v>2011</v>
      </c>
      <c r="D18" s="28">
        <v>983</v>
      </c>
      <c r="E18" s="22">
        <v>4594</v>
      </c>
      <c r="F18" s="28">
        <v>3395</v>
      </c>
      <c r="G18" s="28">
        <v>2267</v>
      </c>
      <c r="H18" s="28">
        <v>1133</v>
      </c>
      <c r="I18" s="22">
        <v>12796</v>
      </c>
      <c r="J18" s="28">
        <v>10177</v>
      </c>
      <c r="K18" s="28">
        <v>6816</v>
      </c>
      <c r="L18" s="28">
        <v>3410</v>
      </c>
      <c r="M18" s="22">
        <v>13530</v>
      </c>
      <c r="N18" s="28">
        <v>10124</v>
      </c>
      <c r="O18" s="28">
        <v>6732</v>
      </c>
      <c r="P18" s="28">
        <v>3371</v>
      </c>
      <c r="Q18" s="22">
        <v>12073</v>
      </c>
      <c r="R18" s="28">
        <v>8696</v>
      </c>
      <c r="S18" s="28">
        <v>5320</v>
      </c>
      <c r="T18" s="28">
        <v>2525</v>
      </c>
      <c r="U18" s="22">
        <v>10149</v>
      </c>
    </row>
    <row r="19" spans="1:21" ht="11.25">
      <c r="A19" s="6" t="s">
        <v>44</v>
      </c>
      <c r="B19" s="28">
        <v>15274</v>
      </c>
      <c r="C19" s="28">
        <v>16537</v>
      </c>
      <c r="D19" s="28">
        <v>9751</v>
      </c>
      <c r="E19" s="22">
        <v>14168</v>
      </c>
      <c r="F19" s="28"/>
      <c r="G19" s="28">
        <v>3398</v>
      </c>
      <c r="H19" s="28">
        <v>9369</v>
      </c>
      <c r="I19" s="22"/>
      <c r="J19" s="28"/>
      <c r="K19" s="28"/>
      <c r="L19" s="28">
        <v>1093</v>
      </c>
      <c r="M19" s="22"/>
      <c r="N19" s="28"/>
      <c r="O19" s="28"/>
      <c r="P19" s="28"/>
      <c r="Q19" s="22"/>
      <c r="R19" s="28"/>
      <c r="S19" s="28"/>
      <c r="T19" s="28"/>
      <c r="U19" s="22"/>
    </row>
    <row r="20" spans="1:21" ht="11.25">
      <c r="A20" s="6" t="s">
        <v>45</v>
      </c>
      <c r="B20" s="28">
        <v>13623</v>
      </c>
      <c r="C20" s="28">
        <v>12883</v>
      </c>
      <c r="D20" s="28">
        <v>5459</v>
      </c>
      <c r="E20" s="22">
        <v>25605</v>
      </c>
      <c r="F20" s="28">
        <v>19416</v>
      </c>
      <c r="G20" s="28">
        <v>9410</v>
      </c>
      <c r="H20" s="28">
        <v>6443</v>
      </c>
      <c r="I20" s="22">
        <v>27164</v>
      </c>
      <c r="J20" s="28">
        <v>22164</v>
      </c>
      <c r="K20" s="28">
        <v>19207</v>
      </c>
      <c r="L20" s="28">
        <v>7881</v>
      </c>
      <c r="M20" s="22">
        <v>14400</v>
      </c>
      <c r="N20" s="28">
        <v>9615</v>
      </c>
      <c r="O20" s="28">
        <v>7883</v>
      </c>
      <c r="P20" s="28">
        <v>5205</v>
      </c>
      <c r="Q20" s="22">
        <v>14091</v>
      </c>
      <c r="R20" s="28">
        <v>13932</v>
      </c>
      <c r="S20" s="28">
        <v>9547</v>
      </c>
      <c r="T20" s="28">
        <v>5183</v>
      </c>
      <c r="U20" s="22">
        <v>15732</v>
      </c>
    </row>
    <row r="21" spans="1:21" ht="11.25">
      <c r="A21" s="6" t="s">
        <v>177</v>
      </c>
      <c r="B21" s="28">
        <v>102835</v>
      </c>
      <c r="C21" s="28">
        <v>79591</v>
      </c>
      <c r="D21" s="28">
        <v>31801</v>
      </c>
      <c r="E21" s="22">
        <v>77484</v>
      </c>
      <c r="F21" s="28">
        <v>52975</v>
      </c>
      <c r="G21" s="28">
        <v>25541</v>
      </c>
      <c r="H21" s="28">
        <v>23263</v>
      </c>
      <c r="I21" s="22">
        <v>130603</v>
      </c>
      <c r="J21" s="28">
        <v>119044</v>
      </c>
      <c r="K21" s="28">
        <v>103722</v>
      </c>
      <c r="L21" s="28">
        <v>83840</v>
      </c>
      <c r="M21" s="22">
        <v>55637</v>
      </c>
      <c r="N21" s="28">
        <v>45446</v>
      </c>
      <c r="O21" s="28">
        <v>35497</v>
      </c>
      <c r="P21" s="28">
        <v>22187</v>
      </c>
      <c r="Q21" s="22">
        <v>85341</v>
      </c>
      <c r="R21" s="28">
        <v>53819</v>
      </c>
      <c r="S21" s="28">
        <v>33338</v>
      </c>
      <c r="T21" s="28">
        <v>10040</v>
      </c>
      <c r="U21" s="22">
        <v>71983</v>
      </c>
    </row>
    <row r="22" spans="1:21" ht="11.25">
      <c r="A22" s="6" t="s">
        <v>178</v>
      </c>
      <c r="B22" s="28">
        <v>47962</v>
      </c>
      <c r="C22" s="28">
        <v>31429</v>
      </c>
      <c r="D22" s="28">
        <v>16370</v>
      </c>
      <c r="E22" s="22">
        <v>60970</v>
      </c>
      <c r="F22" s="28">
        <v>43753</v>
      </c>
      <c r="G22" s="28">
        <v>28817</v>
      </c>
      <c r="H22" s="28">
        <v>14118</v>
      </c>
      <c r="I22" s="22">
        <v>59281</v>
      </c>
      <c r="J22" s="28">
        <v>44885</v>
      </c>
      <c r="K22" s="28">
        <v>31145</v>
      </c>
      <c r="L22" s="28">
        <v>16335</v>
      </c>
      <c r="M22" s="22">
        <v>62697</v>
      </c>
      <c r="N22" s="28">
        <v>46616</v>
      </c>
      <c r="O22" s="28">
        <v>30607</v>
      </c>
      <c r="P22" s="28">
        <v>16395</v>
      </c>
      <c r="Q22" s="22">
        <v>67242</v>
      </c>
      <c r="R22" s="28">
        <v>51560</v>
      </c>
      <c r="S22" s="28">
        <v>34729</v>
      </c>
      <c r="T22" s="28">
        <v>17936</v>
      </c>
      <c r="U22" s="22">
        <v>72141</v>
      </c>
    </row>
    <row r="23" spans="1:21" ht="11.25">
      <c r="A23" s="6" t="s">
        <v>82</v>
      </c>
      <c r="B23" s="28">
        <v>15748</v>
      </c>
      <c r="C23" s="28">
        <v>5168</v>
      </c>
      <c r="D23" s="28">
        <v>1415</v>
      </c>
      <c r="E23" s="22">
        <v>5620</v>
      </c>
      <c r="F23" s="28">
        <v>13518</v>
      </c>
      <c r="G23" s="28">
        <v>9384</v>
      </c>
      <c r="H23" s="28">
        <v>6195</v>
      </c>
      <c r="I23" s="22">
        <v>13651</v>
      </c>
      <c r="J23" s="28">
        <v>20005</v>
      </c>
      <c r="K23" s="28">
        <v>11109</v>
      </c>
      <c r="L23" s="28">
        <v>4084</v>
      </c>
      <c r="M23" s="22">
        <v>23874</v>
      </c>
      <c r="N23" s="28">
        <v>19264</v>
      </c>
      <c r="O23" s="28">
        <v>7724</v>
      </c>
      <c r="P23" s="28">
        <v>4057</v>
      </c>
      <c r="Q23" s="22">
        <v>25875</v>
      </c>
      <c r="R23" s="28">
        <v>17590</v>
      </c>
      <c r="S23" s="28">
        <v>10822</v>
      </c>
      <c r="T23" s="28">
        <v>7561</v>
      </c>
      <c r="U23" s="22">
        <v>19332</v>
      </c>
    </row>
    <row r="24" spans="1:21" ht="11.25">
      <c r="A24" s="6" t="s">
        <v>181</v>
      </c>
      <c r="B24" s="28">
        <v>63710</v>
      </c>
      <c r="C24" s="28">
        <v>36597</v>
      </c>
      <c r="D24" s="28">
        <v>17785</v>
      </c>
      <c r="E24" s="22">
        <v>80177</v>
      </c>
      <c r="F24" s="28">
        <v>57271</v>
      </c>
      <c r="G24" s="28">
        <v>38202</v>
      </c>
      <c r="H24" s="28">
        <v>20313</v>
      </c>
      <c r="I24" s="22">
        <v>83553</v>
      </c>
      <c r="J24" s="28">
        <v>64891</v>
      </c>
      <c r="K24" s="28">
        <v>42255</v>
      </c>
      <c r="L24" s="28">
        <v>20420</v>
      </c>
      <c r="M24" s="22">
        <v>86571</v>
      </c>
      <c r="N24" s="28">
        <v>65880</v>
      </c>
      <c r="O24" s="28">
        <v>38332</v>
      </c>
      <c r="P24" s="28">
        <v>20453</v>
      </c>
      <c r="Q24" s="22">
        <v>93118</v>
      </c>
      <c r="R24" s="28">
        <v>69151</v>
      </c>
      <c r="S24" s="28">
        <v>45552</v>
      </c>
      <c r="T24" s="28">
        <v>25498</v>
      </c>
      <c r="U24" s="22">
        <v>91474</v>
      </c>
    </row>
    <row r="25" spans="1:21" ht="12" thickBot="1">
      <c r="A25" s="25" t="s">
        <v>182</v>
      </c>
      <c r="B25" s="29">
        <v>-81967</v>
      </c>
      <c r="C25" s="29">
        <v>3252</v>
      </c>
      <c r="D25" s="29">
        <v>361</v>
      </c>
      <c r="E25" s="23">
        <v>65784</v>
      </c>
      <c r="F25" s="29">
        <v>-24785</v>
      </c>
      <c r="G25" s="29">
        <v>29172</v>
      </c>
      <c r="H25" s="29">
        <v>36640</v>
      </c>
      <c r="I25" s="23">
        <v>266564</v>
      </c>
      <c r="J25" s="29">
        <v>134220</v>
      </c>
      <c r="K25" s="29">
        <v>116057</v>
      </c>
      <c r="L25" s="29">
        <v>31369</v>
      </c>
      <c r="M25" s="23">
        <v>9509</v>
      </c>
      <c r="N25" s="29">
        <v>-38720</v>
      </c>
      <c r="O25" s="29">
        <v>18013</v>
      </c>
      <c r="P25" s="29">
        <v>2385</v>
      </c>
      <c r="Q25" s="23">
        <v>94692</v>
      </c>
      <c r="R25" s="29">
        <v>5453</v>
      </c>
      <c r="S25" s="29">
        <v>62786</v>
      </c>
      <c r="T25" s="29">
        <v>17500</v>
      </c>
      <c r="U25" s="23">
        <v>80526</v>
      </c>
    </row>
    <row r="26" spans="1:21" ht="12" thickTop="1">
      <c r="A26" s="6" t="s">
        <v>46</v>
      </c>
      <c r="B26" s="28"/>
      <c r="C26" s="28"/>
      <c r="D26" s="28"/>
      <c r="E26" s="22">
        <v>579</v>
      </c>
      <c r="F26" s="28">
        <v>579</v>
      </c>
      <c r="G26" s="28">
        <v>579</v>
      </c>
      <c r="H26" s="28">
        <v>579</v>
      </c>
      <c r="I26" s="22">
        <v>104244</v>
      </c>
      <c r="J26" s="28">
        <v>102499</v>
      </c>
      <c r="K26" s="28">
        <v>102499</v>
      </c>
      <c r="L26" s="28">
        <v>92499</v>
      </c>
      <c r="M26" s="22"/>
      <c r="N26" s="28"/>
      <c r="O26" s="28"/>
      <c r="P26" s="28"/>
      <c r="Q26" s="22">
        <v>995</v>
      </c>
      <c r="R26" s="28">
        <v>995</v>
      </c>
      <c r="S26" s="28">
        <v>995</v>
      </c>
      <c r="T26" s="28">
        <v>995</v>
      </c>
      <c r="U26" s="22">
        <v>919</v>
      </c>
    </row>
    <row r="27" spans="1:21" ht="11.25">
      <c r="A27" s="6" t="s">
        <v>184</v>
      </c>
      <c r="B27" s="28"/>
      <c r="C27" s="28"/>
      <c r="D27" s="28"/>
      <c r="E27" s="22"/>
      <c r="F27" s="28"/>
      <c r="G27" s="28"/>
      <c r="H27" s="28"/>
      <c r="I27" s="22">
        <v>864</v>
      </c>
      <c r="J27" s="28">
        <v>295</v>
      </c>
      <c r="K27" s="28">
        <v>275</v>
      </c>
      <c r="L27" s="28">
        <v>16</v>
      </c>
      <c r="M27" s="22">
        <v>1322</v>
      </c>
      <c r="N27" s="28">
        <v>1275</v>
      </c>
      <c r="O27" s="28">
        <v>1258</v>
      </c>
      <c r="P27" s="28">
        <v>1071</v>
      </c>
      <c r="Q27" s="22">
        <v>12</v>
      </c>
      <c r="R27" s="28">
        <v>33</v>
      </c>
      <c r="S27" s="28">
        <v>33</v>
      </c>
      <c r="T27" s="28">
        <v>33</v>
      </c>
      <c r="U27" s="22">
        <v>398</v>
      </c>
    </row>
    <row r="28" spans="1:21" ht="11.25">
      <c r="A28" s="6" t="s">
        <v>187</v>
      </c>
      <c r="B28" s="28"/>
      <c r="C28" s="28"/>
      <c r="D28" s="28"/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>
        <v>407500</v>
      </c>
      <c r="R28" s="28">
        <v>407500</v>
      </c>
      <c r="S28" s="28">
        <v>107500</v>
      </c>
      <c r="T28" s="28">
        <v>107500</v>
      </c>
      <c r="U28" s="22"/>
    </row>
    <row r="29" spans="1:21" ht="11.25">
      <c r="A29" s="6" t="s">
        <v>186</v>
      </c>
      <c r="B29" s="28"/>
      <c r="C29" s="28"/>
      <c r="D29" s="28"/>
      <c r="E29" s="22"/>
      <c r="F29" s="28"/>
      <c r="G29" s="28"/>
      <c r="H29" s="28"/>
      <c r="I29" s="22"/>
      <c r="J29" s="28"/>
      <c r="K29" s="28"/>
      <c r="L29" s="28"/>
      <c r="M29" s="22"/>
      <c r="N29" s="28"/>
      <c r="O29" s="28"/>
      <c r="P29" s="28">
        <v>14311</v>
      </c>
      <c r="Q29" s="22"/>
      <c r="R29" s="28"/>
      <c r="S29" s="28"/>
      <c r="T29" s="28"/>
      <c r="U29" s="22"/>
    </row>
    <row r="30" spans="1:21" ht="11.25">
      <c r="A30" s="6" t="s">
        <v>47</v>
      </c>
      <c r="B30" s="28"/>
      <c r="C30" s="28"/>
      <c r="D30" s="28"/>
      <c r="E30" s="22">
        <v>579</v>
      </c>
      <c r="F30" s="28">
        <v>579</v>
      </c>
      <c r="G30" s="28">
        <v>579</v>
      </c>
      <c r="H30" s="28">
        <v>579</v>
      </c>
      <c r="I30" s="22">
        <v>105109</v>
      </c>
      <c r="J30" s="28">
        <v>102795</v>
      </c>
      <c r="K30" s="28">
        <v>102775</v>
      </c>
      <c r="L30" s="28">
        <v>92516</v>
      </c>
      <c r="M30" s="22">
        <v>21393</v>
      </c>
      <c r="N30" s="28">
        <v>15586</v>
      </c>
      <c r="O30" s="28">
        <v>15570</v>
      </c>
      <c r="P30" s="28">
        <v>15382</v>
      </c>
      <c r="Q30" s="22">
        <v>408507</v>
      </c>
      <c r="R30" s="28">
        <v>408529</v>
      </c>
      <c r="S30" s="28">
        <v>108529</v>
      </c>
      <c r="T30" s="28">
        <v>108529</v>
      </c>
      <c r="U30" s="22">
        <v>1317</v>
      </c>
    </row>
    <row r="31" spans="1:21" ht="11.25">
      <c r="A31" s="6" t="s">
        <v>190</v>
      </c>
      <c r="B31" s="28"/>
      <c r="C31" s="28"/>
      <c r="D31" s="28"/>
      <c r="E31" s="22"/>
      <c r="F31" s="28"/>
      <c r="G31" s="28"/>
      <c r="H31" s="28"/>
      <c r="I31" s="22">
        <v>66</v>
      </c>
      <c r="J31" s="28">
        <v>66</v>
      </c>
      <c r="K31" s="28">
        <v>66</v>
      </c>
      <c r="L31" s="28">
        <v>66</v>
      </c>
      <c r="M31" s="22">
        <v>140255</v>
      </c>
      <c r="N31" s="28">
        <v>140254</v>
      </c>
      <c r="O31" s="28">
        <v>10257</v>
      </c>
      <c r="P31" s="28">
        <v>10257</v>
      </c>
      <c r="Q31" s="22">
        <v>31645</v>
      </c>
      <c r="R31" s="28">
        <v>31645</v>
      </c>
      <c r="S31" s="28">
        <v>31645</v>
      </c>
      <c r="T31" s="28">
        <v>31645</v>
      </c>
      <c r="U31" s="22"/>
    </row>
    <row r="32" spans="1:21" ht="11.25">
      <c r="A32" s="6" t="s">
        <v>193</v>
      </c>
      <c r="B32" s="28"/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>
        <v>278011</v>
      </c>
      <c r="N32" s="28">
        <v>161340</v>
      </c>
      <c r="O32" s="28"/>
      <c r="P32" s="28"/>
      <c r="Q32" s="22">
        <v>246521</v>
      </c>
      <c r="R32" s="28">
        <v>246521</v>
      </c>
      <c r="S32" s="28">
        <v>165115</v>
      </c>
      <c r="T32" s="28"/>
      <c r="U32" s="22">
        <v>52596</v>
      </c>
    </row>
    <row r="33" spans="1:21" ht="11.25">
      <c r="A33" s="6" t="s">
        <v>48</v>
      </c>
      <c r="B33" s="28"/>
      <c r="C33" s="28"/>
      <c r="D33" s="28"/>
      <c r="E33" s="22"/>
      <c r="F33" s="28"/>
      <c r="G33" s="28"/>
      <c r="H33" s="28"/>
      <c r="I33" s="22"/>
      <c r="J33" s="28"/>
      <c r="K33" s="28"/>
      <c r="L33" s="28"/>
      <c r="M33" s="22">
        <v>321</v>
      </c>
      <c r="N33" s="28">
        <v>321</v>
      </c>
      <c r="O33" s="28">
        <v>321</v>
      </c>
      <c r="P33" s="28">
        <v>321</v>
      </c>
      <c r="Q33" s="22">
        <v>45273</v>
      </c>
      <c r="R33" s="28">
        <v>43202</v>
      </c>
      <c r="S33" s="28">
        <v>24492</v>
      </c>
      <c r="T33" s="28">
        <v>24388</v>
      </c>
      <c r="U33" s="22">
        <v>5848</v>
      </c>
    </row>
    <row r="34" spans="1:21" ht="11.25">
      <c r="A34" s="6" t="s">
        <v>192</v>
      </c>
      <c r="B34" s="28">
        <v>8302</v>
      </c>
      <c r="C34" s="28">
        <v>8299</v>
      </c>
      <c r="D34" s="28">
        <v>8299</v>
      </c>
      <c r="E34" s="22">
        <v>5650</v>
      </c>
      <c r="F34" s="28"/>
      <c r="G34" s="28"/>
      <c r="H34" s="28"/>
      <c r="I34" s="22">
        <v>34234</v>
      </c>
      <c r="J34" s="28">
        <v>34234</v>
      </c>
      <c r="K34" s="28">
        <v>33629</v>
      </c>
      <c r="L34" s="28"/>
      <c r="M34" s="22">
        <v>33796</v>
      </c>
      <c r="N34" s="28">
        <v>6120</v>
      </c>
      <c r="O34" s="28"/>
      <c r="P34" s="28"/>
      <c r="Q34" s="22">
        <v>49989</v>
      </c>
      <c r="R34" s="28">
        <v>53057</v>
      </c>
      <c r="S34" s="28">
        <v>7589</v>
      </c>
      <c r="T34" s="28">
        <v>7499</v>
      </c>
      <c r="U34" s="22">
        <v>1700</v>
      </c>
    </row>
    <row r="35" spans="1:21" ht="11.25">
      <c r="A35" s="6" t="s">
        <v>196</v>
      </c>
      <c r="B35" s="28"/>
      <c r="C35" s="28"/>
      <c r="D35" s="28"/>
      <c r="E35" s="22">
        <v>485</v>
      </c>
      <c r="F35" s="28">
        <v>1401</v>
      </c>
      <c r="G35" s="28">
        <v>915</v>
      </c>
      <c r="H35" s="28">
        <v>431</v>
      </c>
      <c r="I35" s="22">
        <v>3594</v>
      </c>
      <c r="J35" s="28">
        <v>3474</v>
      </c>
      <c r="K35" s="28">
        <v>3468</v>
      </c>
      <c r="L35" s="28">
        <v>662</v>
      </c>
      <c r="M35" s="22">
        <v>12825</v>
      </c>
      <c r="N35" s="28">
        <v>12366</v>
      </c>
      <c r="O35" s="28">
        <v>8615</v>
      </c>
      <c r="P35" s="28"/>
      <c r="Q35" s="22"/>
      <c r="R35" s="28"/>
      <c r="S35" s="28"/>
      <c r="T35" s="28"/>
      <c r="U35" s="22"/>
    </row>
    <row r="36" spans="1:21" ht="11.25">
      <c r="A36" s="6" t="s">
        <v>197</v>
      </c>
      <c r="B36" s="28"/>
      <c r="C36" s="28"/>
      <c r="D36" s="28"/>
      <c r="E36" s="22"/>
      <c r="F36" s="28"/>
      <c r="G36" s="28"/>
      <c r="H36" s="28"/>
      <c r="I36" s="22">
        <v>26345</v>
      </c>
      <c r="J36" s="28">
        <v>26345</v>
      </c>
      <c r="K36" s="28">
        <v>26345</v>
      </c>
      <c r="L36" s="28">
        <v>26345</v>
      </c>
      <c r="M36" s="22"/>
      <c r="N36" s="28"/>
      <c r="O36" s="28"/>
      <c r="P36" s="28"/>
      <c r="Q36" s="22"/>
      <c r="R36" s="28"/>
      <c r="S36" s="28"/>
      <c r="T36" s="28"/>
      <c r="U36" s="22"/>
    </row>
    <row r="37" spans="1:21" ht="11.25">
      <c r="A37" s="6" t="s">
        <v>198</v>
      </c>
      <c r="B37" s="28">
        <v>8302</v>
      </c>
      <c r="C37" s="28">
        <v>8299</v>
      </c>
      <c r="D37" s="28">
        <v>8299</v>
      </c>
      <c r="E37" s="22">
        <v>7186</v>
      </c>
      <c r="F37" s="28">
        <v>1401</v>
      </c>
      <c r="G37" s="28">
        <v>915</v>
      </c>
      <c r="H37" s="28">
        <v>431</v>
      </c>
      <c r="I37" s="22">
        <v>64240</v>
      </c>
      <c r="J37" s="28">
        <v>64120</v>
      </c>
      <c r="K37" s="28">
        <v>63509</v>
      </c>
      <c r="L37" s="28">
        <v>27074</v>
      </c>
      <c r="M37" s="22">
        <v>465211</v>
      </c>
      <c r="N37" s="28">
        <v>320403</v>
      </c>
      <c r="O37" s="28">
        <v>19195</v>
      </c>
      <c r="P37" s="28">
        <v>10579</v>
      </c>
      <c r="Q37" s="22">
        <v>373430</v>
      </c>
      <c r="R37" s="28">
        <v>374427</v>
      </c>
      <c r="S37" s="28">
        <v>228843</v>
      </c>
      <c r="T37" s="28">
        <v>63534</v>
      </c>
      <c r="U37" s="22">
        <v>60144</v>
      </c>
    </row>
    <row r="38" spans="1:21" ht="11.25">
      <c r="A38" s="7" t="s">
        <v>199</v>
      </c>
      <c r="B38" s="28">
        <v>-90270</v>
      </c>
      <c r="C38" s="28">
        <v>-5047</v>
      </c>
      <c r="D38" s="28">
        <v>-7937</v>
      </c>
      <c r="E38" s="22">
        <v>59177</v>
      </c>
      <c r="F38" s="28">
        <v>-25606</v>
      </c>
      <c r="G38" s="28">
        <v>28836</v>
      </c>
      <c r="H38" s="28">
        <v>36788</v>
      </c>
      <c r="I38" s="22">
        <v>307432</v>
      </c>
      <c r="J38" s="28">
        <v>172894</v>
      </c>
      <c r="K38" s="28">
        <v>155323</v>
      </c>
      <c r="L38" s="28">
        <v>96811</v>
      </c>
      <c r="M38" s="22">
        <v>-434308</v>
      </c>
      <c r="N38" s="28">
        <v>-343537</v>
      </c>
      <c r="O38" s="28">
        <v>14388</v>
      </c>
      <c r="P38" s="28">
        <v>7188</v>
      </c>
      <c r="Q38" s="22">
        <v>129769</v>
      </c>
      <c r="R38" s="28">
        <v>39554</v>
      </c>
      <c r="S38" s="28">
        <v>-57527</v>
      </c>
      <c r="T38" s="28">
        <v>62495</v>
      </c>
      <c r="U38" s="22">
        <v>21699</v>
      </c>
    </row>
    <row r="39" spans="1:21" ht="11.25">
      <c r="A39" s="7" t="s">
        <v>200</v>
      </c>
      <c r="B39" s="28"/>
      <c r="C39" s="28"/>
      <c r="D39" s="28"/>
      <c r="E39" s="22">
        <v>10949</v>
      </c>
      <c r="F39" s="28"/>
      <c r="G39" s="28"/>
      <c r="H39" s="28"/>
      <c r="I39" s="22">
        <v>57446</v>
      </c>
      <c r="J39" s="28"/>
      <c r="K39" s="28"/>
      <c r="L39" s="28"/>
      <c r="M39" s="22">
        <v>39689</v>
      </c>
      <c r="N39" s="28"/>
      <c r="O39" s="28"/>
      <c r="P39" s="28"/>
      <c r="Q39" s="22">
        <v>100727</v>
      </c>
      <c r="R39" s="28"/>
      <c r="S39" s="28"/>
      <c r="T39" s="28"/>
      <c r="U39" s="22">
        <v>28232</v>
      </c>
    </row>
    <row r="40" spans="1:21" ht="11.25">
      <c r="A40" s="7" t="s">
        <v>201</v>
      </c>
      <c r="B40" s="28"/>
      <c r="C40" s="28"/>
      <c r="D40" s="28"/>
      <c r="E40" s="22">
        <v>23481</v>
      </c>
      <c r="F40" s="28"/>
      <c r="G40" s="28"/>
      <c r="H40" s="28"/>
      <c r="I40" s="22">
        <v>127400</v>
      </c>
      <c r="J40" s="28"/>
      <c r="K40" s="28"/>
      <c r="L40" s="28"/>
      <c r="M40" s="22">
        <v>-158767</v>
      </c>
      <c r="N40" s="28"/>
      <c r="O40" s="28"/>
      <c r="P40" s="28"/>
      <c r="Q40" s="22">
        <v>-25614</v>
      </c>
      <c r="R40" s="28"/>
      <c r="S40" s="28"/>
      <c r="T40" s="28"/>
      <c r="U40" s="22">
        <v>-1329</v>
      </c>
    </row>
    <row r="41" spans="1:21" ht="11.25">
      <c r="A41" s="7" t="s">
        <v>202</v>
      </c>
      <c r="B41" s="28">
        <v>-14822</v>
      </c>
      <c r="C41" s="28">
        <v>9878</v>
      </c>
      <c r="D41" s="28">
        <v>4939</v>
      </c>
      <c r="E41" s="22">
        <v>34430</v>
      </c>
      <c r="F41" s="28">
        <v>-3045</v>
      </c>
      <c r="G41" s="28">
        <v>24379</v>
      </c>
      <c r="H41" s="28">
        <v>19254</v>
      </c>
      <c r="I41" s="22">
        <v>184847</v>
      </c>
      <c r="J41" s="28">
        <v>99325</v>
      </c>
      <c r="K41" s="28">
        <v>82814</v>
      </c>
      <c r="L41" s="28">
        <v>48310</v>
      </c>
      <c r="M41" s="22">
        <v>-119078</v>
      </c>
      <c r="N41" s="28">
        <v>-113232</v>
      </c>
      <c r="O41" s="28">
        <v>17052</v>
      </c>
      <c r="P41" s="28">
        <v>7933</v>
      </c>
      <c r="Q41" s="22">
        <v>75113</v>
      </c>
      <c r="R41" s="28">
        <v>30754</v>
      </c>
      <c r="S41" s="28">
        <v>-13244</v>
      </c>
      <c r="T41" s="28">
        <v>29742</v>
      </c>
      <c r="U41" s="22">
        <v>26903</v>
      </c>
    </row>
    <row r="42" spans="1:21" ht="11.25">
      <c r="A42" s="7" t="s">
        <v>49</v>
      </c>
      <c r="B42" s="28">
        <v>-75447</v>
      </c>
      <c r="C42" s="28">
        <v>-14925</v>
      </c>
      <c r="D42" s="28">
        <v>-12876</v>
      </c>
      <c r="E42" s="22">
        <v>24746</v>
      </c>
      <c r="F42" s="28">
        <v>-22561</v>
      </c>
      <c r="G42" s="28">
        <v>4457</v>
      </c>
      <c r="H42" s="28">
        <v>17534</v>
      </c>
      <c r="I42" s="22">
        <v>122585</v>
      </c>
      <c r="J42" s="28">
        <v>73569</v>
      </c>
      <c r="K42" s="28">
        <v>72508</v>
      </c>
      <c r="L42" s="28">
        <v>48501</v>
      </c>
      <c r="M42" s="22"/>
      <c r="N42" s="28"/>
      <c r="O42" s="28"/>
      <c r="P42" s="28"/>
      <c r="Q42" s="22"/>
      <c r="R42" s="28"/>
      <c r="S42" s="28"/>
      <c r="T42" s="28"/>
      <c r="U42" s="22"/>
    </row>
    <row r="43" spans="1:21" ht="12" thickBot="1">
      <c r="A43" s="7" t="s">
        <v>203</v>
      </c>
      <c r="B43" s="28">
        <v>-75447</v>
      </c>
      <c r="C43" s="28">
        <v>-14925</v>
      </c>
      <c r="D43" s="28">
        <v>-12876</v>
      </c>
      <c r="E43" s="22">
        <v>24746</v>
      </c>
      <c r="F43" s="28">
        <v>-22561</v>
      </c>
      <c r="G43" s="28">
        <v>4457</v>
      </c>
      <c r="H43" s="28">
        <v>17534</v>
      </c>
      <c r="I43" s="22">
        <v>122585</v>
      </c>
      <c r="J43" s="28">
        <v>73569</v>
      </c>
      <c r="K43" s="28">
        <v>72508</v>
      </c>
      <c r="L43" s="28">
        <v>48501</v>
      </c>
      <c r="M43" s="22">
        <v>-315230</v>
      </c>
      <c r="N43" s="28">
        <v>-230305</v>
      </c>
      <c r="O43" s="28">
        <v>-2663</v>
      </c>
      <c r="P43" s="28">
        <v>-745</v>
      </c>
      <c r="Q43" s="22">
        <v>54656</v>
      </c>
      <c r="R43" s="28">
        <v>8799</v>
      </c>
      <c r="S43" s="28">
        <v>-44282</v>
      </c>
      <c r="T43" s="28">
        <v>32752</v>
      </c>
      <c r="U43" s="22">
        <v>-5203</v>
      </c>
    </row>
    <row r="44" spans="1:21" ht="12" thickTop="1">
      <c r="A44" s="8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</row>
    <row r="46" ht="11.25">
      <c r="A46" s="20" t="s">
        <v>149</v>
      </c>
    </row>
    <row r="47" ht="11.25">
      <c r="A47" s="20" t="s">
        <v>150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Q57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17" width="17.83203125" style="0" customWidth="1"/>
  </cols>
  <sheetData>
    <row r="1" ht="12" thickBot="1"/>
    <row r="2" spans="1:17" ht="12" thickTop="1">
      <c r="A2" s="10" t="s">
        <v>145</v>
      </c>
      <c r="B2" s="14">
        <v>3063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2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2" thickTop="1">
      <c r="A4" s="10" t="s">
        <v>51</v>
      </c>
      <c r="B4" s="15" t="str">
        <f>HYPERLINK("http://www.kabupro.jp/mark/20131015/S1000770.htm","四半期報告書")</f>
        <v>四半期報告書</v>
      </c>
      <c r="C4" s="15" t="str">
        <f>HYPERLINK("http://www.kabupro.jp/mark/20130530/S000DHME.htm","有価証券報告書")</f>
        <v>有価証券報告書</v>
      </c>
      <c r="D4" s="15" t="str">
        <f>HYPERLINK("http://www.kabupro.jp/mark/20131015/S1000770.htm","四半期報告書")</f>
        <v>四半期報告書</v>
      </c>
      <c r="E4" s="15" t="str">
        <f>HYPERLINK("http://www.kabupro.jp/mark/20130530/S000DHME.htm","有価証券報告書")</f>
        <v>有価証券報告書</v>
      </c>
      <c r="F4" s="15" t="str">
        <f>HYPERLINK("http://www.kabupro.jp/mark/20120112/S000A29I.htm","四半期報告書")</f>
        <v>四半期報告書</v>
      </c>
      <c r="G4" s="15" t="str">
        <f>HYPERLINK("http://www.kabupro.jp/mark/20121012/S000C20N.htm","四半期報告書")</f>
        <v>四半期報告書</v>
      </c>
      <c r="H4" s="15" t="str">
        <f>HYPERLINK("http://www.kabupro.jp/mark/20110712/S0008W9C.htm","四半期報告書")</f>
        <v>四半期報告書</v>
      </c>
      <c r="I4" s="15" t="str">
        <f>HYPERLINK("http://www.kabupro.jp/mark/20120531/S000AY7P.htm","有価証券報告書")</f>
        <v>有価証券報告書</v>
      </c>
      <c r="J4" s="15" t="str">
        <f>HYPERLINK("http://www.kabupro.jp/mark/20120112/S000A29I.htm","四半期報告書")</f>
        <v>四半期報告書</v>
      </c>
      <c r="K4" s="15" t="str">
        <f>HYPERLINK("http://www.kabupro.jp/mark/20111012/S0009HNM.htm","四半期報告書")</f>
        <v>四半期報告書</v>
      </c>
      <c r="L4" s="15" t="str">
        <f>HYPERLINK("http://www.kabupro.jp/mark/20110712/S0008W9C.htm","四半期報告書")</f>
        <v>四半期報告書</v>
      </c>
      <c r="M4" s="15" t="str">
        <f>HYPERLINK("http://www.kabupro.jp/mark/20110527/S0008DAQ.htm","有価証券報告書")</f>
        <v>有価証券報告書</v>
      </c>
      <c r="N4" s="15" t="str">
        <f>HYPERLINK("http://www.kabupro.jp/mark/20110114/S0007JVN.htm","四半期報告書")</f>
        <v>四半期報告書</v>
      </c>
      <c r="O4" s="15" t="str">
        <f>HYPERLINK("http://www.kabupro.jp/mark/20101015/S0006YAB.htm","四半期報告書")</f>
        <v>四半期報告書</v>
      </c>
      <c r="P4" s="15" t="str">
        <f>HYPERLINK("http://www.kabupro.jp/mark/20100709/S0006BSI.htm","四半期報告書")</f>
        <v>四半期報告書</v>
      </c>
      <c r="Q4" s="15" t="str">
        <f>HYPERLINK("http://www.kabupro.jp/mark/20100528/S0005SQT.htm","有価証券報告書")</f>
        <v>有価証券報告書</v>
      </c>
    </row>
    <row r="5" spans="1:17" ht="12" thickBot="1">
      <c r="A5" s="11" t="s">
        <v>52</v>
      </c>
      <c r="B5" s="1" t="s">
        <v>208</v>
      </c>
      <c r="C5" s="1" t="s">
        <v>58</v>
      </c>
      <c r="D5" s="1" t="s">
        <v>208</v>
      </c>
      <c r="E5" s="1" t="s">
        <v>58</v>
      </c>
      <c r="F5" s="1" t="s">
        <v>217</v>
      </c>
      <c r="G5" s="1" t="s">
        <v>214</v>
      </c>
      <c r="H5" s="1" t="s">
        <v>221</v>
      </c>
      <c r="I5" s="1" t="s">
        <v>62</v>
      </c>
      <c r="J5" s="1" t="s">
        <v>217</v>
      </c>
      <c r="K5" s="1" t="s">
        <v>219</v>
      </c>
      <c r="L5" s="1" t="s">
        <v>221</v>
      </c>
      <c r="M5" s="1" t="s">
        <v>64</v>
      </c>
      <c r="N5" s="1" t="s">
        <v>223</v>
      </c>
      <c r="O5" s="1" t="s">
        <v>225</v>
      </c>
      <c r="P5" s="1" t="s">
        <v>227</v>
      </c>
      <c r="Q5" s="1" t="s">
        <v>66</v>
      </c>
    </row>
    <row r="6" spans="1:17" ht="12.75" thickBot="1" thickTop="1">
      <c r="A6" s="10" t="s">
        <v>53</v>
      </c>
      <c r="B6" s="18" t="s">
        <v>42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</row>
    <row r="7" spans="1:17" ht="12" thickTop="1">
      <c r="A7" s="12" t="s">
        <v>54</v>
      </c>
      <c r="B7" s="14" t="s">
        <v>5</v>
      </c>
      <c r="C7" s="16" t="s">
        <v>59</v>
      </c>
      <c r="D7" s="14" t="s">
        <v>5</v>
      </c>
      <c r="E7" s="16" t="s">
        <v>59</v>
      </c>
      <c r="F7" s="14" t="s">
        <v>5</v>
      </c>
      <c r="G7" s="14" t="s">
        <v>5</v>
      </c>
      <c r="H7" s="14" t="s">
        <v>5</v>
      </c>
      <c r="I7" s="16" t="s">
        <v>59</v>
      </c>
      <c r="J7" s="14" t="s">
        <v>5</v>
      </c>
      <c r="K7" s="14" t="s">
        <v>5</v>
      </c>
      <c r="L7" s="14" t="s">
        <v>5</v>
      </c>
      <c r="M7" s="16" t="s">
        <v>59</v>
      </c>
      <c r="N7" s="14" t="s">
        <v>5</v>
      </c>
      <c r="O7" s="14" t="s">
        <v>5</v>
      </c>
      <c r="P7" s="14" t="s">
        <v>5</v>
      </c>
      <c r="Q7" s="16" t="s">
        <v>59</v>
      </c>
    </row>
    <row r="8" spans="1:17" ht="11.25">
      <c r="A8" s="13" t="s">
        <v>55</v>
      </c>
      <c r="B8" s="1" t="s">
        <v>6</v>
      </c>
      <c r="C8" s="17" t="s">
        <v>151</v>
      </c>
      <c r="D8" s="1" t="s">
        <v>151</v>
      </c>
      <c r="E8" s="17" t="s">
        <v>152</v>
      </c>
      <c r="F8" s="1" t="s">
        <v>152</v>
      </c>
      <c r="G8" s="1" t="s">
        <v>152</v>
      </c>
      <c r="H8" s="1" t="s">
        <v>152</v>
      </c>
      <c r="I8" s="17" t="s">
        <v>153</v>
      </c>
      <c r="J8" s="1" t="s">
        <v>153</v>
      </c>
      <c r="K8" s="1" t="s">
        <v>153</v>
      </c>
      <c r="L8" s="1" t="s">
        <v>153</v>
      </c>
      <c r="M8" s="17" t="s">
        <v>154</v>
      </c>
      <c r="N8" s="1" t="s">
        <v>154</v>
      </c>
      <c r="O8" s="1" t="s">
        <v>154</v>
      </c>
      <c r="P8" s="1" t="s">
        <v>154</v>
      </c>
      <c r="Q8" s="17" t="s">
        <v>155</v>
      </c>
    </row>
    <row r="9" spans="1:17" ht="11.25">
      <c r="A9" s="13" t="s">
        <v>56</v>
      </c>
      <c r="B9" s="1" t="s">
        <v>209</v>
      </c>
      <c r="C9" s="17" t="s">
        <v>60</v>
      </c>
      <c r="D9" s="1" t="s">
        <v>215</v>
      </c>
      <c r="E9" s="17" t="s">
        <v>61</v>
      </c>
      <c r="F9" s="1" t="s">
        <v>218</v>
      </c>
      <c r="G9" s="1" t="s">
        <v>220</v>
      </c>
      <c r="H9" s="1" t="s">
        <v>222</v>
      </c>
      <c r="I9" s="17" t="s">
        <v>63</v>
      </c>
      <c r="J9" s="1" t="s">
        <v>224</v>
      </c>
      <c r="K9" s="1" t="s">
        <v>226</v>
      </c>
      <c r="L9" s="1" t="s">
        <v>228</v>
      </c>
      <c r="M9" s="17" t="s">
        <v>65</v>
      </c>
      <c r="N9" s="1" t="s">
        <v>230</v>
      </c>
      <c r="O9" s="1" t="s">
        <v>232</v>
      </c>
      <c r="P9" s="1" t="s">
        <v>234</v>
      </c>
      <c r="Q9" s="17" t="s">
        <v>67</v>
      </c>
    </row>
    <row r="10" spans="1:17" ht="12" thickBot="1">
      <c r="A10" s="13" t="s">
        <v>57</v>
      </c>
      <c r="B10" s="1" t="s">
        <v>69</v>
      </c>
      <c r="C10" s="17" t="s">
        <v>69</v>
      </c>
      <c r="D10" s="1" t="s">
        <v>69</v>
      </c>
      <c r="E10" s="17" t="s">
        <v>69</v>
      </c>
      <c r="F10" s="1" t="s">
        <v>69</v>
      </c>
      <c r="G10" s="1" t="s">
        <v>69</v>
      </c>
      <c r="H10" s="1" t="s">
        <v>69</v>
      </c>
      <c r="I10" s="17" t="s">
        <v>69</v>
      </c>
      <c r="J10" s="1" t="s">
        <v>69</v>
      </c>
      <c r="K10" s="1" t="s">
        <v>69</v>
      </c>
      <c r="L10" s="1" t="s">
        <v>69</v>
      </c>
      <c r="M10" s="17" t="s">
        <v>69</v>
      </c>
      <c r="N10" s="1" t="s">
        <v>69</v>
      </c>
      <c r="O10" s="1" t="s">
        <v>69</v>
      </c>
      <c r="P10" s="1" t="s">
        <v>69</v>
      </c>
      <c r="Q10" s="17" t="s">
        <v>69</v>
      </c>
    </row>
    <row r="11" spans="1:17" ht="12" thickTop="1">
      <c r="A11" s="26" t="s">
        <v>199</v>
      </c>
      <c r="B11" s="27">
        <v>-5047</v>
      </c>
      <c r="C11" s="21">
        <v>59177</v>
      </c>
      <c r="D11" s="27">
        <v>28836</v>
      </c>
      <c r="E11" s="21">
        <v>307432</v>
      </c>
      <c r="F11" s="27">
        <v>172894</v>
      </c>
      <c r="G11" s="27">
        <v>155323</v>
      </c>
      <c r="H11" s="27">
        <v>96811</v>
      </c>
      <c r="I11" s="21">
        <v>-434308</v>
      </c>
      <c r="J11" s="27">
        <v>-343537</v>
      </c>
      <c r="K11" s="27">
        <v>14388</v>
      </c>
      <c r="L11" s="27">
        <v>7188</v>
      </c>
      <c r="M11" s="21">
        <v>129769</v>
      </c>
      <c r="N11" s="27">
        <v>39554</v>
      </c>
      <c r="O11" s="27">
        <v>-57527</v>
      </c>
      <c r="P11" s="27">
        <v>62495</v>
      </c>
      <c r="Q11" s="21">
        <v>21699</v>
      </c>
    </row>
    <row r="12" spans="1:17" ht="11.25">
      <c r="A12" s="6" t="s">
        <v>7</v>
      </c>
      <c r="B12" s="28">
        <v>348912</v>
      </c>
      <c r="C12" s="22">
        <v>619963</v>
      </c>
      <c r="D12" s="28">
        <v>259172</v>
      </c>
      <c r="E12" s="22">
        <v>488021</v>
      </c>
      <c r="F12" s="28">
        <v>355688</v>
      </c>
      <c r="G12" s="28">
        <v>233286</v>
      </c>
      <c r="H12" s="28">
        <v>111885</v>
      </c>
      <c r="I12" s="22">
        <v>583899</v>
      </c>
      <c r="J12" s="28">
        <v>443829</v>
      </c>
      <c r="K12" s="28">
        <v>284669</v>
      </c>
      <c r="L12" s="28">
        <v>138283</v>
      </c>
      <c r="M12" s="22">
        <v>575647</v>
      </c>
      <c r="N12" s="28">
        <v>423688</v>
      </c>
      <c r="O12" s="28">
        <v>270309</v>
      </c>
      <c r="P12" s="28">
        <v>133283</v>
      </c>
      <c r="Q12" s="22">
        <v>566562</v>
      </c>
    </row>
    <row r="13" spans="1:17" ht="11.25">
      <c r="A13" s="6" t="s">
        <v>193</v>
      </c>
      <c r="B13" s="28"/>
      <c r="C13" s="22"/>
      <c r="D13" s="28"/>
      <c r="E13" s="22"/>
      <c r="F13" s="28"/>
      <c r="G13" s="28"/>
      <c r="H13" s="28"/>
      <c r="I13" s="22">
        <v>278011</v>
      </c>
      <c r="J13" s="28">
        <v>161340</v>
      </c>
      <c r="K13" s="28"/>
      <c r="L13" s="28"/>
      <c r="M13" s="22">
        <v>246521</v>
      </c>
      <c r="N13" s="28">
        <v>246521</v>
      </c>
      <c r="O13" s="28">
        <v>165115</v>
      </c>
      <c r="P13" s="28"/>
      <c r="Q13" s="22">
        <v>52596</v>
      </c>
    </row>
    <row r="14" spans="1:17" ht="11.25">
      <c r="A14" s="6" t="s">
        <v>8</v>
      </c>
      <c r="B14" s="28">
        <v>589</v>
      </c>
      <c r="C14" s="22">
        <v>984</v>
      </c>
      <c r="D14" s="28">
        <v>491</v>
      </c>
      <c r="E14" s="22">
        <v>983</v>
      </c>
      <c r="F14" s="28">
        <v>744</v>
      </c>
      <c r="G14" s="28">
        <v>505</v>
      </c>
      <c r="H14" s="28">
        <v>253</v>
      </c>
      <c r="I14" s="22">
        <v>518</v>
      </c>
      <c r="J14" s="28"/>
      <c r="K14" s="28"/>
      <c r="L14" s="28"/>
      <c r="M14" s="22"/>
      <c r="N14" s="28"/>
      <c r="O14" s="28"/>
      <c r="P14" s="28"/>
      <c r="Q14" s="22"/>
    </row>
    <row r="15" spans="1:17" ht="11.25">
      <c r="A15" s="6" t="s">
        <v>9</v>
      </c>
      <c r="B15" s="28"/>
      <c r="C15" s="22">
        <v>-30000</v>
      </c>
      <c r="D15" s="28">
        <v>-7883</v>
      </c>
      <c r="E15" s="22">
        <v>30000</v>
      </c>
      <c r="F15" s="28">
        <v>96475</v>
      </c>
      <c r="G15" s="28">
        <v>58665</v>
      </c>
      <c r="H15" s="28">
        <v>9639</v>
      </c>
      <c r="I15" s="22"/>
      <c r="J15" s="28">
        <v>37523</v>
      </c>
      <c r="K15" s="28">
        <v>28327</v>
      </c>
      <c r="L15" s="28">
        <v>16334</v>
      </c>
      <c r="M15" s="22"/>
      <c r="N15" s="28">
        <v>29588</v>
      </c>
      <c r="O15" s="28">
        <v>22131</v>
      </c>
      <c r="P15" s="28">
        <v>22021</v>
      </c>
      <c r="Q15" s="22"/>
    </row>
    <row r="16" spans="1:17" ht="11.25">
      <c r="A16" s="6" t="s">
        <v>10</v>
      </c>
      <c r="B16" s="28">
        <v>-1020</v>
      </c>
      <c r="C16" s="22">
        <v>-1408</v>
      </c>
      <c r="D16" s="28">
        <v>-415</v>
      </c>
      <c r="E16" s="22">
        <v>-532</v>
      </c>
      <c r="F16" s="28">
        <v>-213</v>
      </c>
      <c r="G16" s="28">
        <v>-150</v>
      </c>
      <c r="H16" s="28">
        <v>-76</v>
      </c>
      <c r="I16" s="22">
        <v>-878</v>
      </c>
      <c r="J16" s="28">
        <v>-457</v>
      </c>
      <c r="K16" s="28">
        <v>-395</v>
      </c>
      <c r="L16" s="28">
        <v>-223</v>
      </c>
      <c r="M16" s="22">
        <v>-810</v>
      </c>
      <c r="N16" s="28">
        <v>-616</v>
      </c>
      <c r="O16" s="28">
        <v>-427</v>
      </c>
      <c r="P16" s="28">
        <v>-216</v>
      </c>
      <c r="Q16" s="22">
        <v>-1725</v>
      </c>
    </row>
    <row r="17" spans="1:17" ht="11.25">
      <c r="A17" s="6" t="s">
        <v>178</v>
      </c>
      <c r="B17" s="28">
        <v>31429</v>
      </c>
      <c r="C17" s="22">
        <v>60970</v>
      </c>
      <c r="D17" s="28">
        <v>28817</v>
      </c>
      <c r="E17" s="22">
        <v>59281</v>
      </c>
      <c r="F17" s="28">
        <v>44885</v>
      </c>
      <c r="G17" s="28">
        <v>31145</v>
      </c>
      <c r="H17" s="28">
        <v>16335</v>
      </c>
      <c r="I17" s="22">
        <v>62697</v>
      </c>
      <c r="J17" s="28">
        <v>46616</v>
      </c>
      <c r="K17" s="28">
        <v>30607</v>
      </c>
      <c r="L17" s="28">
        <v>16395</v>
      </c>
      <c r="M17" s="22">
        <v>67242</v>
      </c>
      <c r="N17" s="28">
        <v>51560</v>
      </c>
      <c r="O17" s="28">
        <v>34729</v>
      </c>
      <c r="P17" s="28">
        <v>17936</v>
      </c>
      <c r="Q17" s="22">
        <v>72141</v>
      </c>
    </row>
    <row r="18" spans="1:17" ht="11.25">
      <c r="A18" s="6" t="s">
        <v>11</v>
      </c>
      <c r="B18" s="28"/>
      <c r="C18" s="22">
        <v>-579</v>
      </c>
      <c r="D18" s="28">
        <v>-579</v>
      </c>
      <c r="E18" s="22">
        <v>-104244</v>
      </c>
      <c r="F18" s="28">
        <v>-102499</v>
      </c>
      <c r="G18" s="28">
        <v>-102499</v>
      </c>
      <c r="H18" s="28">
        <v>-92499</v>
      </c>
      <c r="I18" s="22"/>
      <c r="J18" s="28"/>
      <c r="K18" s="28"/>
      <c r="L18" s="28"/>
      <c r="M18" s="22">
        <v>-995</v>
      </c>
      <c r="N18" s="28">
        <v>-995</v>
      </c>
      <c r="O18" s="28">
        <v>-995</v>
      </c>
      <c r="P18" s="28">
        <v>-995</v>
      </c>
      <c r="Q18" s="22">
        <v>-919</v>
      </c>
    </row>
    <row r="19" spans="1:17" ht="11.25">
      <c r="A19" s="6" t="s">
        <v>12</v>
      </c>
      <c r="B19" s="28"/>
      <c r="C19" s="22"/>
      <c r="D19" s="28"/>
      <c r="E19" s="22">
        <v>66</v>
      </c>
      <c r="F19" s="28">
        <v>66</v>
      </c>
      <c r="G19" s="28">
        <v>66</v>
      </c>
      <c r="H19" s="28">
        <v>66</v>
      </c>
      <c r="I19" s="22">
        <v>140255</v>
      </c>
      <c r="J19" s="28">
        <v>140254</v>
      </c>
      <c r="K19" s="28">
        <v>10257</v>
      </c>
      <c r="L19" s="28">
        <v>10257</v>
      </c>
      <c r="M19" s="22">
        <v>31645</v>
      </c>
      <c r="N19" s="28">
        <v>31645</v>
      </c>
      <c r="O19" s="28">
        <v>31645</v>
      </c>
      <c r="P19" s="28">
        <v>31645</v>
      </c>
      <c r="Q19" s="22"/>
    </row>
    <row r="20" spans="1:17" ht="11.25">
      <c r="A20" s="6" t="s">
        <v>13</v>
      </c>
      <c r="B20" s="28"/>
      <c r="C20" s="22"/>
      <c r="D20" s="28"/>
      <c r="E20" s="22"/>
      <c r="F20" s="28"/>
      <c r="G20" s="28"/>
      <c r="H20" s="28"/>
      <c r="I20" s="22"/>
      <c r="J20" s="28">
        <v>321</v>
      </c>
      <c r="K20" s="28">
        <v>321</v>
      </c>
      <c r="L20" s="28">
        <v>321</v>
      </c>
      <c r="M20" s="22"/>
      <c r="N20" s="28">
        <v>43202</v>
      </c>
      <c r="O20" s="28">
        <v>24492</v>
      </c>
      <c r="P20" s="28">
        <v>24388</v>
      </c>
      <c r="Q20" s="22"/>
    </row>
    <row r="21" spans="1:17" ht="11.25">
      <c r="A21" s="6" t="s">
        <v>187</v>
      </c>
      <c r="B21" s="28"/>
      <c r="C21" s="22"/>
      <c r="D21" s="28"/>
      <c r="E21" s="22"/>
      <c r="F21" s="28"/>
      <c r="G21" s="28"/>
      <c r="H21" s="28"/>
      <c r="I21" s="22"/>
      <c r="J21" s="28"/>
      <c r="K21" s="28"/>
      <c r="L21" s="28"/>
      <c r="M21" s="22">
        <v>-407500</v>
      </c>
      <c r="N21" s="28">
        <v>-407500</v>
      </c>
      <c r="O21" s="28">
        <v>-107500</v>
      </c>
      <c r="P21" s="28">
        <v>-107500</v>
      </c>
      <c r="Q21" s="22"/>
    </row>
    <row r="22" spans="1:17" ht="11.25">
      <c r="A22" s="6" t="s">
        <v>185</v>
      </c>
      <c r="B22" s="28"/>
      <c r="C22" s="22"/>
      <c r="D22" s="28"/>
      <c r="E22" s="22"/>
      <c r="F22" s="28"/>
      <c r="G22" s="28"/>
      <c r="H22" s="28"/>
      <c r="I22" s="22">
        <v>-14311</v>
      </c>
      <c r="J22" s="28">
        <v>-14311</v>
      </c>
      <c r="K22" s="28">
        <v>-14311</v>
      </c>
      <c r="L22" s="28"/>
      <c r="M22" s="22"/>
      <c r="N22" s="28"/>
      <c r="O22" s="28"/>
      <c r="P22" s="28"/>
      <c r="Q22" s="22"/>
    </row>
    <row r="23" spans="1:17" ht="11.25">
      <c r="A23" s="6" t="s">
        <v>197</v>
      </c>
      <c r="B23" s="28"/>
      <c r="C23" s="22"/>
      <c r="D23" s="28"/>
      <c r="E23" s="22">
        <v>26345</v>
      </c>
      <c r="F23" s="28">
        <v>26345</v>
      </c>
      <c r="G23" s="28">
        <v>26345</v>
      </c>
      <c r="H23" s="28">
        <v>26345</v>
      </c>
      <c r="I23" s="22"/>
      <c r="J23" s="28"/>
      <c r="K23" s="28"/>
      <c r="L23" s="28"/>
      <c r="M23" s="22"/>
      <c r="N23" s="28"/>
      <c r="O23" s="28"/>
      <c r="P23" s="28"/>
      <c r="Q23" s="22"/>
    </row>
    <row r="24" spans="1:17" ht="11.25">
      <c r="A24" s="6" t="s">
        <v>14</v>
      </c>
      <c r="B24" s="28">
        <v>-48398</v>
      </c>
      <c r="C24" s="22">
        <v>-39385</v>
      </c>
      <c r="D24" s="28">
        <v>-82228</v>
      </c>
      <c r="E24" s="22">
        <v>19608</v>
      </c>
      <c r="F24" s="28">
        <v>-12230</v>
      </c>
      <c r="G24" s="28">
        <v>-17983</v>
      </c>
      <c r="H24" s="28">
        <v>-19289</v>
      </c>
      <c r="I24" s="22">
        <v>-52749</v>
      </c>
      <c r="J24" s="28">
        <v>-74138</v>
      </c>
      <c r="K24" s="28">
        <v>-78481</v>
      </c>
      <c r="L24" s="28">
        <v>-42655</v>
      </c>
      <c r="M24" s="22">
        <v>531</v>
      </c>
      <c r="N24" s="28">
        <v>-15035</v>
      </c>
      <c r="O24" s="28">
        <v>-33690</v>
      </c>
      <c r="P24" s="28">
        <v>-32431</v>
      </c>
      <c r="Q24" s="22">
        <v>-7472</v>
      </c>
    </row>
    <row r="25" spans="1:17" ht="11.25">
      <c r="A25" s="6" t="s">
        <v>15</v>
      </c>
      <c r="B25" s="28">
        <v>-7727</v>
      </c>
      <c r="C25" s="22">
        <v>-8020</v>
      </c>
      <c r="D25" s="28">
        <v>-2793</v>
      </c>
      <c r="E25" s="22">
        <v>-4103</v>
      </c>
      <c r="F25" s="28">
        <v>-3898</v>
      </c>
      <c r="G25" s="28">
        <v>-2393</v>
      </c>
      <c r="H25" s="28">
        <v>-2565</v>
      </c>
      <c r="I25" s="22">
        <v>8078</v>
      </c>
      <c r="J25" s="28">
        <v>5027</v>
      </c>
      <c r="K25" s="28">
        <v>-5568</v>
      </c>
      <c r="L25" s="28">
        <v>-3737</v>
      </c>
      <c r="M25" s="22">
        <v>8469</v>
      </c>
      <c r="N25" s="28">
        <v>6288</v>
      </c>
      <c r="O25" s="28">
        <v>3266</v>
      </c>
      <c r="P25" s="28">
        <v>5307</v>
      </c>
      <c r="Q25" s="22">
        <v>-4256</v>
      </c>
    </row>
    <row r="26" spans="1:17" ht="11.25">
      <c r="A26" s="6" t="s">
        <v>16</v>
      </c>
      <c r="B26" s="28">
        <v>165792</v>
      </c>
      <c r="C26" s="22">
        <v>-5083</v>
      </c>
      <c r="D26" s="28">
        <v>-99029</v>
      </c>
      <c r="E26" s="22">
        <v>8026</v>
      </c>
      <c r="F26" s="28">
        <v>-12430</v>
      </c>
      <c r="G26" s="28">
        <v>-17392</v>
      </c>
      <c r="H26" s="28">
        <v>-68054</v>
      </c>
      <c r="I26" s="22">
        <v>25724</v>
      </c>
      <c r="J26" s="28">
        <v>6522</v>
      </c>
      <c r="K26" s="28">
        <v>-4628</v>
      </c>
      <c r="L26" s="28">
        <v>-32466</v>
      </c>
      <c r="M26" s="22">
        <v>-23084</v>
      </c>
      <c r="N26" s="28">
        <v>-84189</v>
      </c>
      <c r="O26" s="28">
        <v>-22808</v>
      </c>
      <c r="P26" s="28">
        <v>31590</v>
      </c>
      <c r="Q26" s="22">
        <v>167395</v>
      </c>
    </row>
    <row r="27" spans="1:17" ht="11.25">
      <c r="A27" s="6" t="s">
        <v>17</v>
      </c>
      <c r="B27" s="28">
        <v>51118</v>
      </c>
      <c r="C27" s="22">
        <v>36517</v>
      </c>
      <c r="D27" s="28">
        <v>-92840</v>
      </c>
      <c r="E27" s="22">
        <v>18376</v>
      </c>
      <c r="F27" s="28">
        <v>30536</v>
      </c>
      <c r="G27" s="28">
        <v>30868</v>
      </c>
      <c r="H27" s="28">
        <v>-37006</v>
      </c>
      <c r="I27" s="22">
        <v>49958</v>
      </c>
      <c r="J27" s="28">
        <v>-22534</v>
      </c>
      <c r="K27" s="28">
        <v>-35803</v>
      </c>
      <c r="L27" s="28">
        <v>-68964</v>
      </c>
      <c r="M27" s="22">
        <v>-88099</v>
      </c>
      <c r="N27" s="28">
        <v>-14660</v>
      </c>
      <c r="O27" s="28">
        <v>12464</v>
      </c>
      <c r="P27" s="28">
        <v>74112</v>
      </c>
      <c r="Q27" s="22">
        <v>-144780</v>
      </c>
    </row>
    <row r="28" spans="1:17" ht="11.25">
      <c r="A28" s="6" t="s">
        <v>18</v>
      </c>
      <c r="B28" s="28">
        <v>535648</v>
      </c>
      <c r="C28" s="22">
        <v>664239</v>
      </c>
      <c r="D28" s="28">
        <v>31547</v>
      </c>
      <c r="E28" s="22">
        <v>872171</v>
      </c>
      <c r="F28" s="28">
        <v>596365</v>
      </c>
      <c r="G28" s="28">
        <v>395786</v>
      </c>
      <c r="H28" s="28">
        <v>41846</v>
      </c>
      <c r="I28" s="22">
        <v>634328</v>
      </c>
      <c r="J28" s="28">
        <v>386457</v>
      </c>
      <c r="K28" s="28">
        <v>229383</v>
      </c>
      <c r="L28" s="28">
        <v>26422</v>
      </c>
      <c r="M28" s="22">
        <v>625419</v>
      </c>
      <c r="N28" s="28">
        <v>349052</v>
      </c>
      <c r="O28" s="28">
        <v>341205</v>
      </c>
      <c r="P28" s="28">
        <v>261639</v>
      </c>
      <c r="Q28" s="22">
        <v>791569</v>
      </c>
    </row>
    <row r="29" spans="1:17" ht="11.25">
      <c r="A29" s="6" t="s">
        <v>19</v>
      </c>
      <c r="B29" s="28">
        <v>1020</v>
      </c>
      <c r="C29" s="22">
        <v>1408</v>
      </c>
      <c r="D29" s="28">
        <v>415</v>
      </c>
      <c r="E29" s="22">
        <v>532</v>
      </c>
      <c r="F29" s="28">
        <v>213</v>
      </c>
      <c r="G29" s="28">
        <v>150</v>
      </c>
      <c r="H29" s="28">
        <v>76</v>
      </c>
      <c r="I29" s="22">
        <v>965</v>
      </c>
      <c r="J29" s="28">
        <v>544</v>
      </c>
      <c r="K29" s="28">
        <v>413</v>
      </c>
      <c r="L29" s="28">
        <v>236</v>
      </c>
      <c r="M29" s="22">
        <v>810</v>
      </c>
      <c r="N29" s="28">
        <v>629</v>
      </c>
      <c r="O29" s="28">
        <v>425</v>
      </c>
      <c r="P29" s="28">
        <v>229</v>
      </c>
      <c r="Q29" s="22">
        <v>1686</v>
      </c>
    </row>
    <row r="30" spans="1:17" ht="11.25">
      <c r="A30" s="6" t="s">
        <v>20</v>
      </c>
      <c r="B30" s="28">
        <v>-31746</v>
      </c>
      <c r="C30" s="22">
        <v>-61354</v>
      </c>
      <c r="D30" s="28">
        <v>-29137</v>
      </c>
      <c r="E30" s="22">
        <v>-58898</v>
      </c>
      <c r="F30" s="28">
        <v>-44537</v>
      </c>
      <c r="G30" s="28">
        <v>-30753</v>
      </c>
      <c r="H30" s="28">
        <v>-16043</v>
      </c>
      <c r="I30" s="22">
        <v>-64358</v>
      </c>
      <c r="J30" s="28">
        <v>-48913</v>
      </c>
      <c r="K30" s="28">
        <v>-32826</v>
      </c>
      <c r="L30" s="28">
        <v>-16865</v>
      </c>
      <c r="M30" s="22">
        <v>-67075</v>
      </c>
      <c r="N30" s="28">
        <v>-51569</v>
      </c>
      <c r="O30" s="28">
        <v>-34935</v>
      </c>
      <c r="P30" s="28">
        <v>-17965</v>
      </c>
      <c r="Q30" s="22">
        <v>-73093</v>
      </c>
    </row>
    <row r="31" spans="1:17" ht="11.25">
      <c r="A31" s="6" t="s">
        <v>21</v>
      </c>
      <c r="B31" s="28">
        <v>-12665</v>
      </c>
      <c r="C31" s="22">
        <v>-91256</v>
      </c>
      <c r="D31" s="28">
        <v>-50739</v>
      </c>
      <c r="E31" s="22">
        <v>-16421</v>
      </c>
      <c r="F31" s="28">
        <v>-16167</v>
      </c>
      <c r="G31" s="28">
        <v>-12785</v>
      </c>
      <c r="H31" s="28">
        <v>-17196</v>
      </c>
      <c r="I31" s="22">
        <v>-117859</v>
      </c>
      <c r="J31" s="28">
        <v>-116870</v>
      </c>
      <c r="K31" s="28">
        <v>-92591</v>
      </c>
      <c r="L31" s="28">
        <v>-90885</v>
      </c>
      <c r="M31" s="22">
        <v>-25239</v>
      </c>
      <c r="N31" s="28">
        <v>-25231</v>
      </c>
      <c r="O31" s="28">
        <v>-15444</v>
      </c>
      <c r="P31" s="28">
        <v>-15565</v>
      </c>
      <c r="Q31" s="22">
        <v>-142232</v>
      </c>
    </row>
    <row r="32" spans="1:17" ht="12" thickBot="1">
      <c r="A32" s="4" t="s">
        <v>22</v>
      </c>
      <c r="B32" s="29">
        <v>492256</v>
      </c>
      <c r="C32" s="23">
        <v>513035</v>
      </c>
      <c r="D32" s="29">
        <v>-47914</v>
      </c>
      <c r="E32" s="23">
        <v>797384</v>
      </c>
      <c r="F32" s="29">
        <v>535873</v>
      </c>
      <c r="G32" s="29">
        <v>352397</v>
      </c>
      <c r="H32" s="29">
        <v>8683</v>
      </c>
      <c r="I32" s="23">
        <v>453076</v>
      </c>
      <c r="J32" s="29">
        <v>221217</v>
      </c>
      <c r="K32" s="29">
        <v>104379</v>
      </c>
      <c r="L32" s="29">
        <v>-81091</v>
      </c>
      <c r="M32" s="23">
        <v>533914</v>
      </c>
      <c r="N32" s="29">
        <v>272881</v>
      </c>
      <c r="O32" s="29">
        <v>291251</v>
      </c>
      <c r="P32" s="29">
        <v>228337</v>
      </c>
      <c r="Q32" s="23">
        <v>577930</v>
      </c>
    </row>
    <row r="33" spans="1:17" ht="12" thickTop="1">
      <c r="A33" s="6" t="s">
        <v>23</v>
      </c>
      <c r="B33" s="28">
        <v>-420239</v>
      </c>
      <c r="C33" s="22">
        <v>-1235918</v>
      </c>
      <c r="D33" s="28">
        <v>-520595</v>
      </c>
      <c r="E33" s="22">
        <v>-365801</v>
      </c>
      <c r="F33" s="28">
        <v>-137545</v>
      </c>
      <c r="G33" s="28">
        <v>-56579</v>
      </c>
      <c r="H33" s="28">
        <v>-19648</v>
      </c>
      <c r="I33" s="22">
        <v>-412964</v>
      </c>
      <c r="J33" s="28">
        <v>-335065</v>
      </c>
      <c r="K33" s="28">
        <v>-225611</v>
      </c>
      <c r="L33" s="28">
        <v>-193787</v>
      </c>
      <c r="M33" s="22">
        <v>-504722</v>
      </c>
      <c r="N33" s="28">
        <v>-415027</v>
      </c>
      <c r="O33" s="28">
        <v>-250640</v>
      </c>
      <c r="P33" s="28">
        <v>-189861</v>
      </c>
      <c r="Q33" s="22">
        <v>-1557613</v>
      </c>
    </row>
    <row r="34" spans="1:17" ht="11.25">
      <c r="A34" s="6" t="s">
        <v>24</v>
      </c>
      <c r="B34" s="28"/>
      <c r="C34" s="22">
        <v>4250</v>
      </c>
      <c r="D34" s="28">
        <v>3200</v>
      </c>
      <c r="E34" s="22">
        <v>117780</v>
      </c>
      <c r="F34" s="28">
        <v>111486</v>
      </c>
      <c r="G34" s="28">
        <v>110121</v>
      </c>
      <c r="H34" s="28">
        <v>97627</v>
      </c>
      <c r="I34" s="22">
        <v>521287</v>
      </c>
      <c r="J34" s="28">
        <v>22100</v>
      </c>
      <c r="K34" s="28">
        <v>14000</v>
      </c>
      <c r="L34" s="28">
        <v>14000</v>
      </c>
      <c r="M34" s="22">
        <v>37405</v>
      </c>
      <c r="N34" s="28">
        <v>37324</v>
      </c>
      <c r="O34" s="28">
        <v>37405</v>
      </c>
      <c r="P34" s="28">
        <v>3060</v>
      </c>
      <c r="Q34" s="22">
        <v>2480</v>
      </c>
    </row>
    <row r="35" spans="1:17" ht="11.25">
      <c r="A35" s="6" t="s">
        <v>25</v>
      </c>
      <c r="B35" s="28">
        <v>-552</v>
      </c>
      <c r="C35" s="22">
        <v>-1423</v>
      </c>
      <c r="D35" s="28">
        <v>-1423</v>
      </c>
      <c r="E35" s="22">
        <v>-1462</v>
      </c>
      <c r="F35" s="28">
        <v>-1287</v>
      </c>
      <c r="G35" s="28">
        <v>-339</v>
      </c>
      <c r="H35" s="28">
        <v>-251</v>
      </c>
      <c r="I35" s="22">
        <v>-18784</v>
      </c>
      <c r="J35" s="28">
        <v>-19163</v>
      </c>
      <c r="K35" s="28">
        <v>-17417</v>
      </c>
      <c r="L35" s="28">
        <v>-14962</v>
      </c>
      <c r="M35" s="22">
        <v>-7157</v>
      </c>
      <c r="N35" s="28">
        <v>-1522</v>
      </c>
      <c r="O35" s="28">
        <v>-1039</v>
      </c>
      <c r="P35" s="28">
        <v>-1039</v>
      </c>
      <c r="Q35" s="22">
        <v>-1362</v>
      </c>
    </row>
    <row r="36" spans="1:17" ht="11.25">
      <c r="A36" s="6" t="s">
        <v>26</v>
      </c>
      <c r="B36" s="28"/>
      <c r="C36" s="22"/>
      <c r="D36" s="28"/>
      <c r="E36" s="22"/>
      <c r="F36" s="28"/>
      <c r="G36" s="28"/>
      <c r="H36" s="28"/>
      <c r="I36" s="22"/>
      <c r="J36" s="28"/>
      <c r="K36" s="28"/>
      <c r="L36" s="28"/>
      <c r="M36" s="22">
        <v>407500</v>
      </c>
      <c r="N36" s="28">
        <v>207500</v>
      </c>
      <c r="O36" s="28">
        <v>107500</v>
      </c>
      <c r="P36" s="28">
        <v>35800</v>
      </c>
      <c r="Q36" s="22"/>
    </row>
    <row r="37" spans="1:17" ht="11.25">
      <c r="A37" s="6" t="s">
        <v>27</v>
      </c>
      <c r="B37" s="28">
        <v>5446</v>
      </c>
      <c r="C37" s="22"/>
      <c r="D37" s="28"/>
      <c r="E37" s="22"/>
      <c r="F37" s="28"/>
      <c r="G37" s="28"/>
      <c r="H37" s="28"/>
      <c r="I37" s="22">
        <v>3481</v>
      </c>
      <c r="J37" s="28">
        <v>3481</v>
      </c>
      <c r="K37" s="28">
        <v>3481</v>
      </c>
      <c r="L37" s="28"/>
      <c r="M37" s="22"/>
      <c r="N37" s="28"/>
      <c r="O37" s="28"/>
      <c r="P37" s="28"/>
      <c r="Q37" s="22"/>
    </row>
    <row r="38" spans="1:17" ht="11.25">
      <c r="A38" s="6" t="s">
        <v>28</v>
      </c>
      <c r="B38" s="28">
        <v>26269</v>
      </c>
      <c r="C38" s="22">
        <v>240238</v>
      </c>
      <c r="D38" s="28">
        <v>209797</v>
      </c>
      <c r="E38" s="22">
        <v>296053</v>
      </c>
      <c r="F38" s="28">
        <v>97287</v>
      </c>
      <c r="G38" s="28">
        <v>24105</v>
      </c>
      <c r="H38" s="28">
        <v>24105</v>
      </c>
      <c r="I38" s="22">
        <v>73920</v>
      </c>
      <c r="J38" s="28">
        <v>28089</v>
      </c>
      <c r="K38" s="28">
        <v>22098</v>
      </c>
      <c r="L38" s="28">
        <v>4357</v>
      </c>
      <c r="M38" s="22">
        <v>136529</v>
      </c>
      <c r="N38" s="28">
        <v>44888</v>
      </c>
      <c r="O38" s="28">
        <v>44888</v>
      </c>
      <c r="P38" s="28">
        <v>1458</v>
      </c>
      <c r="Q38" s="22">
        <v>22131</v>
      </c>
    </row>
    <row r="39" spans="1:17" ht="11.25">
      <c r="A39" s="6" t="s">
        <v>29</v>
      </c>
      <c r="B39" s="28">
        <v>-88098</v>
      </c>
      <c r="C39" s="22">
        <v>-78611</v>
      </c>
      <c r="D39" s="28">
        <v>-54048</v>
      </c>
      <c r="E39" s="22">
        <v>-127341</v>
      </c>
      <c r="F39" s="28">
        <v>-90648</v>
      </c>
      <c r="G39" s="28">
        <v>-59231</v>
      </c>
      <c r="H39" s="28">
        <v>-36023</v>
      </c>
      <c r="I39" s="22">
        <v>-152378</v>
      </c>
      <c r="J39" s="28">
        <v>-118913</v>
      </c>
      <c r="K39" s="28">
        <v>-63089</v>
      </c>
      <c r="L39" s="28">
        <v>-43265</v>
      </c>
      <c r="M39" s="22">
        <v>-217288</v>
      </c>
      <c r="N39" s="28">
        <v>-144378</v>
      </c>
      <c r="O39" s="28">
        <v>-92455</v>
      </c>
      <c r="P39" s="28">
        <v>-53640</v>
      </c>
      <c r="Q39" s="22">
        <v>-189203</v>
      </c>
    </row>
    <row r="40" spans="1:17" ht="11.25">
      <c r="A40" s="6" t="s">
        <v>82</v>
      </c>
      <c r="B40" s="28">
        <v>-9541</v>
      </c>
      <c r="C40" s="22">
        <v>-23209</v>
      </c>
      <c r="D40" s="28">
        <v>26162</v>
      </c>
      <c r="E40" s="22">
        <v>-38253</v>
      </c>
      <c r="F40" s="28">
        <v>-39591</v>
      </c>
      <c r="G40" s="28">
        <v>-14982</v>
      </c>
      <c r="H40" s="28">
        <v>-9530</v>
      </c>
      <c r="I40" s="22">
        <v>-47022</v>
      </c>
      <c r="J40" s="28">
        <v>-9156</v>
      </c>
      <c r="K40" s="28">
        <v>-11875</v>
      </c>
      <c r="L40" s="28">
        <v>-9046</v>
      </c>
      <c r="M40" s="22">
        <v>-36391</v>
      </c>
      <c r="N40" s="28">
        <v>-23734</v>
      </c>
      <c r="O40" s="28">
        <v>-13752</v>
      </c>
      <c r="P40" s="28">
        <v>-12549</v>
      </c>
      <c r="Q40" s="22">
        <v>-17492</v>
      </c>
    </row>
    <row r="41" spans="1:17" ht="12" thickBot="1">
      <c r="A41" s="4" t="s">
        <v>30</v>
      </c>
      <c r="B41" s="29">
        <v>-486716</v>
      </c>
      <c r="C41" s="23">
        <v>-1054962</v>
      </c>
      <c r="D41" s="29">
        <v>-336907</v>
      </c>
      <c r="E41" s="23">
        <v>-122289</v>
      </c>
      <c r="F41" s="29">
        <v>-60299</v>
      </c>
      <c r="G41" s="29">
        <v>3093</v>
      </c>
      <c r="H41" s="29">
        <v>56278</v>
      </c>
      <c r="I41" s="23">
        <v>-31013</v>
      </c>
      <c r="J41" s="29">
        <v>-428627</v>
      </c>
      <c r="K41" s="29">
        <v>-278413</v>
      </c>
      <c r="L41" s="29">
        <v>-242704</v>
      </c>
      <c r="M41" s="23">
        <v>-186395</v>
      </c>
      <c r="N41" s="29">
        <v>-294950</v>
      </c>
      <c r="O41" s="29">
        <v>-168092</v>
      </c>
      <c r="P41" s="29">
        <v>-216772</v>
      </c>
      <c r="Q41" s="23">
        <v>-1768817</v>
      </c>
    </row>
    <row r="42" spans="1:17" ht="12" thickTop="1">
      <c r="A42" s="6" t="s">
        <v>31</v>
      </c>
      <c r="B42" s="28">
        <v>-33280</v>
      </c>
      <c r="C42" s="22">
        <v>-104219</v>
      </c>
      <c r="D42" s="28">
        <v>-25282</v>
      </c>
      <c r="E42" s="22">
        <v>1169</v>
      </c>
      <c r="F42" s="28">
        <v>34042</v>
      </c>
      <c r="G42" s="28">
        <v>-28004</v>
      </c>
      <c r="H42" s="28">
        <v>-3002</v>
      </c>
      <c r="I42" s="22">
        <v>-63670</v>
      </c>
      <c r="J42" s="28">
        <v>13332</v>
      </c>
      <c r="K42" s="28">
        <v>-50100</v>
      </c>
      <c r="L42" s="28">
        <v>150000</v>
      </c>
      <c r="M42" s="22">
        <v>-199000</v>
      </c>
      <c r="N42" s="28">
        <v>-149000</v>
      </c>
      <c r="O42" s="28">
        <v>-149000</v>
      </c>
      <c r="P42" s="28">
        <v>-39000</v>
      </c>
      <c r="Q42" s="22">
        <v>349000</v>
      </c>
    </row>
    <row r="43" spans="1:17" ht="11.25">
      <c r="A43" s="6" t="s">
        <v>32</v>
      </c>
      <c r="B43" s="28">
        <v>630000</v>
      </c>
      <c r="C43" s="22">
        <v>1561000</v>
      </c>
      <c r="D43" s="28">
        <v>785000</v>
      </c>
      <c r="E43" s="22">
        <v>415372</v>
      </c>
      <c r="F43" s="28">
        <v>200000</v>
      </c>
      <c r="G43" s="28">
        <v>200000</v>
      </c>
      <c r="H43" s="28">
        <v>200000</v>
      </c>
      <c r="I43" s="22">
        <v>796805</v>
      </c>
      <c r="J43" s="28">
        <v>827777</v>
      </c>
      <c r="K43" s="28">
        <v>493171</v>
      </c>
      <c r="L43" s="28">
        <v>206948</v>
      </c>
      <c r="M43" s="22">
        <v>690000</v>
      </c>
      <c r="N43" s="28">
        <v>590000</v>
      </c>
      <c r="O43" s="28">
        <v>340000</v>
      </c>
      <c r="P43" s="28">
        <v>240000</v>
      </c>
      <c r="Q43" s="22">
        <v>1636000</v>
      </c>
    </row>
    <row r="44" spans="1:17" ht="11.25">
      <c r="A44" s="6" t="s">
        <v>33</v>
      </c>
      <c r="B44" s="28">
        <v>-441466</v>
      </c>
      <c r="C44" s="22">
        <v>-879950</v>
      </c>
      <c r="D44" s="28">
        <v>-476744</v>
      </c>
      <c r="E44" s="22">
        <v>-955955</v>
      </c>
      <c r="F44" s="28">
        <v>-768700</v>
      </c>
      <c r="G44" s="28">
        <v>-567023</v>
      </c>
      <c r="H44" s="28">
        <v>-338846</v>
      </c>
      <c r="I44" s="22">
        <v>-1384558</v>
      </c>
      <c r="J44" s="28">
        <v>-814444</v>
      </c>
      <c r="K44" s="28">
        <v>-503079</v>
      </c>
      <c r="L44" s="28">
        <v>-262619</v>
      </c>
      <c r="M44" s="22">
        <v>-871705</v>
      </c>
      <c r="N44" s="28">
        <v>-658613</v>
      </c>
      <c r="O44" s="28">
        <v>-436482</v>
      </c>
      <c r="P44" s="28">
        <v>-206590</v>
      </c>
      <c r="Q44" s="22">
        <v>-711426</v>
      </c>
    </row>
    <row r="45" spans="1:17" ht="11.25">
      <c r="A45" s="6" t="s">
        <v>34</v>
      </c>
      <c r="B45" s="28">
        <v>-21852</v>
      </c>
      <c r="C45" s="22">
        <v>-32567</v>
      </c>
      <c r="D45" s="28">
        <v>-15026</v>
      </c>
      <c r="E45" s="22">
        <v>-26519</v>
      </c>
      <c r="F45" s="28">
        <v>-19576</v>
      </c>
      <c r="G45" s="28">
        <v>-11521</v>
      </c>
      <c r="H45" s="28">
        <v>-4567</v>
      </c>
      <c r="I45" s="22">
        <v>-13894</v>
      </c>
      <c r="J45" s="28">
        <v>-9599</v>
      </c>
      <c r="K45" s="28">
        <v>-5595</v>
      </c>
      <c r="L45" s="28">
        <v>-1540</v>
      </c>
      <c r="M45" s="22"/>
      <c r="N45" s="28"/>
      <c r="O45" s="28"/>
      <c r="P45" s="28"/>
      <c r="Q45" s="22"/>
    </row>
    <row r="46" spans="1:17" ht="11.25">
      <c r="A46" s="6" t="s">
        <v>35</v>
      </c>
      <c r="B46" s="28">
        <v>599875</v>
      </c>
      <c r="C46" s="22">
        <v>41000</v>
      </c>
      <c r="D46" s="28">
        <v>36000</v>
      </c>
      <c r="E46" s="22">
        <v>93542</v>
      </c>
      <c r="F46" s="28">
        <v>93542</v>
      </c>
      <c r="G46" s="28">
        <v>93542</v>
      </c>
      <c r="H46" s="28">
        <v>93542</v>
      </c>
      <c r="I46" s="22">
        <v>1000</v>
      </c>
      <c r="J46" s="28">
        <v>1000</v>
      </c>
      <c r="K46" s="28">
        <v>1000</v>
      </c>
      <c r="L46" s="28">
        <v>1000</v>
      </c>
      <c r="M46" s="22">
        <v>93295</v>
      </c>
      <c r="N46" s="28">
        <v>92015</v>
      </c>
      <c r="O46" s="28">
        <v>100</v>
      </c>
      <c r="P46" s="28"/>
      <c r="Q46" s="22">
        <v>1500</v>
      </c>
    </row>
    <row r="47" spans="1:17" ht="11.25">
      <c r="A47" s="6" t="s">
        <v>36</v>
      </c>
      <c r="B47" s="28">
        <v>-6849</v>
      </c>
      <c r="C47" s="22"/>
      <c r="D47" s="28"/>
      <c r="E47" s="22"/>
      <c r="F47" s="28"/>
      <c r="G47" s="28"/>
      <c r="H47" s="28"/>
      <c r="I47" s="22"/>
      <c r="J47" s="28"/>
      <c r="K47" s="28"/>
      <c r="L47" s="28"/>
      <c r="M47" s="22"/>
      <c r="N47" s="28"/>
      <c r="O47" s="28"/>
      <c r="P47" s="28"/>
      <c r="Q47" s="22"/>
    </row>
    <row r="48" spans="1:17" ht="11.25">
      <c r="A48" s="6" t="s">
        <v>37</v>
      </c>
      <c r="B48" s="28">
        <v>-16277</v>
      </c>
      <c r="C48" s="22"/>
      <c r="D48" s="28"/>
      <c r="E48" s="22"/>
      <c r="F48" s="28"/>
      <c r="G48" s="28"/>
      <c r="H48" s="28"/>
      <c r="I48" s="22"/>
      <c r="J48" s="28"/>
      <c r="K48" s="28"/>
      <c r="L48" s="28"/>
      <c r="M48" s="22"/>
      <c r="N48" s="28"/>
      <c r="O48" s="28"/>
      <c r="P48" s="28"/>
      <c r="Q48" s="22"/>
    </row>
    <row r="49" spans="1:17" ht="12" thickBot="1">
      <c r="A49" s="4" t="s">
        <v>38</v>
      </c>
      <c r="B49" s="29">
        <v>710149</v>
      </c>
      <c r="C49" s="23">
        <v>585262</v>
      </c>
      <c r="D49" s="29">
        <v>303947</v>
      </c>
      <c r="E49" s="23">
        <v>-472391</v>
      </c>
      <c r="F49" s="29">
        <v>-460692</v>
      </c>
      <c r="G49" s="29">
        <v>-313006</v>
      </c>
      <c r="H49" s="29">
        <v>-52873</v>
      </c>
      <c r="I49" s="23">
        <v>-664317</v>
      </c>
      <c r="J49" s="29">
        <v>18066</v>
      </c>
      <c r="K49" s="29">
        <v>-64602</v>
      </c>
      <c r="L49" s="29">
        <v>93789</v>
      </c>
      <c r="M49" s="23">
        <v>-287410</v>
      </c>
      <c r="N49" s="29">
        <v>-125597</v>
      </c>
      <c r="O49" s="29">
        <v>-245382</v>
      </c>
      <c r="P49" s="29">
        <v>-5590</v>
      </c>
      <c r="Q49" s="23">
        <v>1148829</v>
      </c>
    </row>
    <row r="50" spans="1:17" ht="12" thickTop="1">
      <c r="A50" s="7" t="s">
        <v>39</v>
      </c>
      <c r="B50" s="28">
        <v>115</v>
      </c>
      <c r="C50" s="22">
        <v>148</v>
      </c>
      <c r="D50" s="28">
        <v>53</v>
      </c>
      <c r="E50" s="22">
        <v>-110</v>
      </c>
      <c r="F50" s="28">
        <v>-71</v>
      </c>
      <c r="G50" s="28">
        <v>-39</v>
      </c>
      <c r="H50" s="28">
        <v>75</v>
      </c>
      <c r="I50" s="22">
        <v>275</v>
      </c>
      <c r="J50" s="28">
        <v>203</v>
      </c>
      <c r="K50" s="28"/>
      <c r="L50" s="28"/>
      <c r="M50" s="22"/>
      <c r="N50" s="28"/>
      <c r="O50" s="28"/>
      <c r="P50" s="28"/>
      <c r="Q50" s="22"/>
    </row>
    <row r="51" spans="1:17" ht="11.25">
      <c r="A51" s="7" t="s">
        <v>40</v>
      </c>
      <c r="B51" s="28">
        <v>715805</v>
      </c>
      <c r="C51" s="22">
        <v>43484</v>
      </c>
      <c r="D51" s="28">
        <v>-80821</v>
      </c>
      <c r="E51" s="22">
        <v>202592</v>
      </c>
      <c r="F51" s="28">
        <v>14810</v>
      </c>
      <c r="G51" s="28">
        <v>42445</v>
      </c>
      <c r="H51" s="28">
        <v>12164</v>
      </c>
      <c r="I51" s="22">
        <v>-241978</v>
      </c>
      <c r="J51" s="28">
        <v>-189140</v>
      </c>
      <c r="K51" s="28">
        <v>-238637</v>
      </c>
      <c r="L51" s="28">
        <v>-230007</v>
      </c>
      <c r="M51" s="22">
        <v>60109</v>
      </c>
      <c r="N51" s="28">
        <v>-147666</v>
      </c>
      <c r="O51" s="28">
        <v>-122222</v>
      </c>
      <c r="P51" s="28">
        <v>5975</v>
      </c>
      <c r="Q51" s="22">
        <v>-42057</v>
      </c>
    </row>
    <row r="52" spans="1:17" ht="11.25">
      <c r="A52" s="7" t="s">
        <v>41</v>
      </c>
      <c r="B52" s="28">
        <v>365830</v>
      </c>
      <c r="C52" s="22">
        <v>322346</v>
      </c>
      <c r="D52" s="28">
        <v>322346</v>
      </c>
      <c r="E52" s="22">
        <v>119754</v>
      </c>
      <c r="F52" s="28">
        <v>119754</v>
      </c>
      <c r="G52" s="28">
        <v>119754</v>
      </c>
      <c r="H52" s="28">
        <v>119754</v>
      </c>
      <c r="I52" s="22">
        <v>361732</v>
      </c>
      <c r="J52" s="28">
        <v>361732</v>
      </c>
      <c r="K52" s="28">
        <v>361732</v>
      </c>
      <c r="L52" s="28">
        <v>361732</v>
      </c>
      <c r="M52" s="22">
        <v>301622</v>
      </c>
      <c r="N52" s="28">
        <v>301622</v>
      </c>
      <c r="O52" s="28">
        <v>301622</v>
      </c>
      <c r="P52" s="28">
        <v>301622</v>
      </c>
      <c r="Q52" s="22">
        <v>343679</v>
      </c>
    </row>
    <row r="53" spans="1:17" ht="12" thickBot="1">
      <c r="A53" s="7" t="s">
        <v>41</v>
      </c>
      <c r="B53" s="28">
        <v>1081636</v>
      </c>
      <c r="C53" s="22">
        <v>365830</v>
      </c>
      <c r="D53" s="28">
        <v>241525</v>
      </c>
      <c r="E53" s="22">
        <v>322346</v>
      </c>
      <c r="F53" s="28">
        <v>134564</v>
      </c>
      <c r="G53" s="28">
        <v>162200</v>
      </c>
      <c r="H53" s="28">
        <v>131918</v>
      </c>
      <c r="I53" s="22">
        <v>119754</v>
      </c>
      <c r="J53" s="28">
        <v>172591</v>
      </c>
      <c r="K53" s="28">
        <v>123095</v>
      </c>
      <c r="L53" s="28">
        <v>131725</v>
      </c>
      <c r="M53" s="22">
        <v>361732</v>
      </c>
      <c r="N53" s="28">
        <v>153956</v>
      </c>
      <c r="O53" s="28">
        <v>179399</v>
      </c>
      <c r="P53" s="28">
        <v>307597</v>
      </c>
      <c r="Q53" s="22">
        <v>301622</v>
      </c>
    </row>
    <row r="54" spans="1:17" ht="12" thickTop="1">
      <c r="A54" s="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</row>
    <row r="56" ht="11.25">
      <c r="A56" s="20" t="s">
        <v>149</v>
      </c>
    </row>
    <row r="57" ht="11.25">
      <c r="A57" s="20" t="s">
        <v>150</v>
      </c>
    </row>
  </sheetData>
  <mergeCells count="1">
    <mergeCell ref="B6:Q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2:U68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21" width="17.83203125" style="0" customWidth="1"/>
  </cols>
  <sheetData>
    <row r="1" ht="12" thickBot="1"/>
    <row r="2" spans="1:21" ht="12" thickTop="1">
      <c r="A2" s="10" t="s">
        <v>145</v>
      </c>
      <c r="B2" s="14">
        <v>3063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</row>
    <row r="3" spans="1:21" ht="12" thickBot="1">
      <c r="A3" s="11" t="s">
        <v>146</v>
      </c>
      <c r="B3" s="1" t="s">
        <v>147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2" thickTop="1">
      <c r="A4" s="10" t="s">
        <v>51</v>
      </c>
      <c r="B4" s="15" t="str">
        <f>HYPERLINK("http://www.kabupro.jp/mark/20140114/S1000XAI.htm","四半期報告書")</f>
        <v>四半期報告書</v>
      </c>
      <c r="C4" s="15" t="str">
        <f>HYPERLINK("http://www.kabupro.jp/mark/20131015/S1000770.htm","四半期報告書")</f>
        <v>四半期報告書</v>
      </c>
      <c r="D4" s="15" t="str">
        <f>HYPERLINK("http://www.kabupro.jp/mark/20130712/S000E0IG.htm","四半期報告書")</f>
        <v>四半期報告書</v>
      </c>
      <c r="E4" s="15" t="str">
        <f>HYPERLINK("http://www.kabupro.jp/mark/20140114/S1000XAI.htm","四半期報告書")</f>
        <v>四半期報告書</v>
      </c>
      <c r="F4" s="15" t="str">
        <f>HYPERLINK("http://www.kabupro.jp/mark/20130115/S000CMN3.htm","四半期報告書")</f>
        <v>四半期報告書</v>
      </c>
      <c r="G4" s="15" t="str">
        <f>HYPERLINK("http://www.kabupro.jp/mark/20121012/S000C20N.htm","四半期報告書")</f>
        <v>四半期報告書</v>
      </c>
      <c r="H4" s="15" t="str">
        <f>HYPERLINK("http://www.kabupro.jp/mark/20120713/S000BGZX.htm","四半期報告書")</f>
        <v>四半期報告書</v>
      </c>
      <c r="I4" s="15" t="str">
        <f>HYPERLINK("http://www.kabupro.jp/mark/20130530/S000DHME.htm","有価証券報告書")</f>
        <v>有価証券報告書</v>
      </c>
      <c r="J4" s="15" t="str">
        <f>HYPERLINK("http://www.kabupro.jp/mark/20120112/S000A29I.htm","四半期報告書")</f>
        <v>四半期報告書</v>
      </c>
      <c r="K4" s="15" t="str">
        <f>HYPERLINK("http://www.kabupro.jp/mark/20111012/S0009HNM.htm","四半期報告書")</f>
        <v>四半期報告書</v>
      </c>
      <c r="L4" s="15" t="str">
        <f>HYPERLINK("http://www.kabupro.jp/mark/20110712/S0008W9C.htm","四半期報告書")</f>
        <v>四半期報告書</v>
      </c>
      <c r="M4" s="15" t="str">
        <f>HYPERLINK("http://www.kabupro.jp/mark/20120531/S000AY7P.htm","有価証券報告書")</f>
        <v>有価証券報告書</v>
      </c>
      <c r="N4" s="15" t="str">
        <f>HYPERLINK("http://www.kabupro.jp/mark/20110114/S0007JVN.htm","四半期報告書")</f>
        <v>四半期報告書</v>
      </c>
      <c r="O4" s="15" t="str">
        <f>HYPERLINK("http://www.kabupro.jp/mark/20101015/S0006YAB.htm","四半期報告書")</f>
        <v>四半期報告書</v>
      </c>
      <c r="P4" s="15" t="str">
        <f>HYPERLINK("http://www.kabupro.jp/mark/20100709/S0006BSI.htm","四半期報告書")</f>
        <v>四半期報告書</v>
      </c>
      <c r="Q4" s="15" t="str">
        <f>HYPERLINK("http://www.kabupro.jp/mark/20110527/S0008DAQ.htm","有価証券報告書")</f>
        <v>有価証券報告書</v>
      </c>
      <c r="R4" s="15" t="str">
        <f>HYPERLINK("http://www.kabupro.jp/mark/20100108/S0004WWH.htm","四半期報告書")</f>
        <v>四半期報告書</v>
      </c>
      <c r="S4" s="15" t="str">
        <f>HYPERLINK("http://www.kabupro.jp/mark/20091013/S0004C46.htm","四半期報告書")</f>
        <v>四半期報告書</v>
      </c>
      <c r="T4" s="15" t="str">
        <f>HYPERLINK("http://www.kabupro.jp/mark/20090715/S0003OPU.htm","四半期報告書")</f>
        <v>四半期報告書</v>
      </c>
      <c r="U4" s="15" t="str">
        <f>HYPERLINK("http://www.kabupro.jp/mark/20100528/S0005SQT.htm","有価証券報告書")</f>
        <v>有価証券報告書</v>
      </c>
    </row>
    <row r="5" spans="1:21" ht="12" thickBot="1">
      <c r="A5" s="11" t="s">
        <v>52</v>
      </c>
      <c r="B5" s="1" t="s">
        <v>205</v>
      </c>
      <c r="C5" s="1" t="s">
        <v>208</v>
      </c>
      <c r="D5" s="1" t="s">
        <v>210</v>
      </c>
      <c r="E5" s="1" t="s">
        <v>205</v>
      </c>
      <c r="F5" s="1" t="s">
        <v>212</v>
      </c>
      <c r="G5" s="1" t="s">
        <v>214</v>
      </c>
      <c r="H5" s="1" t="s">
        <v>216</v>
      </c>
      <c r="I5" s="1" t="s">
        <v>58</v>
      </c>
      <c r="J5" s="1" t="s">
        <v>217</v>
      </c>
      <c r="K5" s="1" t="s">
        <v>219</v>
      </c>
      <c r="L5" s="1" t="s">
        <v>221</v>
      </c>
      <c r="M5" s="1" t="s">
        <v>62</v>
      </c>
      <c r="N5" s="1" t="s">
        <v>223</v>
      </c>
      <c r="O5" s="1" t="s">
        <v>225</v>
      </c>
      <c r="P5" s="1" t="s">
        <v>227</v>
      </c>
      <c r="Q5" s="1" t="s">
        <v>64</v>
      </c>
      <c r="R5" s="1" t="s">
        <v>229</v>
      </c>
      <c r="S5" s="1" t="s">
        <v>231</v>
      </c>
      <c r="T5" s="1" t="s">
        <v>233</v>
      </c>
      <c r="U5" s="1" t="s">
        <v>66</v>
      </c>
    </row>
    <row r="6" spans="1:21" ht="12.75" thickBot="1" thickTop="1">
      <c r="A6" s="10" t="s">
        <v>53</v>
      </c>
      <c r="B6" s="18" t="s">
        <v>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</row>
    <row r="7" spans="1:21" ht="12" thickTop="1">
      <c r="A7" s="12" t="s">
        <v>54</v>
      </c>
      <c r="B7" s="14" t="s">
        <v>206</v>
      </c>
      <c r="C7" s="14" t="s">
        <v>206</v>
      </c>
      <c r="D7" s="14" t="s">
        <v>206</v>
      </c>
      <c r="E7" s="16" t="s">
        <v>59</v>
      </c>
      <c r="F7" s="14" t="s">
        <v>206</v>
      </c>
      <c r="G7" s="14" t="s">
        <v>206</v>
      </c>
      <c r="H7" s="14" t="s">
        <v>206</v>
      </c>
      <c r="I7" s="16" t="s">
        <v>59</v>
      </c>
      <c r="J7" s="14" t="s">
        <v>206</v>
      </c>
      <c r="K7" s="14" t="s">
        <v>206</v>
      </c>
      <c r="L7" s="14" t="s">
        <v>206</v>
      </c>
      <c r="M7" s="16" t="s">
        <v>59</v>
      </c>
      <c r="N7" s="14" t="s">
        <v>206</v>
      </c>
      <c r="O7" s="14" t="s">
        <v>206</v>
      </c>
      <c r="P7" s="14" t="s">
        <v>206</v>
      </c>
      <c r="Q7" s="16" t="s">
        <v>59</v>
      </c>
      <c r="R7" s="14" t="s">
        <v>206</v>
      </c>
      <c r="S7" s="14" t="s">
        <v>206</v>
      </c>
      <c r="T7" s="14" t="s">
        <v>206</v>
      </c>
      <c r="U7" s="16" t="s">
        <v>59</v>
      </c>
    </row>
    <row r="8" spans="1:21" ht="11.25">
      <c r="A8" s="13" t="s">
        <v>55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</row>
    <row r="9" spans="1:21" ht="11.25">
      <c r="A9" s="13" t="s">
        <v>56</v>
      </c>
      <c r="B9" s="1" t="s">
        <v>207</v>
      </c>
      <c r="C9" s="1" t="s">
        <v>209</v>
      </c>
      <c r="D9" s="1" t="s">
        <v>211</v>
      </c>
      <c r="E9" s="17" t="s">
        <v>60</v>
      </c>
      <c r="F9" s="1" t="s">
        <v>213</v>
      </c>
      <c r="G9" s="1" t="s">
        <v>215</v>
      </c>
      <c r="H9" s="1" t="s">
        <v>62</v>
      </c>
      <c r="I9" s="17" t="s">
        <v>61</v>
      </c>
      <c r="J9" s="1" t="s">
        <v>218</v>
      </c>
      <c r="K9" s="1" t="s">
        <v>220</v>
      </c>
      <c r="L9" s="1" t="s">
        <v>222</v>
      </c>
      <c r="M9" s="17" t="s">
        <v>63</v>
      </c>
      <c r="N9" s="1" t="s">
        <v>224</v>
      </c>
      <c r="O9" s="1" t="s">
        <v>226</v>
      </c>
      <c r="P9" s="1" t="s">
        <v>228</v>
      </c>
      <c r="Q9" s="17" t="s">
        <v>65</v>
      </c>
      <c r="R9" s="1" t="s">
        <v>230</v>
      </c>
      <c r="S9" s="1" t="s">
        <v>232</v>
      </c>
      <c r="T9" s="1" t="s">
        <v>234</v>
      </c>
      <c r="U9" s="17" t="s">
        <v>67</v>
      </c>
    </row>
    <row r="10" spans="1:21" ht="12" thickBot="1">
      <c r="A10" s="13" t="s">
        <v>57</v>
      </c>
      <c r="B10" s="1" t="s">
        <v>69</v>
      </c>
      <c r="C10" s="1" t="s">
        <v>69</v>
      </c>
      <c r="D10" s="1" t="s">
        <v>69</v>
      </c>
      <c r="E10" s="17" t="s">
        <v>69</v>
      </c>
      <c r="F10" s="1" t="s">
        <v>69</v>
      </c>
      <c r="G10" s="1" t="s">
        <v>69</v>
      </c>
      <c r="H10" s="1" t="s">
        <v>69</v>
      </c>
      <c r="I10" s="17" t="s">
        <v>69</v>
      </c>
      <c r="J10" s="1" t="s">
        <v>69</v>
      </c>
      <c r="K10" s="1" t="s">
        <v>69</v>
      </c>
      <c r="L10" s="1" t="s">
        <v>69</v>
      </c>
      <c r="M10" s="17" t="s">
        <v>69</v>
      </c>
      <c r="N10" s="1" t="s">
        <v>69</v>
      </c>
      <c r="O10" s="1" t="s">
        <v>69</v>
      </c>
      <c r="P10" s="1" t="s">
        <v>69</v>
      </c>
      <c r="Q10" s="17" t="s">
        <v>69</v>
      </c>
      <c r="R10" s="1" t="s">
        <v>69</v>
      </c>
      <c r="S10" s="1" t="s">
        <v>69</v>
      </c>
      <c r="T10" s="1" t="s">
        <v>69</v>
      </c>
      <c r="U10" s="17" t="s">
        <v>69</v>
      </c>
    </row>
    <row r="11" spans="1:21" ht="12" thickTop="1">
      <c r="A11" s="9" t="s">
        <v>68</v>
      </c>
      <c r="B11" s="27">
        <v>1114890</v>
      </c>
      <c r="C11" s="27">
        <v>1141916</v>
      </c>
      <c r="D11" s="27">
        <v>359062</v>
      </c>
      <c r="E11" s="21">
        <v>426105</v>
      </c>
      <c r="F11" s="27">
        <v>451587</v>
      </c>
      <c r="G11" s="27">
        <v>301450</v>
      </c>
      <c r="H11" s="27">
        <v>299220</v>
      </c>
      <c r="I11" s="21">
        <v>423150</v>
      </c>
      <c r="J11" s="27">
        <v>235063</v>
      </c>
      <c r="K11" s="27">
        <v>262391</v>
      </c>
      <c r="L11" s="27">
        <v>233105</v>
      </c>
      <c r="M11" s="21">
        <v>220634</v>
      </c>
      <c r="N11" s="27">
        <v>273151</v>
      </c>
      <c r="O11" s="27">
        <v>223352</v>
      </c>
      <c r="P11" s="27">
        <v>232868</v>
      </c>
      <c r="Q11" s="21">
        <v>462386</v>
      </c>
      <c r="R11" s="27">
        <v>254409</v>
      </c>
      <c r="S11" s="27">
        <v>279553</v>
      </c>
      <c r="T11" s="27">
        <v>407519</v>
      </c>
      <c r="U11" s="21">
        <v>401485</v>
      </c>
    </row>
    <row r="12" spans="1:21" ht="11.25">
      <c r="A12" s="2" t="s">
        <v>70</v>
      </c>
      <c r="B12" s="28">
        <v>326619</v>
      </c>
      <c r="C12" s="28">
        <v>333240</v>
      </c>
      <c r="D12" s="28">
        <v>341705</v>
      </c>
      <c r="E12" s="22">
        <v>297258</v>
      </c>
      <c r="F12" s="28">
        <v>354593</v>
      </c>
      <c r="G12" s="28">
        <v>340035</v>
      </c>
      <c r="H12" s="28">
        <v>306752</v>
      </c>
      <c r="I12" s="22">
        <v>257785</v>
      </c>
      <c r="J12" s="28">
        <v>289640</v>
      </c>
      <c r="K12" s="28">
        <v>295407</v>
      </c>
      <c r="L12" s="28">
        <v>296718</v>
      </c>
      <c r="M12" s="22">
        <v>277423</v>
      </c>
      <c r="N12" s="28">
        <v>298987</v>
      </c>
      <c r="O12" s="28">
        <v>303370</v>
      </c>
      <c r="P12" s="28">
        <v>266590</v>
      </c>
      <c r="Q12" s="22">
        <v>223935</v>
      </c>
      <c r="R12" s="28">
        <v>239502</v>
      </c>
      <c r="S12" s="28">
        <v>258157</v>
      </c>
      <c r="T12" s="28">
        <v>256897</v>
      </c>
      <c r="U12" s="22">
        <v>224466</v>
      </c>
    </row>
    <row r="13" spans="1:21" ht="11.25">
      <c r="A13" s="2" t="s">
        <v>72</v>
      </c>
      <c r="B13" s="28"/>
      <c r="C13" s="28"/>
      <c r="D13" s="28"/>
      <c r="E13" s="22"/>
      <c r="F13" s="28">
        <v>343</v>
      </c>
      <c r="G13" s="28">
        <v>343</v>
      </c>
      <c r="H13" s="28">
        <v>343</v>
      </c>
      <c r="I13" s="22">
        <v>343</v>
      </c>
      <c r="J13" s="28">
        <v>343</v>
      </c>
      <c r="K13" s="28">
        <v>343</v>
      </c>
      <c r="L13" s="28">
        <v>343</v>
      </c>
      <c r="M13" s="22">
        <v>342</v>
      </c>
      <c r="N13" s="28">
        <v>342</v>
      </c>
      <c r="O13" s="28">
        <v>342</v>
      </c>
      <c r="P13" s="28">
        <v>342</v>
      </c>
      <c r="Q13" s="22">
        <v>342</v>
      </c>
      <c r="R13" s="28">
        <v>342</v>
      </c>
      <c r="S13" s="28">
        <v>342</v>
      </c>
      <c r="T13" s="28">
        <v>342</v>
      </c>
      <c r="U13" s="22">
        <v>342</v>
      </c>
    </row>
    <row r="14" spans="1:21" ht="11.25">
      <c r="A14" s="2" t="s">
        <v>74</v>
      </c>
      <c r="B14" s="28">
        <v>299</v>
      </c>
      <c r="C14" s="28">
        <v>331</v>
      </c>
      <c r="D14" s="28">
        <v>362</v>
      </c>
      <c r="E14" s="22">
        <v>244</v>
      </c>
      <c r="F14" s="28">
        <v>290</v>
      </c>
      <c r="G14" s="28">
        <v>566</v>
      </c>
      <c r="H14" s="28">
        <v>262</v>
      </c>
      <c r="I14" s="22"/>
      <c r="J14" s="28">
        <v>75</v>
      </c>
      <c r="K14" s="28">
        <v>138</v>
      </c>
      <c r="L14" s="28">
        <v>113</v>
      </c>
      <c r="M14" s="22"/>
      <c r="N14" s="28"/>
      <c r="O14" s="28"/>
      <c r="P14" s="28"/>
      <c r="Q14" s="22"/>
      <c r="R14" s="28"/>
      <c r="S14" s="28"/>
      <c r="T14" s="28"/>
      <c r="U14" s="22"/>
    </row>
    <row r="15" spans="1:21" ht="11.25">
      <c r="A15" s="2" t="s">
        <v>77</v>
      </c>
      <c r="B15" s="28">
        <v>80868</v>
      </c>
      <c r="C15" s="28">
        <v>76914</v>
      </c>
      <c r="D15" s="28">
        <v>71496</v>
      </c>
      <c r="E15" s="22">
        <v>68348</v>
      </c>
      <c r="F15" s="28">
        <v>68213</v>
      </c>
      <c r="G15" s="28">
        <v>62745</v>
      </c>
      <c r="H15" s="28">
        <v>61497</v>
      </c>
      <c r="I15" s="22"/>
      <c r="J15" s="28">
        <v>60219</v>
      </c>
      <c r="K15" s="28">
        <v>58677</v>
      </c>
      <c r="L15" s="28">
        <v>58892</v>
      </c>
      <c r="M15" s="22"/>
      <c r="N15" s="28">
        <v>59495</v>
      </c>
      <c r="O15" s="28">
        <v>70127</v>
      </c>
      <c r="P15" s="28">
        <v>67653</v>
      </c>
      <c r="Q15" s="22"/>
      <c r="R15" s="28">
        <v>66097</v>
      </c>
      <c r="S15" s="28">
        <v>69119</v>
      </c>
      <c r="T15" s="28">
        <v>67077</v>
      </c>
      <c r="U15" s="22"/>
    </row>
    <row r="16" spans="1:21" ht="11.25">
      <c r="A16" s="2" t="s">
        <v>79</v>
      </c>
      <c r="B16" s="28"/>
      <c r="C16" s="28"/>
      <c r="D16" s="28"/>
      <c r="E16" s="22"/>
      <c r="F16" s="28"/>
      <c r="G16" s="28"/>
      <c r="H16" s="28"/>
      <c r="I16" s="22">
        <v>27466</v>
      </c>
      <c r="J16" s="28"/>
      <c r="K16" s="28"/>
      <c r="L16" s="28"/>
      <c r="M16" s="22">
        <v>14687</v>
      </c>
      <c r="N16" s="28"/>
      <c r="O16" s="28"/>
      <c r="P16" s="28"/>
      <c r="Q16" s="22">
        <v>16373</v>
      </c>
      <c r="R16" s="28"/>
      <c r="S16" s="28"/>
      <c r="T16" s="28"/>
      <c r="U16" s="22">
        <v>15632</v>
      </c>
    </row>
    <row r="17" spans="1:21" ht="11.25">
      <c r="A17" s="2" t="s">
        <v>82</v>
      </c>
      <c r="B17" s="28">
        <v>404773</v>
      </c>
      <c r="C17" s="28">
        <v>351710</v>
      </c>
      <c r="D17" s="28">
        <v>332091</v>
      </c>
      <c r="E17" s="22">
        <v>291876</v>
      </c>
      <c r="F17" s="28">
        <v>305733</v>
      </c>
      <c r="G17" s="28">
        <v>258327</v>
      </c>
      <c r="H17" s="28">
        <v>232517</v>
      </c>
      <c r="I17" s="22">
        <v>208587</v>
      </c>
      <c r="J17" s="28">
        <v>230390</v>
      </c>
      <c r="K17" s="28">
        <v>212488</v>
      </c>
      <c r="L17" s="28">
        <v>240456</v>
      </c>
      <c r="M17" s="22">
        <v>221667</v>
      </c>
      <c r="N17" s="28">
        <v>376378</v>
      </c>
      <c r="O17" s="28">
        <v>214597</v>
      </c>
      <c r="P17" s="28">
        <v>201410</v>
      </c>
      <c r="Q17" s="22">
        <v>215206</v>
      </c>
      <c r="R17" s="28">
        <v>481107</v>
      </c>
      <c r="S17" s="28">
        <v>238259</v>
      </c>
      <c r="T17" s="28">
        <v>307127</v>
      </c>
      <c r="U17" s="22">
        <v>194799</v>
      </c>
    </row>
    <row r="18" spans="1:21" ht="11.25">
      <c r="A18" s="2" t="s">
        <v>83</v>
      </c>
      <c r="B18" s="28">
        <v>-16210</v>
      </c>
      <c r="C18" s="28">
        <v>-16155</v>
      </c>
      <c r="D18" s="28">
        <v>-16027</v>
      </c>
      <c r="E18" s="22">
        <v>-17725</v>
      </c>
      <c r="F18" s="28">
        <v>-18673</v>
      </c>
      <c r="G18" s="28">
        <v>-18238</v>
      </c>
      <c r="H18" s="28">
        <v>-17813</v>
      </c>
      <c r="I18" s="22">
        <v>-17412</v>
      </c>
      <c r="J18" s="28">
        <v>-17946</v>
      </c>
      <c r="K18" s="28">
        <v>-17884</v>
      </c>
      <c r="L18" s="28">
        <v>-15270</v>
      </c>
      <c r="M18" s="22">
        <v>-14683</v>
      </c>
      <c r="N18" s="28">
        <v>-14148</v>
      </c>
      <c r="O18" s="28">
        <v>-10271</v>
      </c>
      <c r="P18" s="28">
        <v>-1477</v>
      </c>
      <c r="Q18" s="22">
        <v>-2670</v>
      </c>
      <c r="R18" s="28">
        <v>-2688</v>
      </c>
      <c r="S18" s="28">
        <v>-2952</v>
      </c>
      <c r="T18" s="28">
        <v>-2675</v>
      </c>
      <c r="U18" s="22">
        <v>-2681</v>
      </c>
    </row>
    <row r="19" spans="1:21" ht="11.25">
      <c r="A19" s="2" t="s">
        <v>84</v>
      </c>
      <c r="B19" s="28">
        <v>1911242</v>
      </c>
      <c r="C19" s="28">
        <v>1887959</v>
      </c>
      <c r="D19" s="28">
        <v>1088690</v>
      </c>
      <c r="E19" s="22">
        <v>1066107</v>
      </c>
      <c r="F19" s="28">
        <v>1162087</v>
      </c>
      <c r="G19" s="28">
        <v>945231</v>
      </c>
      <c r="H19" s="28">
        <v>882779</v>
      </c>
      <c r="I19" s="22">
        <v>960420</v>
      </c>
      <c r="J19" s="28">
        <v>797784</v>
      </c>
      <c r="K19" s="28">
        <v>811561</v>
      </c>
      <c r="L19" s="28">
        <v>814359</v>
      </c>
      <c r="M19" s="22">
        <v>776502</v>
      </c>
      <c r="N19" s="28">
        <v>994207</v>
      </c>
      <c r="O19" s="28">
        <v>801519</v>
      </c>
      <c r="P19" s="28">
        <v>767388</v>
      </c>
      <c r="Q19" s="22">
        <v>979489</v>
      </c>
      <c r="R19" s="28">
        <v>1038771</v>
      </c>
      <c r="S19" s="28">
        <v>842479</v>
      </c>
      <c r="T19" s="28">
        <v>1036289</v>
      </c>
      <c r="U19" s="22">
        <v>906430</v>
      </c>
    </row>
    <row r="20" spans="1:21" ht="11.25">
      <c r="A20" s="3" t="s">
        <v>235</v>
      </c>
      <c r="B20" s="28">
        <v>3165939</v>
      </c>
      <c r="C20" s="28">
        <v>3155259</v>
      </c>
      <c r="D20" s="28">
        <v>3052784</v>
      </c>
      <c r="E20" s="22">
        <v>2877010</v>
      </c>
      <c r="F20" s="28">
        <v>2990490</v>
      </c>
      <c r="G20" s="28">
        <v>2828734</v>
      </c>
      <c r="H20" s="28">
        <v>2543765</v>
      </c>
      <c r="I20" s="22">
        <v>2593196</v>
      </c>
      <c r="J20" s="28">
        <v>2473230</v>
      </c>
      <c r="K20" s="28">
        <v>2560244</v>
      </c>
      <c r="L20" s="28">
        <v>2657423</v>
      </c>
      <c r="M20" s="22">
        <v>2567603</v>
      </c>
      <c r="N20" s="28">
        <v>2947673</v>
      </c>
      <c r="O20" s="28">
        <v>3212012</v>
      </c>
      <c r="P20" s="28">
        <v>3211908</v>
      </c>
      <c r="Q20" s="22">
        <v>3123628</v>
      </c>
      <c r="R20" s="28">
        <v>3216802</v>
      </c>
      <c r="S20" s="28">
        <v>3280256</v>
      </c>
      <c r="T20" s="28">
        <v>3320961</v>
      </c>
      <c r="U20" s="22">
        <v>3135466</v>
      </c>
    </row>
    <row r="21" spans="1:21" ht="11.25">
      <c r="A21" s="3" t="s">
        <v>88</v>
      </c>
      <c r="B21" s="28"/>
      <c r="C21" s="28"/>
      <c r="D21" s="28"/>
      <c r="E21" s="22"/>
      <c r="F21" s="28"/>
      <c r="G21" s="28"/>
      <c r="H21" s="28"/>
      <c r="I21" s="22">
        <v>110026</v>
      </c>
      <c r="J21" s="28"/>
      <c r="K21" s="28"/>
      <c r="L21" s="28"/>
      <c r="M21" s="22">
        <v>140166</v>
      </c>
      <c r="N21" s="28"/>
      <c r="O21" s="28"/>
      <c r="P21" s="28"/>
      <c r="Q21" s="22">
        <v>183160</v>
      </c>
      <c r="R21" s="28"/>
      <c r="S21" s="28"/>
      <c r="T21" s="28"/>
      <c r="U21" s="22">
        <v>166132</v>
      </c>
    </row>
    <row r="22" spans="1:21" ht="11.25">
      <c r="A22" s="3" t="s">
        <v>236</v>
      </c>
      <c r="B22" s="28">
        <v>1428664</v>
      </c>
      <c r="C22" s="28">
        <v>1428664</v>
      </c>
      <c r="D22" s="28">
        <v>1428664</v>
      </c>
      <c r="E22" s="22">
        <v>1364881</v>
      </c>
      <c r="F22" s="28">
        <v>1364881</v>
      </c>
      <c r="G22" s="28">
        <v>1131324</v>
      </c>
      <c r="H22" s="28">
        <v>1131324</v>
      </c>
      <c r="I22" s="22">
        <v>1131324</v>
      </c>
      <c r="J22" s="28">
        <v>1131324</v>
      </c>
      <c r="K22" s="28">
        <v>1131324</v>
      </c>
      <c r="L22" s="28">
        <v>1131324</v>
      </c>
      <c r="M22" s="22">
        <v>1131324</v>
      </c>
      <c r="N22" s="28">
        <v>1456891</v>
      </c>
      <c r="O22" s="28">
        <v>1456891</v>
      </c>
      <c r="P22" s="28">
        <v>1456891</v>
      </c>
      <c r="Q22" s="22">
        <v>1456891</v>
      </c>
      <c r="R22" s="28">
        <v>1456891</v>
      </c>
      <c r="S22" s="28">
        <v>1456891</v>
      </c>
      <c r="T22" s="28">
        <v>1456891</v>
      </c>
      <c r="U22" s="22">
        <v>1456891</v>
      </c>
    </row>
    <row r="23" spans="1:21" ht="11.25">
      <c r="A23" s="3" t="s">
        <v>90</v>
      </c>
      <c r="B23" s="28"/>
      <c r="C23" s="28"/>
      <c r="D23" s="28"/>
      <c r="E23" s="22"/>
      <c r="F23" s="28"/>
      <c r="G23" s="28"/>
      <c r="H23" s="28"/>
      <c r="I23" s="22">
        <v>96593</v>
      </c>
      <c r="J23" s="28"/>
      <c r="K23" s="28"/>
      <c r="L23" s="28"/>
      <c r="M23" s="22">
        <v>31422</v>
      </c>
      <c r="N23" s="28"/>
      <c r="O23" s="28"/>
      <c r="P23" s="28"/>
      <c r="Q23" s="22"/>
      <c r="R23" s="28"/>
      <c r="S23" s="28"/>
      <c r="T23" s="28"/>
      <c r="U23" s="22"/>
    </row>
    <row r="24" spans="1:21" ht="11.25">
      <c r="A24" s="3" t="s">
        <v>91</v>
      </c>
      <c r="B24" s="28"/>
      <c r="C24" s="28"/>
      <c r="D24" s="28"/>
      <c r="E24" s="22"/>
      <c r="F24" s="28"/>
      <c r="G24" s="28"/>
      <c r="H24" s="28"/>
      <c r="I24" s="22">
        <v>19152</v>
      </c>
      <c r="J24" s="28"/>
      <c r="K24" s="28"/>
      <c r="L24" s="28"/>
      <c r="M24" s="22">
        <v>61428</v>
      </c>
      <c r="N24" s="28"/>
      <c r="O24" s="28"/>
      <c r="P24" s="28"/>
      <c r="Q24" s="22">
        <v>29706</v>
      </c>
      <c r="R24" s="28"/>
      <c r="S24" s="28"/>
      <c r="T24" s="28"/>
      <c r="U24" s="22">
        <v>195698</v>
      </c>
    </row>
    <row r="25" spans="1:21" ht="11.25">
      <c r="A25" s="3" t="s">
        <v>92</v>
      </c>
      <c r="B25" s="28">
        <v>452226</v>
      </c>
      <c r="C25" s="28">
        <v>425717</v>
      </c>
      <c r="D25" s="28">
        <v>290083</v>
      </c>
      <c r="E25" s="22">
        <v>281400</v>
      </c>
      <c r="F25" s="28">
        <v>284143</v>
      </c>
      <c r="G25" s="28">
        <v>253514</v>
      </c>
      <c r="H25" s="28">
        <v>330494</v>
      </c>
      <c r="I25" s="22">
        <v>10674</v>
      </c>
      <c r="J25" s="28">
        <v>232046</v>
      </c>
      <c r="K25" s="28">
        <v>225597</v>
      </c>
      <c r="L25" s="28">
        <v>216350</v>
      </c>
      <c r="M25" s="22">
        <v>8540</v>
      </c>
      <c r="N25" s="28">
        <v>212235</v>
      </c>
      <c r="O25" s="28">
        <v>237129</v>
      </c>
      <c r="P25" s="28">
        <v>244127</v>
      </c>
      <c r="Q25" s="22">
        <v>15192</v>
      </c>
      <c r="R25" s="28">
        <v>216308</v>
      </c>
      <c r="S25" s="28">
        <v>215433</v>
      </c>
      <c r="T25" s="28">
        <v>174308</v>
      </c>
      <c r="U25" s="22">
        <v>8226</v>
      </c>
    </row>
    <row r="26" spans="1:21" ht="11.25">
      <c r="A26" s="3" t="s">
        <v>93</v>
      </c>
      <c r="B26" s="28">
        <v>5046831</v>
      </c>
      <c r="C26" s="28">
        <v>5009641</v>
      </c>
      <c r="D26" s="28">
        <v>4771532</v>
      </c>
      <c r="E26" s="22">
        <v>4523292</v>
      </c>
      <c r="F26" s="28">
        <v>4639515</v>
      </c>
      <c r="G26" s="28">
        <v>4213573</v>
      </c>
      <c r="H26" s="28">
        <v>4005584</v>
      </c>
      <c r="I26" s="22">
        <v>3960969</v>
      </c>
      <c r="J26" s="28">
        <v>3836601</v>
      </c>
      <c r="K26" s="28">
        <v>3917166</v>
      </c>
      <c r="L26" s="28">
        <v>4005098</v>
      </c>
      <c r="M26" s="22">
        <v>3940486</v>
      </c>
      <c r="N26" s="28">
        <v>4616800</v>
      </c>
      <c r="O26" s="28">
        <v>4906034</v>
      </c>
      <c r="P26" s="28">
        <v>4912927</v>
      </c>
      <c r="Q26" s="22">
        <v>4808580</v>
      </c>
      <c r="R26" s="28">
        <v>4890003</v>
      </c>
      <c r="S26" s="28">
        <v>4952581</v>
      </c>
      <c r="T26" s="28">
        <v>4952161</v>
      </c>
      <c r="U26" s="22">
        <v>4962415</v>
      </c>
    </row>
    <row r="27" spans="1:21" ht="11.25">
      <c r="A27" s="2" t="s">
        <v>97</v>
      </c>
      <c r="B27" s="28">
        <v>34165</v>
      </c>
      <c r="C27" s="28">
        <v>34759</v>
      </c>
      <c r="D27" s="28">
        <v>36412</v>
      </c>
      <c r="E27" s="22">
        <v>33836</v>
      </c>
      <c r="F27" s="28">
        <v>35714</v>
      </c>
      <c r="G27" s="28">
        <v>38594</v>
      </c>
      <c r="H27" s="28">
        <v>30195</v>
      </c>
      <c r="I27" s="22">
        <v>31486</v>
      </c>
      <c r="J27" s="28">
        <v>33535</v>
      </c>
      <c r="K27" s="28">
        <v>35157</v>
      </c>
      <c r="L27" s="28">
        <v>37565</v>
      </c>
      <c r="M27" s="22">
        <v>39334</v>
      </c>
      <c r="N27" s="28">
        <v>42085</v>
      </c>
      <c r="O27" s="28">
        <v>42840</v>
      </c>
      <c r="P27" s="28">
        <v>31664</v>
      </c>
      <c r="Q27" s="22">
        <v>18080</v>
      </c>
      <c r="R27" s="28">
        <v>6528</v>
      </c>
      <c r="S27" s="28">
        <v>6603</v>
      </c>
      <c r="T27" s="28">
        <v>7155</v>
      </c>
      <c r="U27" s="22">
        <v>6663</v>
      </c>
    </row>
    <row r="28" spans="1:21" ht="11.25">
      <c r="A28" s="3" t="s">
        <v>99</v>
      </c>
      <c r="B28" s="28">
        <v>9220</v>
      </c>
      <c r="C28" s="28">
        <v>9220</v>
      </c>
      <c r="D28" s="28">
        <v>9933</v>
      </c>
      <c r="E28" s="22">
        <v>8614</v>
      </c>
      <c r="F28" s="28">
        <v>12355</v>
      </c>
      <c r="G28" s="28">
        <v>11597</v>
      </c>
      <c r="H28" s="28">
        <v>11219</v>
      </c>
      <c r="I28" s="22">
        <v>12149</v>
      </c>
      <c r="J28" s="28">
        <v>13748</v>
      </c>
      <c r="K28" s="28">
        <v>11706</v>
      </c>
      <c r="L28" s="28">
        <v>10537</v>
      </c>
      <c r="M28" s="22">
        <v>9090</v>
      </c>
      <c r="N28" s="28">
        <v>11468</v>
      </c>
      <c r="O28" s="28">
        <v>12900</v>
      </c>
      <c r="P28" s="28">
        <v>12000</v>
      </c>
      <c r="Q28" s="22">
        <v>10000</v>
      </c>
      <c r="R28" s="28"/>
      <c r="S28" s="28"/>
      <c r="T28" s="28"/>
      <c r="U28" s="22">
        <v>7039</v>
      </c>
    </row>
    <row r="29" spans="1:21" ht="11.25">
      <c r="A29" s="3" t="s">
        <v>237</v>
      </c>
      <c r="B29" s="28">
        <v>1127975</v>
      </c>
      <c r="C29" s="28">
        <v>1126190</v>
      </c>
      <c r="D29" s="28">
        <v>1076125</v>
      </c>
      <c r="E29" s="22">
        <v>1109350</v>
      </c>
      <c r="F29" s="28">
        <v>1076799</v>
      </c>
      <c r="G29" s="28">
        <v>1112075</v>
      </c>
      <c r="H29" s="28">
        <v>1287266</v>
      </c>
      <c r="I29" s="22">
        <v>1269486</v>
      </c>
      <c r="J29" s="28">
        <v>1430990</v>
      </c>
      <c r="K29" s="28">
        <v>1467713</v>
      </c>
      <c r="L29" s="28">
        <v>1475000</v>
      </c>
      <c r="M29" s="22">
        <v>1479540</v>
      </c>
      <c r="N29" s="28">
        <v>1501765</v>
      </c>
      <c r="O29" s="28">
        <v>1452012</v>
      </c>
      <c r="P29" s="28">
        <v>1435433</v>
      </c>
      <c r="Q29" s="22">
        <v>1397296</v>
      </c>
      <c r="R29" s="28">
        <v>1379396</v>
      </c>
      <c r="S29" s="28">
        <v>1403993</v>
      </c>
      <c r="T29" s="28">
        <v>1395658</v>
      </c>
      <c r="U29" s="22">
        <v>1356426</v>
      </c>
    </row>
    <row r="30" spans="1:21" ht="11.25">
      <c r="A30" s="3" t="s">
        <v>79</v>
      </c>
      <c r="B30" s="28"/>
      <c r="C30" s="28"/>
      <c r="D30" s="28"/>
      <c r="E30" s="22"/>
      <c r="F30" s="28"/>
      <c r="G30" s="28"/>
      <c r="H30" s="28"/>
      <c r="I30" s="22">
        <v>56104</v>
      </c>
      <c r="J30" s="28"/>
      <c r="K30" s="28"/>
      <c r="L30" s="28"/>
      <c r="M30" s="22">
        <v>196283</v>
      </c>
      <c r="N30" s="28"/>
      <c r="O30" s="28"/>
      <c r="P30" s="28"/>
      <c r="Q30" s="22"/>
      <c r="R30" s="28"/>
      <c r="S30" s="28"/>
      <c r="T30" s="28"/>
      <c r="U30" s="22"/>
    </row>
    <row r="31" spans="1:21" ht="11.25">
      <c r="A31" s="3" t="s">
        <v>82</v>
      </c>
      <c r="B31" s="28">
        <v>211300</v>
      </c>
      <c r="C31" s="28">
        <v>211516</v>
      </c>
      <c r="D31" s="28">
        <v>206816</v>
      </c>
      <c r="E31" s="22">
        <v>205901</v>
      </c>
      <c r="F31" s="28">
        <v>219566</v>
      </c>
      <c r="G31" s="28">
        <v>212222</v>
      </c>
      <c r="H31" s="28">
        <v>205097</v>
      </c>
      <c r="I31" s="22">
        <v>147025</v>
      </c>
      <c r="J31" s="28">
        <v>338411</v>
      </c>
      <c r="K31" s="28">
        <v>326308</v>
      </c>
      <c r="L31" s="28">
        <v>320883</v>
      </c>
      <c r="M31" s="22">
        <v>116664</v>
      </c>
      <c r="N31" s="28">
        <v>147514</v>
      </c>
      <c r="O31" s="28">
        <v>141074</v>
      </c>
      <c r="P31" s="28">
        <v>138035</v>
      </c>
      <c r="Q31" s="22">
        <v>136537</v>
      </c>
      <c r="R31" s="28">
        <v>115042</v>
      </c>
      <c r="S31" s="28">
        <v>109588</v>
      </c>
      <c r="T31" s="28">
        <v>112807</v>
      </c>
      <c r="U31" s="22">
        <v>96880</v>
      </c>
    </row>
    <row r="32" spans="1:21" ht="11.25">
      <c r="A32" s="3" t="s">
        <v>83</v>
      </c>
      <c r="B32" s="28">
        <v>-2625</v>
      </c>
      <c r="C32" s="28"/>
      <c r="D32" s="28"/>
      <c r="E32" s="22"/>
      <c r="F32" s="28"/>
      <c r="G32" s="28"/>
      <c r="H32" s="28"/>
      <c r="I32" s="22"/>
      <c r="J32" s="28"/>
      <c r="K32" s="28"/>
      <c r="L32" s="28"/>
      <c r="M32" s="22"/>
      <c r="N32" s="28"/>
      <c r="O32" s="28"/>
      <c r="P32" s="28"/>
      <c r="Q32" s="22"/>
      <c r="R32" s="28"/>
      <c r="S32" s="28"/>
      <c r="T32" s="28"/>
      <c r="U32" s="22">
        <v>0</v>
      </c>
    </row>
    <row r="33" spans="1:21" ht="11.25">
      <c r="A33" s="3" t="s">
        <v>106</v>
      </c>
      <c r="B33" s="28">
        <v>1345870</v>
      </c>
      <c r="C33" s="28">
        <v>1346926</v>
      </c>
      <c r="D33" s="28">
        <v>1292875</v>
      </c>
      <c r="E33" s="22">
        <v>1323867</v>
      </c>
      <c r="F33" s="28">
        <v>1308721</v>
      </c>
      <c r="G33" s="28">
        <v>1335894</v>
      </c>
      <c r="H33" s="28">
        <v>1503583</v>
      </c>
      <c r="I33" s="22">
        <v>1484765</v>
      </c>
      <c r="J33" s="28">
        <v>1783150</v>
      </c>
      <c r="K33" s="28">
        <v>1805728</v>
      </c>
      <c r="L33" s="28">
        <v>1806421</v>
      </c>
      <c r="M33" s="22">
        <v>1801580</v>
      </c>
      <c r="N33" s="28">
        <v>1660748</v>
      </c>
      <c r="O33" s="28">
        <v>1605987</v>
      </c>
      <c r="P33" s="28">
        <v>1585469</v>
      </c>
      <c r="Q33" s="22">
        <v>1543833</v>
      </c>
      <c r="R33" s="28">
        <v>1494439</v>
      </c>
      <c r="S33" s="28">
        <v>1513581</v>
      </c>
      <c r="T33" s="28">
        <v>1508466</v>
      </c>
      <c r="U33" s="22">
        <v>1460346</v>
      </c>
    </row>
    <row r="34" spans="1:21" ht="11.25">
      <c r="A34" s="2" t="s">
        <v>107</v>
      </c>
      <c r="B34" s="28">
        <v>6426867</v>
      </c>
      <c r="C34" s="28">
        <v>6391327</v>
      </c>
      <c r="D34" s="28">
        <v>6100820</v>
      </c>
      <c r="E34" s="22">
        <v>5880995</v>
      </c>
      <c r="F34" s="28">
        <v>5983950</v>
      </c>
      <c r="G34" s="28">
        <v>5588062</v>
      </c>
      <c r="H34" s="28">
        <v>5539363</v>
      </c>
      <c r="I34" s="22">
        <v>5477220</v>
      </c>
      <c r="J34" s="28">
        <v>5653287</v>
      </c>
      <c r="K34" s="28">
        <v>5758052</v>
      </c>
      <c r="L34" s="28">
        <v>5849085</v>
      </c>
      <c r="M34" s="22">
        <v>5781401</v>
      </c>
      <c r="N34" s="28">
        <v>6319634</v>
      </c>
      <c r="O34" s="28">
        <v>6554861</v>
      </c>
      <c r="P34" s="28">
        <v>6530060</v>
      </c>
      <c r="Q34" s="22">
        <v>6370494</v>
      </c>
      <c r="R34" s="28">
        <v>6390970</v>
      </c>
      <c r="S34" s="28">
        <v>6472767</v>
      </c>
      <c r="T34" s="28">
        <v>6467783</v>
      </c>
      <c r="U34" s="22">
        <v>6429424</v>
      </c>
    </row>
    <row r="35" spans="1:21" ht="11.25">
      <c r="A35" s="6" t="s">
        <v>108</v>
      </c>
      <c r="B35" s="28">
        <v>8069</v>
      </c>
      <c r="C35" s="28">
        <v>6278</v>
      </c>
      <c r="D35" s="28"/>
      <c r="E35" s="22"/>
      <c r="F35" s="28"/>
      <c r="G35" s="28"/>
      <c r="H35" s="28"/>
      <c r="I35" s="22"/>
      <c r="J35" s="28"/>
      <c r="K35" s="28"/>
      <c r="L35" s="28"/>
      <c r="M35" s="22"/>
      <c r="N35" s="28"/>
      <c r="O35" s="28"/>
      <c r="P35" s="28"/>
      <c r="Q35" s="22"/>
      <c r="R35" s="28"/>
      <c r="S35" s="28"/>
      <c r="T35" s="28"/>
      <c r="U35" s="22"/>
    </row>
    <row r="36" spans="1:21" ht="12" thickBot="1">
      <c r="A36" s="4" t="s">
        <v>109</v>
      </c>
      <c r="B36" s="29">
        <v>8346178</v>
      </c>
      <c r="C36" s="29">
        <v>8285566</v>
      </c>
      <c r="D36" s="29">
        <v>7189511</v>
      </c>
      <c r="E36" s="23">
        <v>6947102</v>
      </c>
      <c r="F36" s="29">
        <v>7146037</v>
      </c>
      <c r="G36" s="29">
        <v>6533293</v>
      </c>
      <c r="H36" s="29">
        <v>6422142</v>
      </c>
      <c r="I36" s="23">
        <v>6437641</v>
      </c>
      <c r="J36" s="29">
        <v>6451072</v>
      </c>
      <c r="K36" s="29">
        <v>6569613</v>
      </c>
      <c r="L36" s="29">
        <v>6663444</v>
      </c>
      <c r="M36" s="23">
        <v>6557903</v>
      </c>
      <c r="N36" s="29">
        <v>7313842</v>
      </c>
      <c r="O36" s="29">
        <v>7356380</v>
      </c>
      <c r="P36" s="29">
        <v>7297449</v>
      </c>
      <c r="Q36" s="23">
        <v>7349983</v>
      </c>
      <c r="R36" s="29">
        <v>7429742</v>
      </c>
      <c r="S36" s="29">
        <v>7315246</v>
      </c>
      <c r="T36" s="29">
        <v>7504072</v>
      </c>
      <c r="U36" s="23">
        <v>7335854</v>
      </c>
    </row>
    <row r="37" spans="1:21" ht="12" thickTop="1">
      <c r="A37" s="7" t="s">
        <v>82</v>
      </c>
      <c r="B37" s="28"/>
      <c r="C37" s="28"/>
      <c r="D37" s="28"/>
      <c r="E37" s="22"/>
      <c r="F37" s="28"/>
      <c r="G37" s="28"/>
      <c r="H37" s="28"/>
      <c r="I37" s="22">
        <v>7592</v>
      </c>
      <c r="J37" s="28"/>
      <c r="K37" s="28"/>
      <c r="L37" s="28"/>
      <c r="M37" s="22">
        <v>8819</v>
      </c>
      <c r="N37" s="28"/>
      <c r="O37" s="28"/>
      <c r="P37" s="28"/>
      <c r="Q37" s="22"/>
      <c r="R37" s="28"/>
      <c r="S37" s="28"/>
      <c r="T37" s="28"/>
      <c r="U37" s="22"/>
    </row>
    <row r="38" spans="1:21" ht="11.25">
      <c r="A38" s="2" t="s">
        <v>111</v>
      </c>
      <c r="B38" s="28">
        <v>512837</v>
      </c>
      <c r="C38" s="28">
        <v>519553</v>
      </c>
      <c r="D38" s="28">
        <v>417222</v>
      </c>
      <c r="E38" s="22">
        <v>353523</v>
      </c>
      <c r="F38" s="28">
        <v>281963</v>
      </c>
      <c r="G38" s="28">
        <v>259443</v>
      </c>
      <c r="H38" s="28">
        <v>330168</v>
      </c>
      <c r="I38" s="22">
        <v>358418</v>
      </c>
      <c r="J38" s="28">
        <v>337974</v>
      </c>
      <c r="K38" s="28">
        <v>333083</v>
      </c>
      <c r="L38" s="28">
        <v>282470</v>
      </c>
      <c r="M38" s="22">
        <v>350491</v>
      </c>
      <c r="N38" s="28">
        <v>331322</v>
      </c>
      <c r="O38" s="28">
        <v>320241</v>
      </c>
      <c r="P38" s="28">
        <v>291608</v>
      </c>
      <c r="Q38" s="22">
        <v>324074</v>
      </c>
      <c r="R38" s="28">
        <v>262969</v>
      </c>
      <c r="S38" s="28">
        <v>324350</v>
      </c>
      <c r="T38" s="28">
        <v>378749</v>
      </c>
      <c r="U38" s="22">
        <v>347159</v>
      </c>
    </row>
    <row r="39" spans="1:21" ht="11.25">
      <c r="A39" s="2" t="s">
        <v>113</v>
      </c>
      <c r="B39" s="28"/>
      <c r="C39" s="28"/>
      <c r="D39" s="28">
        <v>8260</v>
      </c>
      <c r="E39" s="22">
        <v>33280</v>
      </c>
      <c r="F39" s="28">
        <v>58300</v>
      </c>
      <c r="G39" s="28">
        <v>112217</v>
      </c>
      <c r="H39" s="28">
        <v>66598</v>
      </c>
      <c r="I39" s="22">
        <v>137499</v>
      </c>
      <c r="J39" s="28">
        <v>170372</v>
      </c>
      <c r="K39" s="28">
        <v>108326</v>
      </c>
      <c r="L39" s="28">
        <v>133328</v>
      </c>
      <c r="M39" s="22">
        <v>136330</v>
      </c>
      <c r="N39" s="28">
        <v>213332</v>
      </c>
      <c r="O39" s="28">
        <v>149900</v>
      </c>
      <c r="P39" s="28">
        <v>350000</v>
      </c>
      <c r="Q39" s="22">
        <v>200000</v>
      </c>
      <c r="R39" s="28">
        <v>250000</v>
      </c>
      <c r="S39" s="28">
        <v>250000</v>
      </c>
      <c r="T39" s="28">
        <v>360000</v>
      </c>
      <c r="U39" s="22">
        <v>399000</v>
      </c>
    </row>
    <row r="40" spans="1:21" ht="11.25">
      <c r="A40" s="2" t="s">
        <v>238</v>
      </c>
      <c r="B40" s="28">
        <v>26000</v>
      </c>
      <c r="C40" s="28"/>
      <c r="D40" s="28"/>
      <c r="E40" s="22"/>
      <c r="F40" s="28"/>
      <c r="G40" s="28"/>
      <c r="H40" s="28"/>
      <c r="I40" s="22"/>
      <c r="J40" s="28"/>
      <c r="K40" s="28"/>
      <c r="L40" s="28"/>
      <c r="M40" s="22"/>
      <c r="N40" s="28"/>
      <c r="O40" s="28"/>
      <c r="P40" s="28"/>
      <c r="Q40" s="22"/>
      <c r="R40" s="28"/>
      <c r="S40" s="28"/>
      <c r="T40" s="28"/>
      <c r="U40" s="22"/>
    </row>
    <row r="41" spans="1:21" ht="11.25">
      <c r="A41" s="2" t="s">
        <v>114</v>
      </c>
      <c r="B41" s="28">
        <v>1041019</v>
      </c>
      <c r="C41" s="28">
        <v>1020182</v>
      </c>
      <c r="D41" s="28">
        <v>950793</v>
      </c>
      <c r="E41" s="22">
        <v>848960</v>
      </c>
      <c r="F41" s="28">
        <v>890053</v>
      </c>
      <c r="G41" s="28">
        <v>847402</v>
      </c>
      <c r="H41" s="28">
        <v>753203</v>
      </c>
      <c r="I41" s="22">
        <v>683606</v>
      </c>
      <c r="J41" s="28">
        <v>690407</v>
      </c>
      <c r="K41" s="28">
        <v>732150</v>
      </c>
      <c r="L41" s="28">
        <v>794141</v>
      </c>
      <c r="M41" s="22">
        <v>970475</v>
      </c>
      <c r="N41" s="28">
        <v>961538</v>
      </c>
      <c r="O41" s="28">
        <v>942718</v>
      </c>
      <c r="P41" s="28">
        <v>923281</v>
      </c>
      <c r="Q41" s="22">
        <v>919213</v>
      </c>
      <c r="R41" s="28">
        <v>892817</v>
      </c>
      <c r="S41" s="28">
        <v>861281</v>
      </c>
      <c r="T41" s="28">
        <v>869595</v>
      </c>
      <c r="U41" s="22">
        <v>826116</v>
      </c>
    </row>
    <row r="42" spans="1:21" ht="11.25">
      <c r="A42" s="2" t="s">
        <v>116</v>
      </c>
      <c r="B42" s="28">
        <v>812769</v>
      </c>
      <c r="C42" s="28">
        <v>877115</v>
      </c>
      <c r="D42" s="28">
        <v>813366</v>
      </c>
      <c r="E42" s="22">
        <v>575333</v>
      </c>
      <c r="F42" s="28"/>
      <c r="G42" s="28"/>
      <c r="H42" s="28"/>
      <c r="I42" s="22">
        <v>653136</v>
      </c>
      <c r="J42" s="28"/>
      <c r="K42" s="28"/>
      <c r="L42" s="28"/>
      <c r="M42" s="22">
        <v>590786</v>
      </c>
      <c r="N42" s="28"/>
      <c r="O42" s="28"/>
      <c r="P42" s="28"/>
      <c r="Q42" s="22">
        <v>610720</v>
      </c>
      <c r="R42" s="28"/>
      <c r="S42" s="28"/>
      <c r="T42" s="28"/>
      <c r="U42" s="22">
        <v>478286</v>
      </c>
    </row>
    <row r="43" spans="1:21" ht="11.25">
      <c r="A43" s="2" t="s">
        <v>118</v>
      </c>
      <c r="B43" s="28">
        <v>36583</v>
      </c>
      <c r="C43" s="28">
        <v>33427</v>
      </c>
      <c r="D43" s="28">
        <v>16651</v>
      </c>
      <c r="E43" s="22">
        <v>6883</v>
      </c>
      <c r="F43" s="28">
        <v>20104</v>
      </c>
      <c r="G43" s="28">
        <v>47760</v>
      </c>
      <c r="H43" s="28">
        <v>24902</v>
      </c>
      <c r="I43" s="22">
        <v>65449</v>
      </c>
      <c r="J43" s="28">
        <v>105451</v>
      </c>
      <c r="K43" s="28">
        <v>97622</v>
      </c>
      <c r="L43" s="28">
        <v>54039</v>
      </c>
      <c r="M43" s="22">
        <v>26891</v>
      </c>
      <c r="N43" s="28">
        <v>10838</v>
      </c>
      <c r="O43" s="28">
        <v>31412</v>
      </c>
      <c r="P43" s="28">
        <v>14996</v>
      </c>
      <c r="Q43" s="22">
        <v>106036</v>
      </c>
      <c r="R43" s="28">
        <v>38650</v>
      </c>
      <c r="S43" s="28">
        <v>34599</v>
      </c>
      <c r="T43" s="28">
        <v>37290</v>
      </c>
      <c r="U43" s="22">
        <v>25866</v>
      </c>
    </row>
    <row r="44" spans="1:21" ht="11.25">
      <c r="A44" s="2" t="s">
        <v>239</v>
      </c>
      <c r="B44" s="28"/>
      <c r="C44" s="28"/>
      <c r="D44" s="28"/>
      <c r="E44" s="22"/>
      <c r="F44" s="28"/>
      <c r="G44" s="28"/>
      <c r="H44" s="28"/>
      <c r="I44" s="22">
        <v>47766</v>
      </c>
      <c r="J44" s="28"/>
      <c r="K44" s="28"/>
      <c r="L44" s="28"/>
      <c r="M44" s="22">
        <v>53460</v>
      </c>
      <c r="N44" s="28"/>
      <c r="O44" s="28"/>
      <c r="P44" s="28"/>
      <c r="Q44" s="22">
        <v>33204</v>
      </c>
      <c r="R44" s="28"/>
      <c r="S44" s="28"/>
      <c r="T44" s="28"/>
      <c r="U44" s="22">
        <v>2167</v>
      </c>
    </row>
    <row r="45" spans="1:21" ht="11.25">
      <c r="A45" s="2" t="s">
        <v>119</v>
      </c>
      <c r="B45" s="28"/>
      <c r="C45" s="28"/>
      <c r="D45" s="28"/>
      <c r="E45" s="22"/>
      <c r="F45" s="28"/>
      <c r="G45" s="28"/>
      <c r="H45" s="28"/>
      <c r="I45" s="22">
        <v>43556</v>
      </c>
      <c r="J45" s="28"/>
      <c r="K45" s="28"/>
      <c r="L45" s="28"/>
      <c r="M45" s="22">
        <v>33784</v>
      </c>
      <c r="N45" s="28"/>
      <c r="O45" s="28"/>
      <c r="P45" s="28"/>
      <c r="Q45" s="22">
        <v>38070</v>
      </c>
      <c r="R45" s="28"/>
      <c r="S45" s="28"/>
      <c r="T45" s="28"/>
      <c r="U45" s="22">
        <v>38365</v>
      </c>
    </row>
    <row r="46" spans="1:21" ht="11.25">
      <c r="A46" s="2" t="s">
        <v>121</v>
      </c>
      <c r="B46" s="28">
        <v>10512</v>
      </c>
      <c r="C46" s="28"/>
      <c r="D46" s="28">
        <v>22454</v>
      </c>
      <c r="E46" s="22"/>
      <c r="F46" s="28">
        <v>31018</v>
      </c>
      <c r="G46" s="28">
        <v>22116</v>
      </c>
      <c r="H46" s="28">
        <v>10327</v>
      </c>
      <c r="I46" s="22">
        <v>30000</v>
      </c>
      <c r="J46" s="28">
        <v>96475</v>
      </c>
      <c r="K46" s="28">
        <v>58665</v>
      </c>
      <c r="L46" s="28">
        <v>9639</v>
      </c>
      <c r="M46" s="22"/>
      <c r="N46" s="28">
        <v>37523</v>
      </c>
      <c r="O46" s="28">
        <v>28327</v>
      </c>
      <c r="P46" s="28">
        <v>16334</v>
      </c>
      <c r="Q46" s="22"/>
      <c r="R46" s="28">
        <v>29588</v>
      </c>
      <c r="S46" s="28">
        <v>22131</v>
      </c>
      <c r="T46" s="28">
        <v>22021</v>
      </c>
      <c r="U46" s="22"/>
    </row>
    <row r="47" spans="1:21" ht="11.25">
      <c r="A47" s="2" t="s">
        <v>122</v>
      </c>
      <c r="B47" s="28"/>
      <c r="C47" s="28"/>
      <c r="D47" s="28"/>
      <c r="E47" s="22"/>
      <c r="F47" s="28"/>
      <c r="G47" s="28"/>
      <c r="H47" s="28"/>
      <c r="I47" s="22"/>
      <c r="J47" s="28"/>
      <c r="K47" s="28"/>
      <c r="L47" s="28">
        <v>1838</v>
      </c>
      <c r="M47" s="22"/>
      <c r="N47" s="28"/>
      <c r="O47" s="28"/>
      <c r="P47" s="28"/>
      <c r="Q47" s="22"/>
      <c r="R47" s="28"/>
      <c r="S47" s="28"/>
      <c r="T47" s="28"/>
      <c r="U47" s="22"/>
    </row>
    <row r="48" spans="1:21" ht="11.25">
      <c r="A48" s="2" t="s">
        <v>82</v>
      </c>
      <c r="B48" s="28">
        <v>290651</v>
      </c>
      <c r="C48" s="28">
        <v>291025</v>
      </c>
      <c r="D48" s="28">
        <v>246686</v>
      </c>
      <c r="E48" s="22">
        <v>264020</v>
      </c>
      <c r="F48" s="28">
        <v>822838</v>
      </c>
      <c r="G48" s="28">
        <v>750517</v>
      </c>
      <c r="H48" s="28">
        <v>759975</v>
      </c>
      <c r="I48" s="22">
        <v>70524</v>
      </c>
      <c r="J48" s="28">
        <v>786285</v>
      </c>
      <c r="K48" s="28">
        <v>821092</v>
      </c>
      <c r="L48" s="28">
        <v>817387</v>
      </c>
      <c r="M48" s="22">
        <v>88503</v>
      </c>
      <c r="N48" s="28">
        <v>774357</v>
      </c>
      <c r="O48" s="28">
        <v>727640</v>
      </c>
      <c r="P48" s="28">
        <v>634763</v>
      </c>
      <c r="Q48" s="22">
        <v>62523</v>
      </c>
      <c r="R48" s="28">
        <v>739257</v>
      </c>
      <c r="S48" s="28">
        <v>671689</v>
      </c>
      <c r="T48" s="28">
        <v>647261</v>
      </c>
      <c r="U48" s="22">
        <v>63049</v>
      </c>
    </row>
    <row r="49" spans="1:21" ht="11.25">
      <c r="A49" s="2" t="s">
        <v>124</v>
      </c>
      <c r="B49" s="28">
        <v>2730374</v>
      </c>
      <c r="C49" s="28">
        <v>2741304</v>
      </c>
      <c r="D49" s="28">
        <v>2475435</v>
      </c>
      <c r="E49" s="22">
        <v>2082000</v>
      </c>
      <c r="F49" s="28">
        <v>2104277</v>
      </c>
      <c r="G49" s="28">
        <v>2039456</v>
      </c>
      <c r="H49" s="28">
        <v>1945175</v>
      </c>
      <c r="I49" s="22">
        <v>2118466</v>
      </c>
      <c r="J49" s="28">
        <v>2186965</v>
      </c>
      <c r="K49" s="28">
        <v>2150940</v>
      </c>
      <c r="L49" s="28">
        <v>2092845</v>
      </c>
      <c r="M49" s="22">
        <v>2266463</v>
      </c>
      <c r="N49" s="28">
        <v>2328911</v>
      </c>
      <c r="O49" s="28">
        <v>2200240</v>
      </c>
      <c r="P49" s="28">
        <v>2230984</v>
      </c>
      <c r="Q49" s="22">
        <v>2293842</v>
      </c>
      <c r="R49" s="28">
        <v>2213283</v>
      </c>
      <c r="S49" s="28">
        <v>2164051</v>
      </c>
      <c r="T49" s="28">
        <v>2314918</v>
      </c>
      <c r="U49" s="22">
        <v>2180010</v>
      </c>
    </row>
    <row r="50" spans="1:21" ht="11.25">
      <c r="A50" s="2" t="s">
        <v>125</v>
      </c>
      <c r="B50" s="28">
        <v>104000</v>
      </c>
      <c r="C50" s="28"/>
      <c r="D50" s="28"/>
      <c r="E50" s="22"/>
      <c r="F50" s="28"/>
      <c r="G50" s="28"/>
      <c r="H50" s="28"/>
      <c r="I50" s="22"/>
      <c r="J50" s="28"/>
      <c r="K50" s="28"/>
      <c r="L50" s="28"/>
      <c r="M50" s="22"/>
      <c r="N50" s="28"/>
      <c r="O50" s="28"/>
      <c r="P50" s="28"/>
      <c r="Q50" s="22"/>
      <c r="R50" s="28"/>
      <c r="S50" s="28"/>
      <c r="T50" s="28"/>
      <c r="U50" s="22"/>
    </row>
    <row r="51" spans="1:21" ht="11.25">
      <c r="A51" s="2" t="s">
        <v>126</v>
      </c>
      <c r="B51" s="28">
        <v>3030749</v>
      </c>
      <c r="C51" s="28">
        <v>3012745</v>
      </c>
      <c r="D51" s="28">
        <v>2853930</v>
      </c>
      <c r="E51" s="22">
        <v>2958193</v>
      </c>
      <c r="F51" s="28">
        <v>3170600</v>
      </c>
      <c r="G51" s="28">
        <v>2586957</v>
      </c>
      <c r="H51" s="28">
        <v>2568656</v>
      </c>
      <c r="I51" s="22">
        <v>2442505</v>
      </c>
      <c r="J51" s="28">
        <v>2407588</v>
      </c>
      <c r="K51" s="28">
        <v>2567523</v>
      </c>
      <c r="L51" s="28">
        <v>2733709</v>
      </c>
      <c r="M51" s="22">
        <v>2696221</v>
      </c>
      <c r="N51" s="28">
        <v>3306241</v>
      </c>
      <c r="O51" s="28">
        <v>3303645</v>
      </c>
      <c r="P51" s="28">
        <v>3215422</v>
      </c>
      <c r="Q51" s="22">
        <v>3302109</v>
      </c>
      <c r="R51" s="28">
        <v>3441597</v>
      </c>
      <c r="S51" s="28">
        <v>3445264</v>
      </c>
      <c r="T51" s="28">
        <v>3566842</v>
      </c>
      <c r="U51" s="22">
        <v>3576911</v>
      </c>
    </row>
    <row r="52" spans="1:21" ht="11.25">
      <c r="A52" s="2" t="s">
        <v>122</v>
      </c>
      <c r="B52" s="28">
        <v>61127</v>
      </c>
      <c r="C52" s="28">
        <v>59685</v>
      </c>
      <c r="D52" s="28">
        <v>57933</v>
      </c>
      <c r="E52" s="22">
        <v>56105</v>
      </c>
      <c r="F52" s="28">
        <v>57430</v>
      </c>
      <c r="G52" s="28">
        <v>52504</v>
      </c>
      <c r="H52" s="28">
        <v>52429</v>
      </c>
      <c r="I52" s="22">
        <v>51721</v>
      </c>
      <c r="J52" s="28">
        <v>51646</v>
      </c>
      <c r="K52" s="28">
        <v>49793</v>
      </c>
      <c r="L52" s="28">
        <v>49790</v>
      </c>
      <c r="M52" s="22"/>
      <c r="N52" s="28"/>
      <c r="O52" s="28"/>
      <c r="P52" s="28"/>
      <c r="Q52" s="22"/>
      <c r="R52" s="28"/>
      <c r="S52" s="28"/>
      <c r="T52" s="28"/>
      <c r="U52" s="22"/>
    </row>
    <row r="53" spans="1:21" ht="11.25">
      <c r="A53" s="2" t="s">
        <v>82</v>
      </c>
      <c r="B53" s="28">
        <v>316896</v>
      </c>
      <c r="C53" s="28">
        <v>289651</v>
      </c>
      <c r="D53" s="28">
        <v>209917</v>
      </c>
      <c r="E53" s="22">
        <v>224464</v>
      </c>
      <c r="F53" s="28">
        <v>228665</v>
      </c>
      <c r="G53" s="28">
        <v>245785</v>
      </c>
      <c r="H53" s="28">
        <v>236844</v>
      </c>
      <c r="I53" s="22">
        <v>162584</v>
      </c>
      <c r="J53" s="28">
        <v>283580</v>
      </c>
      <c r="K53" s="28">
        <v>283341</v>
      </c>
      <c r="L53" s="28">
        <v>294556</v>
      </c>
      <c r="M53" s="22">
        <v>205337</v>
      </c>
      <c r="N53" s="28">
        <v>244159</v>
      </c>
      <c r="O53" s="28">
        <v>190839</v>
      </c>
      <c r="P53" s="28">
        <v>187232</v>
      </c>
      <c r="Q53" s="22">
        <v>90713</v>
      </c>
      <c r="R53" s="28">
        <v>157399</v>
      </c>
      <c r="S53" s="28">
        <v>234746</v>
      </c>
      <c r="T53" s="28">
        <v>74192</v>
      </c>
      <c r="U53" s="22">
        <v>63565</v>
      </c>
    </row>
    <row r="54" spans="1:21" ht="11.25">
      <c r="A54" s="2" t="s">
        <v>132</v>
      </c>
      <c r="B54" s="28">
        <v>3512772</v>
      </c>
      <c r="C54" s="28">
        <v>3362081</v>
      </c>
      <c r="D54" s="28">
        <v>3121780</v>
      </c>
      <c r="E54" s="22">
        <v>3238762</v>
      </c>
      <c r="F54" s="28">
        <v>3456695</v>
      </c>
      <c r="G54" s="28">
        <v>2885247</v>
      </c>
      <c r="H54" s="28">
        <v>2857930</v>
      </c>
      <c r="I54" s="22">
        <v>2748775</v>
      </c>
      <c r="J54" s="28">
        <v>2742815</v>
      </c>
      <c r="K54" s="28">
        <v>2900657</v>
      </c>
      <c r="L54" s="28">
        <v>3078056</v>
      </c>
      <c r="M54" s="22">
        <v>2941486</v>
      </c>
      <c r="N54" s="28">
        <v>3550401</v>
      </c>
      <c r="O54" s="28">
        <v>3494484</v>
      </c>
      <c r="P54" s="28">
        <v>3402654</v>
      </c>
      <c r="Q54" s="22">
        <v>3392822</v>
      </c>
      <c r="R54" s="28">
        <v>3598996</v>
      </c>
      <c r="S54" s="28">
        <v>3680010</v>
      </c>
      <c r="T54" s="28">
        <v>3641034</v>
      </c>
      <c r="U54" s="22">
        <v>3640476</v>
      </c>
    </row>
    <row r="55" spans="1:21" ht="12" thickBot="1">
      <c r="A55" s="4" t="s">
        <v>133</v>
      </c>
      <c r="B55" s="29">
        <v>6243147</v>
      </c>
      <c r="C55" s="29">
        <v>6103386</v>
      </c>
      <c r="D55" s="29">
        <v>5597215</v>
      </c>
      <c r="E55" s="23">
        <v>5320763</v>
      </c>
      <c r="F55" s="29">
        <v>5560973</v>
      </c>
      <c r="G55" s="29">
        <v>4924703</v>
      </c>
      <c r="H55" s="29">
        <v>4803105</v>
      </c>
      <c r="I55" s="23">
        <v>4867241</v>
      </c>
      <c r="J55" s="29">
        <v>4929781</v>
      </c>
      <c r="K55" s="29">
        <v>5051598</v>
      </c>
      <c r="L55" s="29">
        <v>5170901</v>
      </c>
      <c r="M55" s="23">
        <v>5207949</v>
      </c>
      <c r="N55" s="29">
        <v>5879312</v>
      </c>
      <c r="O55" s="29">
        <v>5694725</v>
      </c>
      <c r="P55" s="29">
        <v>5633638</v>
      </c>
      <c r="Q55" s="23">
        <v>5686664</v>
      </c>
      <c r="R55" s="29">
        <v>5812279</v>
      </c>
      <c r="S55" s="29">
        <v>5844061</v>
      </c>
      <c r="T55" s="29">
        <v>5955952</v>
      </c>
      <c r="U55" s="23">
        <v>5820487</v>
      </c>
    </row>
    <row r="56" spans="1:21" ht="12" thickTop="1">
      <c r="A56" s="2" t="s">
        <v>135</v>
      </c>
      <c r="B56" s="28">
        <v>1068969</v>
      </c>
      <c r="C56" s="28">
        <v>1068969</v>
      </c>
      <c r="D56" s="28">
        <v>770331</v>
      </c>
      <c r="E56" s="22">
        <v>769031</v>
      </c>
      <c r="F56" s="28">
        <v>767281</v>
      </c>
      <c r="G56" s="28">
        <v>766531</v>
      </c>
      <c r="H56" s="28">
        <v>766531</v>
      </c>
      <c r="I56" s="22">
        <v>748531</v>
      </c>
      <c r="J56" s="28">
        <v>748531</v>
      </c>
      <c r="K56" s="28">
        <v>748531</v>
      </c>
      <c r="L56" s="28">
        <v>748531</v>
      </c>
      <c r="M56" s="22">
        <v>701122</v>
      </c>
      <c r="N56" s="28">
        <v>701122</v>
      </c>
      <c r="O56" s="28">
        <v>701122</v>
      </c>
      <c r="P56" s="28">
        <v>701122</v>
      </c>
      <c r="Q56" s="22">
        <v>700622</v>
      </c>
      <c r="R56" s="28">
        <v>700622</v>
      </c>
      <c r="S56" s="28">
        <v>654025</v>
      </c>
      <c r="T56" s="28">
        <v>653975</v>
      </c>
      <c r="U56" s="22">
        <v>653975</v>
      </c>
    </row>
    <row r="57" spans="1:21" ht="11.25">
      <c r="A57" s="2" t="s">
        <v>0</v>
      </c>
      <c r="B57" s="28">
        <v>998969</v>
      </c>
      <c r="C57" s="28">
        <v>998969</v>
      </c>
      <c r="D57" s="28">
        <v>700331</v>
      </c>
      <c r="E57" s="22">
        <v>699031</v>
      </c>
      <c r="F57" s="28">
        <v>697281</v>
      </c>
      <c r="G57" s="28">
        <v>696531</v>
      </c>
      <c r="H57" s="28">
        <v>696531</v>
      </c>
      <c r="I57" s="22">
        <v>678531</v>
      </c>
      <c r="J57" s="28">
        <v>678531</v>
      </c>
      <c r="K57" s="28">
        <v>678531</v>
      </c>
      <c r="L57" s="28">
        <v>678531</v>
      </c>
      <c r="M57" s="22">
        <v>631122</v>
      </c>
      <c r="N57" s="28">
        <v>631122</v>
      </c>
      <c r="O57" s="28">
        <v>631122</v>
      </c>
      <c r="P57" s="28">
        <v>631122</v>
      </c>
      <c r="Q57" s="22">
        <v>630622</v>
      </c>
      <c r="R57" s="28">
        <v>630622</v>
      </c>
      <c r="S57" s="28">
        <v>584025</v>
      </c>
      <c r="T57" s="28">
        <v>583975</v>
      </c>
      <c r="U57" s="22">
        <v>583975</v>
      </c>
    </row>
    <row r="58" spans="1:21" ht="11.25">
      <c r="A58" s="2" t="s">
        <v>139</v>
      </c>
      <c r="B58" s="28">
        <v>128460</v>
      </c>
      <c r="C58" s="28">
        <v>208973</v>
      </c>
      <c r="D58" s="28">
        <v>211022</v>
      </c>
      <c r="E58" s="22">
        <v>240175</v>
      </c>
      <c r="F58" s="28">
        <v>192868</v>
      </c>
      <c r="G58" s="28">
        <v>219886</v>
      </c>
      <c r="H58" s="28">
        <v>232963</v>
      </c>
      <c r="I58" s="22">
        <v>215429</v>
      </c>
      <c r="J58" s="28">
        <v>166413</v>
      </c>
      <c r="K58" s="28">
        <v>165352</v>
      </c>
      <c r="L58" s="28">
        <v>141345</v>
      </c>
      <c r="M58" s="22">
        <v>92843</v>
      </c>
      <c r="N58" s="28">
        <v>177815</v>
      </c>
      <c r="O58" s="28">
        <v>405409</v>
      </c>
      <c r="P58" s="28">
        <v>407565</v>
      </c>
      <c r="Q58" s="22">
        <v>408073</v>
      </c>
      <c r="R58" s="28">
        <v>362217</v>
      </c>
      <c r="S58" s="28">
        <v>309134</v>
      </c>
      <c r="T58" s="28">
        <v>386170</v>
      </c>
      <c r="U58" s="22">
        <v>353417</v>
      </c>
    </row>
    <row r="59" spans="1:21" ht="11.25">
      <c r="A59" s="2" t="s">
        <v>140</v>
      </c>
      <c r="B59" s="28">
        <v>-76000</v>
      </c>
      <c r="C59" s="28">
        <v>-76000</v>
      </c>
      <c r="D59" s="28">
        <v>-76000</v>
      </c>
      <c r="E59" s="22">
        <v>-76000</v>
      </c>
      <c r="F59" s="28">
        <v>-76000</v>
      </c>
      <c r="G59" s="28">
        <v>-76000</v>
      </c>
      <c r="H59" s="28">
        <v>-76000</v>
      </c>
      <c r="I59" s="22">
        <v>-76000</v>
      </c>
      <c r="J59" s="28">
        <v>-76000</v>
      </c>
      <c r="K59" s="28">
        <v>-76000</v>
      </c>
      <c r="L59" s="28">
        <v>-76000</v>
      </c>
      <c r="M59" s="22">
        <v>-76000</v>
      </c>
      <c r="N59" s="28">
        <v>-76000</v>
      </c>
      <c r="O59" s="28">
        <v>-76000</v>
      </c>
      <c r="P59" s="28">
        <v>-76000</v>
      </c>
      <c r="Q59" s="22">
        <v>-76000</v>
      </c>
      <c r="R59" s="28">
        <v>-76000</v>
      </c>
      <c r="S59" s="28">
        <v>-76000</v>
      </c>
      <c r="T59" s="28">
        <v>-76000</v>
      </c>
      <c r="U59" s="22">
        <v>-76000</v>
      </c>
    </row>
    <row r="60" spans="1:21" ht="11.25">
      <c r="A60" s="2" t="s">
        <v>1</v>
      </c>
      <c r="B60" s="28">
        <v>2120398</v>
      </c>
      <c r="C60" s="28">
        <v>2200911</v>
      </c>
      <c r="D60" s="28">
        <v>1605685</v>
      </c>
      <c r="E60" s="22">
        <v>1632238</v>
      </c>
      <c r="F60" s="28">
        <v>1581431</v>
      </c>
      <c r="G60" s="28">
        <v>1606949</v>
      </c>
      <c r="H60" s="28">
        <v>1620026</v>
      </c>
      <c r="I60" s="22">
        <v>1566492</v>
      </c>
      <c r="J60" s="28">
        <v>1517476</v>
      </c>
      <c r="K60" s="28">
        <v>1516415</v>
      </c>
      <c r="L60" s="28">
        <v>1492408</v>
      </c>
      <c r="M60" s="22">
        <v>1349088</v>
      </c>
      <c r="N60" s="28">
        <v>1434060</v>
      </c>
      <c r="O60" s="28">
        <v>1661654</v>
      </c>
      <c r="P60" s="28">
        <v>1663810</v>
      </c>
      <c r="Q60" s="22">
        <v>1663318</v>
      </c>
      <c r="R60" s="28">
        <v>1617462</v>
      </c>
      <c r="S60" s="28">
        <v>1471184</v>
      </c>
      <c r="T60" s="28">
        <v>1548120</v>
      </c>
      <c r="U60" s="22">
        <v>1515367</v>
      </c>
    </row>
    <row r="61" spans="1:21" ht="11.25">
      <c r="A61" s="2" t="s">
        <v>2</v>
      </c>
      <c r="B61" s="28">
        <v>-17366</v>
      </c>
      <c r="C61" s="28">
        <v>-18731</v>
      </c>
      <c r="D61" s="28">
        <v>-13389</v>
      </c>
      <c r="E61" s="22">
        <v>-5900</v>
      </c>
      <c r="F61" s="28">
        <v>3633</v>
      </c>
      <c r="G61" s="28">
        <v>1640</v>
      </c>
      <c r="H61" s="28">
        <v>-988</v>
      </c>
      <c r="I61" s="22">
        <v>3907</v>
      </c>
      <c r="J61" s="28">
        <v>3815</v>
      </c>
      <c r="K61" s="28">
        <v>1600</v>
      </c>
      <c r="L61" s="28">
        <v>134</v>
      </c>
      <c r="M61" s="22">
        <v>865</v>
      </c>
      <c r="N61" s="28">
        <v>469</v>
      </c>
      <c r="O61" s="28"/>
      <c r="P61" s="28"/>
      <c r="Q61" s="22"/>
      <c r="R61" s="28"/>
      <c r="S61" s="28"/>
      <c r="T61" s="28"/>
      <c r="U61" s="22"/>
    </row>
    <row r="62" spans="1:21" ht="11.25">
      <c r="A62" s="2" t="s">
        <v>3</v>
      </c>
      <c r="B62" s="28">
        <v>-17366</v>
      </c>
      <c r="C62" s="28">
        <v>-18731</v>
      </c>
      <c r="D62" s="28">
        <v>-13389</v>
      </c>
      <c r="E62" s="22">
        <v>-5900</v>
      </c>
      <c r="F62" s="28">
        <v>3633</v>
      </c>
      <c r="G62" s="28">
        <v>1640</v>
      </c>
      <c r="H62" s="28">
        <v>-988</v>
      </c>
      <c r="I62" s="22">
        <v>3907</v>
      </c>
      <c r="J62" s="28">
        <v>3815</v>
      </c>
      <c r="K62" s="28">
        <v>1600</v>
      </c>
      <c r="L62" s="28">
        <v>134</v>
      </c>
      <c r="M62" s="22">
        <v>865</v>
      </c>
      <c r="N62" s="28">
        <v>469</v>
      </c>
      <c r="O62" s="28"/>
      <c r="P62" s="28"/>
      <c r="Q62" s="22"/>
      <c r="R62" s="28"/>
      <c r="S62" s="28"/>
      <c r="T62" s="28"/>
      <c r="U62" s="22"/>
    </row>
    <row r="63" spans="1:21" ht="11.25">
      <c r="A63" s="6" t="s">
        <v>142</v>
      </c>
      <c r="B63" s="28">
        <v>2103031</v>
      </c>
      <c r="C63" s="28">
        <v>2182179</v>
      </c>
      <c r="D63" s="28">
        <v>1592295</v>
      </c>
      <c r="E63" s="22">
        <v>1626338</v>
      </c>
      <c r="F63" s="28">
        <v>1585064</v>
      </c>
      <c r="G63" s="28">
        <v>1608590</v>
      </c>
      <c r="H63" s="28">
        <v>1619037</v>
      </c>
      <c r="I63" s="22">
        <v>1570400</v>
      </c>
      <c r="J63" s="28">
        <v>1521291</v>
      </c>
      <c r="K63" s="28">
        <v>1518015</v>
      </c>
      <c r="L63" s="28">
        <v>1492543</v>
      </c>
      <c r="M63" s="22">
        <v>1349954</v>
      </c>
      <c r="N63" s="28">
        <v>1434530</v>
      </c>
      <c r="O63" s="28">
        <v>1661654</v>
      </c>
      <c r="P63" s="28">
        <v>1663810</v>
      </c>
      <c r="Q63" s="22">
        <v>1663318</v>
      </c>
      <c r="R63" s="28">
        <v>1617462</v>
      </c>
      <c r="S63" s="28">
        <v>1471184</v>
      </c>
      <c r="T63" s="28">
        <v>1548120</v>
      </c>
      <c r="U63" s="22">
        <v>1515367</v>
      </c>
    </row>
    <row r="64" spans="1:21" ht="12" thickBot="1">
      <c r="A64" s="7" t="s">
        <v>144</v>
      </c>
      <c r="B64" s="28">
        <v>8346178</v>
      </c>
      <c r="C64" s="28">
        <v>8285566</v>
      </c>
      <c r="D64" s="28">
        <v>7189511</v>
      </c>
      <c r="E64" s="22">
        <v>6947102</v>
      </c>
      <c r="F64" s="28">
        <v>7146037</v>
      </c>
      <c r="G64" s="28">
        <v>6533293</v>
      </c>
      <c r="H64" s="28">
        <v>6422142</v>
      </c>
      <c r="I64" s="22">
        <v>6437641</v>
      </c>
      <c r="J64" s="28">
        <v>6451072</v>
      </c>
      <c r="K64" s="28">
        <v>6569613</v>
      </c>
      <c r="L64" s="28">
        <v>6663444</v>
      </c>
      <c r="M64" s="22">
        <v>6557903</v>
      </c>
      <c r="N64" s="28">
        <v>7313842</v>
      </c>
      <c r="O64" s="28">
        <v>7356380</v>
      </c>
      <c r="P64" s="28">
        <v>7297449</v>
      </c>
      <c r="Q64" s="22">
        <v>7349983</v>
      </c>
      <c r="R64" s="28">
        <v>7429742</v>
      </c>
      <c r="S64" s="28">
        <v>7315246</v>
      </c>
      <c r="T64" s="28">
        <v>7504072</v>
      </c>
      <c r="U64" s="22">
        <v>7335854</v>
      </c>
    </row>
    <row r="65" spans="1:21" ht="12" thickTop="1">
      <c r="A65" s="8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</row>
    <row r="67" ht="11.25">
      <c r="A67" s="20" t="s">
        <v>149</v>
      </c>
    </row>
    <row r="68" ht="11.25">
      <c r="A68" s="20" t="s">
        <v>150</v>
      </c>
    </row>
  </sheetData>
  <mergeCells count="1">
    <mergeCell ref="B6:U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2:F62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145</v>
      </c>
      <c r="B2" s="14">
        <v>3063</v>
      </c>
      <c r="C2" s="14"/>
      <c r="D2" s="14"/>
      <c r="E2" s="14"/>
      <c r="F2" s="14"/>
    </row>
    <row r="3" spans="1:6" ht="12" thickBot="1">
      <c r="A3" s="11" t="s">
        <v>146</v>
      </c>
      <c r="B3" s="1" t="s">
        <v>147</v>
      </c>
      <c r="C3" s="1"/>
      <c r="D3" s="1"/>
      <c r="E3" s="1"/>
      <c r="F3" s="1"/>
    </row>
    <row r="4" spans="1:6" ht="12" thickTop="1">
      <c r="A4" s="10" t="s">
        <v>51</v>
      </c>
      <c r="B4" s="15" t="str">
        <f>HYPERLINK("http://www.kabupro.jp/mark/20130530/S000DHME.htm","有価証券報告書")</f>
        <v>有価証券報告書</v>
      </c>
      <c r="C4" s="15" t="str">
        <f>HYPERLINK("http://www.kabupro.jp/mark/20130530/S000DHME.htm","有価証券報告書")</f>
        <v>有価証券報告書</v>
      </c>
      <c r="D4" s="15" t="str">
        <f>HYPERLINK("http://www.kabupro.jp/mark/20120531/S000AY7P.htm","有価証券報告書")</f>
        <v>有価証券報告書</v>
      </c>
      <c r="E4" s="15" t="str">
        <f>HYPERLINK("http://www.kabupro.jp/mark/20110527/S0008DAQ.htm","有価証券報告書")</f>
        <v>有価証券報告書</v>
      </c>
      <c r="F4" s="15" t="str">
        <f>HYPERLINK("http://www.kabupro.jp/mark/20100528/S0005SQT.htm","有価証券報告書")</f>
        <v>有価証券報告書</v>
      </c>
    </row>
    <row r="5" spans="1:6" ht="12" thickBot="1">
      <c r="A5" s="11" t="s">
        <v>52</v>
      </c>
      <c r="B5" s="1" t="s">
        <v>58</v>
      </c>
      <c r="C5" s="1" t="s">
        <v>58</v>
      </c>
      <c r="D5" s="1" t="s">
        <v>62</v>
      </c>
      <c r="E5" s="1" t="s">
        <v>64</v>
      </c>
      <c r="F5" s="1" t="s">
        <v>66</v>
      </c>
    </row>
    <row r="6" spans="1:6" ht="12.75" thickBot="1" thickTop="1">
      <c r="A6" s="10" t="s">
        <v>53</v>
      </c>
      <c r="B6" s="18" t="s">
        <v>204</v>
      </c>
      <c r="C6" s="19"/>
      <c r="D6" s="19"/>
      <c r="E6" s="19"/>
      <c r="F6" s="19"/>
    </row>
    <row r="7" spans="1:6" ht="12" thickTop="1">
      <c r="A7" s="12" t="s">
        <v>54</v>
      </c>
      <c r="B7" s="16" t="s">
        <v>59</v>
      </c>
      <c r="C7" s="16" t="s">
        <v>59</v>
      </c>
      <c r="D7" s="16" t="s">
        <v>59</v>
      </c>
      <c r="E7" s="16" t="s">
        <v>59</v>
      </c>
      <c r="F7" s="16" t="s">
        <v>59</v>
      </c>
    </row>
    <row r="8" spans="1:6" ht="11.25">
      <c r="A8" s="13" t="s">
        <v>55</v>
      </c>
      <c r="B8" s="17" t="s">
        <v>151</v>
      </c>
      <c r="C8" s="17" t="s">
        <v>152</v>
      </c>
      <c r="D8" s="17" t="s">
        <v>153</v>
      </c>
      <c r="E8" s="17" t="s">
        <v>154</v>
      </c>
      <c r="F8" s="17" t="s">
        <v>155</v>
      </c>
    </row>
    <row r="9" spans="1:6" ht="11.25">
      <c r="A9" s="13" t="s">
        <v>56</v>
      </c>
      <c r="B9" s="17" t="s">
        <v>60</v>
      </c>
      <c r="C9" s="17" t="s">
        <v>61</v>
      </c>
      <c r="D9" s="17" t="s">
        <v>63</v>
      </c>
      <c r="E9" s="17" t="s">
        <v>65</v>
      </c>
      <c r="F9" s="17" t="s">
        <v>67</v>
      </c>
    </row>
    <row r="10" spans="1:6" ht="12" thickBot="1">
      <c r="A10" s="13" t="s">
        <v>57</v>
      </c>
      <c r="B10" s="17" t="s">
        <v>69</v>
      </c>
      <c r="C10" s="17" t="s">
        <v>69</v>
      </c>
      <c r="D10" s="17" t="s">
        <v>69</v>
      </c>
      <c r="E10" s="17" t="s">
        <v>69</v>
      </c>
      <c r="F10" s="17" t="s">
        <v>69</v>
      </c>
    </row>
    <row r="11" spans="1:6" ht="12" thickTop="1">
      <c r="A11" s="26" t="s">
        <v>156</v>
      </c>
      <c r="B11" s="21">
        <v>4365951</v>
      </c>
      <c r="C11" s="21">
        <v>8692411</v>
      </c>
      <c r="D11" s="21">
        <v>8868066</v>
      </c>
      <c r="E11" s="21">
        <v>8529478</v>
      </c>
      <c r="F11" s="21">
        <v>9101113</v>
      </c>
    </row>
    <row r="12" spans="1:6" ht="11.25">
      <c r="A12" s="6" t="s">
        <v>157</v>
      </c>
      <c r="B12" s="22">
        <v>252872</v>
      </c>
      <c r="C12" s="22"/>
      <c r="D12" s="22"/>
      <c r="E12" s="22"/>
      <c r="F12" s="22"/>
    </row>
    <row r="13" spans="1:6" ht="11.25">
      <c r="A13" s="6" t="s">
        <v>158</v>
      </c>
      <c r="B13" s="22">
        <v>784056</v>
      </c>
      <c r="C13" s="22">
        <v>159845</v>
      </c>
      <c r="D13" s="22">
        <v>189801</v>
      </c>
      <c r="E13" s="22">
        <v>185208</v>
      </c>
      <c r="F13" s="22">
        <v>157984</v>
      </c>
    </row>
    <row r="14" spans="1:6" ht="11.25">
      <c r="A14" s="6" t="s">
        <v>159</v>
      </c>
      <c r="B14" s="22">
        <v>5402880</v>
      </c>
      <c r="C14" s="22">
        <v>8852256</v>
      </c>
      <c r="D14" s="22">
        <v>9057868</v>
      </c>
      <c r="E14" s="22">
        <v>8714687</v>
      </c>
      <c r="F14" s="22">
        <v>9259098</v>
      </c>
    </row>
    <row r="15" spans="1:6" ht="11.25">
      <c r="A15" s="2" t="s">
        <v>161</v>
      </c>
      <c r="B15" s="22">
        <v>53878</v>
      </c>
      <c r="C15" s="22">
        <v>53855</v>
      </c>
      <c r="D15" s="22">
        <v>62356</v>
      </c>
      <c r="E15" s="22">
        <v>70359</v>
      </c>
      <c r="F15" s="22">
        <v>67061</v>
      </c>
    </row>
    <row r="16" spans="1:6" ht="11.25">
      <c r="A16" s="2" t="s">
        <v>162</v>
      </c>
      <c r="B16" s="22">
        <v>1265626</v>
      </c>
      <c r="C16" s="22">
        <v>2374240</v>
      </c>
      <c r="D16" s="22">
        <v>2530980</v>
      </c>
      <c r="E16" s="22">
        <v>2346227</v>
      </c>
      <c r="F16" s="22">
        <v>2481666</v>
      </c>
    </row>
    <row r="17" spans="1:6" ht="11.25">
      <c r="A17" s="2" t="s">
        <v>163</v>
      </c>
      <c r="B17" s="22">
        <v>1319504</v>
      </c>
      <c r="C17" s="22">
        <v>2428096</v>
      </c>
      <c r="D17" s="22">
        <v>2593336</v>
      </c>
      <c r="E17" s="22">
        <v>2416586</v>
      </c>
      <c r="F17" s="22">
        <v>2548727</v>
      </c>
    </row>
    <row r="18" spans="1:6" ht="11.25">
      <c r="A18" s="2" t="s">
        <v>164</v>
      </c>
      <c r="B18" s="22">
        <v>55368</v>
      </c>
      <c r="C18" s="22"/>
      <c r="D18" s="22"/>
      <c r="E18" s="22"/>
      <c r="F18" s="22"/>
    </row>
    <row r="19" spans="1:6" ht="11.25">
      <c r="A19" s="2" t="s">
        <v>165</v>
      </c>
      <c r="B19" s="22">
        <v>81</v>
      </c>
      <c r="C19" s="22">
        <v>53878</v>
      </c>
      <c r="D19" s="22">
        <v>53855</v>
      </c>
      <c r="E19" s="22">
        <v>62356</v>
      </c>
      <c r="F19" s="22">
        <v>70359</v>
      </c>
    </row>
    <row r="20" spans="1:6" ht="11.25">
      <c r="A20" s="2" t="s">
        <v>160</v>
      </c>
      <c r="B20" s="22">
        <v>1264055</v>
      </c>
      <c r="C20" s="22">
        <v>2374218</v>
      </c>
      <c r="D20" s="22">
        <v>2539481</v>
      </c>
      <c r="E20" s="22">
        <v>2354230</v>
      </c>
      <c r="F20" s="22">
        <v>2478367</v>
      </c>
    </row>
    <row r="21" spans="1:6" ht="11.25">
      <c r="A21" s="6" t="s">
        <v>166</v>
      </c>
      <c r="B21" s="22">
        <v>706846</v>
      </c>
      <c r="C21" s="22">
        <v>114558</v>
      </c>
      <c r="D21" s="22">
        <v>105389</v>
      </c>
      <c r="E21" s="22">
        <v>89492</v>
      </c>
      <c r="F21" s="22">
        <v>77429</v>
      </c>
    </row>
    <row r="22" spans="1:6" ht="11.25">
      <c r="A22" s="6" t="s">
        <v>167</v>
      </c>
      <c r="B22" s="22">
        <v>1970902</v>
      </c>
      <c r="C22" s="22">
        <v>2488776</v>
      </c>
      <c r="D22" s="22">
        <v>2644871</v>
      </c>
      <c r="E22" s="22">
        <v>2443723</v>
      </c>
      <c r="F22" s="22">
        <v>2555797</v>
      </c>
    </row>
    <row r="23" spans="1:6" ht="11.25">
      <c r="A23" s="7" t="s">
        <v>168</v>
      </c>
      <c r="B23" s="22">
        <v>3431978</v>
      </c>
      <c r="C23" s="22">
        <v>6363480</v>
      </c>
      <c r="D23" s="22">
        <v>6412997</v>
      </c>
      <c r="E23" s="22">
        <v>6270963</v>
      </c>
      <c r="F23" s="22">
        <v>6703301</v>
      </c>
    </row>
    <row r="24" spans="1:6" ht="11.25">
      <c r="A24" s="7" t="s">
        <v>169</v>
      </c>
      <c r="B24" s="22">
        <v>3373529</v>
      </c>
      <c r="C24" s="22">
        <v>6209085</v>
      </c>
      <c r="D24" s="22">
        <v>6379479</v>
      </c>
      <c r="E24" s="22">
        <v>6227609</v>
      </c>
      <c r="F24" s="22">
        <v>6640985</v>
      </c>
    </row>
    <row r="25" spans="1:6" ht="12" thickBot="1">
      <c r="A25" s="25" t="s">
        <v>170</v>
      </c>
      <c r="B25" s="23">
        <v>58449</v>
      </c>
      <c r="C25" s="23">
        <v>154394</v>
      </c>
      <c r="D25" s="23">
        <v>33517</v>
      </c>
      <c r="E25" s="23">
        <v>43354</v>
      </c>
      <c r="F25" s="23">
        <v>62315</v>
      </c>
    </row>
    <row r="26" spans="1:6" ht="12" thickTop="1">
      <c r="A26" s="6" t="s">
        <v>171</v>
      </c>
      <c r="B26" s="22">
        <v>9010</v>
      </c>
      <c r="C26" s="22">
        <v>91498</v>
      </c>
      <c r="D26" s="22">
        <v>28543</v>
      </c>
      <c r="E26" s="22">
        <v>59176</v>
      </c>
      <c r="F26" s="22">
        <v>34428</v>
      </c>
    </row>
    <row r="27" spans="1:6" ht="11.25">
      <c r="A27" s="6" t="s">
        <v>172</v>
      </c>
      <c r="B27" s="22">
        <v>12671</v>
      </c>
      <c r="C27" s="22">
        <v>16903</v>
      </c>
      <c r="D27" s="22">
        <v>13530</v>
      </c>
      <c r="E27" s="22">
        <v>12073</v>
      </c>
      <c r="F27" s="22">
        <v>10149</v>
      </c>
    </row>
    <row r="28" spans="1:6" ht="11.25">
      <c r="A28" s="6" t="s">
        <v>174</v>
      </c>
      <c r="B28" s="22"/>
      <c r="C28" s="22"/>
      <c r="D28" s="22"/>
      <c r="E28" s="22"/>
      <c r="F28" s="22">
        <v>10625</v>
      </c>
    </row>
    <row r="29" spans="1:6" ht="11.25">
      <c r="A29" s="6" t="s">
        <v>175</v>
      </c>
      <c r="B29" s="22">
        <v>55801</v>
      </c>
      <c r="C29" s="22">
        <v>22156</v>
      </c>
      <c r="D29" s="22"/>
      <c r="E29" s="22"/>
      <c r="F29" s="22"/>
    </row>
    <row r="30" spans="1:6" ht="11.25">
      <c r="A30" s="6" t="s">
        <v>176</v>
      </c>
      <c r="B30" s="22"/>
      <c r="C30" s="22"/>
      <c r="D30" s="22">
        <v>7248</v>
      </c>
      <c r="E30" s="22"/>
      <c r="F30" s="22"/>
    </row>
    <row r="31" spans="1:6" ht="11.25">
      <c r="A31" s="6" t="s">
        <v>82</v>
      </c>
      <c r="B31" s="22">
        <v>16316</v>
      </c>
      <c r="C31" s="22">
        <v>28248</v>
      </c>
      <c r="D31" s="22">
        <v>18215</v>
      </c>
      <c r="E31" s="22">
        <v>15593</v>
      </c>
      <c r="F31" s="22">
        <v>16721</v>
      </c>
    </row>
    <row r="32" spans="1:6" ht="11.25">
      <c r="A32" s="6" t="s">
        <v>177</v>
      </c>
      <c r="B32" s="22">
        <v>93800</v>
      </c>
      <c r="C32" s="22">
        <v>158806</v>
      </c>
      <c r="D32" s="22">
        <v>67537</v>
      </c>
      <c r="E32" s="22">
        <v>86843</v>
      </c>
      <c r="F32" s="22">
        <v>71924</v>
      </c>
    </row>
    <row r="33" spans="1:6" ht="11.25">
      <c r="A33" s="6" t="s">
        <v>178</v>
      </c>
      <c r="B33" s="22">
        <v>43223</v>
      </c>
      <c r="C33" s="22">
        <v>54483</v>
      </c>
      <c r="D33" s="22">
        <v>58094</v>
      </c>
      <c r="E33" s="22">
        <v>61353</v>
      </c>
      <c r="F33" s="22">
        <v>67880</v>
      </c>
    </row>
    <row r="34" spans="1:6" ht="11.25">
      <c r="A34" s="6" t="s">
        <v>179</v>
      </c>
      <c r="B34" s="22">
        <v>12653</v>
      </c>
      <c r="C34" s="22">
        <v>10620</v>
      </c>
      <c r="D34" s="22">
        <v>8208</v>
      </c>
      <c r="E34" s="22"/>
      <c r="F34" s="22"/>
    </row>
    <row r="35" spans="1:6" ht="11.25">
      <c r="A35" s="6" t="s">
        <v>180</v>
      </c>
      <c r="B35" s="22">
        <v>51176</v>
      </c>
      <c r="C35" s="22"/>
      <c r="D35" s="22"/>
      <c r="E35" s="22"/>
      <c r="F35" s="22"/>
    </row>
    <row r="36" spans="1:6" ht="11.25">
      <c r="A36" s="6" t="s">
        <v>82</v>
      </c>
      <c r="B36" s="22">
        <v>3457</v>
      </c>
      <c r="C36" s="22">
        <v>4765</v>
      </c>
      <c r="D36" s="22">
        <v>6197</v>
      </c>
      <c r="E36" s="22">
        <v>24232</v>
      </c>
      <c r="F36" s="22">
        <v>19284</v>
      </c>
    </row>
    <row r="37" spans="1:6" ht="11.25">
      <c r="A37" s="6" t="s">
        <v>181</v>
      </c>
      <c r="B37" s="22">
        <v>110509</v>
      </c>
      <c r="C37" s="22">
        <v>69869</v>
      </c>
      <c r="D37" s="22">
        <v>72501</v>
      </c>
      <c r="E37" s="22">
        <v>85585</v>
      </c>
      <c r="F37" s="22">
        <v>87164</v>
      </c>
    </row>
    <row r="38" spans="1:6" ht="12" thickBot="1">
      <c r="A38" s="25" t="s">
        <v>182</v>
      </c>
      <c r="B38" s="23">
        <v>41740</v>
      </c>
      <c r="C38" s="23">
        <v>243331</v>
      </c>
      <c r="D38" s="23">
        <v>28554</v>
      </c>
      <c r="E38" s="23">
        <v>44612</v>
      </c>
      <c r="F38" s="23">
        <v>47076</v>
      </c>
    </row>
    <row r="39" spans="1:6" ht="12" thickTop="1">
      <c r="A39" s="6" t="s">
        <v>183</v>
      </c>
      <c r="B39" s="22">
        <v>579</v>
      </c>
      <c r="C39" s="22">
        <v>104244</v>
      </c>
      <c r="D39" s="22">
        <v>4761</v>
      </c>
      <c r="E39" s="22">
        <v>995</v>
      </c>
      <c r="F39" s="22">
        <v>919</v>
      </c>
    </row>
    <row r="40" spans="1:6" ht="11.25">
      <c r="A40" s="6" t="s">
        <v>184</v>
      </c>
      <c r="B40" s="22">
        <v>140</v>
      </c>
      <c r="C40" s="22">
        <v>306</v>
      </c>
      <c r="D40" s="22"/>
      <c r="E40" s="22">
        <v>35</v>
      </c>
      <c r="F40" s="22">
        <v>415</v>
      </c>
    </row>
    <row r="41" spans="1:6" ht="11.25">
      <c r="A41" s="6" t="s">
        <v>186</v>
      </c>
      <c r="B41" s="22"/>
      <c r="C41" s="22"/>
      <c r="D41" s="22">
        <v>14311</v>
      </c>
      <c r="E41" s="22"/>
      <c r="F41" s="22"/>
    </row>
    <row r="42" spans="1:6" ht="11.25">
      <c r="A42" s="6" t="s">
        <v>187</v>
      </c>
      <c r="B42" s="22"/>
      <c r="C42" s="22"/>
      <c r="D42" s="22"/>
      <c r="E42" s="22">
        <v>407500</v>
      </c>
      <c r="F42" s="22"/>
    </row>
    <row r="43" spans="1:6" ht="11.25">
      <c r="A43" s="6" t="s">
        <v>188</v>
      </c>
      <c r="B43" s="22"/>
      <c r="C43" s="22"/>
      <c r="D43" s="22">
        <v>5760</v>
      </c>
      <c r="E43" s="22"/>
      <c r="F43" s="22"/>
    </row>
    <row r="44" spans="1:6" ht="11.25">
      <c r="A44" s="6" t="s">
        <v>189</v>
      </c>
      <c r="B44" s="22">
        <v>719</v>
      </c>
      <c r="C44" s="22">
        <v>104551</v>
      </c>
      <c r="D44" s="22">
        <v>24833</v>
      </c>
      <c r="E44" s="22">
        <v>408530</v>
      </c>
      <c r="F44" s="22">
        <v>1334</v>
      </c>
    </row>
    <row r="45" spans="1:6" ht="11.25">
      <c r="A45" s="6" t="s">
        <v>190</v>
      </c>
      <c r="B45" s="22"/>
      <c r="C45" s="22">
        <v>1767</v>
      </c>
      <c r="D45" s="22">
        <v>140255</v>
      </c>
      <c r="E45" s="22">
        <v>31645</v>
      </c>
      <c r="F45" s="22"/>
    </row>
    <row r="46" spans="1:6" ht="11.25">
      <c r="A46" s="6" t="s">
        <v>191</v>
      </c>
      <c r="B46" s="22"/>
      <c r="C46" s="22"/>
      <c r="D46" s="22">
        <v>321</v>
      </c>
      <c r="E46" s="22">
        <v>45273</v>
      </c>
      <c r="F46" s="22">
        <v>5848</v>
      </c>
    </row>
    <row r="47" spans="1:6" ht="11.25">
      <c r="A47" s="6" t="s">
        <v>192</v>
      </c>
      <c r="B47" s="22"/>
      <c r="C47" s="22">
        <v>34234</v>
      </c>
      <c r="D47" s="22">
        <v>33796</v>
      </c>
      <c r="E47" s="22">
        <v>49989</v>
      </c>
      <c r="F47" s="22">
        <v>1700</v>
      </c>
    </row>
    <row r="48" spans="1:6" ht="11.25">
      <c r="A48" s="6" t="s">
        <v>193</v>
      </c>
      <c r="B48" s="22"/>
      <c r="C48" s="22"/>
      <c r="D48" s="22">
        <v>278011</v>
      </c>
      <c r="E48" s="22">
        <v>246521</v>
      </c>
      <c r="F48" s="22">
        <v>52596</v>
      </c>
    </row>
    <row r="49" spans="1:6" ht="11.25">
      <c r="A49" s="6" t="s">
        <v>194</v>
      </c>
      <c r="B49" s="22">
        <v>1050</v>
      </c>
      <c r="C49" s="22"/>
      <c r="D49" s="22"/>
      <c r="E49" s="22"/>
      <c r="F49" s="22"/>
    </row>
    <row r="50" spans="1:6" ht="11.25">
      <c r="A50" s="6" t="s">
        <v>195</v>
      </c>
      <c r="B50" s="22"/>
      <c r="C50" s="22"/>
      <c r="D50" s="22">
        <v>3000</v>
      </c>
      <c r="E50" s="22"/>
      <c r="F50" s="22"/>
    </row>
    <row r="51" spans="1:6" ht="11.25">
      <c r="A51" s="6" t="s">
        <v>196</v>
      </c>
      <c r="B51" s="22">
        <v>453</v>
      </c>
      <c r="C51" s="22">
        <v>2475</v>
      </c>
      <c r="D51" s="22">
        <v>10092</v>
      </c>
      <c r="E51" s="22"/>
      <c r="F51" s="22"/>
    </row>
    <row r="52" spans="1:6" ht="11.25">
      <c r="A52" s="6" t="s">
        <v>197</v>
      </c>
      <c r="B52" s="22"/>
      <c r="C52" s="22">
        <v>26186</v>
      </c>
      <c r="D52" s="22"/>
      <c r="E52" s="22"/>
      <c r="F52" s="22"/>
    </row>
    <row r="53" spans="1:6" ht="11.25">
      <c r="A53" s="6" t="s">
        <v>198</v>
      </c>
      <c r="B53" s="22">
        <v>1503</v>
      </c>
      <c r="C53" s="22">
        <v>64663</v>
      </c>
      <c r="D53" s="22">
        <v>465478</v>
      </c>
      <c r="E53" s="22">
        <v>373430</v>
      </c>
      <c r="F53" s="22">
        <v>60144</v>
      </c>
    </row>
    <row r="54" spans="1:6" ht="11.25">
      <c r="A54" s="7" t="s">
        <v>199</v>
      </c>
      <c r="B54" s="22">
        <v>40956</v>
      </c>
      <c r="C54" s="22">
        <v>283219</v>
      </c>
      <c r="D54" s="22">
        <v>-412091</v>
      </c>
      <c r="E54" s="22">
        <v>79712</v>
      </c>
      <c r="F54" s="22">
        <v>-11733</v>
      </c>
    </row>
    <row r="55" spans="1:6" ht="11.25">
      <c r="A55" s="7" t="s">
        <v>200</v>
      </c>
      <c r="B55" s="22">
        <v>2315</v>
      </c>
      <c r="C55" s="22">
        <v>23699</v>
      </c>
      <c r="D55" s="22">
        <v>26916</v>
      </c>
      <c r="E55" s="22">
        <v>81794</v>
      </c>
      <c r="F55" s="22">
        <v>19057</v>
      </c>
    </row>
    <row r="56" spans="1:6" ht="11.25">
      <c r="A56" s="7" t="s">
        <v>201</v>
      </c>
      <c r="B56" s="22">
        <v>17781</v>
      </c>
      <c r="C56" s="22">
        <v>129563</v>
      </c>
      <c r="D56" s="22">
        <v>-154157</v>
      </c>
      <c r="E56" s="22">
        <v>-24921</v>
      </c>
      <c r="F56" s="22">
        <v>-3662</v>
      </c>
    </row>
    <row r="57" spans="1:6" ht="11.25">
      <c r="A57" s="7" t="s">
        <v>202</v>
      </c>
      <c r="B57" s="22">
        <v>20096</v>
      </c>
      <c r="C57" s="22">
        <v>153263</v>
      </c>
      <c r="D57" s="22">
        <v>-127241</v>
      </c>
      <c r="E57" s="22">
        <v>56873</v>
      </c>
      <c r="F57" s="22">
        <v>15394</v>
      </c>
    </row>
    <row r="58" spans="1:6" ht="12" thickBot="1">
      <c r="A58" s="7" t="s">
        <v>203</v>
      </c>
      <c r="B58" s="22">
        <v>20859</v>
      </c>
      <c r="C58" s="22">
        <v>129956</v>
      </c>
      <c r="D58" s="22">
        <v>-284849</v>
      </c>
      <c r="E58" s="22">
        <v>22838</v>
      </c>
      <c r="F58" s="22">
        <v>-27128</v>
      </c>
    </row>
    <row r="59" spans="1:6" ht="12" thickTop="1">
      <c r="A59" s="8"/>
      <c r="B59" s="24"/>
      <c r="C59" s="24"/>
      <c r="D59" s="24"/>
      <c r="E59" s="24"/>
      <c r="F59" s="24"/>
    </row>
    <row r="61" ht="11.25">
      <c r="A61" s="20" t="s">
        <v>149</v>
      </c>
    </row>
    <row r="62" ht="11.25">
      <c r="A62" s="20" t="s">
        <v>150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/>
  <dimension ref="A2:F80"/>
  <sheetViews>
    <sheetView workbookViewId="0" topLeftCell="A1">
      <selection activeCell="A1" sqref="A1"/>
    </sheetView>
  </sheetViews>
  <sheetFormatPr defaultColWidth="9.33203125" defaultRowHeight="11.25"/>
  <cols>
    <col min="1" max="1" width="38.83203125" style="0" customWidth="1"/>
    <col min="2" max="6" width="17.83203125" style="0" customWidth="1"/>
  </cols>
  <sheetData>
    <row r="1" ht="12" thickBot="1"/>
    <row r="2" spans="1:6" ht="12" thickTop="1">
      <c r="A2" s="10" t="s">
        <v>145</v>
      </c>
      <c r="B2" s="14">
        <v>3063</v>
      </c>
      <c r="C2" s="14"/>
      <c r="D2" s="14"/>
      <c r="E2" s="14"/>
      <c r="F2" s="14"/>
    </row>
    <row r="3" spans="1:6" ht="12" thickBot="1">
      <c r="A3" s="11" t="s">
        <v>146</v>
      </c>
      <c r="B3" s="1" t="s">
        <v>147</v>
      </c>
      <c r="C3" s="1"/>
      <c r="D3" s="1"/>
      <c r="E3" s="1"/>
      <c r="F3" s="1"/>
    </row>
    <row r="4" spans="1:6" ht="12" thickTop="1">
      <c r="A4" s="10" t="s">
        <v>51</v>
      </c>
      <c r="B4" s="15" t="str">
        <f>HYPERLINK("http://www.kabupro.jp/mark/20130530/S000DHME.htm","有価証券報告書")</f>
        <v>有価証券報告書</v>
      </c>
      <c r="C4" s="15" t="str">
        <f>HYPERLINK("http://www.kabupro.jp/mark/20130530/S000DHME.htm","有価証券報告書")</f>
        <v>有価証券報告書</v>
      </c>
      <c r="D4" s="15" t="str">
        <f>HYPERLINK("http://www.kabupro.jp/mark/20120531/S000AY7P.htm","有価証券報告書")</f>
        <v>有価証券報告書</v>
      </c>
      <c r="E4" s="15" t="str">
        <f>HYPERLINK("http://www.kabupro.jp/mark/20110527/S0008DAQ.htm","有価証券報告書")</f>
        <v>有価証券報告書</v>
      </c>
      <c r="F4" s="15" t="str">
        <f>HYPERLINK("http://www.kabupro.jp/mark/20100528/S0005SQT.htm","有価証券報告書")</f>
        <v>有価証券報告書</v>
      </c>
    </row>
    <row r="5" spans="1:6" ht="12" thickBot="1">
      <c r="A5" s="11" t="s">
        <v>52</v>
      </c>
      <c r="B5" s="1" t="s">
        <v>58</v>
      </c>
      <c r="C5" s="1" t="s">
        <v>58</v>
      </c>
      <c r="D5" s="1" t="s">
        <v>62</v>
      </c>
      <c r="E5" s="1" t="s">
        <v>64</v>
      </c>
      <c r="F5" s="1" t="s">
        <v>66</v>
      </c>
    </row>
    <row r="6" spans="1:6" ht="12.75" thickBot="1" thickTop="1">
      <c r="A6" s="10" t="s">
        <v>53</v>
      </c>
      <c r="B6" s="18" t="s">
        <v>148</v>
      </c>
      <c r="C6" s="19"/>
      <c r="D6" s="19"/>
      <c r="E6" s="19"/>
      <c r="F6" s="19"/>
    </row>
    <row r="7" spans="1:6" ht="12" thickTop="1">
      <c r="A7" s="12" t="s">
        <v>54</v>
      </c>
      <c r="B7" s="16" t="s">
        <v>59</v>
      </c>
      <c r="C7" s="16" t="s">
        <v>59</v>
      </c>
      <c r="D7" s="16" t="s">
        <v>59</v>
      </c>
      <c r="E7" s="16" t="s">
        <v>59</v>
      </c>
      <c r="F7" s="16" t="s">
        <v>59</v>
      </c>
    </row>
    <row r="8" spans="1:6" ht="11.25">
      <c r="A8" s="13" t="s">
        <v>55</v>
      </c>
      <c r="B8" s="17"/>
      <c r="C8" s="17"/>
      <c r="D8" s="17"/>
      <c r="E8" s="17"/>
      <c r="F8" s="17"/>
    </row>
    <row r="9" spans="1:6" ht="11.25">
      <c r="A9" s="13" t="s">
        <v>56</v>
      </c>
      <c r="B9" s="17" t="s">
        <v>60</v>
      </c>
      <c r="C9" s="17" t="s">
        <v>61</v>
      </c>
      <c r="D9" s="17" t="s">
        <v>63</v>
      </c>
      <c r="E9" s="17" t="s">
        <v>65</v>
      </c>
      <c r="F9" s="17" t="s">
        <v>67</v>
      </c>
    </row>
    <row r="10" spans="1:6" ht="12" thickBot="1">
      <c r="A10" s="13" t="s">
        <v>57</v>
      </c>
      <c r="B10" s="17" t="s">
        <v>69</v>
      </c>
      <c r="C10" s="17" t="s">
        <v>69</v>
      </c>
      <c r="D10" s="17" t="s">
        <v>69</v>
      </c>
      <c r="E10" s="17" t="s">
        <v>69</v>
      </c>
      <c r="F10" s="17" t="s">
        <v>69</v>
      </c>
    </row>
    <row r="11" spans="1:6" ht="12" thickTop="1">
      <c r="A11" s="9" t="s">
        <v>68</v>
      </c>
      <c r="B11" s="21">
        <v>106214</v>
      </c>
      <c r="C11" s="21">
        <v>376592</v>
      </c>
      <c r="D11" s="21">
        <v>192430</v>
      </c>
      <c r="E11" s="21">
        <v>437296</v>
      </c>
      <c r="F11" s="21">
        <v>383315</v>
      </c>
    </row>
    <row r="12" spans="1:6" ht="11.25">
      <c r="A12" s="2" t="s">
        <v>71</v>
      </c>
      <c r="B12" s="22">
        <v>1173</v>
      </c>
      <c r="C12" s="22">
        <v>221627</v>
      </c>
      <c r="D12" s="22">
        <v>241101</v>
      </c>
      <c r="E12" s="22">
        <v>227408</v>
      </c>
      <c r="F12" s="22">
        <v>231751</v>
      </c>
    </row>
    <row r="13" spans="1:6" ht="11.25">
      <c r="A13" s="2" t="s">
        <v>73</v>
      </c>
      <c r="B13" s="22"/>
      <c r="C13" s="22">
        <v>343</v>
      </c>
      <c r="D13" s="22">
        <v>342</v>
      </c>
      <c r="E13" s="22">
        <v>342</v>
      </c>
      <c r="F13" s="22">
        <v>342</v>
      </c>
    </row>
    <row r="14" spans="1:6" ht="11.25">
      <c r="A14" s="2" t="s">
        <v>74</v>
      </c>
      <c r="B14" s="22">
        <v>81</v>
      </c>
      <c r="C14" s="22">
        <v>114</v>
      </c>
      <c r="D14" s="22">
        <v>162</v>
      </c>
      <c r="E14" s="22"/>
      <c r="F14" s="22"/>
    </row>
    <row r="15" spans="1:6" ht="11.25">
      <c r="A15" s="2" t="s">
        <v>75</v>
      </c>
      <c r="B15" s="22"/>
      <c r="C15" s="22">
        <v>53764</v>
      </c>
      <c r="D15" s="22">
        <v>53693</v>
      </c>
      <c r="E15" s="22">
        <v>62356</v>
      </c>
      <c r="F15" s="22">
        <v>70359</v>
      </c>
    </row>
    <row r="16" spans="1:6" ht="11.25">
      <c r="A16" s="2" t="s">
        <v>76</v>
      </c>
      <c r="B16" s="22">
        <v>56</v>
      </c>
      <c r="C16" s="22">
        <v>493</v>
      </c>
      <c r="D16" s="22">
        <v>864</v>
      </c>
      <c r="E16" s="22">
        <v>1335</v>
      </c>
      <c r="F16" s="22">
        <v>1793</v>
      </c>
    </row>
    <row r="17" spans="1:6" ht="11.25">
      <c r="A17" s="2" t="s">
        <v>78</v>
      </c>
      <c r="B17" s="22">
        <v>91315</v>
      </c>
      <c r="C17" s="22">
        <v>138363</v>
      </c>
      <c r="D17" s="22">
        <v>135530</v>
      </c>
      <c r="E17" s="22">
        <v>96534</v>
      </c>
      <c r="F17" s="22">
        <v>95911</v>
      </c>
    </row>
    <row r="18" spans="1:6" ht="11.25">
      <c r="A18" s="2" t="s">
        <v>79</v>
      </c>
      <c r="B18" s="22">
        <v>15238</v>
      </c>
      <c r="C18" s="22">
        <v>22383</v>
      </c>
      <c r="D18" s="22">
        <v>9215</v>
      </c>
      <c r="E18" s="22">
        <v>14060</v>
      </c>
      <c r="F18" s="22">
        <v>14012</v>
      </c>
    </row>
    <row r="19" spans="1:6" ht="11.25">
      <c r="A19" s="2" t="s">
        <v>80</v>
      </c>
      <c r="B19" s="22"/>
      <c r="C19" s="22">
        <v>1615</v>
      </c>
      <c r="D19" s="22">
        <v>66098</v>
      </c>
      <c r="E19" s="22"/>
      <c r="F19" s="22"/>
    </row>
    <row r="20" spans="1:6" ht="11.25">
      <c r="A20" s="2" t="s">
        <v>81</v>
      </c>
      <c r="B20" s="22">
        <v>1595293</v>
      </c>
      <c r="C20" s="22">
        <v>118276</v>
      </c>
      <c r="D20" s="22">
        <v>90787</v>
      </c>
      <c r="E20" s="22">
        <v>101274</v>
      </c>
      <c r="F20" s="22">
        <v>81718</v>
      </c>
    </row>
    <row r="21" spans="1:6" ht="11.25">
      <c r="A21" s="2" t="s">
        <v>82</v>
      </c>
      <c r="B21" s="22">
        <v>84568</v>
      </c>
      <c r="C21" s="22">
        <v>30381</v>
      </c>
      <c r="D21" s="22">
        <v>16515</v>
      </c>
      <c r="E21" s="22">
        <v>6703</v>
      </c>
      <c r="F21" s="22">
        <v>9825</v>
      </c>
    </row>
    <row r="22" spans="1:6" ht="11.25">
      <c r="A22" s="2" t="s">
        <v>83</v>
      </c>
      <c r="B22" s="22">
        <v>-12575</v>
      </c>
      <c r="C22" s="22">
        <v>-12261</v>
      </c>
      <c r="D22" s="22">
        <v>-10092</v>
      </c>
      <c r="E22" s="22"/>
      <c r="F22" s="22">
        <v>-34</v>
      </c>
    </row>
    <row r="23" spans="1:6" ht="11.25">
      <c r="A23" s="2" t="s">
        <v>84</v>
      </c>
      <c r="B23" s="22">
        <v>1881366</v>
      </c>
      <c r="C23" s="22">
        <v>951692</v>
      </c>
      <c r="D23" s="22">
        <v>796649</v>
      </c>
      <c r="E23" s="22">
        <v>947311</v>
      </c>
      <c r="F23" s="22">
        <v>888997</v>
      </c>
    </row>
    <row r="24" spans="1:6" ht="11.25">
      <c r="A24" s="3" t="s">
        <v>85</v>
      </c>
      <c r="B24" s="22">
        <v>1183166</v>
      </c>
      <c r="C24" s="22">
        <v>2136611</v>
      </c>
      <c r="D24" s="22">
        <v>2197572</v>
      </c>
      <c r="E24" s="22">
        <v>2763345</v>
      </c>
      <c r="F24" s="22">
        <v>3066565</v>
      </c>
    </row>
    <row r="25" spans="1:6" ht="11.25">
      <c r="A25" s="3" t="s">
        <v>86</v>
      </c>
      <c r="B25" s="22"/>
      <c r="C25" s="22"/>
      <c r="D25" s="22">
        <v>0</v>
      </c>
      <c r="E25" s="22">
        <v>16055</v>
      </c>
      <c r="F25" s="22">
        <v>18979</v>
      </c>
    </row>
    <row r="26" spans="1:6" ht="11.25">
      <c r="A26" s="3" t="s">
        <v>87</v>
      </c>
      <c r="B26" s="22">
        <v>7078</v>
      </c>
      <c r="C26" s="22">
        <v>10032</v>
      </c>
      <c r="D26" s="22">
        <v>7320</v>
      </c>
      <c r="E26" s="22">
        <v>11119</v>
      </c>
      <c r="F26" s="22">
        <v>8226</v>
      </c>
    </row>
    <row r="27" spans="1:6" ht="11.25">
      <c r="A27" s="3" t="s">
        <v>88</v>
      </c>
      <c r="B27" s="22">
        <v>7514</v>
      </c>
      <c r="C27" s="22">
        <v>98346</v>
      </c>
      <c r="D27" s="22">
        <v>131951</v>
      </c>
      <c r="E27" s="22">
        <v>181959</v>
      </c>
      <c r="F27" s="22">
        <v>164053</v>
      </c>
    </row>
    <row r="28" spans="1:6" ht="11.25">
      <c r="A28" s="3" t="s">
        <v>89</v>
      </c>
      <c r="B28" s="22">
        <v>1137015</v>
      </c>
      <c r="C28" s="22">
        <v>903458</v>
      </c>
      <c r="D28" s="22">
        <v>903458</v>
      </c>
      <c r="E28" s="22">
        <v>1229025</v>
      </c>
      <c r="F28" s="22">
        <v>1229025</v>
      </c>
    </row>
    <row r="29" spans="1:6" ht="11.25">
      <c r="A29" s="3" t="s">
        <v>90</v>
      </c>
      <c r="B29" s="22">
        <v>21972</v>
      </c>
      <c r="C29" s="22">
        <v>96593</v>
      </c>
      <c r="D29" s="22">
        <v>31422</v>
      </c>
      <c r="E29" s="22"/>
      <c r="F29" s="22"/>
    </row>
    <row r="30" spans="1:6" ht="11.25">
      <c r="A30" s="3" t="s">
        <v>91</v>
      </c>
      <c r="B30" s="22">
        <v>10500</v>
      </c>
      <c r="C30" s="22">
        <v>15897</v>
      </c>
      <c r="D30" s="22">
        <v>61428</v>
      </c>
      <c r="E30" s="22">
        <v>29706</v>
      </c>
      <c r="F30" s="22">
        <v>5613</v>
      </c>
    </row>
    <row r="31" spans="1:6" ht="11.25">
      <c r="A31" s="3" t="s">
        <v>94</v>
      </c>
      <c r="B31" s="22">
        <v>2367247</v>
      </c>
      <c r="C31" s="22">
        <v>3260940</v>
      </c>
      <c r="D31" s="22">
        <v>3333153</v>
      </c>
      <c r="E31" s="22">
        <v>4231211</v>
      </c>
      <c r="F31" s="22">
        <v>4492464</v>
      </c>
    </row>
    <row r="32" spans="1:6" ht="11.25">
      <c r="A32" s="3" t="s">
        <v>95</v>
      </c>
      <c r="B32" s="22">
        <v>2648</v>
      </c>
      <c r="C32" s="22">
        <v>2512</v>
      </c>
      <c r="D32" s="22">
        <v>2108</v>
      </c>
      <c r="E32" s="22">
        <v>1536</v>
      </c>
      <c r="F32" s="22"/>
    </row>
    <row r="33" spans="1:6" ht="11.25">
      <c r="A33" s="3" t="s">
        <v>96</v>
      </c>
      <c r="B33" s="22">
        <v>2916</v>
      </c>
      <c r="C33" s="22">
        <v>4088</v>
      </c>
      <c r="D33" s="22">
        <v>6441</v>
      </c>
      <c r="E33" s="22">
        <v>16273</v>
      </c>
      <c r="F33" s="22">
        <v>6393</v>
      </c>
    </row>
    <row r="34" spans="1:6" ht="11.25">
      <c r="A34" s="3" t="s">
        <v>90</v>
      </c>
      <c r="B34" s="22">
        <v>18979</v>
      </c>
      <c r="C34" s="22">
        <v>15827</v>
      </c>
      <c r="D34" s="22">
        <v>20960</v>
      </c>
      <c r="E34" s="22"/>
      <c r="F34" s="22"/>
    </row>
    <row r="35" spans="1:6" ht="11.25">
      <c r="A35" s="3" t="s">
        <v>98</v>
      </c>
      <c r="B35" s="22">
        <v>24543</v>
      </c>
      <c r="C35" s="22">
        <v>22427</v>
      </c>
      <c r="D35" s="22">
        <v>29510</v>
      </c>
      <c r="E35" s="22">
        <v>17810</v>
      </c>
      <c r="F35" s="22">
        <v>6393</v>
      </c>
    </row>
    <row r="36" spans="1:6" ht="11.25">
      <c r="A36" s="3" t="s">
        <v>99</v>
      </c>
      <c r="B36" s="22">
        <v>7010</v>
      </c>
      <c r="C36" s="22">
        <v>7010</v>
      </c>
      <c r="D36" s="22">
        <v>7010</v>
      </c>
      <c r="E36" s="22">
        <v>7000</v>
      </c>
      <c r="F36" s="22">
        <v>7039</v>
      </c>
    </row>
    <row r="37" spans="1:6" ht="11.25">
      <c r="A37" s="3" t="s">
        <v>100</v>
      </c>
      <c r="B37" s="22">
        <v>367943</v>
      </c>
      <c r="C37" s="22">
        <v>38900</v>
      </c>
      <c r="D37" s="22">
        <v>27400</v>
      </c>
      <c r="E37" s="22">
        <v>23000</v>
      </c>
      <c r="F37" s="22">
        <v>20000</v>
      </c>
    </row>
    <row r="38" spans="1:6" ht="11.25">
      <c r="A38" s="3" t="s">
        <v>101</v>
      </c>
      <c r="B38" s="22"/>
      <c r="C38" s="22">
        <v>2410</v>
      </c>
      <c r="D38" s="22">
        <v>2400</v>
      </c>
      <c r="E38" s="22">
        <v>4547</v>
      </c>
      <c r="F38" s="22">
        <v>5781</v>
      </c>
    </row>
    <row r="39" spans="1:6" ht="11.25">
      <c r="A39" s="3" t="s">
        <v>102</v>
      </c>
      <c r="B39" s="22">
        <v>88978</v>
      </c>
      <c r="C39" s="22">
        <v>65478</v>
      </c>
      <c r="D39" s="22"/>
      <c r="E39" s="22"/>
      <c r="F39" s="22"/>
    </row>
    <row r="40" spans="1:6" ht="11.25">
      <c r="A40" s="3" t="s">
        <v>103</v>
      </c>
      <c r="B40" s="22">
        <v>49129</v>
      </c>
      <c r="C40" s="22">
        <v>51402</v>
      </c>
      <c r="D40" s="22">
        <v>41670</v>
      </c>
      <c r="E40" s="22">
        <v>37082</v>
      </c>
      <c r="F40" s="22">
        <v>35385</v>
      </c>
    </row>
    <row r="41" spans="1:6" ht="11.25">
      <c r="A41" s="3" t="s">
        <v>79</v>
      </c>
      <c r="B41" s="22">
        <v>41465</v>
      </c>
      <c r="C41" s="22">
        <v>52101</v>
      </c>
      <c r="D41" s="22">
        <v>194833</v>
      </c>
      <c r="E41" s="22">
        <v>35830</v>
      </c>
      <c r="F41" s="22">
        <v>10957</v>
      </c>
    </row>
    <row r="42" spans="1:6" ht="11.25">
      <c r="A42" s="3" t="s">
        <v>104</v>
      </c>
      <c r="B42" s="22">
        <v>990444</v>
      </c>
      <c r="C42" s="22">
        <v>1260510</v>
      </c>
      <c r="D42" s="22">
        <v>1474018</v>
      </c>
      <c r="E42" s="22">
        <v>1392948</v>
      </c>
      <c r="F42" s="22">
        <v>1352118</v>
      </c>
    </row>
    <row r="43" spans="1:6" ht="11.25">
      <c r="A43" s="3" t="s">
        <v>105</v>
      </c>
      <c r="B43" s="22">
        <v>87403</v>
      </c>
      <c r="C43" s="22">
        <v>75336</v>
      </c>
      <c r="D43" s="22">
        <v>62718</v>
      </c>
      <c r="E43" s="22"/>
      <c r="F43" s="22"/>
    </row>
    <row r="44" spans="1:6" ht="11.25">
      <c r="A44" s="3" t="s">
        <v>82</v>
      </c>
      <c r="B44" s="22">
        <v>450</v>
      </c>
      <c r="C44" s="22"/>
      <c r="D44" s="22"/>
      <c r="E44" s="22">
        <v>50426</v>
      </c>
      <c r="F44" s="22">
        <v>37717</v>
      </c>
    </row>
    <row r="45" spans="1:6" ht="11.25">
      <c r="A45" s="3" t="s">
        <v>83</v>
      </c>
      <c r="B45" s="22"/>
      <c r="C45" s="22"/>
      <c r="D45" s="22"/>
      <c r="E45" s="22"/>
      <c r="F45" s="22">
        <v>0</v>
      </c>
    </row>
    <row r="46" spans="1:6" ht="11.25">
      <c r="A46" s="3" t="s">
        <v>106</v>
      </c>
      <c r="B46" s="22">
        <v>1632824</v>
      </c>
      <c r="C46" s="22">
        <v>1553149</v>
      </c>
      <c r="D46" s="22">
        <v>1810051</v>
      </c>
      <c r="E46" s="22">
        <v>1550834</v>
      </c>
      <c r="F46" s="22">
        <v>1468998</v>
      </c>
    </row>
    <row r="47" spans="1:6" ht="11.25">
      <c r="A47" s="2" t="s">
        <v>107</v>
      </c>
      <c r="B47" s="22">
        <v>4024616</v>
      </c>
      <c r="C47" s="22">
        <v>4836517</v>
      </c>
      <c r="D47" s="22">
        <v>5172715</v>
      </c>
      <c r="E47" s="22">
        <v>5799856</v>
      </c>
      <c r="F47" s="22">
        <v>5967855</v>
      </c>
    </row>
    <row r="48" spans="1:6" ht="12" thickBot="1">
      <c r="A48" s="4" t="s">
        <v>110</v>
      </c>
      <c r="B48" s="23">
        <v>5905982</v>
      </c>
      <c r="C48" s="23">
        <v>5788210</v>
      </c>
      <c r="D48" s="23">
        <v>5969364</v>
      </c>
      <c r="E48" s="23">
        <v>6747168</v>
      </c>
      <c r="F48" s="23">
        <v>6856852</v>
      </c>
    </row>
    <row r="49" spans="1:6" ht="12" thickTop="1">
      <c r="A49" s="2" t="s">
        <v>112</v>
      </c>
      <c r="B49" s="22"/>
      <c r="C49" s="22">
        <v>377540</v>
      </c>
      <c r="D49" s="22">
        <v>331964</v>
      </c>
      <c r="E49" s="22">
        <v>324074</v>
      </c>
      <c r="F49" s="22">
        <v>347159</v>
      </c>
    </row>
    <row r="50" spans="1:6" ht="11.25">
      <c r="A50" s="2" t="s">
        <v>113</v>
      </c>
      <c r="B50" s="22">
        <v>33280</v>
      </c>
      <c r="C50" s="22">
        <v>187499</v>
      </c>
      <c r="D50" s="22">
        <v>198899</v>
      </c>
      <c r="E50" s="22">
        <v>270000</v>
      </c>
      <c r="F50" s="22">
        <v>399000</v>
      </c>
    </row>
    <row r="51" spans="1:6" ht="11.25">
      <c r="A51" s="2" t="s">
        <v>114</v>
      </c>
      <c r="B51" s="22">
        <v>409252</v>
      </c>
      <c r="C51" s="22">
        <v>601680</v>
      </c>
      <c r="D51" s="22">
        <v>915231</v>
      </c>
      <c r="E51" s="22">
        <v>865644</v>
      </c>
      <c r="F51" s="22">
        <v>797287</v>
      </c>
    </row>
    <row r="52" spans="1:6" ht="11.25">
      <c r="A52" s="2" t="s">
        <v>115</v>
      </c>
      <c r="B52" s="22">
        <v>13847</v>
      </c>
      <c r="C52" s="22">
        <v>28510</v>
      </c>
      <c r="D52" s="22">
        <v>15739</v>
      </c>
      <c r="E52" s="22"/>
      <c r="F52" s="22"/>
    </row>
    <row r="53" spans="1:6" ht="11.25">
      <c r="A53" s="2" t="s">
        <v>116</v>
      </c>
      <c r="B53" s="22">
        <v>1959875</v>
      </c>
      <c r="C53" s="22">
        <v>684060</v>
      </c>
      <c r="D53" s="22">
        <v>619102</v>
      </c>
      <c r="E53" s="22">
        <v>625069</v>
      </c>
      <c r="F53" s="22">
        <v>461889</v>
      </c>
    </row>
    <row r="54" spans="1:6" ht="11.25">
      <c r="A54" s="2" t="s">
        <v>117</v>
      </c>
      <c r="B54" s="22">
        <v>662</v>
      </c>
      <c r="C54" s="22">
        <v>48709</v>
      </c>
      <c r="D54" s="22">
        <v>51096</v>
      </c>
      <c r="E54" s="22">
        <v>52090</v>
      </c>
      <c r="F54" s="22">
        <v>54524</v>
      </c>
    </row>
    <row r="55" spans="1:6" ht="11.25">
      <c r="A55" s="2" t="s">
        <v>118</v>
      </c>
      <c r="B55" s="22">
        <v>5723</v>
      </c>
      <c r="C55" s="22">
        <v>37196</v>
      </c>
      <c r="D55" s="22">
        <v>20349</v>
      </c>
      <c r="E55" s="22">
        <v>92146</v>
      </c>
      <c r="F55" s="22">
        <v>19253</v>
      </c>
    </row>
    <row r="56" spans="1:6" ht="11.25">
      <c r="A56" s="2" t="s">
        <v>120</v>
      </c>
      <c r="B56" s="22">
        <v>10786</v>
      </c>
      <c r="C56" s="22">
        <v>30005</v>
      </c>
      <c r="D56" s="22">
        <v>15181</v>
      </c>
      <c r="E56" s="22">
        <v>25909</v>
      </c>
      <c r="F56" s="22">
        <v>29512</v>
      </c>
    </row>
    <row r="57" spans="1:6" ht="11.25">
      <c r="A57" s="2" t="s">
        <v>121</v>
      </c>
      <c r="B57" s="22"/>
      <c r="C57" s="22">
        <v>30000</v>
      </c>
      <c r="D57" s="22"/>
      <c r="E57" s="22"/>
      <c r="F57" s="22"/>
    </row>
    <row r="58" spans="1:6" ht="11.25">
      <c r="A58" s="2" t="s">
        <v>123</v>
      </c>
      <c r="B58" s="22">
        <v>13165</v>
      </c>
      <c r="C58" s="22">
        <v>22806</v>
      </c>
      <c r="D58" s="22">
        <v>40176</v>
      </c>
      <c r="E58" s="22">
        <v>49715</v>
      </c>
      <c r="F58" s="22">
        <v>48488</v>
      </c>
    </row>
    <row r="59" spans="1:6" ht="11.25">
      <c r="A59" s="2" t="s">
        <v>124</v>
      </c>
      <c r="B59" s="22">
        <v>2446592</v>
      </c>
      <c r="C59" s="22">
        <v>2048007</v>
      </c>
      <c r="D59" s="22">
        <v>2207741</v>
      </c>
      <c r="E59" s="22">
        <v>2304650</v>
      </c>
      <c r="F59" s="22">
        <v>2157115</v>
      </c>
    </row>
    <row r="60" spans="1:6" ht="11.25">
      <c r="A60" s="2" t="s">
        <v>127</v>
      </c>
      <c r="B60" s="22">
        <v>1787370</v>
      </c>
      <c r="C60" s="22">
        <v>1927271</v>
      </c>
      <c r="D60" s="22">
        <v>2229068</v>
      </c>
      <c r="E60" s="22">
        <v>2793720</v>
      </c>
      <c r="F60" s="22">
        <v>3194220</v>
      </c>
    </row>
    <row r="61" spans="1:6" ht="11.25">
      <c r="A61" s="2" t="s">
        <v>128</v>
      </c>
      <c r="B61" s="22">
        <v>30511</v>
      </c>
      <c r="C61" s="22">
        <v>91963</v>
      </c>
      <c r="D61" s="22">
        <v>39927</v>
      </c>
      <c r="E61" s="22"/>
      <c r="F61" s="22"/>
    </row>
    <row r="62" spans="1:6" ht="11.25">
      <c r="A62" s="2" t="s">
        <v>129</v>
      </c>
      <c r="B62" s="22"/>
      <c r="C62" s="22">
        <v>102336</v>
      </c>
      <c r="D62" s="22">
        <v>122489</v>
      </c>
      <c r="E62" s="22"/>
      <c r="F62" s="22"/>
    </row>
    <row r="63" spans="1:6" ht="11.25">
      <c r="A63" s="2" t="s">
        <v>130</v>
      </c>
      <c r="B63" s="22"/>
      <c r="C63" s="22">
        <v>51158</v>
      </c>
      <c r="D63" s="22"/>
      <c r="E63" s="22"/>
      <c r="F63" s="22"/>
    </row>
    <row r="64" spans="1:6" ht="11.25">
      <c r="A64" s="2" t="s">
        <v>131</v>
      </c>
      <c r="B64" s="22">
        <v>69513</v>
      </c>
      <c r="C64" s="22">
        <v>49593</v>
      </c>
      <c r="D64" s="22">
        <v>67310</v>
      </c>
      <c r="E64" s="22">
        <v>70258</v>
      </c>
      <c r="F64" s="22"/>
    </row>
    <row r="65" spans="1:6" ht="11.25">
      <c r="A65" s="2" t="s">
        <v>82</v>
      </c>
      <c r="B65" s="22">
        <v>11125</v>
      </c>
      <c r="C65" s="22">
        <v>18871</v>
      </c>
      <c r="D65" s="22">
        <v>28592</v>
      </c>
      <c r="E65" s="22">
        <v>20454</v>
      </c>
      <c r="F65" s="22">
        <v>63565</v>
      </c>
    </row>
    <row r="66" spans="1:6" ht="11.25">
      <c r="A66" s="2" t="s">
        <v>132</v>
      </c>
      <c r="B66" s="22">
        <v>1898520</v>
      </c>
      <c r="C66" s="22">
        <v>2241194</v>
      </c>
      <c r="D66" s="22">
        <v>2487387</v>
      </c>
      <c r="E66" s="22">
        <v>2884433</v>
      </c>
      <c r="F66" s="22">
        <v>3257785</v>
      </c>
    </row>
    <row r="67" spans="1:6" ht="12" thickBot="1">
      <c r="A67" s="4" t="s">
        <v>134</v>
      </c>
      <c r="B67" s="23">
        <v>4345112</v>
      </c>
      <c r="C67" s="23">
        <v>4289201</v>
      </c>
      <c r="D67" s="23">
        <v>4695128</v>
      </c>
      <c r="E67" s="23">
        <v>5189083</v>
      </c>
      <c r="F67" s="23">
        <v>5414901</v>
      </c>
    </row>
    <row r="68" spans="1:6" ht="12" thickTop="1">
      <c r="A68" s="2" t="s">
        <v>135</v>
      </c>
      <c r="B68" s="22">
        <v>769031</v>
      </c>
      <c r="C68" s="22">
        <v>748531</v>
      </c>
      <c r="D68" s="22">
        <v>701122</v>
      </c>
      <c r="E68" s="22">
        <v>700622</v>
      </c>
      <c r="F68" s="22">
        <v>653975</v>
      </c>
    </row>
    <row r="69" spans="1:6" ht="11.25">
      <c r="A69" s="3" t="s">
        <v>136</v>
      </c>
      <c r="B69" s="22">
        <v>699031</v>
      </c>
      <c r="C69" s="22">
        <v>678531</v>
      </c>
      <c r="D69" s="22">
        <v>631122</v>
      </c>
      <c r="E69" s="22">
        <v>630622</v>
      </c>
      <c r="F69" s="22">
        <v>583975</v>
      </c>
    </row>
    <row r="70" spans="1:6" ht="11.25">
      <c r="A70" s="3" t="s">
        <v>137</v>
      </c>
      <c r="B70" s="22">
        <v>699031</v>
      </c>
      <c r="C70" s="22">
        <v>678531</v>
      </c>
      <c r="D70" s="22">
        <v>631122</v>
      </c>
      <c r="E70" s="22">
        <v>630622</v>
      </c>
      <c r="F70" s="22">
        <v>583975</v>
      </c>
    </row>
    <row r="71" spans="1:6" ht="11.25">
      <c r="A71" s="5" t="s">
        <v>138</v>
      </c>
      <c r="B71" s="22">
        <v>168806</v>
      </c>
      <c r="C71" s="22">
        <v>147946</v>
      </c>
      <c r="D71" s="22">
        <v>17990</v>
      </c>
      <c r="E71" s="22">
        <v>302840</v>
      </c>
      <c r="F71" s="22">
        <v>280001</v>
      </c>
    </row>
    <row r="72" spans="1:6" ht="11.25">
      <c r="A72" s="3" t="s">
        <v>139</v>
      </c>
      <c r="B72" s="22">
        <v>168806</v>
      </c>
      <c r="C72" s="22">
        <v>147946</v>
      </c>
      <c r="D72" s="22">
        <v>17990</v>
      </c>
      <c r="E72" s="22">
        <v>302840</v>
      </c>
      <c r="F72" s="22">
        <v>280001</v>
      </c>
    </row>
    <row r="73" spans="1:6" ht="11.25">
      <c r="A73" s="2" t="s">
        <v>140</v>
      </c>
      <c r="B73" s="22">
        <v>-76000</v>
      </c>
      <c r="C73" s="22">
        <v>-76000</v>
      </c>
      <c r="D73" s="22">
        <v>-76000</v>
      </c>
      <c r="E73" s="22">
        <v>-76000</v>
      </c>
      <c r="F73" s="22">
        <v>-76000</v>
      </c>
    </row>
    <row r="74" spans="1:6" ht="11.25">
      <c r="A74" s="2" t="s">
        <v>141</v>
      </c>
      <c r="B74" s="22">
        <v>1560869</v>
      </c>
      <c r="C74" s="22">
        <v>1499009</v>
      </c>
      <c r="D74" s="22">
        <v>1274235</v>
      </c>
      <c r="E74" s="22">
        <v>1558085</v>
      </c>
      <c r="F74" s="22">
        <v>1441951</v>
      </c>
    </row>
    <row r="75" spans="1:6" ht="11.25">
      <c r="A75" s="6" t="s">
        <v>143</v>
      </c>
      <c r="B75" s="22">
        <v>1560869</v>
      </c>
      <c r="C75" s="22">
        <v>1499009</v>
      </c>
      <c r="D75" s="22">
        <v>1274235</v>
      </c>
      <c r="E75" s="22">
        <v>1558085</v>
      </c>
      <c r="F75" s="22">
        <v>1441951</v>
      </c>
    </row>
    <row r="76" spans="1:6" ht="12" thickBot="1">
      <c r="A76" s="7" t="s">
        <v>144</v>
      </c>
      <c r="B76" s="22">
        <v>5905982</v>
      </c>
      <c r="C76" s="22">
        <v>5788210</v>
      </c>
      <c r="D76" s="22">
        <v>5969364</v>
      </c>
      <c r="E76" s="22">
        <v>6747168</v>
      </c>
      <c r="F76" s="22">
        <v>6856852</v>
      </c>
    </row>
    <row r="77" spans="1:6" ht="12" thickTop="1">
      <c r="A77" s="8"/>
      <c r="B77" s="24"/>
      <c r="C77" s="24"/>
      <c r="D77" s="24"/>
      <c r="E77" s="24"/>
      <c r="F77" s="24"/>
    </row>
    <row r="79" ht="11.25">
      <c r="A79" s="20" t="s">
        <v>149</v>
      </c>
    </row>
    <row r="80" ht="11.25">
      <c r="A80" s="20" t="s">
        <v>150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udm</dc:creator>
  <cp:keywords/>
  <dc:description/>
  <cp:lastModifiedBy>udm</cp:lastModifiedBy>
  <dcterms:created xsi:type="dcterms:W3CDTF">2014-01-14T16:21:30Z</dcterms:created>
  <dcterms:modified xsi:type="dcterms:W3CDTF">2014-01-14T16:21:39Z</dcterms:modified>
  <cp:category/>
  <cp:version/>
  <cp:contentType/>
  <cp:contentStatus/>
</cp:coreProperties>
</file>