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<sst xmlns="http://schemas.openxmlformats.org/spreadsheetml/2006/main" count="640" uniqueCount="226">
  <si>
    <t>長期前払費用の取得による支出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</si>
  <si>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</si>
  <si>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</si>
  <si>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</si>
  <si>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</si>
  <si>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</si>
  <si>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</si>
  <si>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新株予約権の行使による株式の発行による収入</t>
  </si>
  <si>
    <t>割賦債務の返済による支出</t>
  </si>
  <si>
    <t>リース債務の返済による支出</t>
  </si>
  <si>
    <t>新規連結子会社の旧株主に対する配当金等の支払額</t>
  </si>
  <si>
    <t>少数株主への配当金の支払額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</si>
  <si>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</si>
  <si>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</si>
  <si>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</si>
  <si>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</si>
  <si>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受取家賃</t>
  </si>
  <si>
    <t>固定資産売却益</t>
  </si>
  <si>
    <t>環境安全対策引当金戻入額</t>
  </si>
  <si>
    <t>固定資産売却損</t>
  </si>
  <si>
    <t>店舗閉鎖損失</t>
  </si>
  <si>
    <t>特別損失</t>
  </si>
  <si>
    <t>法人税等調整額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</si>
  <si>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</si>
  <si>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</si>
  <si>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</si>
  <si>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</si>
  <si>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</si>
  <si>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</si>
  <si>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</si>
  <si>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</si>
  <si>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</si>
  <si>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</si>
  <si>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2013/06/28</t>
  </si>
  <si>
    <t>通期</t>
  </si>
  <si>
    <t>2013/03/31</t>
  </si>
  <si>
    <t>2012/03/31</t>
  </si>
  <si>
    <t>2012/06/29</t>
  </si>
  <si>
    <t>2011/03/31</t>
  </si>
  <si>
    <t>2011/06/28</t>
  </si>
  <si>
    <t>2010/03/31</t>
  </si>
  <si>
    <t>2010/06/25</t>
  </si>
  <si>
    <t>2009/03/31</t>
  </si>
  <si>
    <t>2009/06/30</t>
  </si>
  <si>
    <t>2008/03/31</t>
  </si>
  <si>
    <t>現金及び預金</t>
  </si>
  <si>
    <t>千円</t>
  </si>
  <si>
    <t>売掛金</t>
  </si>
  <si>
    <t>商品</t>
  </si>
  <si>
    <t>貯蔵品</t>
  </si>
  <si>
    <t>前払費用</t>
  </si>
  <si>
    <t>関係会社短期貸付金</t>
  </si>
  <si>
    <t>未収入金</t>
  </si>
  <si>
    <t>その他</t>
  </si>
  <si>
    <t>流動資産</t>
  </si>
  <si>
    <t>建物</t>
  </si>
  <si>
    <t>減価償却累計額</t>
  </si>
  <si>
    <t>建物（純額）</t>
  </si>
  <si>
    <t>工具、器具及び備品</t>
  </si>
  <si>
    <t>工具、器具及び備品（純額）</t>
  </si>
  <si>
    <t>有形固定資産</t>
  </si>
  <si>
    <t>ソフトウエア</t>
  </si>
  <si>
    <t>無形固定資産</t>
  </si>
  <si>
    <t>関係会社株式</t>
  </si>
  <si>
    <t>敷金及び保証金</t>
  </si>
  <si>
    <t>貸倒引当金</t>
  </si>
  <si>
    <t>投資その他の資産</t>
  </si>
  <si>
    <t>固定資産</t>
  </si>
  <si>
    <t>資産</t>
  </si>
  <si>
    <t>買掛金</t>
  </si>
  <si>
    <t>短期借入金</t>
  </si>
  <si>
    <t>関係会社短期借入金</t>
  </si>
  <si>
    <t>1年内償還予定の社債</t>
  </si>
  <si>
    <t>1年内返済予定の長期借入金</t>
  </si>
  <si>
    <t>未払金</t>
  </si>
  <si>
    <t>未払費用</t>
  </si>
  <si>
    <t>未払法人税等</t>
  </si>
  <si>
    <t>預り金</t>
  </si>
  <si>
    <t>前受収益</t>
  </si>
  <si>
    <t>流動負債</t>
  </si>
  <si>
    <t>固定負債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</si>
  <si>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</si>
  <si>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</si>
  <si>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</si>
  <si>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</si>
  <si>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</si>
  <si>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</si>
  <si>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</si>
  <si>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自己株式</t>
  </si>
  <si>
    <t>株主資本</t>
  </si>
  <si>
    <t>新株予約権</t>
  </si>
  <si>
    <t>純資産</t>
  </si>
  <si>
    <t>負債純資産</t>
  </si>
  <si>
    <t>証券コード</t>
  </si>
  <si>
    <t>企業名</t>
  </si>
  <si>
    <t>株式会社　アスラポート・ダイニング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</si>
  <si>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</si>
  <si>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</si>
  <si>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</si>
  <si>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</si>
  <si>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</si>
  <si>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</si>
  <si>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</si>
  <si>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</si>
  <si>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</si>
  <si>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商品売上高</t>
  </si>
  <si>
    <t>関係会社経営管理料</t>
  </si>
  <si>
    <t>売上高</t>
  </si>
  <si>
    <t>商品期首たな卸高</t>
  </si>
  <si>
    <t>当期商品仕入高</t>
  </si>
  <si>
    <t>合計</t>
  </si>
  <si>
    <t>商品期末たな卸高</t>
  </si>
  <si>
    <t>商品売上原価合計</t>
  </si>
  <si>
    <t>その他の原価</t>
  </si>
  <si>
    <t>売上原価</t>
  </si>
  <si>
    <t>売上総利益</t>
  </si>
  <si>
    <t>販売促進費</t>
  </si>
  <si>
    <t>役員報酬</t>
  </si>
  <si>
    <t>給料及び賞与</t>
  </si>
  <si>
    <t>福利厚生費</t>
  </si>
  <si>
    <t>株式報酬費用</t>
  </si>
  <si>
    <t>減価償却費</t>
  </si>
  <si>
    <t>支払手数料</t>
  </si>
  <si>
    <t>販売費・一般管理費</t>
  </si>
  <si>
    <t>営業利益</t>
  </si>
  <si>
    <t>受取利息</t>
  </si>
  <si>
    <t>受取補償金</t>
  </si>
  <si>
    <t>協賛金収入</t>
  </si>
  <si>
    <t>雑収益</t>
  </si>
  <si>
    <t>営業外収益</t>
  </si>
  <si>
    <t>支払利息</t>
  </si>
  <si>
    <t>社債利息</t>
  </si>
  <si>
    <t>支払補償費</t>
  </si>
  <si>
    <t>雑損失</t>
  </si>
  <si>
    <t>営業外費用</t>
  </si>
  <si>
    <t>経常利益</t>
  </si>
  <si>
    <t>新株予約権戻入益</t>
  </si>
  <si>
    <t>特別利益</t>
  </si>
  <si>
    <t>税引前四半期純利益</t>
  </si>
  <si>
    <t>法人税、住民税及び事業税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</si>
  <si>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</si>
  <si>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</si>
  <si>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</si>
  <si>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</si>
  <si>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</si>
  <si>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</si>
  <si>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2013/11/13</t>
  </si>
  <si>
    <t>2013/09/30</t>
  </si>
  <si>
    <t>2013/08/12</t>
  </si>
  <si>
    <t>2013/06/30</t>
  </si>
  <si>
    <t>2013/02/08</t>
  </si>
  <si>
    <t>2012/12/31</t>
  </si>
  <si>
    <t>2012/11/09</t>
  </si>
  <si>
    <t>2012/09/30</t>
  </si>
  <si>
    <t>2012/08/10</t>
  </si>
  <si>
    <t>2012/06/30</t>
  </si>
  <si>
    <t>2012/02/09</t>
  </si>
  <si>
    <t>2011/12/31</t>
  </si>
  <si>
    <t>2011/11/09</t>
  </si>
  <si>
    <t>2011/09/30</t>
  </si>
  <si>
    <t>2011/08/11</t>
  </si>
  <si>
    <t>2011/06/30</t>
  </si>
  <si>
    <t>2011/02/10</t>
  </si>
  <si>
    <t>2010/12/31</t>
  </si>
  <si>
    <t>2010/11/12</t>
  </si>
  <si>
    <t>2010/09/30</t>
  </si>
  <si>
    <t>2010/11/11</t>
  </si>
  <si>
    <t>2010/06/30</t>
  </si>
  <si>
    <t>2010/02/12</t>
  </si>
  <si>
    <t>2009/12/31</t>
  </si>
  <si>
    <t>2009/11/13</t>
  </si>
  <si>
    <t>2009/09/30</t>
  </si>
  <si>
    <t>2009/08/13</t>
  </si>
  <si>
    <t>2009/02/13</t>
  </si>
  <si>
    <t>2008/12/31</t>
  </si>
  <si>
    <t>2008/11/14</t>
  </si>
  <si>
    <t>2008/09/30</t>
  </si>
  <si>
    <t>2008/08/14</t>
  </si>
  <si>
    <t>2008/06/30</t>
  </si>
  <si>
    <t>受取手形及び営業未収入金</t>
  </si>
  <si>
    <t>商品及び製品</t>
  </si>
  <si>
    <t>仕掛品</t>
  </si>
  <si>
    <t>原材料及び貯蔵品</t>
  </si>
  <si>
    <t>土地</t>
  </si>
  <si>
    <t>その他（純額）</t>
  </si>
  <si>
    <t>のれん</t>
  </si>
  <si>
    <t>支払手形及び買掛金</t>
  </si>
  <si>
    <t>賞与引当金</t>
  </si>
  <si>
    <t>店舗閉鎖損失引当金</t>
  </si>
  <si>
    <t>社債</t>
  </si>
  <si>
    <t>長期借入金</t>
  </si>
  <si>
    <t>退職給付引当金</t>
  </si>
  <si>
    <t>役員退職慰労引当金</t>
  </si>
  <si>
    <t>資産除去債務</t>
  </si>
  <si>
    <t>その他有価証券評価差額金</t>
  </si>
  <si>
    <t>評価・換算差額等</t>
  </si>
  <si>
    <t>少数株主持分</t>
  </si>
  <si>
    <t>連結・貸借対照表</t>
  </si>
  <si>
    <t>累積四半期</t>
  </si>
  <si>
    <t>2013/04/01</t>
  </si>
  <si>
    <t>減価償却費及びその他の償却費</t>
  </si>
  <si>
    <t>のれん償却額</t>
  </si>
  <si>
    <t>貸倒引当金の増減額（△は減少）</t>
  </si>
  <si>
    <t>賞与引当金の増減額（△は減少）</t>
  </si>
  <si>
    <t>店舗閉鎖損失引当金の増減額（△は減少）</t>
  </si>
  <si>
    <t>環境安全対策引当金の増減額（△は減少）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</si>
  <si>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</si>
  <si>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</si>
  <si>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</si>
  <si>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賃貸借契約解約損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</si>
  <si>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</si>
  <si>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</si>
  <si>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</si>
  <si>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</si>
  <si>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</si>
  <si>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</si>
  <si>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</si>
  <si>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</si>
  <si>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</si>
  <si>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</si>
  <si>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無形固定資産の取得による支出</t>
  </si>
  <si>
    <t>子会社株式の取得による支出</t>
  </si>
  <si>
    <t>営業譲受による支出</t>
  </si>
  <si>
    <t>貸付金の回収による収入</t>
  </si>
  <si>
    <t>差入敷金保証金の支払による支出</t>
  </si>
  <si>
    <t>差入敷金保証金の戻入による収入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</si>
</sst>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93</v>
      </c>
      <c r="B2" s="14">
        <v>3069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94</v>
      </c>
      <c r="B3" s="1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26</v>
      </c>
      <c r="B4" s="15" t="str">
        <f>HYPERLINK("http://www.kabupro.jp/mark/20140214/S10016AA.htm","四半期報告書")</f>
        <v>四半期報告書</v>
      </c>
      <c r="C4" s="15" t="str">
        <f>HYPERLINK("http://www.kabupro.jp/mark/20131113/S1000FEL.htm","四半期報告書")</f>
        <v>四半期報告書</v>
      </c>
      <c r="D4" s="15" t="str">
        <f>HYPERLINK("http://www.kabupro.jp/mark/20130812/S000E6KN.htm","四半期報告書")</f>
        <v>四半期報告書</v>
      </c>
      <c r="E4" s="15" t="str">
        <f>HYPERLINK("http://www.kabupro.jp/mark/20130628/S000DJTL.htm","有価証券報告書")</f>
        <v>有価証券報告書</v>
      </c>
      <c r="F4" s="15" t="str">
        <f>HYPERLINK("http://www.kabupro.jp/mark/20140214/S10016AA.htm","四半期報告書")</f>
        <v>四半期報告書</v>
      </c>
      <c r="G4" s="15" t="str">
        <f>HYPERLINK("http://www.kabupro.jp/mark/20131113/S1000FEL.htm","四半期報告書")</f>
        <v>四半期報告書</v>
      </c>
      <c r="H4" s="15" t="str">
        <f>HYPERLINK("http://www.kabupro.jp/mark/20130812/S000E6KN.htm","四半期報告書")</f>
        <v>四半期報告書</v>
      </c>
      <c r="I4" s="15" t="str">
        <f>HYPERLINK("http://www.kabupro.jp/mark/20130628/S000DJTL.htm","有価証券報告書")</f>
        <v>有価証券報告書</v>
      </c>
      <c r="J4" s="15" t="str">
        <f>HYPERLINK("http://www.kabupro.jp/mark/20130208/S000CR1X.htm","四半期報告書")</f>
        <v>四半期報告書</v>
      </c>
      <c r="K4" s="15" t="str">
        <f>HYPERLINK("http://www.kabupro.jp/mark/20121109/S000C5LV.htm","四半期報告書")</f>
        <v>四半期報告書</v>
      </c>
      <c r="L4" s="15" t="str">
        <f>HYPERLINK("http://www.kabupro.jp/mark/20120810/S000BL82.htm","四半期報告書")</f>
        <v>四半期報告書</v>
      </c>
      <c r="M4" s="15" t="str">
        <f>HYPERLINK("http://www.kabupro.jp/mark/20120629/S000B1GF.htm","有価証券報告書")</f>
        <v>有価証券報告書</v>
      </c>
      <c r="N4" s="15" t="str">
        <f>HYPERLINK("http://www.kabupro.jp/mark/20120209/S000A69M.htm","四半期報告書")</f>
        <v>四半期報告書</v>
      </c>
      <c r="O4" s="15" t="str">
        <f>HYPERLINK("http://www.kabupro.jp/mark/20111109/S0009LRE.htm","四半期報告書")</f>
        <v>四半期報告書</v>
      </c>
      <c r="P4" s="15" t="str">
        <f>HYPERLINK("http://www.kabupro.jp/mark/20110811/S00091UW.htm","四半期報告書")</f>
        <v>四半期報告書</v>
      </c>
      <c r="Q4" s="15" t="str">
        <f>HYPERLINK("http://www.kabupro.jp/mark/20110628/S0008IOI.htm","有価証券報告書")</f>
        <v>有価証券報告書</v>
      </c>
      <c r="R4" s="15" t="str">
        <f>HYPERLINK("http://www.kabupro.jp/mark/20110210/S0007O0G.htm","四半期報告書")</f>
        <v>四半期報告書</v>
      </c>
      <c r="S4" s="15" t="str">
        <f>HYPERLINK("http://www.kabupro.jp/mark/20101112/S00072BU.htm","四半期報告書")</f>
        <v>四半期報告書</v>
      </c>
      <c r="T4" s="15" t="str">
        <f>HYPERLINK("http://www.kabupro.jp/mark/20101111/S00073AF.htm","訂正四半期報告書")</f>
        <v>訂正四半期報告書</v>
      </c>
      <c r="U4" s="15" t="str">
        <f>HYPERLINK("http://www.kabupro.jp/mark/20100625/S0005YIN.htm","有価証券報告書")</f>
        <v>有価証券報告書</v>
      </c>
      <c r="V4" s="15" t="str">
        <f>HYPERLINK("http://www.kabupro.jp/mark/20100212/S00053Q0.htm","四半期報告書")</f>
        <v>四半期報告書</v>
      </c>
      <c r="W4" s="15" t="str">
        <f>HYPERLINK("http://www.kabupro.jp/mark/20091113/S0004K18.htm","四半期報告書")</f>
        <v>四半期報告書</v>
      </c>
      <c r="X4" s="15" t="str">
        <f>HYPERLINK("http://www.kabupro.jp/mark/20090813/S0003YT7.htm","四半期報告書")</f>
        <v>四半期報告書</v>
      </c>
      <c r="Y4" s="15" t="str">
        <f>HYPERLINK("http://www.kabupro.jp/mark/20090630/S0003JLF.htm","有価証券報告書")</f>
        <v>有価証券報告書</v>
      </c>
    </row>
    <row r="5" spans="1:25" ht="14.25" thickBot="1">
      <c r="A5" s="11" t="s">
        <v>27</v>
      </c>
      <c r="B5" s="1" t="s">
        <v>143</v>
      </c>
      <c r="C5" s="1" t="s">
        <v>146</v>
      </c>
      <c r="D5" s="1" t="s">
        <v>148</v>
      </c>
      <c r="E5" s="1" t="s">
        <v>33</v>
      </c>
      <c r="F5" s="1" t="s">
        <v>143</v>
      </c>
      <c r="G5" s="1" t="s">
        <v>146</v>
      </c>
      <c r="H5" s="1" t="s">
        <v>148</v>
      </c>
      <c r="I5" s="1" t="s">
        <v>33</v>
      </c>
      <c r="J5" s="1" t="s">
        <v>150</v>
      </c>
      <c r="K5" s="1" t="s">
        <v>152</v>
      </c>
      <c r="L5" s="1" t="s">
        <v>154</v>
      </c>
      <c r="M5" s="1" t="s">
        <v>37</v>
      </c>
      <c r="N5" s="1" t="s">
        <v>156</v>
      </c>
      <c r="O5" s="1" t="s">
        <v>158</v>
      </c>
      <c r="P5" s="1" t="s">
        <v>160</v>
      </c>
      <c r="Q5" s="1" t="s">
        <v>39</v>
      </c>
      <c r="R5" s="1" t="s">
        <v>162</v>
      </c>
      <c r="S5" s="1" t="s">
        <v>164</v>
      </c>
      <c r="T5" s="1" t="s">
        <v>166</v>
      </c>
      <c r="U5" s="1" t="s">
        <v>41</v>
      </c>
      <c r="V5" s="1" t="s">
        <v>168</v>
      </c>
      <c r="W5" s="1" t="s">
        <v>170</v>
      </c>
      <c r="X5" s="1" t="s">
        <v>172</v>
      </c>
      <c r="Y5" s="1" t="s">
        <v>43</v>
      </c>
    </row>
    <row r="6" spans="1:25" ht="15" thickBot="1" thickTop="1">
      <c r="A6" s="10" t="s">
        <v>28</v>
      </c>
      <c r="B6" s="18" t="s">
        <v>25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29</v>
      </c>
      <c r="B7" s="14" t="s">
        <v>198</v>
      </c>
      <c r="C7" s="14" t="s">
        <v>198</v>
      </c>
      <c r="D7" s="14" t="s">
        <v>198</v>
      </c>
      <c r="E7" s="16" t="s">
        <v>34</v>
      </c>
      <c r="F7" s="14" t="s">
        <v>198</v>
      </c>
      <c r="G7" s="14" t="s">
        <v>198</v>
      </c>
      <c r="H7" s="14" t="s">
        <v>198</v>
      </c>
      <c r="I7" s="16" t="s">
        <v>34</v>
      </c>
      <c r="J7" s="14" t="s">
        <v>198</v>
      </c>
      <c r="K7" s="14" t="s">
        <v>198</v>
      </c>
      <c r="L7" s="14" t="s">
        <v>198</v>
      </c>
      <c r="M7" s="16" t="s">
        <v>34</v>
      </c>
      <c r="N7" s="14" t="s">
        <v>198</v>
      </c>
      <c r="O7" s="14" t="s">
        <v>198</v>
      </c>
      <c r="P7" s="14" t="s">
        <v>198</v>
      </c>
      <c r="Q7" s="16" t="s">
        <v>34</v>
      </c>
      <c r="R7" s="14" t="s">
        <v>198</v>
      </c>
      <c r="S7" s="14" t="s">
        <v>198</v>
      </c>
      <c r="T7" s="14" t="s">
        <v>198</v>
      </c>
      <c r="U7" s="16" t="s">
        <v>34</v>
      </c>
      <c r="V7" s="14" t="s">
        <v>198</v>
      </c>
      <c r="W7" s="14" t="s">
        <v>198</v>
      </c>
      <c r="X7" s="14" t="s">
        <v>198</v>
      </c>
      <c r="Y7" s="16" t="s">
        <v>34</v>
      </c>
    </row>
    <row r="8" spans="1:25" ht="13.5">
      <c r="A8" s="13" t="s">
        <v>30</v>
      </c>
      <c r="B8" s="1" t="s">
        <v>199</v>
      </c>
      <c r="C8" s="1" t="s">
        <v>199</v>
      </c>
      <c r="D8" s="1" t="s">
        <v>199</v>
      </c>
      <c r="E8" s="17" t="s">
        <v>99</v>
      </c>
      <c r="F8" s="1" t="s">
        <v>99</v>
      </c>
      <c r="G8" s="1" t="s">
        <v>99</v>
      </c>
      <c r="H8" s="1" t="s">
        <v>99</v>
      </c>
      <c r="I8" s="17" t="s">
        <v>100</v>
      </c>
      <c r="J8" s="1" t="s">
        <v>100</v>
      </c>
      <c r="K8" s="1" t="s">
        <v>100</v>
      </c>
      <c r="L8" s="1" t="s">
        <v>100</v>
      </c>
      <c r="M8" s="17" t="s">
        <v>101</v>
      </c>
      <c r="N8" s="1" t="s">
        <v>101</v>
      </c>
      <c r="O8" s="1" t="s">
        <v>101</v>
      </c>
      <c r="P8" s="1" t="s">
        <v>101</v>
      </c>
      <c r="Q8" s="17" t="s">
        <v>102</v>
      </c>
      <c r="R8" s="1" t="s">
        <v>102</v>
      </c>
      <c r="S8" s="1" t="s">
        <v>102</v>
      </c>
      <c r="T8" s="1" t="s">
        <v>102</v>
      </c>
      <c r="U8" s="17" t="s">
        <v>103</v>
      </c>
      <c r="V8" s="1" t="s">
        <v>103</v>
      </c>
      <c r="W8" s="1" t="s">
        <v>103</v>
      </c>
      <c r="X8" s="1" t="s">
        <v>103</v>
      </c>
      <c r="Y8" s="17" t="s">
        <v>104</v>
      </c>
    </row>
    <row r="9" spans="1:25" ht="13.5">
      <c r="A9" s="13" t="s">
        <v>31</v>
      </c>
      <c r="B9" s="1" t="s">
        <v>145</v>
      </c>
      <c r="C9" s="1" t="s">
        <v>147</v>
      </c>
      <c r="D9" s="1" t="s">
        <v>149</v>
      </c>
      <c r="E9" s="17" t="s">
        <v>35</v>
      </c>
      <c r="F9" s="1" t="s">
        <v>151</v>
      </c>
      <c r="G9" s="1" t="s">
        <v>153</v>
      </c>
      <c r="H9" s="1" t="s">
        <v>155</v>
      </c>
      <c r="I9" s="17" t="s">
        <v>36</v>
      </c>
      <c r="J9" s="1" t="s">
        <v>157</v>
      </c>
      <c r="K9" s="1" t="s">
        <v>159</v>
      </c>
      <c r="L9" s="1" t="s">
        <v>161</v>
      </c>
      <c r="M9" s="17" t="s">
        <v>38</v>
      </c>
      <c r="N9" s="1" t="s">
        <v>163</v>
      </c>
      <c r="O9" s="1" t="s">
        <v>165</v>
      </c>
      <c r="P9" s="1" t="s">
        <v>167</v>
      </c>
      <c r="Q9" s="17" t="s">
        <v>40</v>
      </c>
      <c r="R9" s="1" t="s">
        <v>169</v>
      </c>
      <c r="S9" s="1" t="s">
        <v>171</v>
      </c>
      <c r="T9" s="1" t="s">
        <v>43</v>
      </c>
      <c r="U9" s="17" t="s">
        <v>42</v>
      </c>
      <c r="V9" s="1" t="s">
        <v>174</v>
      </c>
      <c r="W9" s="1" t="s">
        <v>176</v>
      </c>
      <c r="X9" s="1" t="s">
        <v>178</v>
      </c>
      <c r="Y9" s="17" t="s">
        <v>44</v>
      </c>
    </row>
    <row r="10" spans="1:25" ht="14.25" thickBot="1">
      <c r="A10" s="13" t="s">
        <v>32</v>
      </c>
      <c r="B10" s="1" t="s">
        <v>46</v>
      </c>
      <c r="C10" s="1" t="s">
        <v>46</v>
      </c>
      <c r="D10" s="1" t="s">
        <v>46</v>
      </c>
      <c r="E10" s="17" t="s">
        <v>46</v>
      </c>
      <c r="F10" s="1" t="s">
        <v>46</v>
      </c>
      <c r="G10" s="1" t="s">
        <v>46</v>
      </c>
      <c r="H10" s="1" t="s">
        <v>46</v>
      </c>
      <c r="I10" s="17" t="s">
        <v>46</v>
      </c>
      <c r="J10" s="1" t="s">
        <v>46</v>
      </c>
      <c r="K10" s="1" t="s">
        <v>46</v>
      </c>
      <c r="L10" s="1" t="s">
        <v>46</v>
      </c>
      <c r="M10" s="17" t="s">
        <v>46</v>
      </c>
      <c r="N10" s="1" t="s">
        <v>46</v>
      </c>
      <c r="O10" s="1" t="s">
        <v>46</v>
      </c>
      <c r="P10" s="1" t="s">
        <v>46</v>
      </c>
      <c r="Q10" s="17" t="s">
        <v>46</v>
      </c>
      <c r="R10" s="1" t="s">
        <v>46</v>
      </c>
      <c r="S10" s="1" t="s">
        <v>46</v>
      </c>
      <c r="T10" s="1" t="s">
        <v>46</v>
      </c>
      <c r="U10" s="17" t="s">
        <v>46</v>
      </c>
      <c r="V10" s="1" t="s">
        <v>46</v>
      </c>
      <c r="W10" s="1" t="s">
        <v>46</v>
      </c>
      <c r="X10" s="1" t="s">
        <v>46</v>
      </c>
      <c r="Y10" s="17" t="s">
        <v>46</v>
      </c>
    </row>
    <row r="11" spans="1:25" ht="14.25" thickTop="1">
      <c r="A11" s="30" t="s">
        <v>107</v>
      </c>
      <c r="B11" s="27">
        <v>6552833</v>
      </c>
      <c r="C11" s="27">
        <v>3944003</v>
      </c>
      <c r="D11" s="27">
        <v>1776082</v>
      </c>
      <c r="E11" s="21">
        <v>7320288</v>
      </c>
      <c r="F11" s="27">
        <v>5495386</v>
      </c>
      <c r="G11" s="27">
        <v>3577387</v>
      </c>
      <c r="H11" s="27">
        <v>1760242</v>
      </c>
      <c r="I11" s="21">
        <v>7307004</v>
      </c>
      <c r="J11" s="27">
        <v>5472795</v>
      </c>
      <c r="K11" s="27">
        <v>3487584</v>
      </c>
      <c r="L11" s="27">
        <v>1722363</v>
      </c>
      <c r="M11" s="21">
        <v>7347994</v>
      </c>
      <c r="N11" s="27">
        <v>5618268</v>
      </c>
      <c r="O11" s="27">
        <v>3697142</v>
      </c>
      <c r="P11" s="27">
        <v>1807018</v>
      </c>
      <c r="Q11" s="21">
        <v>10162889</v>
      </c>
      <c r="R11" s="27">
        <v>8310813</v>
      </c>
      <c r="S11" s="27">
        <v>5691109</v>
      </c>
      <c r="T11" s="27">
        <v>2823999</v>
      </c>
      <c r="U11" s="21">
        <v>12525886</v>
      </c>
      <c r="V11" s="27">
        <v>9612943</v>
      </c>
      <c r="W11" s="27">
        <v>6373770</v>
      </c>
      <c r="X11" s="27">
        <v>3103778</v>
      </c>
      <c r="Y11" s="21">
        <v>10885722</v>
      </c>
    </row>
    <row r="12" spans="1:25" ht="13.5">
      <c r="A12" s="7" t="s">
        <v>114</v>
      </c>
      <c r="B12" s="28">
        <v>3931487</v>
      </c>
      <c r="C12" s="28">
        <v>2265482</v>
      </c>
      <c r="D12" s="28">
        <v>946326</v>
      </c>
      <c r="E12" s="22">
        <v>3887496</v>
      </c>
      <c r="F12" s="28">
        <v>2941637</v>
      </c>
      <c r="G12" s="28">
        <v>1916331</v>
      </c>
      <c r="H12" s="28">
        <v>930331</v>
      </c>
      <c r="I12" s="22">
        <v>3905186</v>
      </c>
      <c r="J12" s="28">
        <v>2948363</v>
      </c>
      <c r="K12" s="28">
        <v>1904751</v>
      </c>
      <c r="L12" s="28">
        <v>945841</v>
      </c>
      <c r="M12" s="22">
        <v>3963421</v>
      </c>
      <c r="N12" s="28">
        <v>3009486</v>
      </c>
      <c r="O12" s="28">
        <v>1981604</v>
      </c>
      <c r="P12" s="28">
        <v>969426</v>
      </c>
      <c r="Q12" s="22">
        <v>4876349</v>
      </c>
      <c r="R12" s="28">
        <v>3852143</v>
      </c>
      <c r="S12" s="28">
        <v>2586471</v>
      </c>
      <c r="T12" s="28">
        <v>1275041</v>
      </c>
      <c r="U12" s="22">
        <v>5977788</v>
      </c>
      <c r="V12" s="28">
        <v>4596143</v>
      </c>
      <c r="W12" s="28">
        <v>3054186</v>
      </c>
      <c r="X12" s="28">
        <v>1497811</v>
      </c>
      <c r="Y12" s="22">
        <v>4946507</v>
      </c>
    </row>
    <row r="13" spans="1:25" ht="13.5">
      <c r="A13" s="7" t="s">
        <v>115</v>
      </c>
      <c r="B13" s="28">
        <v>2621346</v>
      </c>
      <c r="C13" s="28">
        <v>1678521</v>
      </c>
      <c r="D13" s="28">
        <v>829755</v>
      </c>
      <c r="E13" s="22">
        <v>3432791</v>
      </c>
      <c r="F13" s="28">
        <v>2553748</v>
      </c>
      <c r="G13" s="28">
        <v>1661056</v>
      </c>
      <c r="H13" s="28">
        <v>829911</v>
      </c>
      <c r="I13" s="22">
        <v>3401818</v>
      </c>
      <c r="J13" s="28">
        <v>2524431</v>
      </c>
      <c r="K13" s="28">
        <v>1582832</v>
      </c>
      <c r="L13" s="28">
        <v>776521</v>
      </c>
      <c r="M13" s="22">
        <v>3384573</v>
      </c>
      <c r="N13" s="28">
        <v>2608781</v>
      </c>
      <c r="O13" s="28">
        <v>1715538</v>
      </c>
      <c r="P13" s="28">
        <v>837591</v>
      </c>
      <c r="Q13" s="22">
        <v>5286539</v>
      </c>
      <c r="R13" s="28">
        <v>4458669</v>
      </c>
      <c r="S13" s="28">
        <v>3104638</v>
      </c>
      <c r="T13" s="28">
        <v>1548958</v>
      </c>
      <c r="U13" s="22">
        <v>6548097</v>
      </c>
      <c r="V13" s="28">
        <v>5016800</v>
      </c>
      <c r="W13" s="28">
        <v>3319584</v>
      </c>
      <c r="X13" s="28">
        <v>1605966</v>
      </c>
      <c r="Y13" s="22">
        <v>5939215</v>
      </c>
    </row>
    <row r="14" spans="1:25" ht="13.5">
      <c r="A14" s="7" t="s">
        <v>123</v>
      </c>
      <c r="B14" s="28">
        <v>2356785</v>
      </c>
      <c r="C14" s="28">
        <v>1514391</v>
      </c>
      <c r="D14" s="28">
        <v>736173</v>
      </c>
      <c r="E14" s="22">
        <v>3076154</v>
      </c>
      <c r="F14" s="28">
        <v>2256700</v>
      </c>
      <c r="G14" s="28">
        <v>1504837</v>
      </c>
      <c r="H14" s="28">
        <v>744277</v>
      </c>
      <c r="I14" s="22">
        <v>3115621</v>
      </c>
      <c r="J14" s="28">
        <v>2320670</v>
      </c>
      <c r="K14" s="28">
        <v>1511967</v>
      </c>
      <c r="L14" s="28">
        <v>734934</v>
      </c>
      <c r="M14" s="22">
        <v>3058703</v>
      </c>
      <c r="N14" s="28">
        <v>2378057</v>
      </c>
      <c r="O14" s="28">
        <v>1597663</v>
      </c>
      <c r="P14" s="28">
        <v>771162</v>
      </c>
      <c r="Q14" s="22">
        <v>5109610</v>
      </c>
      <c r="R14" s="28">
        <v>4328933</v>
      </c>
      <c r="S14" s="28">
        <v>3006151</v>
      </c>
      <c r="T14" s="28">
        <v>1508075</v>
      </c>
      <c r="U14" s="22">
        <v>6439660</v>
      </c>
      <c r="V14" s="28">
        <v>4922265</v>
      </c>
      <c r="W14" s="28">
        <v>3306383</v>
      </c>
      <c r="X14" s="28">
        <v>1608283</v>
      </c>
      <c r="Y14" s="22">
        <v>5678234</v>
      </c>
    </row>
    <row r="15" spans="1:25" ht="14.25" thickBot="1">
      <c r="A15" s="25" t="s">
        <v>124</v>
      </c>
      <c r="B15" s="29">
        <v>264560</v>
      </c>
      <c r="C15" s="29">
        <v>164129</v>
      </c>
      <c r="D15" s="29">
        <v>93581</v>
      </c>
      <c r="E15" s="23">
        <v>356637</v>
      </c>
      <c r="F15" s="29">
        <v>297048</v>
      </c>
      <c r="G15" s="29">
        <v>156218</v>
      </c>
      <c r="H15" s="29">
        <v>85633</v>
      </c>
      <c r="I15" s="23">
        <v>286197</v>
      </c>
      <c r="J15" s="29">
        <v>203761</v>
      </c>
      <c r="K15" s="29">
        <v>70864</v>
      </c>
      <c r="L15" s="29">
        <v>41586</v>
      </c>
      <c r="M15" s="23">
        <v>325869</v>
      </c>
      <c r="N15" s="29">
        <v>230724</v>
      </c>
      <c r="O15" s="29">
        <v>117875</v>
      </c>
      <c r="P15" s="29">
        <v>66428</v>
      </c>
      <c r="Q15" s="23">
        <v>176929</v>
      </c>
      <c r="R15" s="29">
        <v>129735</v>
      </c>
      <c r="S15" s="29">
        <v>98486</v>
      </c>
      <c r="T15" s="29">
        <v>40883</v>
      </c>
      <c r="U15" s="23">
        <v>108437</v>
      </c>
      <c r="V15" s="29">
        <v>94534</v>
      </c>
      <c r="W15" s="29">
        <v>13200</v>
      </c>
      <c r="X15" s="29">
        <v>-2317</v>
      </c>
      <c r="Y15" s="23">
        <v>260980</v>
      </c>
    </row>
    <row r="16" spans="1:25" ht="14.25" thickTop="1">
      <c r="A16" s="6" t="s">
        <v>125</v>
      </c>
      <c r="B16" s="28">
        <v>4024</v>
      </c>
      <c r="C16" s="28">
        <v>3663</v>
      </c>
      <c r="D16" s="28">
        <v>1745</v>
      </c>
      <c r="E16" s="22">
        <v>1404</v>
      </c>
      <c r="F16" s="28">
        <v>998</v>
      </c>
      <c r="G16" s="28">
        <v>640</v>
      </c>
      <c r="H16" s="28">
        <v>381</v>
      </c>
      <c r="I16" s="22">
        <v>1326</v>
      </c>
      <c r="J16" s="28">
        <v>699</v>
      </c>
      <c r="K16" s="28">
        <v>504</v>
      </c>
      <c r="L16" s="28">
        <v>245</v>
      </c>
      <c r="M16" s="22">
        <v>1361</v>
      </c>
      <c r="N16" s="28">
        <v>993</v>
      </c>
      <c r="O16" s="28">
        <v>661</v>
      </c>
      <c r="P16" s="28">
        <v>315</v>
      </c>
      <c r="Q16" s="22">
        <v>2155</v>
      </c>
      <c r="R16" s="28">
        <v>1750</v>
      </c>
      <c r="S16" s="28">
        <v>1159</v>
      </c>
      <c r="T16" s="28">
        <v>723</v>
      </c>
      <c r="U16" s="22">
        <v>1798</v>
      </c>
      <c r="V16" s="28">
        <v>1429</v>
      </c>
      <c r="W16" s="28">
        <v>1281</v>
      </c>
      <c r="X16" s="28">
        <v>1024</v>
      </c>
      <c r="Y16" s="22">
        <v>4567</v>
      </c>
    </row>
    <row r="17" spans="1:25" ht="13.5">
      <c r="A17" s="6" t="s">
        <v>16</v>
      </c>
      <c r="B17" s="28">
        <v>3411</v>
      </c>
      <c r="C17" s="28">
        <v>2138</v>
      </c>
      <c r="D17" s="28"/>
      <c r="E17" s="22"/>
      <c r="F17" s="28">
        <v>3000</v>
      </c>
      <c r="G17" s="28">
        <v>2000</v>
      </c>
      <c r="H17" s="28"/>
      <c r="I17" s="22"/>
      <c r="J17" s="28"/>
      <c r="K17" s="28"/>
      <c r="L17" s="28"/>
      <c r="M17" s="22"/>
      <c r="N17" s="28"/>
      <c r="O17" s="28"/>
      <c r="P17" s="28"/>
      <c r="Q17" s="22"/>
      <c r="R17" s="28"/>
      <c r="S17" s="28"/>
      <c r="T17" s="28"/>
      <c r="U17" s="22"/>
      <c r="V17" s="28"/>
      <c r="W17" s="28"/>
      <c r="X17" s="28"/>
      <c r="Y17" s="22"/>
    </row>
    <row r="18" spans="1:25" ht="13.5">
      <c r="A18" s="6" t="s">
        <v>126</v>
      </c>
      <c r="B18" s="28">
        <v>7299</v>
      </c>
      <c r="C18" s="28">
        <v>7299</v>
      </c>
      <c r="D18" s="28">
        <v>7299</v>
      </c>
      <c r="E18" s="22">
        <v>23598</v>
      </c>
      <c r="F18" s="28">
        <v>19095</v>
      </c>
      <c r="G18" s="28">
        <v>19095</v>
      </c>
      <c r="H18" s="28"/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/>
      <c r="X18" s="28"/>
      <c r="Y18" s="22"/>
    </row>
    <row r="19" spans="1:25" ht="13.5">
      <c r="A19" s="6" t="s">
        <v>53</v>
      </c>
      <c r="B19" s="28">
        <v>9764</v>
      </c>
      <c r="C19" s="28">
        <v>3751</v>
      </c>
      <c r="D19" s="28">
        <v>1964</v>
      </c>
      <c r="E19" s="22"/>
      <c r="F19" s="28">
        <v>8487</v>
      </c>
      <c r="G19" s="28">
        <v>6360</v>
      </c>
      <c r="H19" s="28">
        <v>4372</v>
      </c>
      <c r="I19" s="22"/>
      <c r="J19" s="28">
        <v>15973</v>
      </c>
      <c r="K19" s="28">
        <v>6424</v>
      </c>
      <c r="L19" s="28">
        <v>3890</v>
      </c>
      <c r="M19" s="22"/>
      <c r="N19" s="28">
        <v>8495</v>
      </c>
      <c r="O19" s="28">
        <v>5537</v>
      </c>
      <c r="P19" s="28">
        <v>2062</v>
      </c>
      <c r="Q19" s="22"/>
      <c r="R19" s="28">
        <v>11096</v>
      </c>
      <c r="S19" s="28">
        <v>4267</v>
      </c>
      <c r="T19" s="28">
        <v>2016</v>
      </c>
      <c r="U19" s="22">
        <v>33596</v>
      </c>
      <c r="V19" s="28">
        <v>15784</v>
      </c>
      <c r="W19" s="28">
        <v>13121</v>
      </c>
      <c r="X19" s="28">
        <v>6318</v>
      </c>
      <c r="Y19" s="22">
        <v>27342</v>
      </c>
    </row>
    <row r="20" spans="1:25" ht="13.5">
      <c r="A20" s="6" t="s">
        <v>129</v>
      </c>
      <c r="B20" s="28">
        <v>24499</v>
      </c>
      <c r="C20" s="28">
        <v>16853</v>
      </c>
      <c r="D20" s="28">
        <v>11009</v>
      </c>
      <c r="E20" s="22">
        <v>42412</v>
      </c>
      <c r="F20" s="28">
        <v>31581</v>
      </c>
      <c r="G20" s="28">
        <v>28096</v>
      </c>
      <c r="H20" s="28">
        <v>4753</v>
      </c>
      <c r="I20" s="22">
        <v>13952</v>
      </c>
      <c r="J20" s="28">
        <v>16672</v>
      </c>
      <c r="K20" s="28">
        <v>6928</v>
      </c>
      <c r="L20" s="28">
        <v>4435</v>
      </c>
      <c r="M20" s="22">
        <v>10254</v>
      </c>
      <c r="N20" s="28">
        <v>9489</v>
      </c>
      <c r="O20" s="28">
        <v>6198</v>
      </c>
      <c r="P20" s="28">
        <v>3680</v>
      </c>
      <c r="Q20" s="22">
        <v>15965</v>
      </c>
      <c r="R20" s="28">
        <v>12846</v>
      </c>
      <c r="S20" s="28">
        <v>7312</v>
      </c>
      <c r="T20" s="28">
        <v>2740</v>
      </c>
      <c r="U20" s="22">
        <v>42544</v>
      </c>
      <c r="V20" s="28">
        <v>17213</v>
      </c>
      <c r="W20" s="28">
        <v>14403</v>
      </c>
      <c r="X20" s="28">
        <v>7343</v>
      </c>
      <c r="Y20" s="22">
        <v>31913</v>
      </c>
    </row>
    <row r="21" spans="1:25" ht="13.5">
      <c r="A21" s="6" t="s">
        <v>130</v>
      </c>
      <c r="B21" s="28">
        <v>26995</v>
      </c>
      <c r="C21" s="28">
        <v>10443</v>
      </c>
      <c r="D21" s="28">
        <v>2844</v>
      </c>
      <c r="E21" s="22">
        <v>10370</v>
      </c>
      <c r="F21" s="28">
        <v>7488</v>
      </c>
      <c r="G21" s="28">
        <v>5613</v>
      </c>
      <c r="H21" s="28">
        <v>2974</v>
      </c>
      <c r="I21" s="22">
        <v>14852</v>
      </c>
      <c r="J21" s="28">
        <v>11514</v>
      </c>
      <c r="K21" s="28">
        <v>7968</v>
      </c>
      <c r="L21" s="28">
        <v>3857</v>
      </c>
      <c r="M21" s="22">
        <v>18775</v>
      </c>
      <c r="N21" s="28">
        <v>14312</v>
      </c>
      <c r="O21" s="28">
        <v>9525</v>
      </c>
      <c r="P21" s="28">
        <v>5037</v>
      </c>
      <c r="Q21" s="22">
        <v>68211</v>
      </c>
      <c r="R21" s="28">
        <v>63145</v>
      </c>
      <c r="S21" s="28">
        <v>43876</v>
      </c>
      <c r="T21" s="28">
        <v>22841</v>
      </c>
      <c r="U21" s="22">
        <v>111229</v>
      </c>
      <c r="V21" s="28">
        <v>84848</v>
      </c>
      <c r="W21" s="28">
        <v>60331</v>
      </c>
      <c r="X21" s="28">
        <v>33876</v>
      </c>
      <c r="Y21" s="22">
        <v>109350</v>
      </c>
    </row>
    <row r="22" spans="1:25" ht="13.5">
      <c r="A22" s="6" t="s">
        <v>122</v>
      </c>
      <c r="B22" s="28">
        <v>19370</v>
      </c>
      <c r="C22" s="28">
        <v>19370</v>
      </c>
      <c r="D22" s="28">
        <v>1370</v>
      </c>
      <c r="E22" s="22">
        <v>5577</v>
      </c>
      <c r="F22" s="28">
        <v>5577</v>
      </c>
      <c r="G22" s="28">
        <v>5577</v>
      </c>
      <c r="H22" s="28">
        <v>1059</v>
      </c>
      <c r="I22" s="22">
        <v>3997</v>
      </c>
      <c r="J22" s="28"/>
      <c r="K22" s="28"/>
      <c r="L22" s="28"/>
      <c r="M22" s="22">
        <v>3530</v>
      </c>
      <c r="N22" s="28"/>
      <c r="O22" s="28"/>
      <c r="P22" s="28"/>
      <c r="Q22" s="22"/>
      <c r="R22" s="28"/>
      <c r="S22" s="28"/>
      <c r="T22" s="28"/>
      <c r="U22" s="22"/>
      <c r="V22" s="28"/>
      <c r="W22" s="28"/>
      <c r="X22" s="28"/>
      <c r="Y22" s="22"/>
    </row>
    <row r="23" spans="1:25" ht="13.5">
      <c r="A23" s="6" t="s">
        <v>53</v>
      </c>
      <c r="B23" s="28">
        <v>8409</v>
      </c>
      <c r="C23" s="28">
        <v>9264</v>
      </c>
      <c r="D23" s="28">
        <v>915</v>
      </c>
      <c r="E23" s="22">
        <v>7119</v>
      </c>
      <c r="F23" s="28">
        <v>22261</v>
      </c>
      <c r="G23" s="28">
        <v>19184</v>
      </c>
      <c r="H23" s="28">
        <v>1211</v>
      </c>
      <c r="I23" s="22">
        <v>5010</v>
      </c>
      <c r="J23" s="28">
        <v>5256</v>
      </c>
      <c r="K23" s="28">
        <v>4471</v>
      </c>
      <c r="L23" s="28">
        <v>2490</v>
      </c>
      <c r="M23" s="22">
        <v>6332</v>
      </c>
      <c r="N23" s="28">
        <v>7441</v>
      </c>
      <c r="O23" s="28">
        <v>5143</v>
      </c>
      <c r="P23" s="28">
        <v>1361</v>
      </c>
      <c r="Q23" s="22">
        <v>18530</v>
      </c>
      <c r="R23" s="28">
        <v>22349</v>
      </c>
      <c r="S23" s="28">
        <v>14811</v>
      </c>
      <c r="T23" s="28">
        <v>7904</v>
      </c>
      <c r="U23" s="22">
        <v>27041</v>
      </c>
      <c r="V23" s="28">
        <v>19072</v>
      </c>
      <c r="W23" s="28">
        <v>14674</v>
      </c>
      <c r="X23" s="28">
        <v>6329</v>
      </c>
      <c r="Y23" s="22">
        <v>40659</v>
      </c>
    </row>
    <row r="24" spans="1:25" ht="13.5">
      <c r="A24" s="6" t="s">
        <v>134</v>
      </c>
      <c r="B24" s="28">
        <v>54775</v>
      </c>
      <c r="C24" s="28">
        <v>39078</v>
      </c>
      <c r="D24" s="28">
        <v>5131</v>
      </c>
      <c r="E24" s="22">
        <v>38592</v>
      </c>
      <c r="F24" s="28">
        <v>35327</v>
      </c>
      <c r="G24" s="28">
        <v>30376</v>
      </c>
      <c r="H24" s="28">
        <v>5244</v>
      </c>
      <c r="I24" s="22">
        <v>30019</v>
      </c>
      <c r="J24" s="28">
        <v>16771</v>
      </c>
      <c r="K24" s="28">
        <v>12440</v>
      </c>
      <c r="L24" s="28">
        <v>6348</v>
      </c>
      <c r="M24" s="22">
        <v>30845</v>
      </c>
      <c r="N24" s="28">
        <v>21753</v>
      </c>
      <c r="O24" s="28">
        <v>14668</v>
      </c>
      <c r="P24" s="28">
        <v>6398</v>
      </c>
      <c r="Q24" s="22">
        <v>86741</v>
      </c>
      <c r="R24" s="28">
        <v>85494</v>
      </c>
      <c r="S24" s="28">
        <v>58688</v>
      </c>
      <c r="T24" s="28">
        <v>30746</v>
      </c>
      <c r="U24" s="22">
        <v>138270</v>
      </c>
      <c r="V24" s="28">
        <v>103920</v>
      </c>
      <c r="W24" s="28">
        <v>75005</v>
      </c>
      <c r="X24" s="28">
        <v>40205</v>
      </c>
      <c r="Y24" s="22">
        <v>150009</v>
      </c>
    </row>
    <row r="25" spans="1:25" ht="14.25" thickBot="1">
      <c r="A25" s="25" t="s">
        <v>135</v>
      </c>
      <c r="B25" s="29">
        <v>234284</v>
      </c>
      <c r="C25" s="29">
        <v>141904</v>
      </c>
      <c r="D25" s="29">
        <v>99460</v>
      </c>
      <c r="E25" s="23">
        <v>360457</v>
      </c>
      <c r="F25" s="29">
        <v>293302</v>
      </c>
      <c r="G25" s="29">
        <v>153938</v>
      </c>
      <c r="H25" s="29">
        <v>85142</v>
      </c>
      <c r="I25" s="23">
        <v>270129</v>
      </c>
      <c r="J25" s="29">
        <v>203661</v>
      </c>
      <c r="K25" s="29">
        <v>65353</v>
      </c>
      <c r="L25" s="29">
        <v>39674</v>
      </c>
      <c r="M25" s="23">
        <v>305278</v>
      </c>
      <c r="N25" s="29">
        <v>218460</v>
      </c>
      <c r="O25" s="29">
        <v>109404</v>
      </c>
      <c r="P25" s="29">
        <v>63710</v>
      </c>
      <c r="Q25" s="23">
        <v>106153</v>
      </c>
      <c r="R25" s="29">
        <v>57088</v>
      </c>
      <c r="S25" s="29">
        <v>47110</v>
      </c>
      <c r="T25" s="29">
        <v>12876</v>
      </c>
      <c r="U25" s="23">
        <v>12710</v>
      </c>
      <c r="V25" s="29">
        <v>7827</v>
      </c>
      <c r="W25" s="29">
        <v>-47401</v>
      </c>
      <c r="X25" s="29">
        <v>-35179</v>
      </c>
      <c r="Y25" s="23">
        <v>142885</v>
      </c>
    </row>
    <row r="26" spans="1:25" ht="14.25" thickTop="1">
      <c r="A26" s="6" t="s">
        <v>17</v>
      </c>
      <c r="B26" s="28">
        <v>340</v>
      </c>
      <c r="C26" s="28">
        <v>340</v>
      </c>
      <c r="D26" s="28"/>
      <c r="E26" s="22"/>
      <c r="F26" s="28"/>
      <c r="G26" s="28"/>
      <c r="H26" s="28"/>
      <c r="I26" s="22"/>
      <c r="J26" s="28"/>
      <c r="K26" s="28"/>
      <c r="L26" s="28"/>
      <c r="M26" s="22"/>
      <c r="N26" s="28"/>
      <c r="O26" s="28"/>
      <c r="P26" s="28"/>
      <c r="Q26" s="22">
        <v>421</v>
      </c>
      <c r="R26" s="28">
        <v>421</v>
      </c>
      <c r="S26" s="28"/>
      <c r="T26" s="28"/>
      <c r="U26" s="22">
        <v>559</v>
      </c>
      <c r="V26" s="28">
        <v>62</v>
      </c>
      <c r="W26" s="28"/>
      <c r="X26" s="28"/>
      <c r="Y26" s="22">
        <v>717</v>
      </c>
    </row>
    <row r="27" spans="1:25" ht="13.5">
      <c r="A27" s="6" t="s">
        <v>136</v>
      </c>
      <c r="B27" s="28">
        <v>3915</v>
      </c>
      <c r="C27" s="28">
        <v>3915</v>
      </c>
      <c r="D27" s="28">
        <v>3375</v>
      </c>
      <c r="E27" s="22">
        <v>6219</v>
      </c>
      <c r="F27" s="28">
        <v>540</v>
      </c>
      <c r="G27" s="28"/>
      <c r="H27" s="28"/>
      <c r="I27" s="22"/>
      <c r="J27" s="28"/>
      <c r="K27" s="28"/>
      <c r="L27" s="28"/>
      <c r="M27" s="22"/>
      <c r="N27" s="28"/>
      <c r="O27" s="28"/>
      <c r="P27" s="28"/>
      <c r="Q27" s="22"/>
      <c r="R27" s="28"/>
      <c r="S27" s="28"/>
      <c r="T27" s="28"/>
      <c r="U27" s="22"/>
      <c r="V27" s="28"/>
      <c r="W27" s="28"/>
      <c r="X27" s="28"/>
      <c r="Y27" s="22"/>
    </row>
    <row r="28" spans="1:25" ht="13.5">
      <c r="A28" s="6" t="s">
        <v>18</v>
      </c>
      <c r="B28" s="28">
        <v>24108</v>
      </c>
      <c r="C28" s="28">
        <v>24108</v>
      </c>
      <c r="D28" s="28"/>
      <c r="E28" s="22"/>
      <c r="F28" s="28"/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/>
      <c r="R28" s="28"/>
      <c r="S28" s="28"/>
      <c r="T28" s="28"/>
      <c r="U28" s="22"/>
      <c r="V28" s="28"/>
      <c r="W28" s="28"/>
      <c r="X28" s="28"/>
      <c r="Y28" s="22"/>
    </row>
    <row r="29" spans="1:25" ht="13.5">
      <c r="A29" s="6" t="s">
        <v>137</v>
      </c>
      <c r="B29" s="28">
        <v>28364</v>
      </c>
      <c r="C29" s="28">
        <v>28364</v>
      </c>
      <c r="D29" s="28">
        <v>3375</v>
      </c>
      <c r="E29" s="22">
        <v>6219</v>
      </c>
      <c r="F29" s="28">
        <v>540</v>
      </c>
      <c r="G29" s="28"/>
      <c r="H29" s="28"/>
      <c r="I29" s="22">
        <v>8736</v>
      </c>
      <c r="J29" s="28">
        <v>8736</v>
      </c>
      <c r="K29" s="28">
        <v>7940</v>
      </c>
      <c r="L29" s="28"/>
      <c r="M29" s="22">
        <v>6017</v>
      </c>
      <c r="N29" s="28">
        <v>8404</v>
      </c>
      <c r="O29" s="28">
        <v>5548</v>
      </c>
      <c r="P29" s="28">
        <v>5439</v>
      </c>
      <c r="Q29" s="22">
        <v>452580</v>
      </c>
      <c r="R29" s="28">
        <v>53300</v>
      </c>
      <c r="S29" s="28">
        <v>13579</v>
      </c>
      <c r="T29" s="28">
        <v>11796</v>
      </c>
      <c r="U29" s="22">
        <v>50613</v>
      </c>
      <c r="V29" s="28">
        <v>48001</v>
      </c>
      <c r="W29" s="28">
        <v>43100</v>
      </c>
      <c r="X29" s="28"/>
      <c r="Y29" s="22">
        <v>145323</v>
      </c>
    </row>
    <row r="30" spans="1:25" ht="13.5">
      <c r="A30" s="6" t="s">
        <v>19</v>
      </c>
      <c r="B30" s="28">
        <v>184</v>
      </c>
      <c r="C30" s="28">
        <v>184</v>
      </c>
      <c r="D30" s="28">
        <v>184</v>
      </c>
      <c r="E30" s="22"/>
      <c r="F30" s="28"/>
      <c r="G30" s="28"/>
      <c r="H30" s="28"/>
      <c r="I30" s="22"/>
      <c r="J30" s="28"/>
      <c r="K30" s="28"/>
      <c r="L30" s="28"/>
      <c r="M30" s="22">
        <v>4725</v>
      </c>
      <c r="N30" s="28">
        <v>4725</v>
      </c>
      <c r="O30" s="28">
        <v>4725</v>
      </c>
      <c r="P30" s="28">
        <v>4725</v>
      </c>
      <c r="Q30" s="22"/>
      <c r="R30" s="28"/>
      <c r="S30" s="28"/>
      <c r="T30" s="28"/>
      <c r="U30" s="22">
        <v>1355</v>
      </c>
      <c r="V30" s="28"/>
      <c r="W30" s="28"/>
      <c r="X30" s="28"/>
      <c r="Y30" s="22"/>
    </row>
    <row r="31" spans="1:25" ht="13.5">
      <c r="A31" s="6" t="s">
        <v>20</v>
      </c>
      <c r="B31" s="28">
        <v>13884</v>
      </c>
      <c r="C31" s="28">
        <v>13884</v>
      </c>
      <c r="D31" s="28"/>
      <c r="E31" s="22"/>
      <c r="F31" s="28"/>
      <c r="G31" s="28"/>
      <c r="H31" s="28"/>
      <c r="I31" s="22">
        <v>18884</v>
      </c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209</v>
      </c>
      <c r="B32" s="28">
        <v>27883</v>
      </c>
      <c r="C32" s="28">
        <v>19033</v>
      </c>
      <c r="D32" s="28"/>
      <c r="E32" s="22">
        <v>6344</v>
      </c>
      <c r="F32" s="28">
        <v>6344</v>
      </c>
      <c r="G32" s="28">
        <v>4751</v>
      </c>
      <c r="H32" s="28"/>
      <c r="I32" s="22"/>
      <c r="J32" s="28"/>
      <c r="K32" s="28"/>
      <c r="L32" s="28"/>
      <c r="M32" s="22"/>
      <c r="N32" s="28"/>
      <c r="O32" s="28"/>
      <c r="P32" s="28"/>
      <c r="Q32" s="22"/>
      <c r="R32" s="28"/>
      <c r="S32" s="28"/>
      <c r="T32" s="28"/>
      <c r="U32" s="22"/>
      <c r="V32" s="28"/>
      <c r="W32" s="28"/>
      <c r="X32" s="28"/>
      <c r="Y32" s="22"/>
    </row>
    <row r="33" spans="1:25" ht="13.5">
      <c r="A33" s="6" t="s">
        <v>53</v>
      </c>
      <c r="B33" s="28">
        <v>8982</v>
      </c>
      <c r="C33" s="28">
        <v>6258</v>
      </c>
      <c r="D33" s="28"/>
      <c r="E33" s="22">
        <v>415</v>
      </c>
      <c r="F33" s="28"/>
      <c r="G33" s="28">
        <v>18550</v>
      </c>
      <c r="H33" s="28"/>
      <c r="I33" s="22"/>
      <c r="J33" s="28"/>
      <c r="K33" s="28"/>
      <c r="L33" s="28"/>
      <c r="M33" s="22">
        <v>16048</v>
      </c>
      <c r="N33" s="28">
        <v>5605</v>
      </c>
      <c r="O33" s="28">
        <v>5605</v>
      </c>
      <c r="P33" s="28">
        <v>2605</v>
      </c>
      <c r="Q33" s="22">
        <v>93456</v>
      </c>
      <c r="R33" s="28">
        <v>94786</v>
      </c>
      <c r="S33" s="28">
        <v>90086</v>
      </c>
      <c r="T33" s="28"/>
      <c r="U33" s="22">
        <v>40496</v>
      </c>
      <c r="V33" s="28">
        <v>38994</v>
      </c>
      <c r="W33" s="28">
        <v>10013</v>
      </c>
      <c r="X33" s="28"/>
      <c r="Y33" s="22">
        <v>37857</v>
      </c>
    </row>
    <row r="34" spans="1:25" ht="13.5">
      <c r="A34" s="6" t="s">
        <v>21</v>
      </c>
      <c r="B34" s="28">
        <v>50935</v>
      </c>
      <c r="C34" s="28">
        <v>39361</v>
      </c>
      <c r="D34" s="28">
        <v>17440</v>
      </c>
      <c r="E34" s="22">
        <v>22620</v>
      </c>
      <c r="F34" s="28">
        <v>6344</v>
      </c>
      <c r="G34" s="28">
        <v>23301</v>
      </c>
      <c r="H34" s="28"/>
      <c r="I34" s="22">
        <v>29304</v>
      </c>
      <c r="J34" s="28">
        <v>28527</v>
      </c>
      <c r="K34" s="28">
        <v>25594</v>
      </c>
      <c r="L34" s="28"/>
      <c r="M34" s="22">
        <v>127972</v>
      </c>
      <c r="N34" s="28">
        <v>54791</v>
      </c>
      <c r="O34" s="28">
        <v>38031</v>
      </c>
      <c r="P34" s="28">
        <v>35031</v>
      </c>
      <c r="Q34" s="22">
        <v>557328</v>
      </c>
      <c r="R34" s="28">
        <v>461978</v>
      </c>
      <c r="S34" s="28">
        <v>450543</v>
      </c>
      <c r="T34" s="28">
        <v>21512</v>
      </c>
      <c r="U34" s="22">
        <v>936260</v>
      </c>
      <c r="V34" s="28">
        <v>895129</v>
      </c>
      <c r="W34" s="28">
        <v>822896</v>
      </c>
      <c r="X34" s="28">
        <v>5497</v>
      </c>
      <c r="Y34" s="22">
        <v>104769</v>
      </c>
    </row>
    <row r="35" spans="1:25" ht="13.5">
      <c r="A35" s="7" t="s">
        <v>138</v>
      </c>
      <c r="B35" s="28">
        <v>211713</v>
      </c>
      <c r="C35" s="28">
        <v>130908</v>
      </c>
      <c r="D35" s="28">
        <v>85394</v>
      </c>
      <c r="E35" s="22">
        <v>344055</v>
      </c>
      <c r="F35" s="28">
        <v>287498</v>
      </c>
      <c r="G35" s="28">
        <v>130637</v>
      </c>
      <c r="H35" s="28">
        <v>85142</v>
      </c>
      <c r="I35" s="22">
        <v>249561</v>
      </c>
      <c r="J35" s="28">
        <v>183871</v>
      </c>
      <c r="K35" s="28">
        <v>47698</v>
      </c>
      <c r="L35" s="28">
        <v>39674</v>
      </c>
      <c r="M35" s="22">
        <v>183323</v>
      </c>
      <c r="N35" s="28">
        <v>172072</v>
      </c>
      <c r="O35" s="28">
        <v>76922</v>
      </c>
      <c r="P35" s="28">
        <v>34119</v>
      </c>
      <c r="Q35" s="22">
        <v>1405</v>
      </c>
      <c r="R35" s="28">
        <v>-351590</v>
      </c>
      <c r="S35" s="28">
        <v>-389854</v>
      </c>
      <c r="T35" s="28">
        <v>3161</v>
      </c>
      <c r="U35" s="22">
        <v>-872935</v>
      </c>
      <c r="V35" s="28">
        <v>-839299</v>
      </c>
      <c r="W35" s="28">
        <v>-827197</v>
      </c>
      <c r="X35" s="28">
        <v>-40677</v>
      </c>
      <c r="Y35" s="22">
        <v>183438</v>
      </c>
    </row>
    <row r="36" spans="1:25" ht="13.5">
      <c r="A36" s="7" t="s">
        <v>139</v>
      </c>
      <c r="B36" s="28">
        <v>16270</v>
      </c>
      <c r="C36" s="28">
        <v>10460</v>
      </c>
      <c r="D36" s="28">
        <v>8831</v>
      </c>
      <c r="E36" s="22">
        <v>57451</v>
      </c>
      <c r="F36" s="28">
        <v>39420</v>
      </c>
      <c r="G36" s="28">
        <v>22269</v>
      </c>
      <c r="H36" s="28">
        <v>11485</v>
      </c>
      <c r="I36" s="22">
        <v>25766</v>
      </c>
      <c r="J36" s="28">
        <v>16824</v>
      </c>
      <c r="K36" s="28">
        <v>9635</v>
      </c>
      <c r="L36" s="28">
        <v>5420</v>
      </c>
      <c r="M36" s="22">
        <v>18382</v>
      </c>
      <c r="N36" s="28">
        <v>16668</v>
      </c>
      <c r="O36" s="28">
        <v>8007</v>
      </c>
      <c r="P36" s="28">
        <v>4653</v>
      </c>
      <c r="Q36" s="22">
        <v>14859</v>
      </c>
      <c r="R36" s="28">
        <v>25371</v>
      </c>
      <c r="S36" s="28">
        <v>18519</v>
      </c>
      <c r="T36" s="28">
        <v>9076</v>
      </c>
      <c r="U36" s="22">
        <v>45898</v>
      </c>
      <c r="V36" s="28">
        <v>30897</v>
      </c>
      <c r="W36" s="28">
        <v>19608</v>
      </c>
      <c r="X36" s="28">
        <v>17113</v>
      </c>
      <c r="Y36" s="22">
        <v>28653</v>
      </c>
    </row>
    <row r="37" spans="1:25" ht="13.5">
      <c r="A37" s="7" t="s">
        <v>22</v>
      </c>
      <c r="B37" s="28">
        <v>39739</v>
      </c>
      <c r="C37" s="28">
        <v>13456</v>
      </c>
      <c r="D37" s="28">
        <v>1007</v>
      </c>
      <c r="E37" s="22">
        <v>6272</v>
      </c>
      <c r="F37" s="28">
        <v>-1614</v>
      </c>
      <c r="G37" s="28">
        <v>-1487</v>
      </c>
      <c r="H37" s="28">
        <v>-639</v>
      </c>
      <c r="I37" s="22">
        <v>-17278</v>
      </c>
      <c r="J37" s="28">
        <v>7589</v>
      </c>
      <c r="K37" s="28">
        <v>3153</v>
      </c>
      <c r="L37" s="28">
        <v>-67</v>
      </c>
      <c r="M37" s="22">
        <v>21358</v>
      </c>
      <c r="N37" s="28">
        <v>18982</v>
      </c>
      <c r="O37" s="28">
        <v>20064</v>
      </c>
      <c r="P37" s="28">
        <v>19892</v>
      </c>
      <c r="Q37" s="22">
        <v>-19081</v>
      </c>
      <c r="R37" s="28">
        <v>21618</v>
      </c>
      <c r="S37" s="28">
        <v>21618</v>
      </c>
      <c r="T37" s="28"/>
      <c r="U37" s="22">
        <v>-93629</v>
      </c>
      <c r="V37" s="28">
        <v>-4037</v>
      </c>
      <c r="W37" s="28">
        <v>-4037</v>
      </c>
      <c r="X37" s="28">
        <v>-4037</v>
      </c>
      <c r="Y37" s="22">
        <v>2773</v>
      </c>
    </row>
    <row r="38" spans="1:25" ht="13.5">
      <c r="A38" s="7" t="s">
        <v>140</v>
      </c>
      <c r="B38" s="28">
        <v>56009</v>
      </c>
      <c r="C38" s="28">
        <v>23917</v>
      </c>
      <c r="D38" s="28">
        <v>9838</v>
      </c>
      <c r="E38" s="22">
        <v>63723</v>
      </c>
      <c r="F38" s="28">
        <v>37806</v>
      </c>
      <c r="G38" s="28">
        <v>20782</v>
      </c>
      <c r="H38" s="28">
        <v>10846</v>
      </c>
      <c r="I38" s="22">
        <v>8488</v>
      </c>
      <c r="J38" s="28">
        <v>24413</v>
      </c>
      <c r="K38" s="28">
        <v>12788</v>
      </c>
      <c r="L38" s="28">
        <v>5353</v>
      </c>
      <c r="M38" s="22">
        <v>39740</v>
      </c>
      <c r="N38" s="28">
        <v>35650</v>
      </c>
      <c r="O38" s="28">
        <v>28071</v>
      </c>
      <c r="P38" s="28">
        <v>24545</v>
      </c>
      <c r="Q38" s="22">
        <v>-4222</v>
      </c>
      <c r="R38" s="28">
        <v>46990</v>
      </c>
      <c r="S38" s="28">
        <v>40138</v>
      </c>
      <c r="T38" s="28">
        <v>9076</v>
      </c>
      <c r="U38" s="22">
        <v>-47731</v>
      </c>
      <c r="V38" s="28">
        <v>26859</v>
      </c>
      <c r="W38" s="28">
        <v>15571</v>
      </c>
      <c r="X38" s="28">
        <v>13075</v>
      </c>
      <c r="Y38" s="22">
        <v>31427</v>
      </c>
    </row>
    <row r="39" spans="1:25" ht="13.5">
      <c r="A39" s="7" t="s">
        <v>23</v>
      </c>
      <c r="B39" s="28">
        <v>155704</v>
      </c>
      <c r="C39" s="28">
        <v>106990</v>
      </c>
      <c r="D39" s="28">
        <v>75555</v>
      </c>
      <c r="E39" s="22">
        <v>280332</v>
      </c>
      <c r="F39" s="28">
        <v>249691</v>
      </c>
      <c r="G39" s="28">
        <v>109854</v>
      </c>
      <c r="H39" s="28">
        <v>74295</v>
      </c>
      <c r="I39" s="22">
        <v>241073</v>
      </c>
      <c r="J39" s="28">
        <v>159457</v>
      </c>
      <c r="K39" s="28">
        <v>34909</v>
      </c>
      <c r="L39" s="28">
        <v>34321</v>
      </c>
      <c r="M39" s="22">
        <v>143583</v>
      </c>
      <c r="N39" s="28">
        <v>136422</v>
      </c>
      <c r="O39" s="28">
        <v>48851</v>
      </c>
      <c r="P39" s="28">
        <v>9574</v>
      </c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7" t="s">
        <v>24</v>
      </c>
      <c r="B40" s="28">
        <v>668</v>
      </c>
      <c r="C40" s="28">
        <v>1723</v>
      </c>
      <c r="D40" s="28"/>
      <c r="E40" s="22"/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>
        <v>-1172</v>
      </c>
      <c r="R40" s="28">
        <v>-1172</v>
      </c>
      <c r="S40" s="28">
        <v>-568</v>
      </c>
      <c r="T40" s="28">
        <v>-13</v>
      </c>
      <c r="U40" s="22">
        <v>1297</v>
      </c>
      <c r="V40" s="28">
        <v>968</v>
      </c>
      <c r="W40" s="28">
        <v>305</v>
      </c>
      <c r="X40" s="28">
        <v>-99</v>
      </c>
      <c r="Y40" s="22">
        <v>16824</v>
      </c>
    </row>
    <row r="41" spans="1:25" ht="14.25" thickBot="1">
      <c r="A41" s="7" t="s">
        <v>141</v>
      </c>
      <c r="B41" s="28">
        <v>155035</v>
      </c>
      <c r="C41" s="28">
        <v>105267</v>
      </c>
      <c r="D41" s="28">
        <v>75555</v>
      </c>
      <c r="E41" s="22">
        <v>280332</v>
      </c>
      <c r="F41" s="28">
        <v>249691</v>
      </c>
      <c r="G41" s="28">
        <v>109854</v>
      </c>
      <c r="H41" s="28">
        <v>74295</v>
      </c>
      <c r="I41" s="22">
        <v>241073</v>
      </c>
      <c r="J41" s="28">
        <v>159457</v>
      </c>
      <c r="K41" s="28">
        <v>34909</v>
      </c>
      <c r="L41" s="28">
        <v>34321</v>
      </c>
      <c r="M41" s="22">
        <v>143583</v>
      </c>
      <c r="N41" s="28">
        <v>136422</v>
      </c>
      <c r="O41" s="28">
        <v>48851</v>
      </c>
      <c r="P41" s="28">
        <v>9574</v>
      </c>
      <c r="Q41" s="22">
        <v>6801</v>
      </c>
      <c r="R41" s="28">
        <v>-397407</v>
      </c>
      <c r="S41" s="28">
        <v>-429424</v>
      </c>
      <c r="T41" s="28">
        <v>-5901</v>
      </c>
      <c r="U41" s="22">
        <v>-826502</v>
      </c>
      <c r="V41" s="28">
        <v>-867128</v>
      </c>
      <c r="W41" s="28">
        <v>-843074</v>
      </c>
      <c r="X41" s="28">
        <v>-53653</v>
      </c>
      <c r="Y41" s="22">
        <v>135186</v>
      </c>
    </row>
    <row r="42" spans="1:25" ht="14.25" thickTop="1">
      <c r="A42" s="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4" ht="13.5">
      <c r="A44" s="20" t="s">
        <v>97</v>
      </c>
    </row>
    <row r="45" ht="13.5">
      <c r="A45" s="20" t="s">
        <v>98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93</v>
      </c>
      <c r="B2" s="14">
        <v>3069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94</v>
      </c>
      <c r="B3" s="1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26</v>
      </c>
      <c r="B4" s="15" t="str">
        <f>HYPERLINK("http://www.kabupro.jp/mark/20131113/S1000FEL.htm","四半期報告書")</f>
        <v>四半期報告書</v>
      </c>
      <c r="C4" s="15" t="str">
        <f>HYPERLINK("http://www.kabupro.jp/mark/20130628/S000DJTL.htm","有価証券報告書")</f>
        <v>有価証券報告書</v>
      </c>
      <c r="D4" s="15" t="str">
        <f>HYPERLINK("http://www.kabupro.jp/mark/20131113/S1000FEL.htm","四半期報告書")</f>
        <v>四半期報告書</v>
      </c>
      <c r="E4" s="15" t="str">
        <f>HYPERLINK("http://www.kabupro.jp/mark/20130628/S000DJTL.htm","有価証券報告書")</f>
        <v>有価証券報告書</v>
      </c>
      <c r="F4" s="15" t="str">
        <f>HYPERLINK("http://www.kabupro.jp/mark/20121109/S000C5LV.htm","四半期報告書")</f>
        <v>四半期報告書</v>
      </c>
      <c r="G4" s="15" t="str">
        <f>HYPERLINK("http://www.kabupro.jp/mark/20120629/S000B1GF.htm","有価証券報告書")</f>
        <v>有価証券報告書</v>
      </c>
      <c r="H4" s="15" t="str">
        <f>HYPERLINK("http://www.kabupro.jp/mark/20110210/S0007O0G.htm","四半期報告書")</f>
        <v>四半期報告書</v>
      </c>
      <c r="I4" s="15" t="str">
        <f>HYPERLINK("http://www.kabupro.jp/mark/20111109/S0009LRE.htm","四半期報告書")</f>
        <v>四半期報告書</v>
      </c>
      <c r="J4" s="15" t="str">
        <f>HYPERLINK("http://www.kabupro.jp/mark/20101111/S00073AF.htm","訂正四半期報告書")</f>
        <v>訂正四半期報告書</v>
      </c>
      <c r="K4" s="15" t="str">
        <f>HYPERLINK("http://www.kabupro.jp/mark/20110628/S0008IOI.htm","有価証券報告書")</f>
        <v>有価証券報告書</v>
      </c>
      <c r="L4" s="15" t="str">
        <f>HYPERLINK("http://www.kabupro.jp/mark/20110210/S0007O0G.htm","四半期報告書")</f>
        <v>四半期報告書</v>
      </c>
      <c r="M4" s="15" t="str">
        <f>HYPERLINK("http://www.kabupro.jp/mark/20101112/S00072BU.htm","四半期報告書")</f>
        <v>四半期報告書</v>
      </c>
      <c r="N4" s="15" t="str">
        <f>HYPERLINK("http://www.kabupro.jp/mark/20101111/S00073AF.htm","訂正四半期報告書")</f>
        <v>訂正四半期報告書</v>
      </c>
      <c r="O4" s="15" t="str">
        <f>HYPERLINK("http://www.kabupro.jp/mark/20100625/S0005YIN.htm","有価証券報告書")</f>
        <v>有価証券報告書</v>
      </c>
      <c r="P4" s="15" t="str">
        <f>HYPERLINK("http://www.kabupro.jp/mark/20100212/S00053Q0.htm","四半期報告書")</f>
        <v>四半期報告書</v>
      </c>
      <c r="Q4" s="15" t="str">
        <f>HYPERLINK("http://www.kabupro.jp/mark/20091113/S0004K18.htm","四半期報告書")</f>
        <v>四半期報告書</v>
      </c>
      <c r="R4" s="15" t="str">
        <f>HYPERLINK("http://www.kabupro.jp/mark/20090813/S0003YT7.htm","四半期報告書")</f>
        <v>四半期報告書</v>
      </c>
      <c r="S4" s="15" t="str">
        <f>HYPERLINK("http://www.kabupro.jp/mark/20090630/S0003JLF.htm","有価証券報告書")</f>
        <v>有価証券報告書</v>
      </c>
    </row>
    <row r="5" spans="1:19" ht="14.25" thickBot="1">
      <c r="A5" s="11" t="s">
        <v>27</v>
      </c>
      <c r="B5" s="1" t="s">
        <v>146</v>
      </c>
      <c r="C5" s="1" t="s">
        <v>33</v>
      </c>
      <c r="D5" s="1" t="s">
        <v>146</v>
      </c>
      <c r="E5" s="1" t="s">
        <v>33</v>
      </c>
      <c r="F5" s="1" t="s">
        <v>152</v>
      </c>
      <c r="G5" s="1" t="s">
        <v>37</v>
      </c>
      <c r="H5" s="1" t="s">
        <v>162</v>
      </c>
      <c r="I5" s="1" t="s">
        <v>158</v>
      </c>
      <c r="J5" s="1" t="s">
        <v>166</v>
      </c>
      <c r="K5" s="1" t="s">
        <v>39</v>
      </c>
      <c r="L5" s="1" t="s">
        <v>162</v>
      </c>
      <c r="M5" s="1" t="s">
        <v>164</v>
      </c>
      <c r="N5" s="1" t="s">
        <v>166</v>
      </c>
      <c r="O5" s="1" t="s">
        <v>41</v>
      </c>
      <c r="P5" s="1" t="s">
        <v>168</v>
      </c>
      <c r="Q5" s="1" t="s">
        <v>170</v>
      </c>
      <c r="R5" s="1" t="s">
        <v>172</v>
      </c>
      <c r="S5" s="1" t="s">
        <v>43</v>
      </c>
    </row>
    <row r="6" spans="1:19" ht="15" thickBot="1" thickTop="1">
      <c r="A6" s="10" t="s">
        <v>28</v>
      </c>
      <c r="B6" s="18" t="s">
        <v>15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29</v>
      </c>
      <c r="B7" s="14" t="s">
        <v>198</v>
      </c>
      <c r="C7" s="16" t="s">
        <v>34</v>
      </c>
      <c r="D7" s="14" t="s">
        <v>198</v>
      </c>
      <c r="E7" s="16" t="s">
        <v>34</v>
      </c>
      <c r="F7" s="14" t="s">
        <v>198</v>
      </c>
      <c r="G7" s="16" t="s">
        <v>34</v>
      </c>
      <c r="H7" s="14" t="s">
        <v>198</v>
      </c>
      <c r="I7" s="14" t="s">
        <v>198</v>
      </c>
      <c r="J7" s="14" t="s">
        <v>198</v>
      </c>
      <c r="K7" s="16" t="s">
        <v>34</v>
      </c>
      <c r="L7" s="14" t="s">
        <v>198</v>
      </c>
      <c r="M7" s="14" t="s">
        <v>198</v>
      </c>
      <c r="N7" s="14" t="s">
        <v>198</v>
      </c>
      <c r="O7" s="16" t="s">
        <v>34</v>
      </c>
      <c r="P7" s="14" t="s">
        <v>198</v>
      </c>
      <c r="Q7" s="14" t="s">
        <v>198</v>
      </c>
      <c r="R7" s="14" t="s">
        <v>198</v>
      </c>
      <c r="S7" s="16" t="s">
        <v>34</v>
      </c>
    </row>
    <row r="8" spans="1:19" ht="13.5">
      <c r="A8" s="13" t="s">
        <v>30</v>
      </c>
      <c r="B8" s="1" t="s">
        <v>199</v>
      </c>
      <c r="C8" s="17" t="s">
        <v>99</v>
      </c>
      <c r="D8" s="1" t="s">
        <v>99</v>
      </c>
      <c r="E8" s="17" t="s">
        <v>100</v>
      </c>
      <c r="F8" s="1" t="s">
        <v>100</v>
      </c>
      <c r="G8" s="17" t="s">
        <v>101</v>
      </c>
      <c r="H8" s="1" t="s">
        <v>101</v>
      </c>
      <c r="I8" s="1" t="s">
        <v>101</v>
      </c>
      <c r="J8" s="1" t="s">
        <v>101</v>
      </c>
      <c r="K8" s="17" t="s">
        <v>102</v>
      </c>
      <c r="L8" s="1" t="s">
        <v>102</v>
      </c>
      <c r="M8" s="1" t="s">
        <v>102</v>
      </c>
      <c r="N8" s="1" t="s">
        <v>102</v>
      </c>
      <c r="O8" s="17" t="s">
        <v>103</v>
      </c>
      <c r="P8" s="1" t="s">
        <v>103</v>
      </c>
      <c r="Q8" s="1" t="s">
        <v>103</v>
      </c>
      <c r="R8" s="1" t="s">
        <v>103</v>
      </c>
      <c r="S8" s="17" t="s">
        <v>104</v>
      </c>
    </row>
    <row r="9" spans="1:19" ht="13.5">
      <c r="A9" s="13" t="s">
        <v>31</v>
      </c>
      <c r="B9" s="1" t="s">
        <v>147</v>
      </c>
      <c r="C9" s="17" t="s">
        <v>35</v>
      </c>
      <c r="D9" s="1" t="s">
        <v>153</v>
      </c>
      <c r="E9" s="17" t="s">
        <v>36</v>
      </c>
      <c r="F9" s="1" t="s">
        <v>159</v>
      </c>
      <c r="G9" s="17" t="s">
        <v>38</v>
      </c>
      <c r="H9" s="1" t="s">
        <v>163</v>
      </c>
      <c r="I9" s="1" t="s">
        <v>165</v>
      </c>
      <c r="J9" s="1" t="s">
        <v>167</v>
      </c>
      <c r="K9" s="17" t="s">
        <v>40</v>
      </c>
      <c r="L9" s="1" t="s">
        <v>169</v>
      </c>
      <c r="M9" s="1" t="s">
        <v>171</v>
      </c>
      <c r="N9" s="1" t="s">
        <v>43</v>
      </c>
      <c r="O9" s="17" t="s">
        <v>42</v>
      </c>
      <c r="P9" s="1" t="s">
        <v>174</v>
      </c>
      <c r="Q9" s="1" t="s">
        <v>176</v>
      </c>
      <c r="R9" s="1" t="s">
        <v>178</v>
      </c>
      <c r="S9" s="17" t="s">
        <v>44</v>
      </c>
    </row>
    <row r="10" spans="1:19" ht="14.25" thickBot="1">
      <c r="A10" s="13" t="s">
        <v>32</v>
      </c>
      <c r="B10" s="1" t="s">
        <v>46</v>
      </c>
      <c r="C10" s="17" t="s">
        <v>46</v>
      </c>
      <c r="D10" s="1" t="s">
        <v>46</v>
      </c>
      <c r="E10" s="17" t="s">
        <v>46</v>
      </c>
      <c r="F10" s="1" t="s">
        <v>46</v>
      </c>
      <c r="G10" s="17" t="s">
        <v>46</v>
      </c>
      <c r="H10" s="1" t="s">
        <v>46</v>
      </c>
      <c r="I10" s="1" t="s">
        <v>46</v>
      </c>
      <c r="J10" s="1" t="s">
        <v>46</v>
      </c>
      <c r="K10" s="17" t="s">
        <v>46</v>
      </c>
      <c r="L10" s="1" t="s">
        <v>46</v>
      </c>
      <c r="M10" s="1" t="s">
        <v>46</v>
      </c>
      <c r="N10" s="1" t="s">
        <v>46</v>
      </c>
      <c r="O10" s="17" t="s">
        <v>46</v>
      </c>
      <c r="P10" s="1" t="s">
        <v>46</v>
      </c>
      <c r="Q10" s="1" t="s">
        <v>46</v>
      </c>
      <c r="R10" s="1" t="s">
        <v>46</v>
      </c>
      <c r="S10" s="17" t="s">
        <v>46</v>
      </c>
    </row>
    <row r="11" spans="1:19" ht="14.25" thickTop="1">
      <c r="A11" s="26" t="s">
        <v>138</v>
      </c>
      <c r="B11" s="27">
        <v>130908</v>
      </c>
      <c r="C11" s="21">
        <v>344055</v>
      </c>
      <c r="D11" s="27">
        <v>130637</v>
      </c>
      <c r="E11" s="21">
        <v>249561</v>
      </c>
      <c r="F11" s="27">
        <v>47698</v>
      </c>
      <c r="G11" s="21">
        <v>183323</v>
      </c>
      <c r="H11" s="27">
        <v>172072</v>
      </c>
      <c r="I11" s="27">
        <v>76922</v>
      </c>
      <c r="J11" s="27">
        <v>34119</v>
      </c>
      <c r="K11" s="21">
        <v>1405</v>
      </c>
      <c r="L11" s="27">
        <v>-351590</v>
      </c>
      <c r="M11" s="27">
        <v>-389854</v>
      </c>
      <c r="N11" s="27">
        <v>3161</v>
      </c>
      <c r="O11" s="21">
        <v>-872935</v>
      </c>
      <c r="P11" s="27">
        <v>-839299</v>
      </c>
      <c r="Q11" s="27">
        <v>-827197</v>
      </c>
      <c r="R11" s="27">
        <v>-40677</v>
      </c>
      <c r="S11" s="21">
        <v>183438</v>
      </c>
    </row>
    <row r="12" spans="1:19" ht="13.5">
      <c r="A12" s="6" t="s">
        <v>200</v>
      </c>
      <c r="B12" s="28">
        <v>57851</v>
      </c>
      <c r="C12" s="22">
        <v>114158</v>
      </c>
      <c r="D12" s="28">
        <v>55844</v>
      </c>
      <c r="E12" s="22">
        <v>146856</v>
      </c>
      <c r="F12" s="28">
        <v>79630</v>
      </c>
      <c r="G12" s="22">
        <v>187810</v>
      </c>
      <c r="H12" s="28">
        <v>132219</v>
      </c>
      <c r="I12" s="28">
        <v>98238</v>
      </c>
      <c r="J12" s="28">
        <v>50246</v>
      </c>
      <c r="K12" s="22">
        <v>331654</v>
      </c>
      <c r="L12" s="28">
        <v>271542</v>
      </c>
      <c r="M12" s="28">
        <v>186293</v>
      </c>
      <c r="N12" s="28">
        <v>92308</v>
      </c>
      <c r="O12" s="22">
        <v>377580</v>
      </c>
      <c r="P12" s="28">
        <v>274371</v>
      </c>
      <c r="Q12" s="28">
        <v>178688</v>
      </c>
      <c r="R12" s="28">
        <v>84310</v>
      </c>
      <c r="S12" s="22">
        <v>307903</v>
      </c>
    </row>
    <row r="13" spans="1:19" ht="13.5">
      <c r="A13" s="6" t="s">
        <v>201</v>
      </c>
      <c r="B13" s="28">
        <v>38745</v>
      </c>
      <c r="C13" s="22">
        <v>59542</v>
      </c>
      <c r="D13" s="28">
        <v>29559</v>
      </c>
      <c r="E13" s="22">
        <v>49884</v>
      </c>
      <c r="F13" s="28">
        <v>22864</v>
      </c>
      <c r="G13" s="22">
        <v>45163</v>
      </c>
      <c r="H13" s="28">
        <v>33872</v>
      </c>
      <c r="I13" s="28">
        <v>22581</v>
      </c>
      <c r="J13" s="28">
        <v>11290</v>
      </c>
      <c r="K13" s="22">
        <v>85997</v>
      </c>
      <c r="L13" s="28">
        <v>74706</v>
      </c>
      <c r="M13" s="28">
        <v>60063</v>
      </c>
      <c r="N13" s="28">
        <v>30031</v>
      </c>
      <c r="O13" s="22">
        <v>163189</v>
      </c>
      <c r="P13" s="28">
        <v>133157</v>
      </c>
      <c r="Q13" s="28">
        <v>103126</v>
      </c>
      <c r="R13" s="28">
        <v>52553</v>
      </c>
      <c r="S13" s="22">
        <v>164963</v>
      </c>
    </row>
    <row r="14" spans="1:19" ht="13.5">
      <c r="A14" s="6" t="s">
        <v>202</v>
      </c>
      <c r="B14" s="28">
        <v>-38358</v>
      </c>
      <c r="C14" s="22">
        <v>32843</v>
      </c>
      <c r="D14" s="28">
        <v>-6012</v>
      </c>
      <c r="E14" s="22">
        <v>7522</v>
      </c>
      <c r="F14" s="28">
        <v>-1911</v>
      </c>
      <c r="G14" s="22">
        <v>-4896</v>
      </c>
      <c r="H14" s="28">
        <v>28753</v>
      </c>
      <c r="I14" s="28">
        <v>28388</v>
      </c>
      <c r="J14" s="28">
        <v>-6100</v>
      </c>
      <c r="K14" s="22">
        <v>2712</v>
      </c>
      <c r="L14" s="28">
        <v>-16419</v>
      </c>
      <c r="M14" s="28">
        <v>-14758</v>
      </c>
      <c r="N14" s="28">
        <v>-6056</v>
      </c>
      <c r="O14" s="22">
        <v>-9749</v>
      </c>
      <c r="P14" s="28">
        <v>8509</v>
      </c>
      <c r="Q14" s="28">
        <v>-2376</v>
      </c>
      <c r="R14" s="28">
        <v>5890</v>
      </c>
      <c r="S14" s="22">
        <v>18506</v>
      </c>
    </row>
    <row r="15" spans="1:19" ht="13.5">
      <c r="A15" s="6" t="s">
        <v>203</v>
      </c>
      <c r="B15" s="28">
        <v>6326</v>
      </c>
      <c r="C15" s="22"/>
      <c r="D15" s="28"/>
      <c r="E15" s="22"/>
      <c r="F15" s="28"/>
      <c r="G15" s="22"/>
      <c r="H15" s="28"/>
      <c r="I15" s="28"/>
      <c r="J15" s="28"/>
      <c r="K15" s="22">
        <v>4239</v>
      </c>
      <c r="L15" s="28"/>
      <c r="M15" s="28"/>
      <c r="N15" s="28"/>
      <c r="O15" s="22">
        <v>-8619</v>
      </c>
      <c r="P15" s="28"/>
      <c r="Q15" s="28"/>
      <c r="R15" s="28"/>
      <c r="S15" s="22">
        <v>6990</v>
      </c>
    </row>
    <row r="16" spans="1:19" ht="13.5">
      <c r="A16" s="6" t="s">
        <v>204</v>
      </c>
      <c r="B16" s="28">
        <v>2860</v>
      </c>
      <c r="C16" s="22"/>
      <c r="D16" s="28">
        <v>18550</v>
      </c>
      <c r="E16" s="22"/>
      <c r="F16" s="28">
        <v>18107</v>
      </c>
      <c r="G16" s="22"/>
      <c r="H16" s="28"/>
      <c r="I16" s="28"/>
      <c r="J16" s="28"/>
      <c r="K16" s="22"/>
      <c r="L16" s="28"/>
      <c r="M16" s="28"/>
      <c r="N16" s="28"/>
      <c r="O16" s="22"/>
      <c r="P16" s="28"/>
      <c r="Q16" s="28"/>
      <c r="R16" s="28"/>
      <c r="S16" s="22"/>
    </row>
    <row r="17" spans="1:19" ht="13.5">
      <c r="A17" s="6" t="s">
        <v>205</v>
      </c>
      <c r="B17" s="28">
        <v>-24607</v>
      </c>
      <c r="C17" s="22"/>
      <c r="D17" s="28"/>
      <c r="E17" s="22"/>
      <c r="F17" s="28"/>
      <c r="G17" s="22"/>
      <c r="H17" s="28"/>
      <c r="I17" s="28"/>
      <c r="J17" s="28"/>
      <c r="K17" s="22"/>
      <c r="L17" s="28"/>
      <c r="M17" s="28"/>
      <c r="N17" s="28"/>
      <c r="O17" s="22"/>
      <c r="P17" s="28"/>
      <c r="Q17" s="28"/>
      <c r="R17" s="28"/>
      <c r="S17" s="22"/>
    </row>
    <row r="18" spans="1:19" ht="13.5">
      <c r="A18" s="6" t="s">
        <v>206</v>
      </c>
      <c r="B18" s="28">
        <v>85</v>
      </c>
      <c r="C18" s="22"/>
      <c r="D18" s="28"/>
      <c r="E18" s="22"/>
      <c r="F18" s="28"/>
      <c r="G18" s="22"/>
      <c r="H18" s="28"/>
      <c r="I18" s="28"/>
      <c r="J18" s="28"/>
      <c r="K18" s="22"/>
      <c r="L18" s="28"/>
      <c r="M18" s="28"/>
      <c r="N18" s="28"/>
      <c r="O18" s="22"/>
      <c r="P18" s="28"/>
      <c r="Q18" s="28"/>
      <c r="R18" s="28"/>
      <c r="S18" s="22"/>
    </row>
    <row r="19" spans="1:19" ht="13.5">
      <c r="A19" s="6" t="s">
        <v>207</v>
      </c>
      <c r="B19" s="28">
        <v>831</v>
      </c>
      <c r="C19" s="22"/>
      <c r="D19" s="28"/>
      <c r="E19" s="22"/>
      <c r="F19" s="28"/>
      <c r="G19" s="22"/>
      <c r="H19" s="28"/>
      <c r="I19" s="28"/>
      <c r="J19" s="28"/>
      <c r="K19" s="22"/>
      <c r="L19" s="28"/>
      <c r="M19" s="28"/>
      <c r="N19" s="28"/>
      <c r="O19" s="22"/>
      <c r="P19" s="28"/>
      <c r="Q19" s="28"/>
      <c r="R19" s="28"/>
      <c r="S19" s="22"/>
    </row>
    <row r="20" spans="1:19" ht="13.5">
      <c r="A20" s="6" t="s">
        <v>208</v>
      </c>
      <c r="B20" s="28">
        <v>-3663</v>
      </c>
      <c r="C20" s="22">
        <v>-1404</v>
      </c>
      <c r="D20" s="28">
        <v>-640</v>
      </c>
      <c r="E20" s="22">
        <v>-1326</v>
      </c>
      <c r="F20" s="28">
        <v>-504</v>
      </c>
      <c r="G20" s="22">
        <v>-1361</v>
      </c>
      <c r="H20" s="28">
        <v>-993</v>
      </c>
      <c r="I20" s="28">
        <v>-661</v>
      </c>
      <c r="J20" s="28">
        <v>-315</v>
      </c>
      <c r="K20" s="22">
        <v>-2156</v>
      </c>
      <c r="L20" s="28">
        <v>-1750</v>
      </c>
      <c r="M20" s="28">
        <v>-1159</v>
      </c>
      <c r="N20" s="28">
        <v>-724</v>
      </c>
      <c r="O20" s="22">
        <v>-1798</v>
      </c>
      <c r="P20" s="28">
        <v>-1429</v>
      </c>
      <c r="Q20" s="28">
        <v>-1281</v>
      </c>
      <c r="R20" s="28">
        <v>-1025</v>
      </c>
      <c r="S20" s="22">
        <v>-4571</v>
      </c>
    </row>
    <row r="21" spans="1:19" ht="13.5">
      <c r="A21" s="6" t="s">
        <v>130</v>
      </c>
      <c r="B21" s="28">
        <v>10443</v>
      </c>
      <c r="C21" s="22">
        <v>10370</v>
      </c>
      <c r="D21" s="28">
        <v>5613</v>
      </c>
      <c r="E21" s="22">
        <v>14852</v>
      </c>
      <c r="F21" s="28">
        <v>7968</v>
      </c>
      <c r="G21" s="22">
        <v>18775</v>
      </c>
      <c r="H21" s="28">
        <v>14312</v>
      </c>
      <c r="I21" s="28">
        <v>9525</v>
      </c>
      <c r="J21" s="28">
        <v>5037</v>
      </c>
      <c r="K21" s="22">
        <v>68211</v>
      </c>
      <c r="L21" s="28">
        <v>63145</v>
      </c>
      <c r="M21" s="28">
        <v>43876</v>
      </c>
      <c r="N21" s="28">
        <v>22841</v>
      </c>
      <c r="O21" s="22">
        <v>111229</v>
      </c>
      <c r="P21" s="28">
        <v>84848</v>
      </c>
      <c r="Q21" s="28">
        <v>60331</v>
      </c>
      <c r="R21" s="28">
        <v>33876</v>
      </c>
      <c r="S21" s="22">
        <v>109350</v>
      </c>
    </row>
    <row r="22" spans="1:19" ht="13.5">
      <c r="A22" s="6" t="s">
        <v>209</v>
      </c>
      <c r="B22" s="28">
        <v>19033</v>
      </c>
      <c r="C22" s="22">
        <v>6344</v>
      </c>
      <c r="D22" s="28">
        <v>4751</v>
      </c>
      <c r="E22" s="22"/>
      <c r="F22" s="28"/>
      <c r="G22" s="22"/>
      <c r="H22" s="28"/>
      <c r="I22" s="28"/>
      <c r="J22" s="28"/>
      <c r="K22" s="22"/>
      <c r="L22" s="28"/>
      <c r="M22" s="28"/>
      <c r="N22" s="28"/>
      <c r="O22" s="22"/>
      <c r="P22" s="28"/>
      <c r="Q22" s="28"/>
      <c r="R22" s="28"/>
      <c r="S22" s="22"/>
    </row>
    <row r="23" spans="1:19" ht="13.5">
      <c r="A23" s="6" t="s">
        <v>210</v>
      </c>
      <c r="B23" s="28">
        <v>-29288</v>
      </c>
      <c r="C23" s="22">
        <v>-18051</v>
      </c>
      <c r="D23" s="28">
        <v>18040</v>
      </c>
      <c r="E23" s="22">
        <v>-46413</v>
      </c>
      <c r="F23" s="28">
        <v>13115</v>
      </c>
      <c r="G23" s="22">
        <v>124687</v>
      </c>
      <c r="H23" s="28">
        <v>69461</v>
      </c>
      <c r="I23" s="28">
        <v>107224</v>
      </c>
      <c r="J23" s="28">
        <v>66390</v>
      </c>
      <c r="K23" s="22">
        <v>6760</v>
      </c>
      <c r="L23" s="28">
        <v>10005</v>
      </c>
      <c r="M23" s="28">
        <v>28681</v>
      </c>
      <c r="N23" s="28">
        <v>62908</v>
      </c>
      <c r="O23" s="22">
        <v>169157</v>
      </c>
      <c r="P23" s="28">
        <v>157972</v>
      </c>
      <c r="Q23" s="28">
        <v>110616</v>
      </c>
      <c r="R23" s="28">
        <v>123778</v>
      </c>
      <c r="S23" s="22">
        <v>-326986</v>
      </c>
    </row>
    <row r="24" spans="1:19" ht="13.5">
      <c r="A24" s="6" t="s">
        <v>211</v>
      </c>
      <c r="B24" s="28">
        <v>180844</v>
      </c>
      <c r="C24" s="22">
        <v>-37313</v>
      </c>
      <c r="D24" s="28">
        <v>-20186</v>
      </c>
      <c r="E24" s="22">
        <v>-10380</v>
      </c>
      <c r="F24" s="28">
        <v>-12380</v>
      </c>
      <c r="G24" s="22">
        <v>-3349</v>
      </c>
      <c r="H24" s="28">
        <v>-7145</v>
      </c>
      <c r="I24" s="28">
        <v>-3445</v>
      </c>
      <c r="J24" s="28">
        <v>-1989</v>
      </c>
      <c r="K24" s="22">
        <v>-4074</v>
      </c>
      <c r="L24" s="28">
        <v>-8284</v>
      </c>
      <c r="M24" s="28">
        <v>-4122</v>
      </c>
      <c r="N24" s="28">
        <v>-2704</v>
      </c>
      <c r="O24" s="22">
        <v>-1947</v>
      </c>
      <c r="P24" s="28">
        <v>-14928</v>
      </c>
      <c r="Q24" s="28">
        <v>-1671</v>
      </c>
      <c r="R24" s="28">
        <v>1830</v>
      </c>
      <c r="S24" s="22">
        <v>-253</v>
      </c>
    </row>
    <row r="25" spans="1:19" ht="13.5">
      <c r="A25" s="6" t="s">
        <v>212</v>
      </c>
      <c r="B25" s="28">
        <v>11957</v>
      </c>
      <c r="C25" s="22">
        <v>-1937</v>
      </c>
      <c r="D25" s="28">
        <v>-23945</v>
      </c>
      <c r="E25" s="22">
        <v>45555</v>
      </c>
      <c r="F25" s="28">
        <v>29278</v>
      </c>
      <c r="G25" s="22">
        <v>-43284</v>
      </c>
      <c r="H25" s="28">
        <v>167841</v>
      </c>
      <c r="I25" s="28">
        <v>-24003</v>
      </c>
      <c r="J25" s="28">
        <v>-41871</v>
      </c>
      <c r="K25" s="22">
        <v>-2248</v>
      </c>
      <c r="L25" s="28">
        <v>205671</v>
      </c>
      <c r="M25" s="28">
        <v>5466</v>
      </c>
      <c r="N25" s="28">
        <v>-6184</v>
      </c>
      <c r="O25" s="22">
        <v>-99790</v>
      </c>
      <c r="P25" s="28">
        <v>174062</v>
      </c>
      <c r="Q25" s="28">
        <v>45138</v>
      </c>
      <c r="R25" s="28">
        <v>-24622</v>
      </c>
      <c r="S25" s="22">
        <v>222418</v>
      </c>
    </row>
    <row r="26" spans="1:19" ht="13.5">
      <c r="A26" s="6" t="s">
        <v>213</v>
      </c>
      <c r="B26" s="28">
        <v>8439</v>
      </c>
      <c r="C26" s="22">
        <v>1738</v>
      </c>
      <c r="D26" s="28">
        <v>893</v>
      </c>
      <c r="E26" s="22">
        <v>3599</v>
      </c>
      <c r="F26" s="28">
        <v>-6641</v>
      </c>
      <c r="G26" s="22">
        <v>-22006</v>
      </c>
      <c r="H26" s="28">
        <v>-12350</v>
      </c>
      <c r="I26" s="28">
        <v>-20272</v>
      </c>
      <c r="J26" s="28">
        <v>-11596</v>
      </c>
      <c r="K26" s="22">
        <v>-23740</v>
      </c>
      <c r="L26" s="28">
        <v>-25964</v>
      </c>
      <c r="M26" s="28">
        <v>-31631</v>
      </c>
      <c r="N26" s="28">
        <v>1544</v>
      </c>
      <c r="O26" s="22">
        <v>-14552</v>
      </c>
      <c r="P26" s="28">
        <v>-19959</v>
      </c>
      <c r="Q26" s="28">
        <v>-47090</v>
      </c>
      <c r="R26" s="28">
        <v>-53173</v>
      </c>
      <c r="S26" s="22">
        <v>103488</v>
      </c>
    </row>
    <row r="27" spans="1:19" ht="13.5">
      <c r="A27" s="6" t="s">
        <v>53</v>
      </c>
      <c r="B27" s="28">
        <v>-19458</v>
      </c>
      <c r="C27" s="22">
        <v>12531</v>
      </c>
      <c r="D27" s="28">
        <v>-18010</v>
      </c>
      <c r="E27" s="22">
        <v>-35555</v>
      </c>
      <c r="F27" s="28">
        <v>-86633</v>
      </c>
      <c r="G27" s="22">
        <v>-41422</v>
      </c>
      <c r="H27" s="28">
        <v>37793</v>
      </c>
      <c r="I27" s="28">
        <v>-53562</v>
      </c>
      <c r="J27" s="28">
        <v>36996</v>
      </c>
      <c r="K27" s="22">
        <v>7008</v>
      </c>
      <c r="L27" s="28">
        <v>83362</v>
      </c>
      <c r="M27" s="28">
        <v>71538</v>
      </c>
      <c r="N27" s="28">
        <v>54776</v>
      </c>
      <c r="O27" s="22">
        <v>-63238</v>
      </c>
      <c r="P27" s="28">
        <v>56016</v>
      </c>
      <c r="Q27" s="28">
        <v>14667</v>
      </c>
      <c r="R27" s="28">
        <v>131806</v>
      </c>
      <c r="S27" s="22">
        <v>-210142</v>
      </c>
    </row>
    <row r="28" spans="1:19" ht="13.5">
      <c r="A28" s="6" t="s">
        <v>214</v>
      </c>
      <c r="B28" s="28">
        <v>352951</v>
      </c>
      <c r="C28" s="22">
        <v>537958</v>
      </c>
      <c r="D28" s="28">
        <v>195095</v>
      </c>
      <c r="E28" s="22">
        <v>421881</v>
      </c>
      <c r="F28" s="28">
        <v>118081</v>
      </c>
      <c r="G28" s="22">
        <v>447016</v>
      </c>
      <c r="H28" s="28">
        <v>592598</v>
      </c>
      <c r="I28" s="28">
        <v>240935</v>
      </c>
      <c r="J28" s="28">
        <v>142207</v>
      </c>
      <c r="K28" s="22">
        <v>490076</v>
      </c>
      <c r="L28" s="28">
        <v>639936</v>
      </c>
      <c r="M28" s="28">
        <v>314852</v>
      </c>
      <c r="N28" s="28">
        <v>262275</v>
      </c>
      <c r="O28" s="22">
        <v>601709</v>
      </c>
      <c r="P28" s="28">
        <v>867739</v>
      </c>
      <c r="Q28" s="28">
        <v>444118</v>
      </c>
      <c r="R28" s="28">
        <v>314546</v>
      </c>
      <c r="S28" s="22">
        <v>455969</v>
      </c>
    </row>
    <row r="29" spans="1:19" ht="13.5">
      <c r="A29" s="6" t="s">
        <v>215</v>
      </c>
      <c r="B29" s="28">
        <v>3663</v>
      </c>
      <c r="C29" s="22">
        <v>1404</v>
      </c>
      <c r="D29" s="28">
        <v>640</v>
      </c>
      <c r="E29" s="22">
        <v>1326</v>
      </c>
      <c r="F29" s="28">
        <v>504</v>
      </c>
      <c r="G29" s="22">
        <v>1361</v>
      </c>
      <c r="H29" s="28">
        <v>993</v>
      </c>
      <c r="I29" s="28">
        <v>661</v>
      </c>
      <c r="J29" s="28">
        <v>315</v>
      </c>
      <c r="K29" s="22">
        <v>2156</v>
      </c>
      <c r="L29" s="28">
        <v>1750</v>
      </c>
      <c r="M29" s="28">
        <v>1159</v>
      </c>
      <c r="N29" s="28">
        <v>724</v>
      </c>
      <c r="O29" s="22">
        <v>1798</v>
      </c>
      <c r="P29" s="28">
        <v>1429</v>
      </c>
      <c r="Q29" s="28">
        <v>1281</v>
      </c>
      <c r="R29" s="28">
        <v>1025</v>
      </c>
      <c r="S29" s="22">
        <v>4571</v>
      </c>
    </row>
    <row r="30" spans="1:19" ht="13.5">
      <c r="A30" s="6" t="s">
        <v>216</v>
      </c>
      <c r="B30" s="28">
        <v>-9661</v>
      </c>
      <c r="C30" s="22">
        <v>-10167</v>
      </c>
      <c r="D30" s="28">
        <v>-5337</v>
      </c>
      <c r="E30" s="22">
        <v>-14459</v>
      </c>
      <c r="F30" s="28">
        <v>-7771</v>
      </c>
      <c r="G30" s="22">
        <v>-20827</v>
      </c>
      <c r="H30" s="28">
        <v>-34330</v>
      </c>
      <c r="I30" s="28">
        <v>-23609</v>
      </c>
      <c r="J30" s="28">
        <v>-12383</v>
      </c>
      <c r="K30" s="22">
        <v>-63266</v>
      </c>
      <c r="L30" s="28">
        <v>-54677</v>
      </c>
      <c r="M30" s="28">
        <v>-34875</v>
      </c>
      <c r="N30" s="28">
        <v>-15755</v>
      </c>
      <c r="O30" s="22">
        <v>-107106</v>
      </c>
      <c r="P30" s="28">
        <v>-69977</v>
      </c>
      <c r="Q30" s="28">
        <v>-55530</v>
      </c>
      <c r="R30" s="28">
        <v>-20597</v>
      </c>
      <c r="S30" s="22">
        <v>-112244</v>
      </c>
    </row>
    <row r="31" spans="1:19" ht="13.5">
      <c r="A31" s="6" t="s">
        <v>217</v>
      </c>
      <c r="B31" s="28">
        <v>-50387</v>
      </c>
      <c r="C31" s="22">
        <v>-27106</v>
      </c>
      <c r="D31" s="28">
        <v>-21913</v>
      </c>
      <c r="E31" s="22">
        <v>-9805</v>
      </c>
      <c r="F31" s="28">
        <v>-5845</v>
      </c>
      <c r="G31" s="22">
        <v>-21530</v>
      </c>
      <c r="H31" s="28">
        <v>-21492</v>
      </c>
      <c r="I31" s="28">
        <v>-9006</v>
      </c>
      <c r="J31" s="28">
        <v>-28479</v>
      </c>
      <c r="K31" s="22">
        <v>-29938</v>
      </c>
      <c r="L31" s="28">
        <v>-47106</v>
      </c>
      <c r="M31" s="28">
        <v>-28906</v>
      </c>
      <c r="N31" s="28">
        <v>-30737</v>
      </c>
      <c r="O31" s="22">
        <v>-35615</v>
      </c>
      <c r="P31" s="28">
        <v>-34086</v>
      </c>
      <c r="Q31" s="28">
        <v>-33928</v>
      </c>
      <c r="R31" s="28">
        <v>-39766</v>
      </c>
      <c r="S31" s="22">
        <v>-14128</v>
      </c>
    </row>
    <row r="32" spans="1:19" ht="14.25" thickBot="1">
      <c r="A32" s="5" t="s">
        <v>218</v>
      </c>
      <c r="B32" s="29">
        <v>296566</v>
      </c>
      <c r="C32" s="23">
        <v>502088</v>
      </c>
      <c r="D32" s="29">
        <v>168485</v>
      </c>
      <c r="E32" s="23">
        <v>398943</v>
      </c>
      <c r="F32" s="29">
        <v>104969</v>
      </c>
      <c r="G32" s="23">
        <v>406020</v>
      </c>
      <c r="H32" s="29">
        <v>537768</v>
      </c>
      <c r="I32" s="29">
        <v>208981</v>
      </c>
      <c r="J32" s="29">
        <v>101659</v>
      </c>
      <c r="K32" s="23">
        <v>399028</v>
      </c>
      <c r="L32" s="29">
        <v>539903</v>
      </c>
      <c r="M32" s="29">
        <v>252229</v>
      </c>
      <c r="N32" s="29">
        <v>216507</v>
      </c>
      <c r="O32" s="23">
        <v>552525</v>
      </c>
      <c r="P32" s="29">
        <v>860343</v>
      </c>
      <c r="Q32" s="29">
        <v>451180</v>
      </c>
      <c r="R32" s="29">
        <v>350445</v>
      </c>
      <c r="S32" s="23">
        <v>334375</v>
      </c>
    </row>
    <row r="33" spans="1:19" ht="14.25" thickTop="1">
      <c r="A33" s="6" t="s">
        <v>219</v>
      </c>
      <c r="B33" s="28">
        <v>-23642</v>
      </c>
      <c r="C33" s="22">
        <v>-22356</v>
      </c>
      <c r="D33" s="28">
        <v>-1196</v>
      </c>
      <c r="E33" s="22">
        <v>-15435</v>
      </c>
      <c r="F33" s="28">
        <v>-3507</v>
      </c>
      <c r="G33" s="22">
        <v>-21944</v>
      </c>
      <c r="H33" s="28">
        <v>-15174</v>
      </c>
      <c r="I33" s="28">
        <v>-11673</v>
      </c>
      <c r="J33" s="28">
        <v>-9566</v>
      </c>
      <c r="K33" s="22">
        <v>-58914</v>
      </c>
      <c r="L33" s="28">
        <v>-55824</v>
      </c>
      <c r="M33" s="28">
        <v>-49898</v>
      </c>
      <c r="N33" s="28">
        <v>-33771</v>
      </c>
      <c r="O33" s="22">
        <v>-235314</v>
      </c>
      <c r="P33" s="28">
        <v>-235513</v>
      </c>
      <c r="Q33" s="28">
        <v>-227969</v>
      </c>
      <c r="R33" s="28">
        <v>-130102</v>
      </c>
      <c r="S33" s="22">
        <v>-189984</v>
      </c>
    </row>
    <row r="34" spans="1:19" ht="13.5">
      <c r="A34" s="6" t="s">
        <v>220</v>
      </c>
      <c r="B34" s="28">
        <v>-10230</v>
      </c>
      <c r="C34" s="22">
        <v>-8157</v>
      </c>
      <c r="D34" s="28"/>
      <c r="E34" s="22"/>
      <c r="F34" s="28"/>
      <c r="G34" s="22">
        <v>-380</v>
      </c>
      <c r="H34" s="28"/>
      <c r="I34" s="28"/>
      <c r="J34" s="28"/>
      <c r="K34" s="22">
        <v>-1000</v>
      </c>
      <c r="L34" s="28">
        <v>-1000</v>
      </c>
      <c r="M34" s="28">
        <v>-1000</v>
      </c>
      <c r="N34" s="28">
        <v>-1000</v>
      </c>
      <c r="O34" s="22"/>
      <c r="P34" s="28">
        <v>-17000</v>
      </c>
      <c r="Q34" s="28">
        <v>-13585</v>
      </c>
      <c r="R34" s="28">
        <v>-13585</v>
      </c>
      <c r="S34" s="22"/>
    </row>
    <row r="35" spans="1:19" ht="13.5">
      <c r="A35" s="6" t="s">
        <v>221</v>
      </c>
      <c r="B35" s="28">
        <v>-2080254</v>
      </c>
      <c r="C35" s="22"/>
      <c r="D35" s="28"/>
      <c r="E35" s="22"/>
      <c r="F35" s="28"/>
      <c r="G35" s="22"/>
      <c r="H35" s="28"/>
      <c r="I35" s="28"/>
      <c r="J35" s="28"/>
      <c r="K35" s="22"/>
      <c r="L35" s="28"/>
      <c r="M35" s="28"/>
      <c r="N35" s="28"/>
      <c r="O35" s="22"/>
      <c r="P35" s="28"/>
      <c r="Q35" s="28"/>
      <c r="R35" s="28"/>
      <c r="S35" s="22"/>
    </row>
    <row r="36" spans="1:19" ht="13.5">
      <c r="A36" s="6" t="s">
        <v>222</v>
      </c>
      <c r="B36" s="28"/>
      <c r="C36" s="22">
        <v>-8700</v>
      </c>
      <c r="D36" s="28">
        <v>-8700</v>
      </c>
      <c r="E36" s="22">
        <v>-34687</v>
      </c>
      <c r="F36" s="28"/>
      <c r="G36" s="22"/>
      <c r="H36" s="28"/>
      <c r="I36" s="28"/>
      <c r="J36" s="28"/>
      <c r="K36" s="22"/>
      <c r="L36" s="28"/>
      <c r="M36" s="28"/>
      <c r="N36" s="28"/>
      <c r="O36" s="22"/>
      <c r="P36" s="28"/>
      <c r="Q36" s="28"/>
      <c r="R36" s="28"/>
      <c r="S36" s="22">
        <v>-1836721</v>
      </c>
    </row>
    <row r="37" spans="1:19" ht="13.5">
      <c r="A37" s="6" t="s">
        <v>223</v>
      </c>
      <c r="B37" s="28">
        <v>200290</v>
      </c>
      <c r="C37" s="22"/>
      <c r="D37" s="28"/>
      <c r="E37" s="22"/>
      <c r="F37" s="28"/>
      <c r="G37" s="22"/>
      <c r="H37" s="28"/>
      <c r="I37" s="28"/>
      <c r="J37" s="28"/>
      <c r="K37" s="22"/>
      <c r="L37" s="28"/>
      <c r="M37" s="28"/>
      <c r="N37" s="28"/>
      <c r="O37" s="22"/>
      <c r="P37" s="28"/>
      <c r="Q37" s="28"/>
      <c r="R37" s="28"/>
      <c r="S37" s="22"/>
    </row>
    <row r="38" spans="1:19" ht="13.5">
      <c r="A38" s="6" t="s">
        <v>224</v>
      </c>
      <c r="B38" s="28">
        <v>-22762</v>
      </c>
      <c r="C38" s="22">
        <v>-42426</v>
      </c>
      <c r="D38" s="28">
        <v>-18032</v>
      </c>
      <c r="E38" s="22">
        <v>-25503</v>
      </c>
      <c r="F38" s="28">
        <v>-5723</v>
      </c>
      <c r="G38" s="22">
        <v>-622</v>
      </c>
      <c r="H38" s="28">
        <v>-622</v>
      </c>
      <c r="I38" s="28">
        <v>-622</v>
      </c>
      <c r="J38" s="28">
        <v>-607</v>
      </c>
      <c r="K38" s="22">
        <v>-21092</v>
      </c>
      <c r="L38" s="28">
        <v>-12092</v>
      </c>
      <c r="M38" s="28">
        <v>-8315</v>
      </c>
      <c r="N38" s="28">
        <v>-7050</v>
      </c>
      <c r="O38" s="22">
        <v>-98180</v>
      </c>
      <c r="P38" s="28">
        <v>-81856</v>
      </c>
      <c r="Q38" s="28">
        <v>-69670</v>
      </c>
      <c r="R38" s="28">
        <v>-31330</v>
      </c>
      <c r="S38" s="22">
        <v>-138454</v>
      </c>
    </row>
    <row r="39" spans="1:19" ht="13.5">
      <c r="A39" s="6" t="s">
        <v>225</v>
      </c>
      <c r="B39" s="28">
        <v>31509</v>
      </c>
      <c r="C39" s="22">
        <v>32039</v>
      </c>
      <c r="D39" s="28">
        <v>22039</v>
      </c>
      <c r="E39" s="22">
        <v>33937</v>
      </c>
      <c r="F39" s="28">
        <v>16375</v>
      </c>
      <c r="G39" s="22">
        <v>28505</v>
      </c>
      <c r="H39" s="28">
        <v>5210</v>
      </c>
      <c r="I39" s="28">
        <v>5210</v>
      </c>
      <c r="J39" s="28">
        <v>4880</v>
      </c>
      <c r="K39" s="22">
        <v>21609</v>
      </c>
      <c r="L39" s="28">
        <v>21533</v>
      </c>
      <c r="M39" s="28">
        <v>14565</v>
      </c>
      <c r="N39" s="28">
        <v>13168</v>
      </c>
      <c r="O39" s="22">
        <v>37112</v>
      </c>
      <c r="P39" s="28">
        <v>7300</v>
      </c>
      <c r="Q39" s="28">
        <v>2281</v>
      </c>
      <c r="R39" s="28">
        <v>2123</v>
      </c>
      <c r="S39" s="22">
        <v>89891</v>
      </c>
    </row>
    <row r="40" spans="1:19" ht="13.5">
      <c r="A40" s="6" t="s">
        <v>0</v>
      </c>
      <c r="B40" s="28">
        <v>-2120</v>
      </c>
      <c r="C40" s="22">
        <v>-56506</v>
      </c>
      <c r="D40" s="28">
        <v>-900</v>
      </c>
      <c r="E40" s="22">
        <v>-6358</v>
      </c>
      <c r="F40" s="28">
        <v>-6358</v>
      </c>
      <c r="G40" s="22">
        <v>-4634</v>
      </c>
      <c r="H40" s="28">
        <v>-2904</v>
      </c>
      <c r="I40" s="28">
        <v>-1369</v>
      </c>
      <c r="J40" s="28">
        <v>-1369</v>
      </c>
      <c r="K40" s="22">
        <v>-3228</v>
      </c>
      <c r="L40" s="28">
        <v>-2728</v>
      </c>
      <c r="M40" s="28">
        <v>-2728</v>
      </c>
      <c r="N40" s="28">
        <v>-270</v>
      </c>
      <c r="O40" s="22">
        <v>-13982</v>
      </c>
      <c r="P40" s="28">
        <v>-9184</v>
      </c>
      <c r="Q40" s="28">
        <v>-8735</v>
      </c>
      <c r="R40" s="28">
        <v>-5513</v>
      </c>
      <c r="S40" s="22">
        <v>-79074</v>
      </c>
    </row>
    <row r="41" spans="1:19" ht="13.5">
      <c r="A41" s="6" t="s">
        <v>53</v>
      </c>
      <c r="B41" s="28">
        <v>25089</v>
      </c>
      <c r="C41" s="22">
        <v>20411</v>
      </c>
      <c r="D41" s="28">
        <v>6197</v>
      </c>
      <c r="E41" s="22">
        <v>26359</v>
      </c>
      <c r="F41" s="28">
        <v>5738</v>
      </c>
      <c r="G41" s="22">
        <v>16109</v>
      </c>
      <c r="H41" s="28">
        <v>23285</v>
      </c>
      <c r="I41" s="28">
        <v>8309</v>
      </c>
      <c r="J41" s="28">
        <v>4129</v>
      </c>
      <c r="K41" s="22">
        <v>720</v>
      </c>
      <c r="L41" s="28">
        <v>-6987</v>
      </c>
      <c r="M41" s="28">
        <v>30734</v>
      </c>
      <c r="N41" s="28">
        <v>5803</v>
      </c>
      <c r="O41" s="22">
        <v>36600</v>
      </c>
      <c r="P41" s="28">
        <v>13074</v>
      </c>
      <c r="Q41" s="28">
        <v>12601</v>
      </c>
      <c r="R41" s="28">
        <v>-8692</v>
      </c>
      <c r="S41" s="22">
        <v>10137</v>
      </c>
    </row>
    <row r="42" spans="1:19" ht="14.25" thickBot="1">
      <c r="A42" s="5" t="s">
        <v>1</v>
      </c>
      <c r="B42" s="29">
        <v>-1882120</v>
      </c>
      <c r="C42" s="23">
        <v>-585696</v>
      </c>
      <c r="D42" s="29">
        <v>-591</v>
      </c>
      <c r="E42" s="23">
        <v>-21688</v>
      </c>
      <c r="F42" s="29">
        <v>6523</v>
      </c>
      <c r="G42" s="23">
        <v>17986</v>
      </c>
      <c r="H42" s="29">
        <v>10746</v>
      </c>
      <c r="I42" s="29">
        <v>806</v>
      </c>
      <c r="J42" s="29">
        <v>-1581</v>
      </c>
      <c r="K42" s="23">
        <v>126979</v>
      </c>
      <c r="L42" s="29">
        <v>169362</v>
      </c>
      <c r="M42" s="29">
        <v>7472</v>
      </c>
      <c r="N42" s="29">
        <v>-24728</v>
      </c>
      <c r="O42" s="23">
        <v>-198138</v>
      </c>
      <c r="P42" s="29">
        <v>-274632</v>
      </c>
      <c r="Q42" s="29">
        <v>-307651</v>
      </c>
      <c r="R42" s="29">
        <v>-193374</v>
      </c>
      <c r="S42" s="23">
        <v>-2925540</v>
      </c>
    </row>
    <row r="43" spans="1:19" ht="14.25" thickTop="1">
      <c r="A43" s="6" t="s">
        <v>2</v>
      </c>
      <c r="B43" s="28">
        <v>1958680</v>
      </c>
      <c r="C43" s="22">
        <v>240180</v>
      </c>
      <c r="D43" s="28">
        <v>15960</v>
      </c>
      <c r="E43" s="22">
        <v>93950</v>
      </c>
      <c r="F43" s="28">
        <v>-10400</v>
      </c>
      <c r="G43" s="22">
        <v>-105000</v>
      </c>
      <c r="H43" s="28">
        <v>-75000</v>
      </c>
      <c r="I43" s="28">
        <v>-70000</v>
      </c>
      <c r="J43" s="28">
        <v>-35000</v>
      </c>
      <c r="K43" s="22">
        <v>-130000</v>
      </c>
      <c r="L43" s="28">
        <v>-120000</v>
      </c>
      <c r="M43" s="28">
        <v>40000</v>
      </c>
      <c r="N43" s="28">
        <v>-25000</v>
      </c>
      <c r="O43" s="22">
        <v>-200200</v>
      </c>
      <c r="P43" s="28">
        <v>-22200</v>
      </c>
      <c r="Q43" s="28">
        <v>-211200</v>
      </c>
      <c r="R43" s="28">
        <v>-153200</v>
      </c>
      <c r="S43" s="22">
        <v>530200</v>
      </c>
    </row>
    <row r="44" spans="1:19" ht="13.5">
      <c r="A44" s="6" t="s">
        <v>3</v>
      </c>
      <c r="B44" s="28">
        <v>500000</v>
      </c>
      <c r="C44" s="22"/>
      <c r="D44" s="28"/>
      <c r="E44" s="22"/>
      <c r="F44" s="28"/>
      <c r="G44" s="22">
        <v>50000</v>
      </c>
      <c r="H44" s="28">
        <v>50000</v>
      </c>
      <c r="I44" s="28"/>
      <c r="J44" s="28"/>
      <c r="K44" s="22">
        <v>152008</v>
      </c>
      <c r="L44" s="28">
        <v>152008</v>
      </c>
      <c r="M44" s="28">
        <v>80000</v>
      </c>
      <c r="N44" s="28"/>
      <c r="O44" s="22">
        <v>100000</v>
      </c>
      <c r="P44" s="28">
        <v>100000</v>
      </c>
      <c r="Q44" s="28">
        <v>100000</v>
      </c>
      <c r="R44" s="28">
        <v>50000</v>
      </c>
      <c r="S44" s="22">
        <v>2395000</v>
      </c>
    </row>
    <row r="45" spans="1:19" ht="13.5">
      <c r="A45" s="6" t="s">
        <v>4</v>
      </c>
      <c r="B45" s="28">
        <v>-58249</v>
      </c>
      <c r="C45" s="22">
        <v>-47500</v>
      </c>
      <c r="D45" s="28">
        <v>-37500</v>
      </c>
      <c r="E45" s="22">
        <v>-80000</v>
      </c>
      <c r="F45" s="28">
        <v>-40000</v>
      </c>
      <c r="G45" s="22">
        <v>-100700</v>
      </c>
      <c r="H45" s="28">
        <v>-73100</v>
      </c>
      <c r="I45" s="28">
        <v>-55000</v>
      </c>
      <c r="J45" s="28">
        <v>-26500</v>
      </c>
      <c r="K45" s="22">
        <v>-293650</v>
      </c>
      <c r="L45" s="28">
        <v>-277150</v>
      </c>
      <c r="M45" s="28">
        <v>-229132</v>
      </c>
      <c r="N45" s="28">
        <v>-130066</v>
      </c>
      <c r="O45" s="22">
        <v>-866539</v>
      </c>
      <c r="P45" s="28">
        <v>-590471</v>
      </c>
      <c r="Q45" s="28">
        <v>-472657</v>
      </c>
      <c r="R45" s="28">
        <v>-178031</v>
      </c>
      <c r="S45" s="22">
        <v>-1341017</v>
      </c>
    </row>
    <row r="46" spans="1:19" ht="13.5">
      <c r="A46" s="6" t="s">
        <v>5</v>
      </c>
      <c r="B46" s="28">
        <v>146311</v>
      </c>
      <c r="C46" s="22">
        <v>97540</v>
      </c>
      <c r="D46" s="28"/>
      <c r="E46" s="22"/>
      <c r="F46" s="28"/>
      <c r="G46" s="22"/>
      <c r="H46" s="28"/>
      <c r="I46" s="28"/>
      <c r="J46" s="28"/>
      <c r="K46" s="22"/>
      <c r="L46" s="28"/>
      <c r="M46" s="28"/>
      <c r="N46" s="28"/>
      <c r="O46" s="22"/>
      <c r="P46" s="28"/>
      <c r="Q46" s="28"/>
      <c r="R46" s="28"/>
      <c r="S46" s="22">
        <v>567482</v>
      </c>
    </row>
    <row r="47" spans="1:19" ht="13.5">
      <c r="A47" s="6" t="s">
        <v>6</v>
      </c>
      <c r="B47" s="28">
        <v>-15000</v>
      </c>
      <c r="C47" s="22">
        <v>-116000</v>
      </c>
      <c r="D47" s="28">
        <v>-58000</v>
      </c>
      <c r="E47" s="22">
        <v>-116000</v>
      </c>
      <c r="F47" s="28">
        <v>-58000</v>
      </c>
      <c r="G47" s="22">
        <v>-166000</v>
      </c>
      <c r="H47" s="28">
        <v>-126000</v>
      </c>
      <c r="I47" s="28">
        <v>-108000</v>
      </c>
      <c r="J47" s="28">
        <v>-68000</v>
      </c>
      <c r="K47" s="22">
        <v>-226500</v>
      </c>
      <c r="L47" s="28">
        <v>-186500</v>
      </c>
      <c r="M47" s="28">
        <v>-118500</v>
      </c>
      <c r="N47" s="28">
        <v>-68000</v>
      </c>
      <c r="O47" s="22">
        <v>-237000</v>
      </c>
      <c r="P47" s="28">
        <v>-186500</v>
      </c>
      <c r="Q47" s="28">
        <v>-118500</v>
      </c>
      <c r="R47" s="28">
        <v>-68000</v>
      </c>
      <c r="S47" s="22">
        <v>-121000</v>
      </c>
    </row>
    <row r="48" spans="1:19" ht="13.5">
      <c r="A48" s="6" t="s">
        <v>7</v>
      </c>
      <c r="B48" s="28">
        <v>4647</v>
      </c>
      <c r="C48" s="22"/>
      <c r="D48" s="28">
        <v>105978</v>
      </c>
      <c r="E48" s="22"/>
      <c r="F48" s="28">
        <v>7060</v>
      </c>
      <c r="G48" s="22"/>
      <c r="H48" s="28"/>
      <c r="I48" s="28"/>
      <c r="J48" s="28"/>
      <c r="K48" s="22"/>
      <c r="L48" s="28"/>
      <c r="M48" s="28"/>
      <c r="N48" s="28"/>
      <c r="O48" s="22"/>
      <c r="P48" s="28"/>
      <c r="Q48" s="28"/>
      <c r="R48" s="28"/>
      <c r="S48" s="22">
        <v>198882</v>
      </c>
    </row>
    <row r="49" spans="1:19" ht="13.5">
      <c r="A49" s="6" t="s">
        <v>8</v>
      </c>
      <c r="B49" s="28">
        <v>-2686</v>
      </c>
      <c r="C49" s="22">
        <v>-10974</v>
      </c>
      <c r="D49" s="28">
        <v>-5702</v>
      </c>
      <c r="E49" s="22">
        <v>-22403</v>
      </c>
      <c r="F49" s="28">
        <v>-16932</v>
      </c>
      <c r="G49" s="22">
        <v>-35768</v>
      </c>
      <c r="H49" s="28">
        <v>-26680</v>
      </c>
      <c r="I49" s="28">
        <v>-17689</v>
      </c>
      <c r="J49" s="28">
        <v>-8796</v>
      </c>
      <c r="K49" s="22">
        <v>-72152</v>
      </c>
      <c r="L49" s="28">
        <v>-63451</v>
      </c>
      <c r="M49" s="28">
        <v>-45904</v>
      </c>
      <c r="N49" s="28">
        <v>-23980</v>
      </c>
      <c r="O49" s="22">
        <v>-105415</v>
      </c>
      <c r="P49" s="28">
        <v>-65016</v>
      </c>
      <c r="Q49" s="28">
        <v>-41115</v>
      </c>
      <c r="R49" s="28">
        <v>-20097</v>
      </c>
      <c r="S49" s="22">
        <v>-160052</v>
      </c>
    </row>
    <row r="50" spans="1:19" ht="13.5">
      <c r="A50" s="6" t="s">
        <v>9</v>
      </c>
      <c r="B50" s="28">
        <v>-19990</v>
      </c>
      <c r="C50" s="22">
        <v>-37818</v>
      </c>
      <c r="D50" s="28">
        <v>-19077</v>
      </c>
      <c r="E50" s="22">
        <v>-40006</v>
      </c>
      <c r="F50" s="28">
        <v>-19315</v>
      </c>
      <c r="G50" s="22">
        <v>-25134</v>
      </c>
      <c r="H50" s="28">
        <v>-17566</v>
      </c>
      <c r="I50" s="28">
        <v>-9720</v>
      </c>
      <c r="J50" s="28">
        <v>-6139</v>
      </c>
      <c r="K50" s="22">
        <v>-18756</v>
      </c>
      <c r="L50" s="28">
        <v>-13629</v>
      </c>
      <c r="M50" s="28">
        <v>-8503</v>
      </c>
      <c r="N50" s="28">
        <v>-4076</v>
      </c>
      <c r="O50" s="22">
        <v>-7133</v>
      </c>
      <c r="P50" s="28"/>
      <c r="Q50" s="28"/>
      <c r="R50" s="28"/>
      <c r="S50" s="22"/>
    </row>
    <row r="51" spans="1:19" ht="13.5">
      <c r="A51" s="6" t="s">
        <v>10</v>
      </c>
      <c r="B51" s="28">
        <v>-225920</v>
      </c>
      <c r="C51" s="22"/>
      <c r="D51" s="28"/>
      <c r="E51" s="22"/>
      <c r="F51" s="28"/>
      <c r="G51" s="22"/>
      <c r="H51" s="28"/>
      <c r="I51" s="28"/>
      <c r="J51" s="28"/>
      <c r="K51" s="22"/>
      <c r="L51" s="28"/>
      <c r="M51" s="28"/>
      <c r="N51" s="28"/>
      <c r="O51" s="22"/>
      <c r="P51" s="28"/>
      <c r="Q51" s="28"/>
      <c r="R51" s="28"/>
      <c r="S51" s="22"/>
    </row>
    <row r="52" spans="1:19" ht="13.5">
      <c r="A52" s="6" t="s">
        <v>11</v>
      </c>
      <c r="B52" s="28">
        <v>-15862</v>
      </c>
      <c r="C52" s="22"/>
      <c r="D52" s="28"/>
      <c r="E52" s="22"/>
      <c r="F52" s="28"/>
      <c r="G52" s="22"/>
      <c r="H52" s="28"/>
      <c r="I52" s="28"/>
      <c r="J52" s="28"/>
      <c r="K52" s="22"/>
      <c r="L52" s="28"/>
      <c r="M52" s="28"/>
      <c r="N52" s="28"/>
      <c r="O52" s="22"/>
      <c r="P52" s="28"/>
      <c r="Q52" s="28"/>
      <c r="R52" s="28"/>
      <c r="S52" s="22"/>
    </row>
    <row r="53" spans="1:19" ht="14.25" thickBot="1">
      <c r="A53" s="5" t="s">
        <v>12</v>
      </c>
      <c r="B53" s="29">
        <v>2271931</v>
      </c>
      <c r="C53" s="23">
        <v>232405</v>
      </c>
      <c r="D53" s="29">
        <v>1658</v>
      </c>
      <c r="E53" s="23">
        <v>-103500</v>
      </c>
      <c r="F53" s="29">
        <v>-137586</v>
      </c>
      <c r="G53" s="23">
        <v>-313275</v>
      </c>
      <c r="H53" s="29">
        <v>-262564</v>
      </c>
      <c r="I53" s="29">
        <v>-261335</v>
      </c>
      <c r="J53" s="29">
        <v>-144436</v>
      </c>
      <c r="K53" s="23">
        <v>-589051</v>
      </c>
      <c r="L53" s="29">
        <v>-508722</v>
      </c>
      <c r="M53" s="29">
        <v>-282039</v>
      </c>
      <c r="N53" s="29">
        <v>-251123</v>
      </c>
      <c r="O53" s="23">
        <v>-1161982</v>
      </c>
      <c r="P53" s="29">
        <v>-764187</v>
      </c>
      <c r="Q53" s="29">
        <v>-743472</v>
      </c>
      <c r="R53" s="29">
        <v>-369328</v>
      </c>
      <c r="S53" s="23">
        <v>2267196</v>
      </c>
    </row>
    <row r="54" spans="1:19" ht="14.25" thickTop="1">
      <c r="A54" s="7" t="s">
        <v>13</v>
      </c>
      <c r="B54" s="28">
        <v>686377</v>
      </c>
      <c r="C54" s="22">
        <v>148797</v>
      </c>
      <c r="D54" s="28">
        <v>169551</v>
      </c>
      <c r="E54" s="22">
        <v>273753</v>
      </c>
      <c r="F54" s="28">
        <v>-26093</v>
      </c>
      <c r="G54" s="22">
        <v>110731</v>
      </c>
      <c r="H54" s="28">
        <v>285951</v>
      </c>
      <c r="I54" s="28">
        <v>-51546</v>
      </c>
      <c r="J54" s="28">
        <v>-44358</v>
      </c>
      <c r="K54" s="22">
        <v>-63043</v>
      </c>
      <c r="L54" s="28">
        <v>200543</v>
      </c>
      <c r="M54" s="28">
        <v>-22337</v>
      </c>
      <c r="N54" s="28">
        <v>-59344</v>
      </c>
      <c r="O54" s="22">
        <v>-807595</v>
      </c>
      <c r="P54" s="28">
        <v>-178476</v>
      </c>
      <c r="Q54" s="28">
        <v>-599943</v>
      </c>
      <c r="R54" s="28">
        <v>-212257</v>
      </c>
      <c r="S54" s="22">
        <v>-323968</v>
      </c>
    </row>
    <row r="55" spans="1:19" ht="13.5">
      <c r="A55" s="7" t="s">
        <v>14</v>
      </c>
      <c r="B55" s="28">
        <v>659597</v>
      </c>
      <c r="C55" s="22">
        <v>510800</v>
      </c>
      <c r="D55" s="28">
        <v>510800</v>
      </c>
      <c r="E55" s="22">
        <v>237046</v>
      </c>
      <c r="F55" s="28">
        <v>237046</v>
      </c>
      <c r="G55" s="22">
        <v>126315</v>
      </c>
      <c r="H55" s="28">
        <v>126315</v>
      </c>
      <c r="I55" s="28">
        <v>126315</v>
      </c>
      <c r="J55" s="28">
        <v>126315</v>
      </c>
      <c r="K55" s="22">
        <v>189359</v>
      </c>
      <c r="L55" s="28">
        <v>189359</v>
      </c>
      <c r="M55" s="28">
        <v>189359</v>
      </c>
      <c r="N55" s="28">
        <v>189359</v>
      </c>
      <c r="O55" s="22">
        <v>996954</v>
      </c>
      <c r="P55" s="28">
        <v>996954</v>
      </c>
      <c r="Q55" s="28">
        <v>996954</v>
      </c>
      <c r="R55" s="28">
        <v>996954</v>
      </c>
      <c r="S55" s="22">
        <v>1320645</v>
      </c>
    </row>
    <row r="56" spans="1:19" ht="14.25" thickBot="1">
      <c r="A56" s="7" t="s">
        <v>14</v>
      </c>
      <c r="B56" s="28">
        <v>1345975</v>
      </c>
      <c r="C56" s="22">
        <v>659597</v>
      </c>
      <c r="D56" s="28">
        <v>680352</v>
      </c>
      <c r="E56" s="22">
        <v>510800</v>
      </c>
      <c r="F56" s="28">
        <v>210952</v>
      </c>
      <c r="G56" s="22">
        <v>237046</v>
      </c>
      <c r="H56" s="28">
        <v>412266</v>
      </c>
      <c r="I56" s="28">
        <v>74768</v>
      </c>
      <c r="J56" s="28">
        <v>81957</v>
      </c>
      <c r="K56" s="22">
        <v>126315</v>
      </c>
      <c r="L56" s="28">
        <v>389902</v>
      </c>
      <c r="M56" s="28">
        <v>167021</v>
      </c>
      <c r="N56" s="28">
        <v>130014</v>
      </c>
      <c r="O56" s="22">
        <v>189359</v>
      </c>
      <c r="P56" s="28">
        <v>818477</v>
      </c>
      <c r="Q56" s="28">
        <v>397010</v>
      </c>
      <c r="R56" s="28">
        <v>784697</v>
      </c>
      <c r="S56" s="22">
        <v>996954</v>
      </c>
    </row>
    <row r="57" spans="1:19" ht="14.25" thickTop="1">
      <c r="A57" s="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9" ht="13.5">
      <c r="A59" s="20" t="s">
        <v>97</v>
      </c>
    </row>
    <row r="60" ht="13.5">
      <c r="A60" s="20" t="s">
        <v>98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93</v>
      </c>
      <c r="B2" s="14">
        <v>3069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94</v>
      </c>
      <c r="B3" s="1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26</v>
      </c>
      <c r="B4" s="15" t="str">
        <f>HYPERLINK("http://www.kabupro.jp/mark/20140214/S10016AA.htm","四半期報告書")</f>
        <v>四半期報告書</v>
      </c>
      <c r="C4" s="15" t="str">
        <f>HYPERLINK("http://www.kabupro.jp/mark/20131113/S1000FEL.htm","四半期報告書")</f>
        <v>四半期報告書</v>
      </c>
      <c r="D4" s="15" t="str">
        <f>HYPERLINK("http://www.kabupro.jp/mark/20130812/S000E6KN.htm","四半期報告書")</f>
        <v>四半期報告書</v>
      </c>
      <c r="E4" s="15" t="str">
        <f>HYPERLINK("http://www.kabupro.jp/mark/20140214/S10016AA.htm","四半期報告書")</f>
        <v>四半期報告書</v>
      </c>
      <c r="F4" s="15" t="str">
        <f>HYPERLINK("http://www.kabupro.jp/mark/20130208/S000CR1X.htm","四半期報告書")</f>
        <v>四半期報告書</v>
      </c>
      <c r="G4" s="15" t="str">
        <f>HYPERLINK("http://www.kabupro.jp/mark/20121109/S000C5LV.htm","四半期報告書")</f>
        <v>四半期報告書</v>
      </c>
      <c r="H4" s="15" t="str">
        <f>HYPERLINK("http://www.kabupro.jp/mark/20120810/S000BL82.htm","四半期報告書")</f>
        <v>四半期報告書</v>
      </c>
      <c r="I4" s="15" t="str">
        <f>HYPERLINK("http://www.kabupro.jp/mark/20130628/S000DJTL.htm","有価証券報告書")</f>
        <v>有価証券報告書</v>
      </c>
      <c r="J4" s="15" t="str">
        <f>HYPERLINK("http://www.kabupro.jp/mark/20120209/S000A69M.htm","四半期報告書")</f>
        <v>四半期報告書</v>
      </c>
      <c r="K4" s="15" t="str">
        <f>HYPERLINK("http://www.kabupro.jp/mark/20111109/S0009LRE.htm","四半期報告書")</f>
        <v>四半期報告書</v>
      </c>
      <c r="L4" s="15" t="str">
        <f>HYPERLINK("http://www.kabupro.jp/mark/20110811/S00091UW.htm","四半期報告書")</f>
        <v>四半期報告書</v>
      </c>
      <c r="M4" s="15" t="str">
        <f>HYPERLINK("http://www.kabupro.jp/mark/20120629/S000B1GF.htm","有価証券報告書")</f>
        <v>有価証券報告書</v>
      </c>
      <c r="N4" s="15" t="str">
        <f>HYPERLINK("http://www.kabupro.jp/mark/20110210/S0007O0G.htm","四半期報告書")</f>
        <v>四半期報告書</v>
      </c>
      <c r="O4" s="15" t="str">
        <f>HYPERLINK("http://www.kabupro.jp/mark/20101112/S00072BU.htm","四半期報告書")</f>
        <v>四半期報告書</v>
      </c>
      <c r="P4" s="15" t="str">
        <f>HYPERLINK("http://www.kabupro.jp/mark/20101111/S00073AF.htm","訂正四半期報告書")</f>
        <v>訂正四半期報告書</v>
      </c>
      <c r="Q4" s="15" t="str">
        <f>HYPERLINK("http://www.kabupro.jp/mark/20110628/S0008IOI.htm","有価証券報告書")</f>
        <v>有価証券報告書</v>
      </c>
      <c r="R4" s="15" t="str">
        <f>HYPERLINK("http://www.kabupro.jp/mark/20100212/S00053Q0.htm","四半期報告書")</f>
        <v>四半期報告書</v>
      </c>
      <c r="S4" s="15" t="str">
        <f>HYPERLINK("http://www.kabupro.jp/mark/20091113/S0004K18.htm","四半期報告書")</f>
        <v>四半期報告書</v>
      </c>
      <c r="T4" s="15" t="str">
        <f>HYPERLINK("http://www.kabupro.jp/mark/20090813/S0003YT7.htm","四半期報告書")</f>
        <v>四半期報告書</v>
      </c>
      <c r="U4" s="15" t="str">
        <f>HYPERLINK("http://www.kabupro.jp/mark/20100625/S0005YIN.htm","有価証券報告書")</f>
        <v>有価証券報告書</v>
      </c>
      <c r="V4" s="15" t="str">
        <f>HYPERLINK("http://www.kabupro.jp/mark/20090213/S0002IDE.htm","四半期報告書")</f>
        <v>四半期報告書</v>
      </c>
      <c r="W4" s="15" t="str">
        <f>HYPERLINK("http://www.kabupro.jp/mark/20081114/S0001QQ3.htm","四半期報告書")</f>
        <v>四半期報告書</v>
      </c>
      <c r="X4" s="15" t="str">
        <f>HYPERLINK("http://www.kabupro.jp/mark/20080814/S000176V.htm","四半期報告書")</f>
        <v>四半期報告書</v>
      </c>
      <c r="Y4" s="15" t="str">
        <f>HYPERLINK("http://www.kabupro.jp/mark/20090630/S0003JLF.htm","有価証券報告書")</f>
        <v>有価証券報告書</v>
      </c>
    </row>
    <row r="5" spans="1:25" ht="14.25" thickBot="1">
      <c r="A5" s="11" t="s">
        <v>27</v>
      </c>
      <c r="B5" s="1" t="s">
        <v>143</v>
      </c>
      <c r="C5" s="1" t="s">
        <v>146</v>
      </c>
      <c r="D5" s="1" t="s">
        <v>148</v>
      </c>
      <c r="E5" s="1" t="s">
        <v>143</v>
      </c>
      <c r="F5" s="1" t="s">
        <v>150</v>
      </c>
      <c r="G5" s="1" t="s">
        <v>152</v>
      </c>
      <c r="H5" s="1" t="s">
        <v>154</v>
      </c>
      <c r="I5" s="1" t="s">
        <v>33</v>
      </c>
      <c r="J5" s="1" t="s">
        <v>156</v>
      </c>
      <c r="K5" s="1" t="s">
        <v>158</v>
      </c>
      <c r="L5" s="1" t="s">
        <v>160</v>
      </c>
      <c r="M5" s="1" t="s">
        <v>37</v>
      </c>
      <c r="N5" s="1" t="s">
        <v>162</v>
      </c>
      <c r="O5" s="1" t="s">
        <v>164</v>
      </c>
      <c r="P5" s="1" t="s">
        <v>166</v>
      </c>
      <c r="Q5" s="1" t="s">
        <v>39</v>
      </c>
      <c r="R5" s="1" t="s">
        <v>168</v>
      </c>
      <c r="S5" s="1" t="s">
        <v>170</v>
      </c>
      <c r="T5" s="1" t="s">
        <v>172</v>
      </c>
      <c r="U5" s="1" t="s">
        <v>41</v>
      </c>
      <c r="V5" s="1" t="s">
        <v>173</v>
      </c>
      <c r="W5" s="1" t="s">
        <v>175</v>
      </c>
      <c r="X5" s="1" t="s">
        <v>177</v>
      </c>
      <c r="Y5" s="1" t="s">
        <v>43</v>
      </c>
    </row>
    <row r="6" spans="1:25" ht="15" thickBot="1" thickTop="1">
      <c r="A6" s="10" t="s">
        <v>28</v>
      </c>
      <c r="B6" s="18" t="s">
        <v>197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29</v>
      </c>
      <c r="B7" s="14" t="s">
        <v>144</v>
      </c>
      <c r="C7" s="14" t="s">
        <v>144</v>
      </c>
      <c r="D7" s="14" t="s">
        <v>144</v>
      </c>
      <c r="E7" s="16" t="s">
        <v>34</v>
      </c>
      <c r="F7" s="14" t="s">
        <v>144</v>
      </c>
      <c r="G7" s="14" t="s">
        <v>144</v>
      </c>
      <c r="H7" s="14" t="s">
        <v>144</v>
      </c>
      <c r="I7" s="16" t="s">
        <v>34</v>
      </c>
      <c r="J7" s="14" t="s">
        <v>144</v>
      </c>
      <c r="K7" s="14" t="s">
        <v>144</v>
      </c>
      <c r="L7" s="14" t="s">
        <v>144</v>
      </c>
      <c r="M7" s="16" t="s">
        <v>34</v>
      </c>
      <c r="N7" s="14" t="s">
        <v>144</v>
      </c>
      <c r="O7" s="14" t="s">
        <v>144</v>
      </c>
      <c r="P7" s="14" t="s">
        <v>144</v>
      </c>
      <c r="Q7" s="16" t="s">
        <v>34</v>
      </c>
      <c r="R7" s="14" t="s">
        <v>144</v>
      </c>
      <c r="S7" s="14" t="s">
        <v>144</v>
      </c>
      <c r="T7" s="14" t="s">
        <v>144</v>
      </c>
      <c r="U7" s="16" t="s">
        <v>34</v>
      </c>
      <c r="V7" s="14" t="s">
        <v>144</v>
      </c>
      <c r="W7" s="14" t="s">
        <v>144</v>
      </c>
      <c r="X7" s="14" t="s">
        <v>144</v>
      </c>
      <c r="Y7" s="16" t="s">
        <v>34</v>
      </c>
    </row>
    <row r="8" spans="1:25" ht="13.5">
      <c r="A8" s="13" t="s">
        <v>30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31</v>
      </c>
      <c r="B9" s="1" t="s">
        <v>145</v>
      </c>
      <c r="C9" s="1" t="s">
        <v>147</v>
      </c>
      <c r="D9" s="1" t="s">
        <v>149</v>
      </c>
      <c r="E9" s="17" t="s">
        <v>35</v>
      </c>
      <c r="F9" s="1" t="s">
        <v>151</v>
      </c>
      <c r="G9" s="1" t="s">
        <v>153</v>
      </c>
      <c r="H9" s="1" t="s">
        <v>155</v>
      </c>
      <c r="I9" s="17" t="s">
        <v>36</v>
      </c>
      <c r="J9" s="1" t="s">
        <v>157</v>
      </c>
      <c r="K9" s="1" t="s">
        <v>159</v>
      </c>
      <c r="L9" s="1" t="s">
        <v>161</v>
      </c>
      <c r="M9" s="17" t="s">
        <v>38</v>
      </c>
      <c r="N9" s="1" t="s">
        <v>163</v>
      </c>
      <c r="O9" s="1" t="s">
        <v>165</v>
      </c>
      <c r="P9" s="1" t="s">
        <v>167</v>
      </c>
      <c r="Q9" s="17" t="s">
        <v>40</v>
      </c>
      <c r="R9" s="1" t="s">
        <v>169</v>
      </c>
      <c r="S9" s="1" t="s">
        <v>171</v>
      </c>
      <c r="T9" s="1" t="s">
        <v>43</v>
      </c>
      <c r="U9" s="17" t="s">
        <v>42</v>
      </c>
      <c r="V9" s="1" t="s">
        <v>174</v>
      </c>
      <c r="W9" s="1" t="s">
        <v>176</v>
      </c>
      <c r="X9" s="1" t="s">
        <v>178</v>
      </c>
      <c r="Y9" s="17" t="s">
        <v>44</v>
      </c>
    </row>
    <row r="10" spans="1:25" ht="14.25" thickBot="1">
      <c r="A10" s="13" t="s">
        <v>32</v>
      </c>
      <c r="B10" s="1" t="s">
        <v>46</v>
      </c>
      <c r="C10" s="1" t="s">
        <v>46</v>
      </c>
      <c r="D10" s="1" t="s">
        <v>46</v>
      </c>
      <c r="E10" s="17" t="s">
        <v>46</v>
      </c>
      <c r="F10" s="1" t="s">
        <v>46</v>
      </c>
      <c r="G10" s="1" t="s">
        <v>46</v>
      </c>
      <c r="H10" s="1" t="s">
        <v>46</v>
      </c>
      <c r="I10" s="17" t="s">
        <v>46</v>
      </c>
      <c r="J10" s="1" t="s">
        <v>46</v>
      </c>
      <c r="K10" s="1" t="s">
        <v>46</v>
      </c>
      <c r="L10" s="1" t="s">
        <v>46</v>
      </c>
      <c r="M10" s="17" t="s">
        <v>46</v>
      </c>
      <c r="N10" s="1" t="s">
        <v>46</v>
      </c>
      <c r="O10" s="1" t="s">
        <v>46</v>
      </c>
      <c r="P10" s="1" t="s">
        <v>46</v>
      </c>
      <c r="Q10" s="17" t="s">
        <v>46</v>
      </c>
      <c r="R10" s="1" t="s">
        <v>46</v>
      </c>
      <c r="S10" s="1" t="s">
        <v>46</v>
      </c>
      <c r="T10" s="1" t="s">
        <v>46</v>
      </c>
      <c r="U10" s="17" t="s">
        <v>46</v>
      </c>
      <c r="V10" s="1" t="s">
        <v>46</v>
      </c>
      <c r="W10" s="1" t="s">
        <v>46</v>
      </c>
      <c r="X10" s="1" t="s">
        <v>46</v>
      </c>
      <c r="Y10" s="17" t="s">
        <v>46</v>
      </c>
    </row>
    <row r="11" spans="1:25" ht="14.25" thickTop="1">
      <c r="A11" s="9" t="s">
        <v>45</v>
      </c>
      <c r="B11" s="27">
        <v>1700142</v>
      </c>
      <c r="C11" s="27">
        <v>1345975</v>
      </c>
      <c r="D11" s="27">
        <v>1004991</v>
      </c>
      <c r="E11" s="21">
        <v>659597</v>
      </c>
      <c r="F11" s="27">
        <v>1007477</v>
      </c>
      <c r="G11" s="27">
        <v>680352</v>
      </c>
      <c r="H11" s="27">
        <v>633279</v>
      </c>
      <c r="I11" s="21">
        <v>510800</v>
      </c>
      <c r="J11" s="27">
        <v>610600</v>
      </c>
      <c r="K11" s="27">
        <v>210952</v>
      </c>
      <c r="L11" s="27">
        <v>312080</v>
      </c>
      <c r="M11" s="21">
        <v>237046</v>
      </c>
      <c r="N11" s="27">
        <v>412266</v>
      </c>
      <c r="O11" s="27">
        <v>74768</v>
      </c>
      <c r="P11" s="27">
        <v>81957</v>
      </c>
      <c r="Q11" s="21">
        <v>126315</v>
      </c>
      <c r="R11" s="27">
        <v>399902</v>
      </c>
      <c r="S11" s="27">
        <v>186621</v>
      </c>
      <c r="T11" s="27">
        <v>173023</v>
      </c>
      <c r="U11" s="21">
        <v>230759</v>
      </c>
      <c r="V11" s="27">
        <v>891077</v>
      </c>
      <c r="W11" s="27">
        <v>511210</v>
      </c>
      <c r="X11" s="27">
        <v>902597</v>
      </c>
      <c r="Y11" s="21">
        <v>1111554</v>
      </c>
    </row>
    <row r="12" spans="1:25" ht="13.5">
      <c r="A12" s="2" t="s">
        <v>179</v>
      </c>
      <c r="B12" s="28">
        <v>1095270</v>
      </c>
      <c r="C12" s="28">
        <v>991625</v>
      </c>
      <c r="D12" s="28"/>
      <c r="E12" s="22"/>
      <c r="F12" s="28"/>
      <c r="G12" s="28"/>
      <c r="H12" s="28"/>
      <c r="I12" s="22"/>
      <c r="J12" s="28"/>
      <c r="K12" s="28"/>
      <c r="L12" s="28"/>
      <c r="M12" s="22"/>
      <c r="N12" s="28"/>
      <c r="O12" s="28"/>
      <c r="P12" s="28"/>
      <c r="Q12" s="22"/>
      <c r="R12" s="28"/>
      <c r="S12" s="28"/>
      <c r="T12" s="28"/>
      <c r="U12" s="22"/>
      <c r="V12" s="28"/>
      <c r="W12" s="28"/>
      <c r="X12" s="28"/>
      <c r="Y12" s="22"/>
    </row>
    <row r="13" spans="1:25" ht="13.5">
      <c r="A13" s="2" t="s">
        <v>47</v>
      </c>
      <c r="B13" s="28"/>
      <c r="C13" s="28"/>
      <c r="D13" s="28">
        <v>567903</v>
      </c>
      <c r="E13" s="22">
        <v>634974</v>
      </c>
      <c r="F13" s="28">
        <v>650388</v>
      </c>
      <c r="G13" s="28">
        <v>598881</v>
      </c>
      <c r="H13" s="28">
        <v>580318</v>
      </c>
      <c r="I13" s="22">
        <v>616922</v>
      </c>
      <c r="J13" s="28">
        <v>637172</v>
      </c>
      <c r="K13" s="28">
        <v>557393</v>
      </c>
      <c r="L13" s="28">
        <v>536600</v>
      </c>
      <c r="M13" s="22">
        <v>570509</v>
      </c>
      <c r="N13" s="28">
        <v>625735</v>
      </c>
      <c r="O13" s="28">
        <v>587971</v>
      </c>
      <c r="P13" s="28">
        <v>628805</v>
      </c>
      <c r="Q13" s="22">
        <v>695196</v>
      </c>
      <c r="R13" s="28">
        <v>692651</v>
      </c>
      <c r="S13" s="28">
        <v>697879</v>
      </c>
      <c r="T13" s="28">
        <v>678758</v>
      </c>
      <c r="U13" s="22">
        <v>750527</v>
      </c>
      <c r="V13" s="28">
        <v>761712</v>
      </c>
      <c r="W13" s="28">
        <v>809068</v>
      </c>
      <c r="X13" s="28">
        <v>795906</v>
      </c>
      <c r="Y13" s="22">
        <v>919684</v>
      </c>
    </row>
    <row r="14" spans="1:25" ht="13.5">
      <c r="A14" s="2" t="s">
        <v>180</v>
      </c>
      <c r="B14" s="28">
        <v>357416</v>
      </c>
      <c r="C14" s="28">
        <v>368743</v>
      </c>
      <c r="D14" s="28"/>
      <c r="E14" s="22"/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8"/>
      <c r="Q14" s="22"/>
      <c r="R14" s="28"/>
      <c r="S14" s="28"/>
      <c r="T14" s="28"/>
      <c r="U14" s="22"/>
      <c r="V14" s="28"/>
      <c r="W14" s="28"/>
      <c r="X14" s="28"/>
      <c r="Y14" s="22"/>
    </row>
    <row r="15" spans="1:25" ht="13.5">
      <c r="A15" s="2" t="s">
        <v>48</v>
      </c>
      <c r="B15" s="28"/>
      <c r="C15" s="28"/>
      <c r="D15" s="28">
        <v>60373</v>
      </c>
      <c r="E15" s="22">
        <v>59079</v>
      </c>
      <c r="F15" s="28">
        <v>55928</v>
      </c>
      <c r="G15" s="28">
        <v>47677</v>
      </c>
      <c r="H15" s="28">
        <v>51775</v>
      </c>
      <c r="I15" s="22">
        <v>27363</v>
      </c>
      <c r="J15" s="28">
        <v>27849</v>
      </c>
      <c r="K15" s="28">
        <v>27549</v>
      </c>
      <c r="L15" s="28">
        <v>16705</v>
      </c>
      <c r="M15" s="22">
        <v>15014</v>
      </c>
      <c r="N15" s="28">
        <v>17970</v>
      </c>
      <c r="O15" s="28">
        <v>17327</v>
      </c>
      <c r="P15" s="28">
        <v>15664</v>
      </c>
      <c r="Q15" s="22">
        <v>14438</v>
      </c>
      <c r="R15" s="28">
        <v>38315</v>
      </c>
      <c r="S15" s="28">
        <v>49938</v>
      </c>
      <c r="T15" s="28">
        <v>48769</v>
      </c>
      <c r="U15" s="22">
        <v>47951</v>
      </c>
      <c r="V15" s="28">
        <v>63761</v>
      </c>
      <c r="W15" s="28">
        <v>48147</v>
      </c>
      <c r="X15" s="28">
        <v>46156</v>
      </c>
      <c r="Y15" s="22"/>
    </row>
    <row r="16" spans="1:25" ht="13.5">
      <c r="A16" s="2" t="s">
        <v>181</v>
      </c>
      <c r="B16" s="28">
        <v>12682</v>
      </c>
      <c r="C16" s="28">
        <v>15514</v>
      </c>
      <c r="D16" s="28"/>
      <c r="E16" s="22"/>
      <c r="F16" s="28"/>
      <c r="G16" s="28"/>
      <c r="H16" s="28"/>
      <c r="I16" s="22"/>
      <c r="J16" s="28"/>
      <c r="K16" s="28"/>
      <c r="L16" s="28"/>
      <c r="M16" s="22"/>
      <c r="N16" s="28"/>
      <c r="O16" s="28"/>
      <c r="P16" s="28"/>
      <c r="Q16" s="22"/>
      <c r="R16" s="28"/>
      <c r="S16" s="28"/>
      <c r="T16" s="28"/>
      <c r="U16" s="22"/>
      <c r="V16" s="28"/>
      <c r="W16" s="28"/>
      <c r="X16" s="28"/>
      <c r="Y16" s="22"/>
    </row>
    <row r="17" spans="1:25" ht="13.5">
      <c r="A17" s="2" t="s">
        <v>182</v>
      </c>
      <c r="B17" s="28">
        <v>34565</v>
      </c>
      <c r="C17" s="28">
        <v>19190</v>
      </c>
      <c r="D17" s="28"/>
      <c r="E17" s="22"/>
      <c r="F17" s="28"/>
      <c r="G17" s="28"/>
      <c r="H17" s="28"/>
      <c r="I17" s="22"/>
      <c r="J17" s="28"/>
      <c r="K17" s="28"/>
      <c r="L17" s="28"/>
      <c r="M17" s="22"/>
      <c r="N17" s="28"/>
      <c r="O17" s="28"/>
      <c r="P17" s="28"/>
      <c r="Q17" s="22"/>
      <c r="R17" s="28"/>
      <c r="S17" s="28"/>
      <c r="T17" s="28"/>
      <c r="U17" s="22"/>
      <c r="V17" s="28"/>
      <c r="W17" s="28"/>
      <c r="X17" s="28"/>
      <c r="Y17" s="22"/>
    </row>
    <row r="18" spans="1:25" ht="13.5">
      <c r="A18" s="2" t="s">
        <v>49</v>
      </c>
      <c r="B18" s="28"/>
      <c r="C18" s="28"/>
      <c r="D18" s="28">
        <v>5469</v>
      </c>
      <c r="E18" s="22">
        <v>12470</v>
      </c>
      <c r="F18" s="28">
        <v>11792</v>
      </c>
      <c r="G18" s="28">
        <v>6745</v>
      </c>
      <c r="H18" s="28">
        <v>6871</v>
      </c>
      <c r="I18" s="22">
        <v>6873</v>
      </c>
      <c r="J18" s="28">
        <v>7060</v>
      </c>
      <c r="K18" s="28">
        <v>8687</v>
      </c>
      <c r="L18" s="28">
        <v>9804</v>
      </c>
      <c r="M18" s="22">
        <v>8841</v>
      </c>
      <c r="N18" s="28">
        <v>9682</v>
      </c>
      <c r="O18" s="28">
        <v>6624</v>
      </c>
      <c r="P18" s="28">
        <v>6833</v>
      </c>
      <c r="Q18" s="22">
        <v>6068</v>
      </c>
      <c r="R18" s="28">
        <v>12616</v>
      </c>
      <c r="S18" s="28">
        <v>12504</v>
      </c>
      <c r="T18" s="28">
        <v>12255</v>
      </c>
      <c r="U18" s="22">
        <v>10368</v>
      </c>
      <c r="V18" s="28">
        <v>7540</v>
      </c>
      <c r="W18" s="28">
        <v>9897</v>
      </c>
      <c r="X18" s="28">
        <v>8385</v>
      </c>
      <c r="Y18" s="22"/>
    </row>
    <row r="19" spans="1:25" ht="13.5">
      <c r="A19" s="2" t="s">
        <v>53</v>
      </c>
      <c r="B19" s="28">
        <v>286791</v>
      </c>
      <c r="C19" s="28">
        <v>257865</v>
      </c>
      <c r="D19" s="28">
        <v>227233</v>
      </c>
      <c r="E19" s="22">
        <v>225429</v>
      </c>
      <c r="F19" s="28">
        <v>237759</v>
      </c>
      <c r="G19" s="28">
        <v>228518</v>
      </c>
      <c r="H19" s="28">
        <v>232592</v>
      </c>
      <c r="I19" s="22">
        <v>109662</v>
      </c>
      <c r="J19" s="28">
        <v>226026</v>
      </c>
      <c r="K19" s="28">
        <v>227116</v>
      </c>
      <c r="L19" s="28">
        <v>237514</v>
      </c>
      <c r="M19" s="22">
        <v>123492</v>
      </c>
      <c r="N19" s="28">
        <v>129085</v>
      </c>
      <c r="O19" s="28">
        <v>135991</v>
      </c>
      <c r="P19" s="28">
        <v>134639</v>
      </c>
      <c r="Q19" s="22">
        <v>132555</v>
      </c>
      <c r="R19" s="28">
        <v>181531</v>
      </c>
      <c r="S19" s="28">
        <v>295923</v>
      </c>
      <c r="T19" s="28">
        <v>259471</v>
      </c>
      <c r="U19" s="22">
        <v>494387</v>
      </c>
      <c r="V19" s="28">
        <v>421035</v>
      </c>
      <c r="W19" s="28">
        <v>357768</v>
      </c>
      <c r="X19" s="28">
        <v>340130</v>
      </c>
      <c r="Y19" s="22">
        <v>510102</v>
      </c>
    </row>
    <row r="20" spans="1:25" ht="13.5">
      <c r="A20" s="2" t="s">
        <v>65</v>
      </c>
      <c r="B20" s="28">
        <v>-14326</v>
      </c>
      <c r="C20" s="28">
        <v>-22096</v>
      </c>
      <c r="D20" s="28">
        <v>-27710</v>
      </c>
      <c r="E20" s="22">
        <v>-53231</v>
      </c>
      <c r="F20" s="28">
        <v>-23329</v>
      </c>
      <c r="G20" s="28">
        <v>-22902</v>
      </c>
      <c r="H20" s="28">
        <v>-26846</v>
      </c>
      <c r="I20" s="22">
        <v>-28361</v>
      </c>
      <c r="J20" s="28">
        <v>-28475</v>
      </c>
      <c r="K20" s="28">
        <v>-31351</v>
      </c>
      <c r="L20" s="28">
        <v>-30852</v>
      </c>
      <c r="M20" s="22">
        <v>-41947</v>
      </c>
      <c r="N20" s="28">
        <v>-44729</v>
      </c>
      <c r="O20" s="28">
        <v>-44364</v>
      </c>
      <c r="P20" s="28">
        <v>-41650</v>
      </c>
      <c r="Q20" s="22">
        <v>-46012</v>
      </c>
      <c r="R20" s="28">
        <v>-23490</v>
      </c>
      <c r="S20" s="28">
        <v>-21188</v>
      </c>
      <c r="T20" s="28">
        <v>-30418</v>
      </c>
      <c r="U20" s="22">
        <v>-42553</v>
      </c>
      <c r="V20" s="28">
        <v>-52471</v>
      </c>
      <c r="W20" s="28">
        <v>-57101</v>
      </c>
      <c r="X20" s="28">
        <v>-65368</v>
      </c>
      <c r="Y20" s="22">
        <v>-59478</v>
      </c>
    </row>
    <row r="21" spans="1:25" ht="13.5">
      <c r="A21" s="2" t="s">
        <v>54</v>
      </c>
      <c r="B21" s="28">
        <v>3472542</v>
      </c>
      <c r="C21" s="28">
        <v>2976818</v>
      </c>
      <c r="D21" s="28">
        <v>1838261</v>
      </c>
      <c r="E21" s="22">
        <v>1538320</v>
      </c>
      <c r="F21" s="28">
        <v>1940016</v>
      </c>
      <c r="G21" s="28">
        <v>1539273</v>
      </c>
      <c r="H21" s="28">
        <v>1477989</v>
      </c>
      <c r="I21" s="22">
        <v>1364481</v>
      </c>
      <c r="J21" s="28">
        <v>1480234</v>
      </c>
      <c r="K21" s="28">
        <v>1000348</v>
      </c>
      <c r="L21" s="28">
        <v>1081851</v>
      </c>
      <c r="M21" s="22">
        <v>1018778</v>
      </c>
      <c r="N21" s="28">
        <v>1258679</v>
      </c>
      <c r="O21" s="28">
        <v>886988</v>
      </c>
      <c r="P21" s="28">
        <v>934917</v>
      </c>
      <c r="Q21" s="22">
        <v>1037230</v>
      </c>
      <c r="R21" s="28">
        <v>1369496</v>
      </c>
      <c r="S21" s="28">
        <v>1289647</v>
      </c>
      <c r="T21" s="28">
        <v>1231447</v>
      </c>
      <c r="U21" s="22">
        <v>1581028</v>
      </c>
      <c r="V21" s="28">
        <v>2092656</v>
      </c>
      <c r="W21" s="28">
        <v>1678990</v>
      </c>
      <c r="X21" s="28">
        <v>2027808</v>
      </c>
      <c r="Y21" s="22">
        <v>2538236</v>
      </c>
    </row>
    <row r="22" spans="1:25" ht="13.5">
      <c r="A22" s="3" t="s">
        <v>183</v>
      </c>
      <c r="B22" s="28">
        <v>1397300</v>
      </c>
      <c r="C22" s="28">
        <v>1397300</v>
      </c>
      <c r="D22" s="28"/>
      <c r="E22" s="22"/>
      <c r="F22" s="28"/>
      <c r="G22" s="28"/>
      <c r="H22" s="28"/>
      <c r="I22" s="22"/>
      <c r="J22" s="28"/>
      <c r="K22" s="28"/>
      <c r="L22" s="28"/>
      <c r="M22" s="22"/>
      <c r="N22" s="28"/>
      <c r="O22" s="28"/>
      <c r="P22" s="28"/>
      <c r="Q22" s="22"/>
      <c r="R22" s="28"/>
      <c r="S22" s="28"/>
      <c r="T22" s="28"/>
      <c r="U22" s="22">
        <v>239138</v>
      </c>
      <c r="V22" s="28"/>
      <c r="W22" s="28"/>
      <c r="X22" s="28"/>
      <c r="Y22" s="22">
        <v>239138</v>
      </c>
    </row>
    <row r="23" spans="1:25" ht="13.5">
      <c r="A23" s="3" t="s">
        <v>184</v>
      </c>
      <c r="B23" s="28">
        <v>790036</v>
      </c>
      <c r="C23" s="28">
        <v>786789</v>
      </c>
      <c r="D23" s="28"/>
      <c r="E23" s="22">
        <v>254755</v>
      </c>
      <c r="F23" s="28"/>
      <c r="G23" s="28"/>
      <c r="H23" s="28"/>
      <c r="I23" s="22">
        <v>18474</v>
      </c>
      <c r="J23" s="28"/>
      <c r="K23" s="28">
        <v>110510</v>
      </c>
      <c r="L23" s="28">
        <v>120862</v>
      </c>
      <c r="M23" s="22">
        <v>23011</v>
      </c>
      <c r="N23" s="28">
        <v>134157</v>
      </c>
      <c r="O23" s="28">
        <v>144666</v>
      </c>
      <c r="P23" s="28">
        <v>91770</v>
      </c>
      <c r="Q23" s="22">
        <v>32943</v>
      </c>
      <c r="R23" s="28">
        <v>290447</v>
      </c>
      <c r="S23" s="28">
        <v>434978</v>
      </c>
      <c r="T23" s="28">
        <v>426179</v>
      </c>
      <c r="U23" s="22">
        <v>126031</v>
      </c>
      <c r="V23" s="28">
        <v>413924</v>
      </c>
      <c r="W23" s="28">
        <v>386024</v>
      </c>
      <c r="X23" s="28">
        <v>412638</v>
      </c>
      <c r="Y23" s="22">
        <v>108386</v>
      </c>
    </row>
    <row r="24" spans="1:25" ht="13.5">
      <c r="A24" s="3" t="s">
        <v>60</v>
      </c>
      <c r="B24" s="28">
        <v>2187336</v>
      </c>
      <c r="C24" s="28">
        <v>2184089</v>
      </c>
      <c r="D24" s="28">
        <v>256475</v>
      </c>
      <c r="E24" s="22">
        <v>254755</v>
      </c>
      <c r="F24" s="28">
        <v>280393</v>
      </c>
      <c r="G24" s="28">
        <v>292874</v>
      </c>
      <c r="H24" s="28">
        <v>314564</v>
      </c>
      <c r="I24" s="22">
        <v>334507</v>
      </c>
      <c r="J24" s="28">
        <v>365291</v>
      </c>
      <c r="K24" s="28">
        <v>374680</v>
      </c>
      <c r="L24" s="28">
        <v>393441</v>
      </c>
      <c r="M24" s="22">
        <v>400157</v>
      </c>
      <c r="N24" s="28">
        <v>435031</v>
      </c>
      <c r="O24" s="28">
        <v>469101</v>
      </c>
      <c r="P24" s="28">
        <v>429093</v>
      </c>
      <c r="Q24" s="22">
        <v>396194</v>
      </c>
      <c r="R24" s="28">
        <v>1062544</v>
      </c>
      <c r="S24" s="28">
        <v>1662510</v>
      </c>
      <c r="T24" s="28">
        <v>1709006</v>
      </c>
      <c r="U24" s="22">
        <v>1739559</v>
      </c>
      <c r="V24" s="28">
        <v>1779659</v>
      </c>
      <c r="W24" s="28">
        <v>1832513</v>
      </c>
      <c r="X24" s="28">
        <v>1753950</v>
      </c>
      <c r="Y24" s="22">
        <v>1691793</v>
      </c>
    </row>
    <row r="25" spans="1:25" ht="13.5">
      <c r="A25" s="3" t="s">
        <v>185</v>
      </c>
      <c r="B25" s="28">
        <v>1675568</v>
      </c>
      <c r="C25" s="28">
        <v>1692726</v>
      </c>
      <c r="D25" s="28">
        <v>249870</v>
      </c>
      <c r="E25" s="22">
        <v>254764</v>
      </c>
      <c r="F25" s="28">
        <v>269889</v>
      </c>
      <c r="G25" s="28">
        <v>276789</v>
      </c>
      <c r="H25" s="28">
        <v>291439</v>
      </c>
      <c r="I25" s="22">
        <v>306349</v>
      </c>
      <c r="J25" s="28">
        <v>273752</v>
      </c>
      <c r="K25" s="28">
        <v>282892</v>
      </c>
      <c r="L25" s="28">
        <v>277471</v>
      </c>
      <c r="M25" s="22">
        <v>288762</v>
      </c>
      <c r="N25" s="28">
        <v>300053</v>
      </c>
      <c r="O25" s="28">
        <v>311344</v>
      </c>
      <c r="P25" s="28">
        <v>322635</v>
      </c>
      <c r="Q25" s="22">
        <v>333926</v>
      </c>
      <c r="R25" s="28">
        <v>345216</v>
      </c>
      <c r="S25" s="28">
        <v>557662</v>
      </c>
      <c r="T25" s="28">
        <v>911699</v>
      </c>
      <c r="U25" s="22">
        <v>941730</v>
      </c>
      <c r="V25" s="28">
        <v>971762</v>
      </c>
      <c r="W25" s="28">
        <v>1001794</v>
      </c>
      <c r="X25" s="28">
        <v>1834621</v>
      </c>
      <c r="Y25" s="22">
        <v>1894158</v>
      </c>
    </row>
    <row r="26" spans="1:25" ht="13.5">
      <c r="A26" s="3" t="s">
        <v>53</v>
      </c>
      <c r="B26" s="28">
        <v>33016</v>
      </c>
      <c r="C26" s="28">
        <v>35575</v>
      </c>
      <c r="D26" s="28">
        <v>35776</v>
      </c>
      <c r="E26" s="22">
        <v>38356</v>
      </c>
      <c r="F26" s="28">
        <v>42263</v>
      </c>
      <c r="G26" s="28">
        <v>47184</v>
      </c>
      <c r="H26" s="28">
        <v>52021</v>
      </c>
      <c r="I26" s="22">
        <v>57120</v>
      </c>
      <c r="J26" s="28">
        <v>61402</v>
      </c>
      <c r="K26" s="28">
        <v>65834</v>
      </c>
      <c r="L26" s="28">
        <v>70207</v>
      </c>
      <c r="M26" s="22">
        <v>74657</v>
      </c>
      <c r="N26" s="28">
        <v>79266</v>
      </c>
      <c r="O26" s="28">
        <v>83703</v>
      </c>
      <c r="P26" s="28">
        <v>88532</v>
      </c>
      <c r="Q26" s="22">
        <v>93371</v>
      </c>
      <c r="R26" s="28">
        <v>99790</v>
      </c>
      <c r="S26" s="28">
        <v>125250</v>
      </c>
      <c r="T26" s="28">
        <v>132836</v>
      </c>
      <c r="U26" s="22">
        <v>140433</v>
      </c>
      <c r="V26" s="28">
        <v>141736</v>
      </c>
      <c r="W26" s="28">
        <v>145727</v>
      </c>
      <c r="X26" s="28">
        <v>152887</v>
      </c>
      <c r="Y26" s="22">
        <v>146520</v>
      </c>
    </row>
    <row r="27" spans="1:25" ht="13.5">
      <c r="A27" s="3" t="s">
        <v>62</v>
      </c>
      <c r="B27" s="28">
        <v>1708585</v>
      </c>
      <c r="C27" s="28">
        <v>1728301</v>
      </c>
      <c r="D27" s="28">
        <v>285647</v>
      </c>
      <c r="E27" s="22">
        <v>293121</v>
      </c>
      <c r="F27" s="28">
        <v>312152</v>
      </c>
      <c r="G27" s="28">
        <v>323973</v>
      </c>
      <c r="H27" s="28">
        <v>343460</v>
      </c>
      <c r="I27" s="22">
        <v>363470</v>
      </c>
      <c r="J27" s="28">
        <v>335155</v>
      </c>
      <c r="K27" s="28">
        <v>348726</v>
      </c>
      <c r="L27" s="28">
        <v>347679</v>
      </c>
      <c r="M27" s="22">
        <v>363419</v>
      </c>
      <c r="N27" s="28">
        <v>379320</v>
      </c>
      <c r="O27" s="28">
        <v>395047</v>
      </c>
      <c r="P27" s="28">
        <v>411167</v>
      </c>
      <c r="Q27" s="22">
        <v>427297</v>
      </c>
      <c r="R27" s="28">
        <v>445007</v>
      </c>
      <c r="S27" s="28">
        <v>682912</v>
      </c>
      <c r="T27" s="28">
        <v>1044535</v>
      </c>
      <c r="U27" s="22">
        <v>1082164</v>
      </c>
      <c r="V27" s="28">
        <v>1113498</v>
      </c>
      <c r="W27" s="28">
        <v>1147522</v>
      </c>
      <c r="X27" s="28">
        <v>1987509</v>
      </c>
      <c r="Y27" s="22">
        <v>2040679</v>
      </c>
    </row>
    <row r="28" spans="1:25" ht="13.5">
      <c r="A28" s="2" t="s">
        <v>66</v>
      </c>
      <c r="B28" s="28">
        <v>1034584</v>
      </c>
      <c r="C28" s="28">
        <v>1022866</v>
      </c>
      <c r="D28" s="28">
        <v>1048676</v>
      </c>
      <c r="E28" s="22">
        <v>1302751</v>
      </c>
      <c r="F28" s="28">
        <v>808934</v>
      </c>
      <c r="G28" s="28">
        <v>746678</v>
      </c>
      <c r="H28" s="28">
        <v>761799</v>
      </c>
      <c r="I28" s="22">
        <v>785775</v>
      </c>
      <c r="J28" s="28">
        <v>817164</v>
      </c>
      <c r="K28" s="28">
        <v>811267</v>
      </c>
      <c r="L28" s="28">
        <v>800295</v>
      </c>
      <c r="M28" s="22">
        <v>826404</v>
      </c>
      <c r="N28" s="28">
        <v>883770</v>
      </c>
      <c r="O28" s="28">
        <v>898531</v>
      </c>
      <c r="P28" s="28">
        <v>890406</v>
      </c>
      <c r="Q28" s="22">
        <v>915135</v>
      </c>
      <c r="R28" s="28">
        <v>1088145</v>
      </c>
      <c r="S28" s="28">
        <v>1435688</v>
      </c>
      <c r="T28" s="28">
        <v>1467942</v>
      </c>
      <c r="U28" s="22">
        <v>1498884</v>
      </c>
      <c r="V28" s="28">
        <v>1493979</v>
      </c>
      <c r="W28" s="28">
        <v>1542044</v>
      </c>
      <c r="X28" s="28">
        <v>1533886</v>
      </c>
      <c r="Y28" s="22">
        <v>1537821</v>
      </c>
    </row>
    <row r="29" spans="1:25" ht="13.5">
      <c r="A29" s="2" t="s">
        <v>67</v>
      </c>
      <c r="B29" s="28">
        <v>4930506</v>
      </c>
      <c r="C29" s="28">
        <v>4935256</v>
      </c>
      <c r="D29" s="28">
        <v>1590799</v>
      </c>
      <c r="E29" s="22">
        <v>1850627</v>
      </c>
      <c r="F29" s="28">
        <v>1401480</v>
      </c>
      <c r="G29" s="28">
        <v>1363525</v>
      </c>
      <c r="H29" s="28">
        <v>1419825</v>
      </c>
      <c r="I29" s="22">
        <v>1483754</v>
      </c>
      <c r="J29" s="28">
        <v>1517611</v>
      </c>
      <c r="K29" s="28">
        <v>1534674</v>
      </c>
      <c r="L29" s="28">
        <v>1541415</v>
      </c>
      <c r="M29" s="22">
        <v>1589981</v>
      </c>
      <c r="N29" s="28">
        <v>1698121</v>
      </c>
      <c r="O29" s="28">
        <v>1762681</v>
      </c>
      <c r="P29" s="28">
        <v>1730667</v>
      </c>
      <c r="Q29" s="22">
        <v>1738626</v>
      </c>
      <c r="R29" s="28">
        <v>2595697</v>
      </c>
      <c r="S29" s="28">
        <v>3781111</v>
      </c>
      <c r="T29" s="28">
        <v>4221484</v>
      </c>
      <c r="U29" s="22">
        <v>4320609</v>
      </c>
      <c r="V29" s="28">
        <v>4387138</v>
      </c>
      <c r="W29" s="28">
        <v>4522079</v>
      </c>
      <c r="X29" s="28">
        <v>5275345</v>
      </c>
      <c r="Y29" s="22">
        <v>5270294</v>
      </c>
    </row>
    <row r="30" spans="1:25" ht="14.25" thickBot="1">
      <c r="A30" s="5" t="s">
        <v>68</v>
      </c>
      <c r="B30" s="29">
        <v>8403048</v>
      </c>
      <c r="C30" s="29">
        <v>7912075</v>
      </c>
      <c r="D30" s="29">
        <v>3429060</v>
      </c>
      <c r="E30" s="23">
        <v>3388948</v>
      </c>
      <c r="F30" s="29">
        <v>3341497</v>
      </c>
      <c r="G30" s="29">
        <v>2902799</v>
      </c>
      <c r="H30" s="29">
        <v>2897815</v>
      </c>
      <c r="I30" s="23">
        <v>2848235</v>
      </c>
      <c r="J30" s="29">
        <v>2997845</v>
      </c>
      <c r="K30" s="29">
        <v>2535023</v>
      </c>
      <c r="L30" s="29">
        <v>2623267</v>
      </c>
      <c r="M30" s="23">
        <v>2608760</v>
      </c>
      <c r="N30" s="29">
        <v>2956800</v>
      </c>
      <c r="O30" s="29">
        <v>2649669</v>
      </c>
      <c r="P30" s="29">
        <v>2665585</v>
      </c>
      <c r="Q30" s="23">
        <v>2775857</v>
      </c>
      <c r="R30" s="29">
        <v>3965193</v>
      </c>
      <c r="S30" s="29">
        <v>5070758</v>
      </c>
      <c r="T30" s="29">
        <v>5452932</v>
      </c>
      <c r="U30" s="23">
        <v>5901637</v>
      </c>
      <c r="V30" s="29">
        <v>6479794</v>
      </c>
      <c r="W30" s="29">
        <v>6201069</v>
      </c>
      <c r="X30" s="29">
        <v>7303153</v>
      </c>
      <c r="Y30" s="23">
        <v>7808531</v>
      </c>
    </row>
    <row r="31" spans="1:25" ht="14.25" thickTop="1">
      <c r="A31" s="2" t="s">
        <v>186</v>
      </c>
      <c r="B31" s="28">
        <v>742664</v>
      </c>
      <c r="C31" s="28">
        <v>513391</v>
      </c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2" t="s">
        <v>69</v>
      </c>
      <c r="B32" s="28"/>
      <c r="C32" s="28"/>
      <c r="D32" s="28">
        <v>432003</v>
      </c>
      <c r="E32" s="22">
        <v>391862</v>
      </c>
      <c r="F32" s="28">
        <v>478257</v>
      </c>
      <c r="G32" s="28">
        <v>369853</v>
      </c>
      <c r="H32" s="28">
        <v>426383</v>
      </c>
      <c r="I32" s="22">
        <v>393799</v>
      </c>
      <c r="J32" s="28">
        <v>569790</v>
      </c>
      <c r="K32" s="28">
        <v>377522</v>
      </c>
      <c r="L32" s="28">
        <v>356642</v>
      </c>
      <c r="M32" s="22">
        <v>348244</v>
      </c>
      <c r="N32" s="28">
        <v>559370</v>
      </c>
      <c r="O32" s="28">
        <v>367525</v>
      </c>
      <c r="P32" s="28">
        <v>349657</v>
      </c>
      <c r="Q32" s="22">
        <v>391529</v>
      </c>
      <c r="R32" s="28">
        <v>656645</v>
      </c>
      <c r="S32" s="28">
        <v>512356</v>
      </c>
      <c r="T32" s="28">
        <v>500706</v>
      </c>
      <c r="U32" s="22">
        <v>506890</v>
      </c>
      <c r="V32" s="28">
        <v>780742</v>
      </c>
      <c r="W32" s="28">
        <v>651819</v>
      </c>
      <c r="X32" s="28">
        <v>582057</v>
      </c>
      <c r="Y32" s="22">
        <v>606680</v>
      </c>
    </row>
    <row r="33" spans="1:25" ht="13.5">
      <c r="A33" s="2" t="s">
        <v>70</v>
      </c>
      <c r="B33" s="28">
        <v>2220930</v>
      </c>
      <c r="C33" s="28">
        <v>2370810</v>
      </c>
      <c r="D33" s="28">
        <v>447400</v>
      </c>
      <c r="E33" s="22">
        <v>394130</v>
      </c>
      <c r="F33" s="28">
        <v>207630</v>
      </c>
      <c r="G33" s="28">
        <v>169910</v>
      </c>
      <c r="H33" s="28">
        <v>103730</v>
      </c>
      <c r="I33" s="22">
        <v>153950</v>
      </c>
      <c r="J33" s="28">
        <v>145830</v>
      </c>
      <c r="K33" s="28">
        <v>49600</v>
      </c>
      <c r="L33" s="28">
        <v>130000</v>
      </c>
      <c r="M33" s="22">
        <v>60000</v>
      </c>
      <c r="N33" s="28">
        <v>90000</v>
      </c>
      <c r="O33" s="28">
        <v>95000</v>
      </c>
      <c r="P33" s="28">
        <v>130000</v>
      </c>
      <c r="Q33" s="22">
        <v>165000</v>
      </c>
      <c r="R33" s="28">
        <v>175000</v>
      </c>
      <c r="S33" s="28">
        <v>390000</v>
      </c>
      <c r="T33" s="28">
        <v>325000</v>
      </c>
      <c r="U33" s="22">
        <v>350000</v>
      </c>
      <c r="V33" s="28">
        <v>528000</v>
      </c>
      <c r="W33" s="28">
        <v>339000</v>
      </c>
      <c r="X33" s="28">
        <v>397000</v>
      </c>
      <c r="Y33" s="22">
        <v>550200</v>
      </c>
    </row>
    <row r="34" spans="1:25" ht="13.5">
      <c r="A34" s="2" t="s">
        <v>76</v>
      </c>
      <c r="B34" s="28">
        <v>19267</v>
      </c>
      <c r="C34" s="28">
        <v>61090</v>
      </c>
      <c r="D34" s="28">
        <v>11295</v>
      </c>
      <c r="E34" s="22">
        <v>57308</v>
      </c>
      <c r="F34" s="28">
        <v>36958</v>
      </c>
      <c r="G34" s="28">
        <v>26814</v>
      </c>
      <c r="H34" s="28">
        <v>13725</v>
      </c>
      <c r="I34" s="22">
        <v>26598</v>
      </c>
      <c r="J34" s="28">
        <v>15612</v>
      </c>
      <c r="K34" s="28">
        <v>14890</v>
      </c>
      <c r="L34" s="28">
        <v>8690</v>
      </c>
      <c r="M34" s="22">
        <v>11704</v>
      </c>
      <c r="N34" s="28">
        <v>7135</v>
      </c>
      <c r="O34" s="28">
        <v>12744</v>
      </c>
      <c r="P34" s="28">
        <v>6869</v>
      </c>
      <c r="Q34" s="22">
        <v>25508</v>
      </c>
      <c r="R34" s="28">
        <v>19792</v>
      </c>
      <c r="S34" s="28">
        <v>24779</v>
      </c>
      <c r="T34" s="28">
        <v>15395</v>
      </c>
      <c r="U34" s="22">
        <v>37198</v>
      </c>
      <c r="V34" s="28">
        <v>19944</v>
      </c>
      <c r="W34" s="28">
        <v>29879</v>
      </c>
      <c r="X34" s="28">
        <v>17141</v>
      </c>
      <c r="Y34" s="22">
        <v>42966</v>
      </c>
    </row>
    <row r="35" spans="1:25" ht="13.5">
      <c r="A35" s="2" t="s">
        <v>187</v>
      </c>
      <c r="B35" s="28">
        <v>17667</v>
      </c>
      <c r="C35" s="28">
        <v>32027</v>
      </c>
      <c r="D35" s="28"/>
      <c r="E35" s="22"/>
      <c r="F35" s="28"/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/>
      <c r="R35" s="28"/>
      <c r="S35" s="28">
        <v>6720</v>
      </c>
      <c r="T35" s="28">
        <v>12960</v>
      </c>
      <c r="U35" s="22">
        <v>6561</v>
      </c>
      <c r="V35" s="28">
        <v>14094</v>
      </c>
      <c r="W35" s="28">
        <v>7920</v>
      </c>
      <c r="X35" s="28">
        <v>28680</v>
      </c>
      <c r="Y35" s="22">
        <v>15180</v>
      </c>
    </row>
    <row r="36" spans="1:25" ht="13.5">
      <c r="A36" s="2" t="s">
        <v>188</v>
      </c>
      <c r="B36" s="28">
        <v>2860</v>
      </c>
      <c r="C36" s="28">
        <v>2860</v>
      </c>
      <c r="D36" s="28">
        <v>13858</v>
      </c>
      <c r="E36" s="22"/>
      <c r="F36" s="28"/>
      <c r="G36" s="28">
        <v>18550</v>
      </c>
      <c r="H36" s="28"/>
      <c r="I36" s="22"/>
      <c r="J36" s="28">
        <v>18107</v>
      </c>
      <c r="K36" s="28">
        <v>18107</v>
      </c>
      <c r="L36" s="28"/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2" t="s">
        <v>53</v>
      </c>
      <c r="B37" s="28">
        <v>1319855</v>
      </c>
      <c r="C37" s="28">
        <v>1041292</v>
      </c>
      <c r="D37" s="28">
        <v>395575</v>
      </c>
      <c r="E37" s="22">
        <v>456599</v>
      </c>
      <c r="F37" s="28">
        <v>557417</v>
      </c>
      <c r="G37" s="28">
        <v>451893</v>
      </c>
      <c r="H37" s="28">
        <v>566909</v>
      </c>
      <c r="I37" s="22">
        <v>143240</v>
      </c>
      <c r="J37" s="28">
        <v>661872</v>
      </c>
      <c r="K37" s="28">
        <v>554081</v>
      </c>
      <c r="L37" s="28">
        <v>550217</v>
      </c>
      <c r="M37" s="22">
        <v>125411</v>
      </c>
      <c r="N37" s="28">
        <v>602415</v>
      </c>
      <c r="O37" s="28">
        <v>522820</v>
      </c>
      <c r="P37" s="28">
        <v>528598</v>
      </c>
      <c r="Q37" s="22">
        <v>179861</v>
      </c>
      <c r="R37" s="28">
        <v>781816</v>
      </c>
      <c r="S37" s="28">
        <v>1036671</v>
      </c>
      <c r="T37" s="28">
        <v>1030811</v>
      </c>
      <c r="U37" s="22">
        <v>317755</v>
      </c>
      <c r="V37" s="28">
        <v>1189287</v>
      </c>
      <c r="W37" s="28">
        <v>1040545</v>
      </c>
      <c r="X37" s="28">
        <v>1106131</v>
      </c>
      <c r="Y37" s="22">
        <v>356491</v>
      </c>
    </row>
    <row r="38" spans="1:25" ht="13.5">
      <c r="A38" s="2" t="s">
        <v>79</v>
      </c>
      <c r="B38" s="28">
        <v>4323244</v>
      </c>
      <c r="C38" s="28">
        <v>4021472</v>
      </c>
      <c r="D38" s="28">
        <v>1300132</v>
      </c>
      <c r="E38" s="22">
        <v>1299900</v>
      </c>
      <c r="F38" s="28">
        <v>1280263</v>
      </c>
      <c r="G38" s="28">
        <v>1037022</v>
      </c>
      <c r="H38" s="28">
        <v>1110747</v>
      </c>
      <c r="I38" s="22">
        <v>1169687</v>
      </c>
      <c r="J38" s="28">
        <v>1419871</v>
      </c>
      <c r="K38" s="28">
        <v>1022817</v>
      </c>
      <c r="L38" s="28">
        <v>1045550</v>
      </c>
      <c r="M38" s="22">
        <v>1009012</v>
      </c>
      <c r="N38" s="28">
        <v>1346521</v>
      </c>
      <c r="O38" s="28">
        <v>1061290</v>
      </c>
      <c r="P38" s="28">
        <v>1094324</v>
      </c>
      <c r="Q38" s="22">
        <v>1269342</v>
      </c>
      <c r="R38" s="28">
        <v>2070454</v>
      </c>
      <c r="S38" s="28">
        <v>2553791</v>
      </c>
      <c r="T38" s="28">
        <v>2396296</v>
      </c>
      <c r="U38" s="22">
        <v>2658052</v>
      </c>
      <c r="V38" s="28">
        <v>3213413</v>
      </c>
      <c r="W38" s="28">
        <v>2801178</v>
      </c>
      <c r="X38" s="28">
        <v>2943634</v>
      </c>
      <c r="Y38" s="22">
        <v>3185887</v>
      </c>
    </row>
    <row r="39" spans="1:25" ht="13.5">
      <c r="A39" s="2" t="s">
        <v>189</v>
      </c>
      <c r="B39" s="28">
        <v>145000</v>
      </c>
      <c r="C39" s="28">
        <v>160000</v>
      </c>
      <c r="D39" s="28">
        <v>55000</v>
      </c>
      <c r="E39" s="22">
        <v>70000</v>
      </c>
      <c r="F39" s="28">
        <v>70000</v>
      </c>
      <c r="G39" s="28"/>
      <c r="H39" s="28"/>
      <c r="I39" s="22"/>
      <c r="J39" s="28">
        <v>40000</v>
      </c>
      <c r="K39" s="28">
        <v>58000</v>
      </c>
      <c r="L39" s="28">
        <v>98000</v>
      </c>
      <c r="M39" s="22">
        <v>116000</v>
      </c>
      <c r="N39" s="28">
        <v>156000</v>
      </c>
      <c r="O39" s="28">
        <v>174000</v>
      </c>
      <c r="P39" s="28">
        <v>214000</v>
      </c>
      <c r="Q39" s="22">
        <v>232000</v>
      </c>
      <c r="R39" s="28">
        <v>272000</v>
      </c>
      <c r="S39" s="28">
        <v>366500</v>
      </c>
      <c r="T39" s="28">
        <v>417000</v>
      </c>
      <c r="U39" s="22">
        <v>485000</v>
      </c>
      <c r="V39" s="28">
        <v>535500</v>
      </c>
      <c r="W39" s="28">
        <v>603500</v>
      </c>
      <c r="X39" s="28">
        <v>654000</v>
      </c>
      <c r="Y39" s="22">
        <v>722000</v>
      </c>
    </row>
    <row r="40" spans="1:25" ht="13.5">
      <c r="A40" s="2" t="s">
        <v>190</v>
      </c>
      <c r="B40" s="28">
        <v>1198637</v>
      </c>
      <c r="C40" s="28">
        <v>1059191</v>
      </c>
      <c r="D40" s="28"/>
      <c r="E40" s="22"/>
      <c r="F40" s="28"/>
      <c r="G40" s="28"/>
      <c r="H40" s="28"/>
      <c r="I40" s="22"/>
      <c r="J40" s="28"/>
      <c r="K40" s="28">
        <v>10000</v>
      </c>
      <c r="L40" s="28">
        <v>27500</v>
      </c>
      <c r="M40" s="22">
        <v>47500</v>
      </c>
      <c r="N40" s="28">
        <v>67500</v>
      </c>
      <c r="O40" s="28">
        <v>60000</v>
      </c>
      <c r="P40" s="28">
        <v>72500</v>
      </c>
      <c r="Q40" s="22">
        <v>85000</v>
      </c>
      <c r="R40" s="28">
        <v>860500</v>
      </c>
      <c r="S40" s="28">
        <v>1257762</v>
      </c>
      <c r="T40" s="28">
        <v>1348668</v>
      </c>
      <c r="U40" s="22">
        <v>1410374</v>
      </c>
      <c r="V40" s="28">
        <v>1584880</v>
      </c>
      <c r="W40" s="28">
        <v>1652026</v>
      </c>
      <c r="X40" s="28">
        <v>1816042</v>
      </c>
      <c r="Y40" s="22">
        <v>1899723</v>
      </c>
    </row>
    <row r="41" spans="1:25" ht="13.5">
      <c r="A41" s="2" t="s">
        <v>191</v>
      </c>
      <c r="B41" s="28">
        <v>91295</v>
      </c>
      <c r="C41" s="28">
        <v>90701</v>
      </c>
      <c r="D41" s="28"/>
      <c r="E41" s="22"/>
      <c r="F41" s="28"/>
      <c r="G41" s="28"/>
      <c r="H41" s="28"/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>
        <v>16228</v>
      </c>
      <c r="T41" s="28">
        <v>15015</v>
      </c>
      <c r="U41" s="22">
        <v>15179</v>
      </c>
      <c r="V41" s="28">
        <v>13053</v>
      </c>
      <c r="W41" s="28">
        <v>13645</v>
      </c>
      <c r="X41" s="28">
        <v>13870</v>
      </c>
      <c r="Y41" s="22">
        <v>14494</v>
      </c>
    </row>
    <row r="42" spans="1:25" ht="13.5">
      <c r="A42" s="2" t="s">
        <v>192</v>
      </c>
      <c r="B42" s="28">
        <v>50444</v>
      </c>
      <c r="C42" s="28">
        <v>49992</v>
      </c>
      <c r="D42" s="28"/>
      <c r="E42" s="22"/>
      <c r="F42" s="28"/>
      <c r="G42" s="28"/>
      <c r="H42" s="28"/>
      <c r="I42" s="22"/>
      <c r="J42" s="28"/>
      <c r="K42" s="28"/>
      <c r="L42" s="28"/>
      <c r="M42" s="22"/>
      <c r="N42" s="28"/>
      <c r="O42" s="28"/>
      <c r="P42" s="28"/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3.5">
      <c r="A43" s="2" t="s">
        <v>193</v>
      </c>
      <c r="B43" s="28">
        <v>100683</v>
      </c>
      <c r="C43" s="28">
        <v>87307</v>
      </c>
      <c r="D43" s="28">
        <v>83527</v>
      </c>
      <c r="E43" s="22">
        <v>79811</v>
      </c>
      <c r="F43" s="28">
        <v>81117</v>
      </c>
      <c r="G43" s="28">
        <v>79871</v>
      </c>
      <c r="H43" s="28">
        <v>81608</v>
      </c>
      <c r="I43" s="22">
        <v>81204</v>
      </c>
      <c r="J43" s="28">
        <v>83340</v>
      </c>
      <c r="K43" s="28">
        <v>81115</v>
      </c>
      <c r="L43" s="28">
        <v>80145</v>
      </c>
      <c r="M43" s="22">
        <v>78740</v>
      </c>
      <c r="N43" s="28">
        <v>78353</v>
      </c>
      <c r="O43" s="28">
        <v>80154</v>
      </c>
      <c r="P43" s="28">
        <v>78124</v>
      </c>
      <c r="Q43" s="22"/>
      <c r="R43" s="28"/>
      <c r="S43" s="28"/>
      <c r="T43" s="28"/>
      <c r="U43" s="22"/>
      <c r="V43" s="28"/>
      <c r="W43" s="28"/>
      <c r="X43" s="28"/>
      <c r="Y43" s="22"/>
    </row>
    <row r="44" spans="1:25" ht="13.5">
      <c r="A44" s="2" t="s">
        <v>53</v>
      </c>
      <c r="B44" s="28">
        <v>840369</v>
      </c>
      <c r="C44" s="28">
        <v>842509</v>
      </c>
      <c r="D44" s="28">
        <v>69921</v>
      </c>
      <c r="E44" s="22">
        <v>527351</v>
      </c>
      <c r="F44" s="28">
        <v>86179</v>
      </c>
      <c r="G44" s="28">
        <v>95545</v>
      </c>
      <c r="H44" s="28">
        <v>107068</v>
      </c>
      <c r="I44" s="22">
        <v>45974</v>
      </c>
      <c r="J44" s="28">
        <v>133219</v>
      </c>
      <c r="K44" s="28">
        <v>144463</v>
      </c>
      <c r="L44" s="28">
        <v>155540</v>
      </c>
      <c r="M44" s="22">
        <v>54303</v>
      </c>
      <c r="N44" s="28">
        <v>162476</v>
      </c>
      <c r="O44" s="28">
        <v>174563</v>
      </c>
      <c r="P44" s="28">
        <v>136803</v>
      </c>
      <c r="Q44" s="22">
        <v>78874</v>
      </c>
      <c r="R44" s="28">
        <v>147613</v>
      </c>
      <c r="S44" s="28">
        <v>263839</v>
      </c>
      <c r="T44" s="28">
        <v>238389</v>
      </c>
      <c r="U44" s="22">
        <v>215031</v>
      </c>
      <c r="V44" s="28">
        <v>872888</v>
      </c>
      <c r="W44" s="28">
        <v>847853</v>
      </c>
      <c r="X44" s="28">
        <v>802809</v>
      </c>
      <c r="Y44" s="22">
        <v>236573</v>
      </c>
    </row>
    <row r="45" spans="1:25" ht="13.5">
      <c r="A45" s="2" t="s">
        <v>80</v>
      </c>
      <c r="B45" s="28">
        <v>2426428</v>
      </c>
      <c r="C45" s="28">
        <v>2289702</v>
      </c>
      <c r="D45" s="28">
        <v>640237</v>
      </c>
      <c r="E45" s="22">
        <v>677163</v>
      </c>
      <c r="F45" s="28">
        <v>675338</v>
      </c>
      <c r="G45" s="28">
        <v>619108</v>
      </c>
      <c r="H45" s="28">
        <v>639817</v>
      </c>
      <c r="I45" s="22">
        <v>660648</v>
      </c>
      <c r="J45" s="28">
        <v>700572</v>
      </c>
      <c r="K45" s="28">
        <v>765712</v>
      </c>
      <c r="L45" s="28">
        <v>845208</v>
      </c>
      <c r="M45" s="22">
        <v>907774</v>
      </c>
      <c r="N45" s="28">
        <v>995410</v>
      </c>
      <c r="O45" s="28">
        <v>1074631</v>
      </c>
      <c r="P45" s="28">
        <v>1102348</v>
      </c>
      <c r="Q45" s="22">
        <v>1047126</v>
      </c>
      <c r="R45" s="28">
        <v>1839740</v>
      </c>
      <c r="S45" s="28">
        <v>2491892</v>
      </c>
      <c r="T45" s="28">
        <v>2607258</v>
      </c>
      <c r="U45" s="22">
        <v>2788391</v>
      </c>
      <c r="V45" s="28">
        <v>3006322</v>
      </c>
      <c r="W45" s="28">
        <v>3117024</v>
      </c>
      <c r="X45" s="28">
        <v>3286721</v>
      </c>
      <c r="Y45" s="22">
        <v>3459253</v>
      </c>
    </row>
    <row r="46" spans="1:25" ht="14.25" thickBot="1">
      <c r="A46" s="5" t="s">
        <v>81</v>
      </c>
      <c r="B46" s="29">
        <v>6749673</v>
      </c>
      <c r="C46" s="29">
        <v>6311174</v>
      </c>
      <c r="D46" s="29">
        <v>1940370</v>
      </c>
      <c r="E46" s="23">
        <v>1977063</v>
      </c>
      <c r="F46" s="29">
        <v>1955602</v>
      </c>
      <c r="G46" s="29">
        <v>1656130</v>
      </c>
      <c r="H46" s="29">
        <v>1750565</v>
      </c>
      <c r="I46" s="23">
        <v>1830335</v>
      </c>
      <c r="J46" s="29">
        <v>2120443</v>
      </c>
      <c r="K46" s="29">
        <v>1788530</v>
      </c>
      <c r="L46" s="29">
        <v>1890758</v>
      </c>
      <c r="M46" s="23">
        <v>1916787</v>
      </c>
      <c r="N46" s="29">
        <v>2341931</v>
      </c>
      <c r="O46" s="29">
        <v>2135922</v>
      </c>
      <c r="P46" s="29">
        <v>2196673</v>
      </c>
      <c r="Q46" s="23">
        <v>2316469</v>
      </c>
      <c r="R46" s="29">
        <v>3910195</v>
      </c>
      <c r="S46" s="29">
        <v>5045684</v>
      </c>
      <c r="T46" s="29">
        <v>5003555</v>
      </c>
      <c r="U46" s="23">
        <v>5446444</v>
      </c>
      <c r="V46" s="29">
        <v>6219736</v>
      </c>
      <c r="W46" s="29">
        <v>5918203</v>
      </c>
      <c r="X46" s="29">
        <v>6230355</v>
      </c>
      <c r="Y46" s="23">
        <v>6645141</v>
      </c>
    </row>
    <row r="47" spans="1:25" ht="14.25" thickTop="1">
      <c r="A47" s="2" t="s">
        <v>82</v>
      </c>
      <c r="B47" s="28">
        <v>704091</v>
      </c>
      <c r="C47" s="28">
        <v>704091</v>
      </c>
      <c r="D47" s="28">
        <v>704091</v>
      </c>
      <c r="E47" s="22">
        <v>700888</v>
      </c>
      <c r="F47" s="28">
        <v>700888</v>
      </c>
      <c r="G47" s="28">
        <v>700888</v>
      </c>
      <c r="H47" s="28">
        <v>669661</v>
      </c>
      <c r="I47" s="22">
        <v>644821</v>
      </c>
      <c r="J47" s="28">
        <v>615723</v>
      </c>
      <c r="K47" s="28">
        <v>615723</v>
      </c>
      <c r="L47" s="28">
        <v>612174</v>
      </c>
      <c r="M47" s="22">
        <v>612174</v>
      </c>
      <c r="N47" s="28">
        <v>580237</v>
      </c>
      <c r="O47" s="28">
        <v>576688</v>
      </c>
      <c r="P47" s="28">
        <v>576688</v>
      </c>
      <c r="Q47" s="22">
        <v>576688</v>
      </c>
      <c r="R47" s="28">
        <v>576688</v>
      </c>
      <c r="S47" s="28">
        <v>576688</v>
      </c>
      <c r="T47" s="28">
        <v>576688</v>
      </c>
      <c r="U47" s="22">
        <v>576688</v>
      </c>
      <c r="V47" s="28">
        <v>499536</v>
      </c>
      <c r="W47" s="28">
        <v>499536</v>
      </c>
      <c r="X47" s="28">
        <v>499536</v>
      </c>
      <c r="Y47" s="22">
        <v>499536</v>
      </c>
    </row>
    <row r="48" spans="1:25" ht="13.5">
      <c r="A48" s="2" t="s">
        <v>85</v>
      </c>
      <c r="B48" s="28">
        <v>662388</v>
      </c>
      <c r="C48" s="28">
        <v>662388</v>
      </c>
      <c r="D48" s="28">
        <v>662388</v>
      </c>
      <c r="E48" s="22">
        <v>659185</v>
      </c>
      <c r="F48" s="28">
        <v>659185</v>
      </c>
      <c r="G48" s="28">
        <v>659185</v>
      </c>
      <c r="H48" s="28">
        <v>627958</v>
      </c>
      <c r="I48" s="22">
        <v>603118</v>
      </c>
      <c r="J48" s="28">
        <v>574020</v>
      </c>
      <c r="K48" s="28">
        <v>574020</v>
      </c>
      <c r="L48" s="28">
        <v>570471</v>
      </c>
      <c r="M48" s="22">
        <v>570471</v>
      </c>
      <c r="N48" s="28">
        <v>538534</v>
      </c>
      <c r="O48" s="28">
        <v>534986</v>
      </c>
      <c r="P48" s="28">
        <v>534986</v>
      </c>
      <c r="Q48" s="22">
        <v>534986</v>
      </c>
      <c r="R48" s="28">
        <v>534986</v>
      </c>
      <c r="S48" s="28">
        <v>534986</v>
      </c>
      <c r="T48" s="28">
        <v>534986</v>
      </c>
      <c r="U48" s="22">
        <v>534986</v>
      </c>
      <c r="V48" s="28">
        <v>457833</v>
      </c>
      <c r="W48" s="28">
        <v>457833</v>
      </c>
      <c r="X48" s="28">
        <v>457833</v>
      </c>
      <c r="Y48" s="22">
        <v>457833</v>
      </c>
    </row>
    <row r="49" spans="1:25" ht="13.5">
      <c r="A49" s="2" t="s">
        <v>87</v>
      </c>
      <c r="B49" s="28">
        <v>169218</v>
      </c>
      <c r="C49" s="28">
        <v>119450</v>
      </c>
      <c r="D49" s="28">
        <v>89739</v>
      </c>
      <c r="E49" s="22">
        <v>14183</v>
      </c>
      <c r="F49" s="28">
        <v>-16457</v>
      </c>
      <c r="G49" s="28">
        <v>-156294</v>
      </c>
      <c r="H49" s="28">
        <v>-191853</v>
      </c>
      <c r="I49" s="22">
        <v>-266148</v>
      </c>
      <c r="J49" s="28">
        <v>-347764</v>
      </c>
      <c r="K49" s="28">
        <v>-472312</v>
      </c>
      <c r="L49" s="28">
        <v>-472901</v>
      </c>
      <c r="M49" s="22">
        <v>-507222</v>
      </c>
      <c r="N49" s="28">
        <v>-514382</v>
      </c>
      <c r="O49" s="28">
        <v>-601954</v>
      </c>
      <c r="P49" s="28">
        <v>-641230</v>
      </c>
      <c r="Q49" s="22">
        <v>-650805</v>
      </c>
      <c r="R49" s="28">
        <v>-1055014</v>
      </c>
      <c r="S49" s="28">
        <v>-1087030</v>
      </c>
      <c r="T49" s="28">
        <v>-663507</v>
      </c>
      <c r="U49" s="22">
        <v>-657606</v>
      </c>
      <c r="V49" s="28">
        <v>-698232</v>
      </c>
      <c r="W49" s="28">
        <v>-674178</v>
      </c>
      <c r="X49" s="28">
        <v>115242</v>
      </c>
      <c r="Y49" s="22">
        <v>168895</v>
      </c>
    </row>
    <row r="50" spans="1:25" ht="13.5">
      <c r="A50" s="2" t="s">
        <v>88</v>
      </c>
      <c r="B50" s="28">
        <v>-1428</v>
      </c>
      <c r="C50" s="28">
        <v>-1428</v>
      </c>
      <c r="D50" s="28">
        <v>-1428</v>
      </c>
      <c r="E50" s="22">
        <v>-1428</v>
      </c>
      <c r="F50" s="28">
        <v>-1428</v>
      </c>
      <c r="G50" s="28">
        <v>-1428</v>
      </c>
      <c r="H50" s="28">
        <v>-1428</v>
      </c>
      <c r="I50" s="22">
        <v>-1428</v>
      </c>
      <c r="J50" s="28">
        <v>-1428</v>
      </c>
      <c r="K50" s="28">
        <v>-1428</v>
      </c>
      <c r="L50" s="28">
        <v>-1428</v>
      </c>
      <c r="M50" s="22">
        <v>-1428</v>
      </c>
      <c r="N50" s="28">
        <v>-1428</v>
      </c>
      <c r="O50" s="28">
        <v>-1428</v>
      </c>
      <c r="P50" s="28">
        <v>-1428</v>
      </c>
      <c r="Q50" s="22">
        <v>-1428</v>
      </c>
      <c r="R50" s="28">
        <v>-1428</v>
      </c>
      <c r="S50" s="28">
        <v>-1428</v>
      </c>
      <c r="T50" s="28">
        <v>-1428</v>
      </c>
      <c r="U50" s="22">
        <v>-1428</v>
      </c>
      <c r="V50" s="28">
        <v>-1428</v>
      </c>
      <c r="W50" s="28">
        <v>-1428</v>
      </c>
      <c r="X50" s="28">
        <v>-1428</v>
      </c>
      <c r="Y50" s="22">
        <v>-1428</v>
      </c>
    </row>
    <row r="51" spans="1:25" ht="13.5">
      <c r="A51" s="2" t="s">
        <v>89</v>
      </c>
      <c r="B51" s="28">
        <v>1534270</v>
      </c>
      <c r="C51" s="28">
        <v>1484502</v>
      </c>
      <c r="D51" s="28">
        <v>1454790</v>
      </c>
      <c r="E51" s="22">
        <v>1372829</v>
      </c>
      <c r="F51" s="28">
        <v>1342188</v>
      </c>
      <c r="G51" s="28">
        <v>1202351</v>
      </c>
      <c r="H51" s="28">
        <v>1104338</v>
      </c>
      <c r="I51" s="22">
        <v>980362</v>
      </c>
      <c r="J51" s="28">
        <v>840550</v>
      </c>
      <c r="K51" s="28">
        <v>716002</v>
      </c>
      <c r="L51" s="28">
        <v>708316</v>
      </c>
      <c r="M51" s="22">
        <v>673995</v>
      </c>
      <c r="N51" s="28">
        <v>602961</v>
      </c>
      <c r="O51" s="28">
        <v>508292</v>
      </c>
      <c r="P51" s="28">
        <v>469015</v>
      </c>
      <c r="Q51" s="22">
        <v>459441</v>
      </c>
      <c r="R51" s="28">
        <v>55232</v>
      </c>
      <c r="S51" s="28">
        <v>23216</v>
      </c>
      <c r="T51" s="28">
        <v>446739</v>
      </c>
      <c r="U51" s="22">
        <v>452640</v>
      </c>
      <c r="V51" s="28">
        <v>257709</v>
      </c>
      <c r="W51" s="28">
        <v>281763</v>
      </c>
      <c r="X51" s="28">
        <v>1071183</v>
      </c>
      <c r="Y51" s="22">
        <v>1124837</v>
      </c>
    </row>
    <row r="52" spans="1:25" ht="13.5">
      <c r="A52" s="2" t="s">
        <v>194</v>
      </c>
      <c r="B52" s="28">
        <v>36</v>
      </c>
      <c r="C52" s="28">
        <v>-162</v>
      </c>
      <c r="D52" s="28">
        <v>-499</v>
      </c>
      <c r="E52" s="22">
        <v>-477</v>
      </c>
      <c r="F52" s="28">
        <v>-504</v>
      </c>
      <c r="G52" s="28">
        <v>-434</v>
      </c>
      <c r="H52" s="28">
        <v>-297</v>
      </c>
      <c r="I52" s="22">
        <v>-333</v>
      </c>
      <c r="J52" s="28">
        <v>-419</v>
      </c>
      <c r="K52" s="28">
        <v>-358</v>
      </c>
      <c r="L52" s="28">
        <v>-271</v>
      </c>
      <c r="M52" s="22">
        <v>-63</v>
      </c>
      <c r="N52" s="28">
        <v>-40</v>
      </c>
      <c r="O52" s="28">
        <v>-108</v>
      </c>
      <c r="P52" s="28">
        <v>-103</v>
      </c>
      <c r="Q52" s="22">
        <v>-54</v>
      </c>
      <c r="R52" s="28">
        <v>-234</v>
      </c>
      <c r="S52" s="28">
        <v>-252</v>
      </c>
      <c r="T52" s="28">
        <v>-27</v>
      </c>
      <c r="U52" s="22">
        <v>-126</v>
      </c>
      <c r="V52" s="28"/>
      <c r="W52" s="28">
        <v>-582</v>
      </c>
      <c r="X52" s="28">
        <v>-352</v>
      </c>
      <c r="Y52" s="22">
        <v>-658</v>
      </c>
    </row>
    <row r="53" spans="1:25" ht="13.5">
      <c r="A53" s="2" t="s">
        <v>195</v>
      </c>
      <c r="B53" s="28">
        <v>36</v>
      </c>
      <c r="C53" s="28">
        <v>-162</v>
      </c>
      <c r="D53" s="28">
        <v>-499</v>
      </c>
      <c r="E53" s="22">
        <v>-477</v>
      </c>
      <c r="F53" s="28">
        <v>-504</v>
      </c>
      <c r="G53" s="28">
        <v>-434</v>
      </c>
      <c r="H53" s="28">
        <v>-297</v>
      </c>
      <c r="I53" s="22">
        <v>-333</v>
      </c>
      <c r="J53" s="28">
        <v>-419</v>
      </c>
      <c r="K53" s="28">
        <v>-358</v>
      </c>
      <c r="L53" s="28">
        <v>-271</v>
      </c>
      <c r="M53" s="22">
        <v>-63</v>
      </c>
      <c r="N53" s="28">
        <v>-40</v>
      </c>
      <c r="O53" s="28">
        <v>-108</v>
      </c>
      <c r="P53" s="28">
        <v>-103</v>
      </c>
      <c r="Q53" s="22">
        <v>-54</v>
      </c>
      <c r="R53" s="28">
        <v>-234</v>
      </c>
      <c r="S53" s="28">
        <v>-252</v>
      </c>
      <c r="T53" s="28">
        <v>-27</v>
      </c>
      <c r="U53" s="22">
        <v>-126</v>
      </c>
      <c r="V53" s="28"/>
      <c r="W53" s="28">
        <v>-582</v>
      </c>
      <c r="X53" s="28">
        <v>-352</v>
      </c>
      <c r="Y53" s="22">
        <v>-658</v>
      </c>
    </row>
    <row r="54" spans="1:25" ht="13.5">
      <c r="A54" s="6" t="s">
        <v>90</v>
      </c>
      <c r="B54" s="28">
        <v>39795</v>
      </c>
      <c r="C54" s="28">
        <v>36233</v>
      </c>
      <c r="D54" s="28">
        <v>34399</v>
      </c>
      <c r="E54" s="22">
        <v>39532</v>
      </c>
      <c r="F54" s="28">
        <v>44210</v>
      </c>
      <c r="G54" s="28">
        <v>44751</v>
      </c>
      <c r="H54" s="28">
        <v>43208</v>
      </c>
      <c r="I54" s="22">
        <v>37871</v>
      </c>
      <c r="J54" s="28">
        <v>37270</v>
      </c>
      <c r="K54" s="28">
        <v>30848</v>
      </c>
      <c r="L54" s="28">
        <v>24462</v>
      </c>
      <c r="M54" s="22">
        <v>18040</v>
      </c>
      <c r="N54" s="28">
        <v>11948</v>
      </c>
      <c r="O54" s="28">
        <v>5563</v>
      </c>
      <c r="P54" s="28"/>
      <c r="Q54" s="22"/>
      <c r="R54" s="28"/>
      <c r="S54" s="28"/>
      <c r="T54" s="28"/>
      <c r="U54" s="22"/>
      <c r="V54" s="28"/>
      <c r="W54" s="28"/>
      <c r="X54" s="28"/>
      <c r="Y54" s="22"/>
    </row>
    <row r="55" spans="1:25" ht="13.5">
      <c r="A55" s="6" t="s">
        <v>196</v>
      </c>
      <c r="B55" s="28">
        <v>79272</v>
      </c>
      <c r="C55" s="28">
        <v>80327</v>
      </c>
      <c r="D55" s="28"/>
      <c r="E55" s="22"/>
      <c r="F55" s="28"/>
      <c r="G55" s="28"/>
      <c r="H55" s="28"/>
      <c r="I55" s="22"/>
      <c r="J55" s="28"/>
      <c r="K55" s="28"/>
      <c r="L55" s="28"/>
      <c r="M55" s="22"/>
      <c r="N55" s="28"/>
      <c r="O55" s="28"/>
      <c r="P55" s="28"/>
      <c r="Q55" s="22"/>
      <c r="R55" s="28"/>
      <c r="S55" s="28">
        <v>2110</v>
      </c>
      <c r="T55" s="28">
        <v>2664</v>
      </c>
      <c r="U55" s="22">
        <v>2678</v>
      </c>
      <c r="V55" s="28">
        <v>2348</v>
      </c>
      <c r="W55" s="28">
        <v>1686</v>
      </c>
      <c r="X55" s="28">
        <v>1966</v>
      </c>
      <c r="Y55" s="22">
        <v>39211</v>
      </c>
    </row>
    <row r="56" spans="1:25" ht="13.5">
      <c r="A56" s="6" t="s">
        <v>91</v>
      </c>
      <c r="B56" s="28">
        <v>1653374</v>
      </c>
      <c r="C56" s="28">
        <v>1600901</v>
      </c>
      <c r="D56" s="28">
        <v>1488689</v>
      </c>
      <c r="E56" s="22">
        <v>1411884</v>
      </c>
      <c r="F56" s="28">
        <v>1385894</v>
      </c>
      <c r="G56" s="28">
        <v>1246668</v>
      </c>
      <c r="H56" s="28">
        <v>1147249</v>
      </c>
      <c r="I56" s="22">
        <v>1017900</v>
      </c>
      <c r="J56" s="28">
        <v>877402</v>
      </c>
      <c r="K56" s="28">
        <v>746492</v>
      </c>
      <c r="L56" s="28">
        <v>732508</v>
      </c>
      <c r="M56" s="22">
        <v>691972</v>
      </c>
      <c r="N56" s="28">
        <v>614869</v>
      </c>
      <c r="O56" s="28">
        <v>513747</v>
      </c>
      <c r="P56" s="28">
        <v>468912</v>
      </c>
      <c r="Q56" s="22">
        <v>459387</v>
      </c>
      <c r="R56" s="28">
        <v>54998</v>
      </c>
      <c r="S56" s="28">
        <v>25074</v>
      </c>
      <c r="T56" s="28">
        <v>449376</v>
      </c>
      <c r="U56" s="22">
        <v>455192</v>
      </c>
      <c r="V56" s="28">
        <v>260058</v>
      </c>
      <c r="W56" s="28">
        <v>282866</v>
      </c>
      <c r="X56" s="28">
        <v>1072798</v>
      </c>
      <c r="Y56" s="22">
        <v>1163390</v>
      </c>
    </row>
    <row r="57" spans="1:25" ht="14.25" thickBot="1">
      <c r="A57" s="7" t="s">
        <v>92</v>
      </c>
      <c r="B57" s="28">
        <v>8403048</v>
      </c>
      <c r="C57" s="28">
        <v>7912075</v>
      </c>
      <c r="D57" s="28">
        <v>3429060</v>
      </c>
      <c r="E57" s="22">
        <v>3388948</v>
      </c>
      <c r="F57" s="28">
        <v>3341497</v>
      </c>
      <c r="G57" s="28">
        <v>2902799</v>
      </c>
      <c r="H57" s="28">
        <v>2897815</v>
      </c>
      <c r="I57" s="22">
        <v>2848235</v>
      </c>
      <c r="J57" s="28">
        <v>2997845</v>
      </c>
      <c r="K57" s="28">
        <v>2535023</v>
      </c>
      <c r="L57" s="28">
        <v>2623267</v>
      </c>
      <c r="M57" s="22">
        <v>2608760</v>
      </c>
      <c r="N57" s="28">
        <v>2956800</v>
      </c>
      <c r="O57" s="28">
        <v>2649669</v>
      </c>
      <c r="P57" s="28">
        <v>2665585</v>
      </c>
      <c r="Q57" s="22">
        <v>2775857</v>
      </c>
      <c r="R57" s="28">
        <v>3965193</v>
      </c>
      <c r="S57" s="28">
        <v>5070758</v>
      </c>
      <c r="T57" s="28">
        <v>5452932</v>
      </c>
      <c r="U57" s="22">
        <v>5901637</v>
      </c>
      <c r="V57" s="28">
        <v>6479794</v>
      </c>
      <c r="W57" s="28">
        <v>6201069</v>
      </c>
      <c r="X57" s="28">
        <v>7303153</v>
      </c>
      <c r="Y57" s="22">
        <v>7808531</v>
      </c>
    </row>
    <row r="58" spans="1:25" ht="14.25" thickTop="1">
      <c r="A58" s="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60" ht="13.5">
      <c r="A60" s="20" t="s">
        <v>97</v>
      </c>
    </row>
    <row r="61" ht="13.5">
      <c r="A61" s="20" t="s">
        <v>98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93</v>
      </c>
      <c r="B2" s="14">
        <v>3069</v>
      </c>
      <c r="C2" s="14"/>
      <c r="D2" s="14"/>
      <c r="E2" s="14"/>
      <c r="F2" s="14"/>
      <c r="G2" s="14"/>
    </row>
    <row r="3" spans="1:7" ht="14.25" thickBot="1">
      <c r="A3" s="11" t="s">
        <v>94</v>
      </c>
      <c r="B3" s="1" t="s">
        <v>95</v>
      </c>
      <c r="C3" s="1"/>
      <c r="D3" s="1"/>
      <c r="E3" s="1"/>
      <c r="F3" s="1"/>
      <c r="G3" s="1"/>
    </row>
    <row r="4" spans="1:7" ht="14.25" thickTop="1">
      <c r="A4" s="10" t="s">
        <v>26</v>
      </c>
      <c r="B4" s="15" t="str">
        <f>HYPERLINK("http://www.kabupro.jp/mark/20130628/S000DJTL.htm","有価証券報告書")</f>
        <v>有価証券報告書</v>
      </c>
      <c r="C4" s="15" t="str">
        <f>HYPERLINK("http://www.kabupro.jp/mark/20130628/S000DJTL.htm","有価証券報告書")</f>
        <v>有価証券報告書</v>
      </c>
      <c r="D4" s="15" t="str">
        <f>HYPERLINK("http://www.kabupro.jp/mark/20120629/S000B1GF.htm","有価証券報告書")</f>
        <v>有価証券報告書</v>
      </c>
      <c r="E4" s="15" t="str">
        <f>HYPERLINK("http://www.kabupro.jp/mark/20110628/S0008IOI.htm","有価証券報告書")</f>
        <v>有価証券報告書</v>
      </c>
      <c r="F4" s="15" t="str">
        <f>HYPERLINK("http://www.kabupro.jp/mark/20100625/S0005YIN.htm","有価証券報告書")</f>
        <v>有価証券報告書</v>
      </c>
      <c r="G4" s="15" t="str">
        <f>HYPERLINK("http://www.kabupro.jp/mark/20090630/S0003JLF.htm","有価証券報告書")</f>
        <v>有価証券報告書</v>
      </c>
    </row>
    <row r="5" spans="1:7" ht="14.25" thickBot="1">
      <c r="A5" s="11" t="s">
        <v>27</v>
      </c>
      <c r="B5" s="1" t="s">
        <v>33</v>
      </c>
      <c r="C5" s="1" t="s">
        <v>33</v>
      </c>
      <c r="D5" s="1" t="s">
        <v>37</v>
      </c>
      <c r="E5" s="1" t="s">
        <v>39</v>
      </c>
      <c r="F5" s="1" t="s">
        <v>41</v>
      </c>
      <c r="G5" s="1" t="s">
        <v>43</v>
      </c>
    </row>
    <row r="6" spans="1:7" ht="15" thickBot="1" thickTop="1">
      <c r="A6" s="10" t="s">
        <v>28</v>
      </c>
      <c r="B6" s="18" t="s">
        <v>142</v>
      </c>
      <c r="C6" s="19"/>
      <c r="D6" s="19"/>
      <c r="E6" s="19"/>
      <c r="F6" s="19"/>
      <c r="G6" s="19"/>
    </row>
    <row r="7" spans="1:7" ht="14.25" thickTop="1">
      <c r="A7" s="12" t="s">
        <v>29</v>
      </c>
      <c r="B7" s="16" t="s">
        <v>34</v>
      </c>
      <c r="C7" s="16" t="s">
        <v>34</v>
      </c>
      <c r="D7" s="16" t="s">
        <v>34</v>
      </c>
      <c r="E7" s="16" t="s">
        <v>34</v>
      </c>
      <c r="F7" s="16" t="s">
        <v>34</v>
      </c>
      <c r="G7" s="16" t="s">
        <v>34</v>
      </c>
    </row>
    <row r="8" spans="1:7" ht="13.5">
      <c r="A8" s="13" t="s">
        <v>30</v>
      </c>
      <c r="B8" s="17" t="s">
        <v>99</v>
      </c>
      <c r="C8" s="17" t="s">
        <v>100</v>
      </c>
      <c r="D8" s="17" t="s">
        <v>101</v>
      </c>
      <c r="E8" s="17" t="s">
        <v>102</v>
      </c>
      <c r="F8" s="17" t="s">
        <v>103</v>
      </c>
      <c r="G8" s="17" t="s">
        <v>104</v>
      </c>
    </row>
    <row r="9" spans="1:7" ht="13.5">
      <c r="A9" s="13" t="s">
        <v>31</v>
      </c>
      <c r="B9" s="17" t="s">
        <v>35</v>
      </c>
      <c r="C9" s="17" t="s">
        <v>36</v>
      </c>
      <c r="D9" s="17" t="s">
        <v>38</v>
      </c>
      <c r="E9" s="17" t="s">
        <v>40</v>
      </c>
      <c r="F9" s="17" t="s">
        <v>42</v>
      </c>
      <c r="G9" s="17" t="s">
        <v>44</v>
      </c>
    </row>
    <row r="10" spans="1:7" ht="14.25" thickBot="1">
      <c r="A10" s="13" t="s">
        <v>32</v>
      </c>
      <c r="B10" s="17" t="s">
        <v>46</v>
      </c>
      <c r="C10" s="17" t="s">
        <v>46</v>
      </c>
      <c r="D10" s="17" t="s">
        <v>46</v>
      </c>
      <c r="E10" s="17" t="s">
        <v>46</v>
      </c>
      <c r="F10" s="17" t="s">
        <v>46</v>
      </c>
      <c r="G10" s="17" t="s">
        <v>46</v>
      </c>
    </row>
    <row r="11" spans="1:7" ht="14.25" thickTop="1">
      <c r="A11" s="26" t="s">
        <v>105</v>
      </c>
      <c r="B11" s="21">
        <v>25477</v>
      </c>
      <c r="C11" s="21">
        <v>6015</v>
      </c>
      <c r="D11" s="21"/>
      <c r="E11" s="21"/>
      <c r="F11" s="21"/>
      <c r="G11" s="21"/>
    </row>
    <row r="12" spans="1:7" ht="13.5">
      <c r="A12" s="6" t="s">
        <v>106</v>
      </c>
      <c r="B12" s="22">
        <v>414038</v>
      </c>
      <c r="C12" s="22">
        <v>358357</v>
      </c>
      <c r="D12" s="22">
        <v>270550</v>
      </c>
      <c r="E12" s="22">
        <v>322700</v>
      </c>
      <c r="F12" s="22">
        <v>321000</v>
      </c>
      <c r="G12" s="22">
        <v>297000</v>
      </c>
    </row>
    <row r="13" spans="1:7" ht="13.5">
      <c r="A13" s="6" t="s">
        <v>53</v>
      </c>
      <c r="B13" s="22">
        <v>16404</v>
      </c>
      <c r="C13" s="22">
        <v>14944</v>
      </c>
      <c r="D13" s="22">
        <v>465</v>
      </c>
      <c r="E13" s="22">
        <v>1000</v>
      </c>
      <c r="F13" s="22"/>
      <c r="G13" s="22"/>
    </row>
    <row r="14" spans="1:7" ht="13.5">
      <c r="A14" s="6" t="s">
        <v>107</v>
      </c>
      <c r="B14" s="22">
        <v>455919</v>
      </c>
      <c r="C14" s="22">
        <v>379317</v>
      </c>
      <c r="D14" s="22"/>
      <c r="E14" s="22"/>
      <c r="F14" s="22"/>
      <c r="G14" s="22"/>
    </row>
    <row r="15" spans="1:7" ht="13.5">
      <c r="A15" s="2" t="s">
        <v>108</v>
      </c>
      <c r="B15" s="22">
        <v>3358</v>
      </c>
      <c r="C15" s="22"/>
      <c r="D15" s="22"/>
      <c r="E15" s="22"/>
      <c r="F15" s="22"/>
      <c r="G15" s="22"/>
    </row>
    <row r="16" spans="1:7" ht="13.5">
      <c r="A16" s="2" t="s">
        <v>109</v>
      </c>
      <c r="B16" s="22">
        <v>41068</v>
      </c>
      <c r="C16" s="22">
        <v>8807</v>
      </c>
      <c r="D16" s="22"/>
      <c r="E16" s="22"/>
      <c r="F16" s="22"/>
      <c r="G16" s="22"/>
    </row>
    <row r="17" spans="1:7" ht="13.5">
      <c r="A17" s="2" t="s">
        <v>110</v>
      </c>
      <c r="B17" s="22">
        <v>44427</v>
      </c>
      <c r="C17" s="22">
        <v>8807</v>
      </c>
      <c r="D17" s="22"/>
      <c r="E17" s="22"/>
      <c r="F17" s="22"/>
      <c r="G17" s="22"/>
    </row>
    <row r="18" spans="1:7" ht="13.5">
      <c r="A18" s="2" t="s">
        <v>111</v>
      </c>
      <c r="B18" s="22">
        <v>21789</v>
      </c>
      <c r="C18" s="22">
        <v>3358</v>
      </c>
      <c r="D18" s="22"/>
      <c r="E18" s="22"/>
      <c r="F18" s="22"/>
      <c r="G18" s="22"/>
    </row>
    <row r="19" spans="1:7" ht="13.5">
      <c r="A19" s="2" t="s">
        <v>112</v>
      </c>
      <c r="B19" s="22">
        <v>22637</v>
      </c>
      <c r="C19" s="22">
        <v>5449</v>
      </c>
      <c r="D19" s="22"/>
      <c r="E19" s="22"/>
      <c r="F19" s="22"/>
      <c r="G19" s="22"/>
    </row>
    <row r="20" spans="1:7" ht="13.5">
      <c r="A20" s="6" t="s">
        <v>113</v>
      </c>
      <c r="B20" s="22">
        <v>3962</v>
      </c>
      <c r="C20" s="22">
        <v>524</v>
      </c>
      <c r="D20" s="22">
        <v>530</v>
      </c>
      <c r="E20" s="22"/>
      <c r="F20" s="22"/>
      <c r="G20" s="22"/>
    </row>
    <row r="21" spans="1:7" ht="13.5">
      <c r="A21" s="6" t="s">
        <v>114</v>
      </c>
      <c r="B21" s="22">
        <v>26600</v>
      </c>
      <c r="C21" s="22">
        <v>5973</v>
      </c>
      <c r="D21" s="22"/>
      <c r="E21" s="22"/>
      <c r="F21" s="22"/>
      <c r="G21" s="22"/>
    </row>
    <row r="22" spans="1:7" ht="13.5">
      <c r="A22" s="7" t="s">
        <v>115</v>
      </c>
      <c r="B22" s="22">
        <v>429319</v>
      </c>
      <c r="C22" s="22">
        <v>373343</v>
      </c>
      <c r="D22" s="22"/>
      <c r="E22" s="22"/>
      <c r="F22" s="22"/>
      <c r="G22" s="22"/>
    </row>
    <row r="23" spans="1:7" ht="13.5">
      <c r="A23" s="6" t="s">
        <v>116</v>
      </c>
      <c r="B23" s="22">
        <v>58870</v>
      </c>
      <c r="C23" s="22">
        <v>42271</v>
      </c>
      <c r="D23" s="22">
        <v>35706</v>
      </c>
      <c r="E23" s="22"/>
      <c r="F23" s="22">
        <v>66401</v>
      </c>
      <c r="G23" s="22">
        <v>73530</v>
      </c>
    </row>
    <row r="24" spans="1:7" ht="13.5">
      <c r="A24" s="6" t="s">
        <v>117</v>
      </c>
      <c r="B24" s="22">
        <v>25200</v>
      </c>
      <c r="C24" s="22">
        <v>26040</v>
      </c>
      <c r="D24" s="22">
        <v>27850</v>
      </c>
      <c r="E24" s="22">
        <v>40266</v>
      </c>
      <c r="F24" s="22">
        <v>42380</v>
      </c>
      <c r="G24" s="22">
        <v>51816</v>
      </c>
    </row>
    <row r="25" spans="1:7" ht="13.5">
      <c r="A25" s="6" t="s">
        <v>118</v>
      </c>
      <c r="B25" s="22">
        <v>153805</v>
      </c>
      <c r="C25" s="22">
        <v>140469</v>
      </c>
      <c r="D25" s="22">
        <v>74905</v>
      </c>
      <c r="E25" s="22">
        <v>86122</v>
      </c>
      <c r="F25" s="22">
        <v>90422</v>
      </c>
      <c r="G25" s="22">
        <v>45607</v>
      </c>
    </row>
    <row r="26" spans="1:7" ht="13.5">
      <c r="A26" s="6" t="s">
        <v>119</v>
      </c>
      <c r="B26" s="22">
        <v>27127</v>
      </c>
      <c r="C26" s="22">
        <v>22221</v>
      </c>
      <c r="D26" s="22">
        <v>13986</v>
      </c>
      <c r="E26" s="22"/>
      <c r="F26" s="22"/>
      <c r="G26" s="22"/>
    </row>
    <row r="27" spans="1:7" ht="13.5">
      <c r="A27" s="6" t="s">
        <v>120</v>
      </c>
      <c r="B27" s="22">
        <v>7458</v>
      </c>
      <c r="C27" s="22">
        <v>20167</v>
      </c>
      <c r="D27" s="22">
        <v>17125</v>
      </c>
      <c r="E27" s="22"/>
      <c r="F27" s="22"/>
      <c r="G27" s="22"/>
    </row>
    <row r="28" spans="1:7" ht="13.5">
      <c r="A28" s="6" t="s">
        <v>121</v>
      </c>
      <c r="B28" s="22">
        <v>10841</v>
      </c>
      <c r="C28" s="22">
        <v>7512</v>
      </c>
      <c r="D28" s="22">
        <v>10462</v>
      </c>
      <c r="E28" s="22">
        <v>17711</v>
      </c>
      <c r="F28" s="22">
        <v>4843</v>
      </c>
      <c r="G28" s="22"/>
    </row>
    <row r="29" spans="1:7" ht="13.5">
      <c r="A29" s="6" t="s">
        <v>122</v>
      </c>
      <c r="B29" s="22">
        <v>80088</v>
      </c>
      <c r="C29" s="22">
        <v>70925</v>
      </c>
      <c r="D29" s="22">
        <v>61384</v>
      </c>
      <c r="E29" s="22">
        <v>82596</v>
      </c>
      <c r="F29" s="22">
        <v>86484</v>
      </c>
      <c r="G29" s="22">
        <v>56849</v>
      </c>
    </row>
    <row r="30" spans="1:7" ht="13.5">
      <c r="A30" s="6" t="s">
        <v>53</v>
      </c>
      <c r="B30" s="22">
        <v>59676</v>
      </c>
      <c r="C30" s="22">
        <v>49339</v>
      </c>
      <c r="D30" s="22">
        <v>32042</v>
      </c>
      <c r="E30" s="22">
        <v>56329</v>
      </c>
      <c r="F30" s="22">
        <v>53824</v>
      </c>
      <c r="G30" s="22">
        <v>40490</v>
      </c>
    </row>
    <row r="31" spans="1:7" ht="13.5">
      <c r="A31" s="6" t="s">
        <v>123</v>
      </c>
      <c r="B31" s="22">
        <v>423069</v>
      </c>
      <c r="C31" s="22">
        <v>378948</v>
      </c>
      <c r="D31" s="22">
        <v>275521</v>
      </c>
      <c r="E31" s="22">
        <v>306293</v>
      </c>
      <c r="F31" s="22">
        <v>345656</v>
      </c>
      <c r="G31" s="22">
        <v>269782</v>
      </c>
    </row>
    <row r="32" spans="1:7" ht="14.25" thickBot="1">
      <c r="A32" s="25" t="s">
        <v>124</v>
      </c>
      <c r="B32" s="23">
        <v>6250</v>
      </c>
      <c r="C32" s="23">
        <v>-5605</v>
      </c>
      <c r="D32" s="23">
        <v>-5036</v>
      </c>
      <c r="E32" s="23">
        <v>17406</v>
      </c>
      <c r="F32" s="23">
        <v>-24656</v>
      </c>
      <c r="G32" s="23">
        <v>108063</v>
      </c>
    </row>
    <row r="33" spans="1:7" ht="14.25" thickTop="1">
      <c r="A33" s="6" t="s">
        <v>125</v>
      </c>
      <c r="B33" s="22">
        <v>662</v>
      </c>
      <c r="C33" s="22">
        <v>84</v>
      </c>
      <c r="D33" s="22">
        <v>3</v>
      </c>
      <c r="E33" s="22">
        <v>817</v>
      </c>
      <c r="F33" s="22">
        <v>2076</v>
      </c>
      <c r="G33" s="22">
        <v>1915</v>
      </c>
    </row>
    <row r="34" spans="1:7" ht="13.5">
      <c r="A34" s="6" t="s">
        <v>126</v>
      </c>
      <c r="B34" s="22">
        <v>19095</v>
      </c>
      <c r="C34" s="22"/>
      <c r="D34" s="22"/>
      <c r="E34" s="22"/>
      <c r="F34" s="22"/>
      <c r="G34" s="22"/>
    </row>
    <row r="35" spans="1:7" ht="13.5">
      <c r="A35" s="6" t="s">
        <v>127</v>
      </c>
      <c r="B35" s="22"/>
      <c r="C35" s="22">
        <v>1409</v>
      </c>
      <c r="D35" s="22">
        <v>1009</v>
      </c>
      <c r="E35" s="22">
        <v>1959</v>
      </c>
      <c r="F35" s="22"/>
      <c r="G35" s="22"/>
    </row>
    <row r="36" spans="1:7" ht="13.5">
      <c r="A36" s="6" t="s">
        <v>128</v>
      </c>
      <c r="B36" s="22">
        <v>2072</v>
      </c>
      <c r="C36" s="22">
        <v>401</v>
      </c>
      <c r="D36" s="22">
        <v>770</v>
      </c>
      <c r="E36" s="22">
        <v>477</v>
      </c>
      <c r="F36" s="22">
        <v>352</v>
      </c>
      <c r="G36" s="22">
        <v>391</v>
      </c>
    </row>
    <row r="37" spans="1:7" ht="13.5">
      <c r="A37" s="6" t="s">
        <v>129</v>
      </c>
      <c r="B37" s="22">
        <v>21830</v>
      </c>
      <c r="C37" s="22">
        <v>1895</v>
      </c>
      <c r="D37" s="22">
        <v>1783</v>
      </c>
      <c r="E37" s="22">
        <v>5139</v>
      </c>
      <c r="F37" s="22">
        <v>5859</v>
      </c>
      <c r="G37" s="22">
        <v>4875</v>
      </c>
    </row>
    <row r="38" spans="1:7" ht="13.5">
      <c r="A38" s="6" t="s">
        <v>130</v>
      </c>
      <c r="B38" s="22">
        <v>18320</v>
      </c>
      <c r="C38" s="22">
        <v>24972</v>
      </c>
      <c r="D38" s="22">
        <v>34149</v>
      </c>
      <c r="E38" s="22">
        <v>34526</v>
      </c>
      <c r="F38" s="22">
        <v>38072</v>
      </c>
      <c r="G38" s="22">
        <v>49597</v>
      </c>
    </row>
    <row r="39" spans="1:7" ht="13.5">
      <c r="A39" s="6" t="s">
        <v>131</v>
      </c>
      <c r="B39" s="22">
        <v>782</v>
      </c>
      <c r="C39" s="22">
        <v>2246</v>
      </c>
      <c r="D39" s="22">
        <v>3622</v>
      </c>
      <c r="E39" s="22">
        <v>5507</v>
      </c>
      <c r="F39" s="22">
        <v>7350</v>
      </c>
      <c r="G39" s="22">
        <v>2795</v>
      </c>
    </row>
    <row r="40" spans="1:7" ht="13.5">
      <c r="A40" s="6" t="s">
        <v>122</v>
      </c>
      <c r="B40" s="22">
        <v>5577</v>
      </c>
      <c r="C40" s="22">
        <v>3997</v>
      </c>
      <c r="D40" s="22">
        <v>3530</v>
      </c>
      <c r="E40" s="22"/>
      <c r="F40" s="22"/>
      <c r="G40" s="22"/>
    </row>
    <row r="41" spans="1:7" ht="13.5">
      <c r="A41" s="6" t="s">
        <v>132</v>
      </c>
      <c r="B41" s="22">
        <v>15524</v>
      </c>
      <c r="C41" s="22"/>
      <c r="D41" s="22"/>
      <c r="E41" s="22"/>
      <c r="F41" s="22"/>
      <c r="G41" s="22"/>
    </row>
    <row r="42" spans="1:7" ht="13.5">
      <c r="A42" s="6" t="s">
        <v>133</v>
      </c>
      <c r="B42" s="22">
        <v>1712</v>
      </c>
      <c r="C42" s="22">
        <v>2508</v>
      </c>
      <c r="D42" s="22">
        <v>4098</v>
      </c>
      <c r="E42" s="22">
        <v>1272</v>
      </c>
      <c r="F42" s="22">
        <v>7</v>
      </c>
      <c r="G42" s="22">
        <v>4654</v>
      </c>
    </row>
    <row r="43" spans="1:7" ht="13.5">
      <c r="A43" s="6" t="s">
        <v>134</v>
      </c>
      <c r="B43" s="22">
        <v>41917</v>
      </c>
      <c r="C43" s="22">
        <v>33725</v>
      </c>
      <c r="D43" s="22">
        <v>47607</v>
      </c>
      <c r="E43" s="22">
        <v>47454</v>
      </c>
      <c r="F43" s="22">
        <v>54131</v>
      </c>
      <c r="G43" s="22">
        <v>71611</v>
      </c>
    </row>
    <row r="44" spans="1:7" ht="14.25" thickBot="1">
      <c r="A44" s="25" t="s">
        <v>135</v>
      </c>
      <c r="B44" s="23">
        <v>-13835</v>
      </c>
      <c r="C44" s="23">
        <v>-37435</v>
      </c>
      <c r="D44" s="23">
        <v>-50860</v>
      </c>
      <c r="E44" s="23">
        <v>-24908</v>
      </c>
      <c r="F44" s="23">
        <v>-72928</v>
      </c>
      <c r="G44" s="23">
        <v>41327</v>
      </c>
    </row>
    <row r="45" spans="1:7" ht="14.25" thickTop="1">
      <c r="A45" s="6" t="s">
        <v>136</v>
      </c>
      <c r="B45" s="22">
        <v>6219</v>
      </c>
      <c r="C45" s="22"/>
      <c r="D45" s="22"/>
      <c r="E45" s="22"/>
      <c r="F45" s="22"/>
      <c r="G45" s="22"/>
    </row>
    <row r="46" spans="1:7" ht="13.5">
      <c r="A46" s="6" t="s">
        <v>137</v>
      </c>
      <c r="B46" s="22">
        <v>6219</v>
      </c>
      <c r="C46" s="22"/>
      <c r="D46" s="22">
        <v>365</v>
      </c>
      <c r="E46" s="22">
        <v>2932</v>
      </c>
      <c r="F46" s="22"/>
      <c r="G46" s="22">
        <v>95238</v>
      </c>
    </row>
    <row r="47" spans="1:7" ht="13.5">
      <c r="A47" s="7" t="s">
        <v>138</v>
      </c>
      <c r="B47" s="22">
        <v>-7616</v>
      </c>
      <c r="C47" s="22">
        <v>-37435</v>
      </c>
      <c r="D47" s="22">
        <v>-50495</v>
      </c>
      <c r="E47" s="22">
        <v>-592500</v>
      </c>
      <c r="F47" s="22">
        <v>-785928</v>
      </c>
      <c r="G47" s="22">
        <v>129046</v>
      </c>
    </row>
    <row r="48" spans="1:7" ht="13.5">
      <c r="A48" s="7" t="s">
        <v>139</v>
      </c>
      <c r="B48" s="22">
        <v>3926</v>
      </c>
      <c r="C48" s="22">
        <v>1122</v>
      </c>
      <c r="D48" s="22">
        <v>-6650</v>
      </c>
      <c r="E48" s="22">
        <v>-60439</v>
      </c>
      <c r="F48" s="22">
        <v>-8181</v>
      </c>
      <c r="G48" s="22">
        <v>22471</v>
      </c>
    </row>
    <row r="49" spans="1:7" ht="13.5">
      <c r="A49" s="7" t="s">
        <v>140</v>
      </c>
      <c r="B49" s="22">
        <v>3926</v>
      </c>
      <c r="C49" s="22">
        <v>1122</v>
      </c>
      <c r="D49" s="22">
        <v>-6650</v>
      </c>
      <c r="E49" s="22">
        <v>-60439</v>
      </c>
      <c r="F49" s="22">
        <v>-8181</v>
      </c>
      <c r="G49" s="22">
        <v>22471</v>
      </c>
    </row>
    <row r="50" spans="1:7" ht="14.25" thickBot="1">
      <c r="A50" s="7" t="s">
        <v>141</v>
      </c>
      <c r="B50" s="22">
        <v>-11542</v>
      </c>
      <c r="C50" s="22">
        <v>-38558</v>
      </c>
      <c r="D50" s="22">
        <v>-43845</v>
      </c>
      <c r="E50" s="22">
        <v>-532060</v>
      </c>
      <c r="F50" s="22">
        <v>-777746</v>
      </c>
      <c r="G50" s="22">
        <v>106575</v>
      </c>
    </row>
    <row r="51" spans="1:7" ht="14.25" thickTop="1">
      <c r="A51" s="8"/>
      <c r="B51" s="24"/>
      <c r="C51" s="24"/>
      <c r="D51" s="24"/>
      <c r="E51" s="24"/>
      <c r="F51" s="24"/>
      <c r="G51" s="24"/>
    </row>
    <row r="53" ht="13.5">
      <c r="A53" s="20" t="s">
        <v>97</v>
      </c>
    </row>
    <row r="54" ht="13.5">
      <c r="A54" s="20" t="s">
        <v>98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6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93</v>
      </c>
      <c r="B2" s="14">
        <v>3069</v>
      </c>
      <c r="C2" s="14"/>
      <c r="D2" s="14"/>
      <c r="E2" s="14"/>
      <c r="F2" s="14"/>
      <c r="G2" s="14"/>
    </row>
    <row r="3" spans="1:7" ht="14.25" thickBot="1">
      <c r="A3" s="11" t="s">
        <v>94</v>
      </c>
      <c r="B3" s="1" t="s">
        <v>95</v>
      </c>
      <c r="C3" s="1"/>
      <c r="D3" s="1"/>
      <c r="E3" s="1"/>
      <c r="F3" s="1"/>
      <c r="G3" s="1"/>
    </row>
    <row r="4" spans="1:7" ht="14.25" thickTop="1">
      <c r="A4" s="10" t="s">
        <v>26</v>
      </c>
      <c r="B4" s="15" t="str">
        <f>HYPERLINK("http://www.kabupro.jp/mark/20130628/S000DJTL.htm","有価証券報告書")</f>
        <v>有価証券報告書</v>
      </c>
      <c r="C4" s="15" t="str">
        <f>HYPERLINK("http://www.kabupro.jp/mark/20130628/S000DJTL.htm","有価証券報告書")</f>
        <v>有価証券報告書</v>
      </c>
      <c r="D4" s="15" t="str">
        <f>HYPERLINK("http://www.kabupro.jp/mark/20120629/S000B1GF.htm","有価証券報告書")</f>
        <v>有価証券報告書</v>
      </c>
      <c r="E4" s="15" t="str">
        <f>HYPERLINK("http://www.kabupro.jp/mark/20110628/S0008IOI.htm","有価証券報告書")</f>
        <v>有価証券報告書</v>
      </c>
      <c r="F4" s="15" t="str">
        <f>HYPERLINK("http://www.kabupro.jp/mark/20100625/S0005YIN.htm","有価証券報告書")</f>
        <v>有価証券報告書</v>
      </c>
      <c r="G4" s="15" t="str">
        <f>HYPERLINK("http://www.kabupro.jp/mark/20090630/S0003JLF.htm","有価証券報告書")</f>
        <v>有価証券報告書</v>
      </c>
    </row>
    <row r="5" spans="1:7" ht="14.25" thickBot="1">
      <c r="A5" s="11" t="s">
        <v>27</v>
      </c>
      <c r="B5" s="1" t="s">
        <v>33</v>
      </c>
      <c r="C5" s="1" t="s">
        <v>33</v>
      </c>
      <c r="D5" s="1" t="s">
        <v>37</v>
      </c>
      <c r="E5" s="1" t="s">
        <v>39</v>
      </c>
      <c r="F5" s="1" t="s">
        <v>41</v>
      </c>
      <c r="G5" s="1" t="s">
        <v>43</v>
      </c>
    </row>
    <row r="6" spans="1:7" ht="15" thickBot="1" thickTop="1">
      <c r="A6" s="10" t="s">
        <v>28</v>
      </c>
      <c r="B6" s="18" t="s">
        <v>96</v>
      </c>
      <c r="C6" s="19"/>
      <c r="D6" s="19"/>
      <c r="E6" s="19"/>
      <c r="F6" s="19"/>
      <c r="G6" s="19"/>
    </row>
    <row r="7" spans="1:7" ht="14.25" thickTop="1">
      <c r="A7" s="12" t="s">
        <v>29</v>
      </c>
      <c r="B7" s="16" t="s">
        <v>34</v>
      </c>
      <c r="C7" s="16" t="s">
        <v>34</v>
      </c>
      <c r="D7" s="16" t="s">
        <v>34</v>
      </c>
      <c r="E7" s="16" t="s">
        <v>34</v>
      </c>
      <c r="F7" s="16" t="s">
        <v>34</v>
      </c>
      <c r="G7" s="16" t="s">
        <v>34</v>
      </c>
    </row>
    <row r="8" spans="1:7" ht="13.5">
      <c r="A8" s="13" t="s">
        <v>30</v>
      </c>
      <c r="B8" s="17"/>
      <c r="C8" s="17"/>
      <c r="D8" s="17"/>
      <c r="E8" s="17"/>
      <c r="F8" s="17"/>
      <c r="G8" s="17"/>
    </row>
    <row r="9" spans="1:7" ht="13.5">
      <c r="A9" s="13" t="s">
        <v>31</v>
      </c>
      <c r="B9" s="17" t="s">
        <v>35</v>
      </c>
      <c r="C9" s="17" t="s">
        <v>36</v>
      </c>
      <c r="D9" s="17" t="s">
        <v>38</v>
      </c>
      <c r="E9" s="17" t="s">
        <v>40</v>
      </c>
      <c r="F9" s="17" t="s">
        <v>42</v>
      </c>
      <c r="G9" s="17" t="s">
        <v>44</v>
      </c>
    </row>
    <row r="10" spans="1:7" ht="14.25" thickBot="1">
      <c r="A10" s="13" t="s">
        <v>32</v>
      </c>
      <c r="B10" s="17" t="s">
        <v>46</v>
      </c>
      <c r="C10" s="17" t="s">
        <v>46</v>
      </c>
      <c r="D10" s="17" t="s">
        <v>46</v>
      </c>
      <c r="E10" s="17" t="s">
        <v>46</v>
      </c>
      <c r="F10" s="17" t="s">
        <v>46</v>
      </c>
      <c r="G10" s="17" t="s">
        <v>46</v>
      </c>
    </row>
    <row r="11" spans="1:7" ht="14.25" thickTop="1">
      <c r="A11" s="9" t="s">
        <v>45</v>
      </c>
      <c r="B11" s="21">
        <v>171677</v>
      </c>
      <c r="C11" s="21">
        <v>45618</v>
      </c>
      <c r="D11" s="21">
        <v>12275</v>
      </c>
      <c r="E11" s="21">
        <v>13029</v>
      </c>
      <c r="F11" s="21">
        <v>51699</v>
      </c>
      <c r="G11" s="21">
        <v>203214</v>
      </c>
    </row>
    <row r="12" spans="1:7" ht="13.5">
      <c r="A12" s="2" t="s">
        <v>47</v>
      </c>
      <c r="B12" s="22">
        <v>3093</v>
      </c>
      <c r="C12" s="22">
        <v>10403</v>
      </c>
      <c r="D12" s="22">
        <v>231</v>
      </c>
      <c r="E12" s="22">
        <v>1050</v>
      </c>
      <c r="F12" s="22"/>
      <c r="G12" s="22"/>
    </row>
    <row r="13" spans="1:7" ht="13.5">
      <c r="A13" s="2" t="s">
        <v>48</v>
      </c>
      <c r="B13" s="22">
        <v>21789</v>
      </c>
      <c r="C13" s="22">
        <v>3358</v>
      </c>
      <c r="D13" s="22"/>
      <c r="E13" s="22"/>
      <c r="F13" s="22"/>
      <c r="G13" s="22"/>
    </row>
    <row r="14" spans="1:7" ht="13.5">
      <c r="A14" s="2" t="s">
        <v>49</v>
      </c>
      <c r="B14" s="22">
        <v>385</v>
      </c>
      <c r="C14" s="22"/>
      <c r="D14" s="22"/>
      <c r="E14" s="22"/>
      <c r="F14" s="22"/>
      <c r="G14" s="22"/>
    </row>
    <row r="15" spans="1:7" ht="13.5">
      <c r="A15" s="2" t="s">
        <v>50</v>
      </c>
      <c r="B15" s="22">
        <v>4120</v>
      </c>
      <c r="C15" s="22">
        <v>5246</v>
      </c>
      <c r="D15" s="22">
        <v>6565</v>
      </c>
      <c r="E15" s="22">
        <v>7142</v>
      </c>
      <c r="F15" s="22">
        <v>15197</v>
      </c>
      <c r="G15" s="22">
        <v>9666</v>
      </c>
    </row>
    <row r="16" spans="1:7" ht="13.5">
      <c r="A16" s="2" t="s">
        <v>51</v>
      </c>
      <c r="B16" s="22">
        <v>45000</v>
      </c>
      <c r="C16" s="22">
        <v>36350</v>
      </c>
      <c r="D16" s="22"/>
      <c r="E16" s="22"/>
      <c r="F16" s="22"/>
      <c r="G16" s="22"/>
    </row>
    <row r="17" spans="1:7" ht="13.5">
      <c r="A17" s="2" t="s">
        <v>52</v>
      </c>
      <c r="B17" s="22">
        <v>34414</v>
      </c>
      <c r="C17" s="22">
        <v>16242</v>
      </c>
      <c r="D17" s="22">
        <v>12911</v>
      </c>
      <c r="E17" s="22">
        <v>67572</v>
      </c>
      <c r="F17" s="22">
        <v>59207</v>
      </c>
      <c r="G17" s="22">
        <v>181332</v>
      </c>
    </row>
    <row r="18" spans="1:7" ht="13.5">
      <c r="A18" s="2" t="s">
        <v>53</v>
      </c>
      <c r="B18" s="22">
        <v>305</v>
      </c>
      <c r="C18" s="22">
        <v>1171</v>
      </c>
      <c r="D18" s="22">
        <v>1035</v>
      </c>
      <c r="E18" s="22">
        <v>982</v>
      </c>
      <c r="F18" s="22">
        <v>1621</v>
      </c>
      <c r="G18" s="22">
        <v>10000</v>
      </c>
    </row>
    <row r="19" spans="1:7" ht="13.5">
      <c r="A19" s="2" t="s">
        <v>54</v>
      </c>
      <c r="B19" s="22">
        <v>280786</v>
      </c>
      <c r="C19" s="22">
        <v>118391</v>
      </c>
      <c r="D19" s="22">
        <v>33018</v>
      </c>
      <c r="E19" s="22">
        <v>89777</v>
      </c>
      <c r="F19" s="22">
        <v>135600</v>
      </c>
      <c r="G19" s="22">
        <v>426188</v>
      </c>
    </row>
    <row r="20" spans="1:7" ht="13.5">
      <c r="A20" s="3" t="s">
        <v>55</v>
      </c>
      <c r="B20" s="22">
        <v>16466</v>
      </c>
      <c r="C20" s="22">
        <v>16466</v>
      </c>
      <c r="D20" s="22">
        <v>16466</v>
      </c>
      <c r="E20" s="22">
        <v>16466</v>
      </c>
      <c r="F20" s="22"/>
      <c r="G20" s="22"/>
    </row>
    <row r="21" spans="1:7" ht="13.5">
      <c r="A21" s="4" t="s">
        <v>56</v>
      </c>
      <c r="B21" s="22">
        <v>-16465</v>
      </c>
      <c r="C21" s="22">
        <v>-15597</v>
      </c>
      <c r="D21" s="22">
        <v>-14150</v>
      </c>
      <c r="E21" s="22">
        <v>-10291</v>
      </c>
      <c r="F21" s="22"/>
      <c r="G21" s="22"/>
    </row>
    <row r="22" spans="1:7" ht="13.5">
      <c r="A22" s="4" t="s">
        <v>57</v>
      </c>
      <c r="B22" s="22">
        <v>0</v>
      </c>
      <c r="C22" s="22">
        <v>868</v>
      </c>
      <c r="D22" s="22">
        <v>2315</v>
      </c>
      <c r="E22" s="22">
        <v>6174</v>
      </c>
      <c r="F22" s="22"/>
      <c r="G22" s="22"/>
    </row>
    <row r="23" spans="1:7" ht="13.5">
      <c r="A23" s="3" t="s">
        <v>58</v>
      </c>
      <c r="B23" s="22">
        <v>7063</v>
      </c>
      <c r="C23" s="22">
        <v>7063</v>
      </c>
      <c r="D23" s="22">
        <v>7063</v>
      </c>
      <c r="E23" s="22">
        <v>7063</v>
      </c>
      <c r="F23" s="22">
        <v>291</v>
      </c>
      <c r="G23" s="22"/>
    </row>
    <row r="24" spans="1:7" ht="13.5">
      <c r="A24" s="4" t="s">
        <v>56</v>
      </c>
      <c r="B24" s="22">
        <v>-5583</v>
      </c>
      <c r="C24" s="22">
        <v>-4907</v>
      </c>
      <c r="D24" s="22">
        <v>-3910</v>
      </c>
      <c r="E24" s="22">
        <v>-2375</v>
      </c>
      <c r="F24" s="22">
        <v>-24</v>
      </c>
      <c r="G24" s="22"/>
    </row>
    <row r="25" spans="1:7" ht="13.5">
      <c r="A25" s="4" t="s">
        <v>59</v>
      </c>
      <c r="B25" s="22">
        <v>1479</v>
      </c>
      <c r="C25" s="22">
        <v>2155</v>
      </c>
      <c r="D25" s="22">
        <v>3152</v>
      </c>
      <c r="E25" s="22">
        <v>4687</v>
      </c>
      <c r="F25" s="22">
        <v>267</v>
      </c>
      <c r="G25" s="22"/>
    </row>
    <row r="26" spans="1:7" ht="13.5">
      <c r="A26" s="3" t="s">
        <v>60</v>
      </c>
      <c r="B26" s="22">
        <v>1479</v>
      </c>
      <c r="C26" s="22">
        <v>3023</v>
      </c>
      <c r="D26" s="22">
        <v>5468</v>
      </c>
      <c r="E26" s="22">
        <v>10862</v>
      </c>
      <c r="F26" s="22">
        <v>267</v>
      </c>
      <c r="G26" s="22"/>
    </row>
    <row r="27" spans="1:7" ht="13.5">
      <c r="A27" s="3" t="s">
        <v>61</v>
      </c>
      <c r="B27" s="22">
        <v>1516</v>
      </c>
      <c r="C27" s="22">
        <v>7847</v>
      </c>
      <c r="D27" s="22">
        <v>12915</v>
      </c>
      <c r="E27" s="22">
        <v>17984</v>
      </c>
      <c r="F27" s="22">
        <v>23052</v>
      </c>
      <c r="G27" s="22">
        <v>16501</v>
      </c>
    </row>
    <row r="28" spans="1:7" ht="13.5">
      <c r="A28" s="3" t="s">
        <v>62</v>
      </c>
      <c r="B28" s="22">
        <v>1516</v>
      </c>
      <c r="C28" s="22">
        <v>7847</v>
      </c>
      <c r="D28" s="22">
        <v>12915</v>
      </c>
      <c r="E28" s="22">
        <v>17984</v>
      </c>
      <c r="F28" s="22">
        <v>23052</v>
      </c>
      <c r="G28" s="22">
        <v>16501</v>
      </c>
    </row>
    <row r="29" spans="1:7" ht="13.5">
      <c r="A29" s="3" t="s">
        <v>63</v>
      </c>
      <c r="B29" s="22">
        <v>1445215</v>
      </c>
      <c r="C29" s="22">
        <v>1445215</v>
      </c>
      <c r="D29" s="22">
        <v>1444215</v>
      </c>
      <c r="E29" s="22">
        <v>1444215</v>
      </c>
      <c r="F29" s="22">
        <v>2242215</v>
      </c>
      <c r="G29" s="22">
        <v>2925215</v>
      </c>
    </row>
    <row r="30" spans="1:7" ht="13.5">
      <c r="A30" s="3" t="s">
        <v>64</v>
      </c>
      <c r="B30" s="22">
        <v>18082</v>
      </c>
      <c r="C30" s="22">
        <v>22089</v>
      </c>
      <c r="D30" s="22">
        <v>22089</v>
      </c>
      <c r="E30" s="22">
        <v>22089</v>
      </c>
      <c r="F30" s="22"/>
      <c r="G30" s="22"/>
    </row>
    <row r="31" spans="1:7" ht="13.5">
      <c r="A31" s="3" t="s">
        <v>53</v>
      </c>
      <c r="B31" s="22">
        <v>1050</v>
      </c>
      <c r="C31" s="22">
        <v>1235</v>
      </c>
      <c r="D31" s="22">
        <v>2318</v>
      </c>
      <c r="E31" s="22">
        <v>2300</v>
      </c>
      <c r="F31" s="22">
        <v>25589</v>
      </c>
      <c r="G31" s="22">
        <v>38</v>
      </c>
    </row>
    <row r="32" spans="1:7" ht="13.5">
      <c r="A32" s="3" t="s">
        <v>65</v>
      </c>
      <c r="B32" s="22">
        <v>-1050</v>
      </c>
      <c r="C32" s="22">
        <v>-1050</v>
      </c>
      <c r="D32" s="22">
        <v>-1050</v>
      </c>
      <c r="E32" s="22"/>
      <c r="F32" s="22"/>
      <c r="G32" s="22"/>
    </row>
    <row r="33" spans="1:7" ht="13.5">
      <c r="A33" s="3" t="s">
        <v>66</v>
      </c>
      <c r="B33" s="22">
        <v>1463297</v>
      </c>
      <c r="C33" s="22">
        <v>1467490</v>
      </c>
      <c r="D33" s="22">
        <v>1467573</v>
      </c>
      <c r="E33" s="22">
        <v>1468605</v>
      </c>
      <c r="F33" s="22">
        <v>2267804</v>
      </c>
      <c r="G33" s="22">
        <v>2973254</v>
      </c>
    </row>
    <row r="34" spans="1:7" ht="13.5">
      <c r="A34" s="2" t="s">
        <v>67</v>
      </c>
      <c r="B34" s="22">
        <v>1466293</v>
      </c>
      <c r="C34" s="22">
        <v>1478361</v>
      </c>
      <c r="D34" s="22">
        <v>1485957</v>
      </c>
      <c r="E34" s="22">
        <v>1497451</v>
      </c>
      <c r="F34" s="22">
        <v>2291124</v>
      </c>
      <c r="G34" s="22">
        <v>2989755</v>
      </c>
    </row>
    <row r="35" spans="1:7" ht="14.25" thickBot="1">
      <c r="A35" s="5" t="s">
        <v>68</v>
      </c>
      <c r="B35" s="23">
        <v>1747080</v>
      </c>
      <c r="C35" s="23">
        <v>1596753</v>
      </c>
      <c r="D35" s="23">
        <v>1518976</v>
      </c>
      <c r="E35" s="23">
        <v>1587228</v>
      </c>
      <c r="F35" s="23">
        <v>2426725</v>
      </c>
      <c r="G35" s="23">
        <v>3415944</v>
      </c>
    </row>
    <row r="36" spans="1:7" ht="14.25" thickTop="1">
      <c r="A36" s="2" t="s">
        <v>69</v>
      </c>
      <c r="B36" s="22">
        <v>22839</v>
      </c>
      <c r="C36" s="22">
        <v>3911</v>
      </c>
      <c r="D36" s="22"/>
      <c r="E36" s="22"/>
      <c r="F36" s="22"/>
      <c r="G36" s="22"/>
    </row>
    <row r="37" spans="1:7" ht="13.5">
      <c r="A37" s="2" t="s">
        <v>70</v>
      </c>
      <c r="B37" s="22">
        <v>90000</v>
      </c>
      <c r="C37" s="22"/>
      <c r="D37" s="22">
        <v>60000</v>
      </c>
      <c r="E37" s="22">
        <v>165000</v>
      </c>
      <c r="F37" s="22">
        <v>325000</v>
      </c>
      <c r="G37" s="22">
        <v>330000</v>
      </c>
    </row>
    <row r="38" spans="1:7" ht="13.5">
      <c r="A38" s="2" t="s">
        <v>71</v>
      </c>
      <c r="B38" s="22">
        <v>1196267</v>
      </c>
      <c r="C38" s="22">
        <v>1127767</v>
      </c>
      <c r="D38" s="22">
        <v>890267</v>
      </c>
      <c r="E38" s="22">
        <v>658000</v>
      </c>
      <c r="F38" s="22">
        <v>471000</v>
      </c>
      <c r="G38" s="22">
        <v>245000</v>
      </c>
    </row>
    <row r="39" spans="1:7" ht="13.5">
      <c r="A39" s="2" t="s">
        <v>72</v>
      </c>
      <c r="B39" s="22"/>
      <c r="C39" s="22">
        <v>116000</v>
      </c>
      <c r="D39" s="22">
        <v>116000</v>
      </c>
      <c r="E39" s="22">
        <v>166000</v>
      </c>
      <c r="F39" s="22">
        <v>216000</v>
      </c>
      <c r="G39" s="22">
        <v>216000</v>
      </c>
    </row>
    <row r="40" spans="1:7" ht="13.5">
      <c r="A40" s="2" t="s">
        <v>73</v>
      </c>
      <c r="B40" s="22"/>
      <c r="C40" s="22">
        <v>47500</v>
      </c>
      <c r="D40" s="22">
        <v>80000</v>
      </c>
      <c r="E40" s="22">
        <v>93200</v>
      </c>
      <c r="F40" s="22">
        <v>186200</v>
      </c>
      <c r="G40" s="22">
        <v>378200</v>
      </c>
    </row>
    <row r="41" spans="1:7" ht="13.5">
      <c r="A41" s="2" t="s">
        <v>74</v>
      </c>
      <c r="B41" s="22">
        <v>89873</v>
      </c>
      <c r="C41" s="22">
        <v>99869</v>
      </c>
      <c r="D41" s="22">
        <v>74818</v>
      </c>
      <c r="E41" s="22">
        <v>66089</v>
      </c>
      <c r="F41" s="22">
        <v>70266</v>
      </c>
      <c r="G41" s="22">
        <v>67928</v>
      </c>
    </row>
    <row r="42" spans="1:7" ht="13.5">
      <c r="A42" s="2" t="s">
        <v>75</v>
      </c>
      <c r="B42" s="22">
        <v>79748</v>
      </c>
      <c r="C42" s="22">
        <v>59374</v>
      </c>
      <c r="D42" s="22">
        <v>37859</v>
      </c>
      <c r="E42" s="22">
        <v>12826</v>
      </c>
      <c r="F42" s="22">
        <v>8144</v>
      </c>
      <c r="G42" s="22">
        <v>6871</v>
      </c>
    </row>
    <row r="43" spans="1:7" ht="13.5">
      <c r="A43" s="2" t="s">
        <v>76</v>
      </c>
      <c r="B43" s="22">
        <v>26108</v>
      </c>
      <c r="C43" s="22">
        <v>1545</v>
      </c>
      <c r="D43" s="22">
        <v>1745</v>
      </c>
      <c r="E43" s="22">
        <v>950</v>
      </c>
      <c r="F43" s="22">
        <v>991</v>
      </c>
      <c r="G43" s="22">
        <v>7659</v>
      </c>
    </row>
    <row r="44" spans="1:7" ht="13.5">
      <c r="A44" s="2" t="s">
        <v>77</v>
      </c>
      <c r="B44" s="22">
        <v>4484</v>
      </c>
      <c r="C44" s="22">
        <v>1166</v>
      </c>
      <c r="D44" s="22">
        <v>2203</v>
      </c>
      <c r="E44" s="22"/>
      <c r="F44" s="22"/>
      <c r="G44" s="22"/>
    </row>
    <row r="45" spans="1:7" ht="13.5">
      <c r="A45" s="2" t="s">
        <v>78</v>
      </c>
      <c r="B45" s="22">
        <v>2248</v>
      </c>
      <c r="C45" s="22">
        <v>2248</v>
      </c>
      <c r="D45" s="22">
        <v>2633</v>
      </c>
      <c r="E45" s="22"/>
      <c r="F45" s="22"/>
      <c r="G45" s="22"/>
    </row>
    <row r="46" spans="1:7" ht="13.5">
      <c r="A46" s="2" t="s">
        <v>53</v>
      </c>
      <c r="B46" s="22">
        <v>3252</v>
      </c>
      <c r="C46" s="22">
        <v>7179</v>
      </c>
      <c r="D46" s="22">
        <v>4100</v>
      </c>
      <c r="E46" s="22">
        <v>8257</v>
      </c>
      <c r="F46" s="22">
        <v>12690</v>
      </c>
      <c r="G46" s="22">
        <v>11929</v>
      </c>
    </row>
    <row r="47" spans="1:7" ht="13.5">
      <c r="A47" s="2" t="s">
        <v>79</v>
      </c>
      <c r="B47" s="22">
        <v>1514822</v>
      </c>
      <c r="C47" s="22">
        <v>1466562</v>
      </c>
      <c r="D47" s="22">
        <v>1269628</v>
      </c>
      <c r="E47" s="22">
        <v>1170323</v>
      </c>
      <c r="F47" s="22">
        <v>1290293</v>
      </c>
      <c r="G47" s="22">
        <v>1263589</v>
      </c>
    </row>
    <row r="48" spans="1:7" ht="13.5">
      <c r="A48" s="2" t="s">
        <v>53</v>
      </c>
      <c r="B48" s="22">
        <v>14901</v>
      </c>
      <c r="C48" s="22">
        <v>15087</v>
      </c>
      <c r="D48" s="22">
        <v>17310</v>
      </c>
      <c r="E48" s="22">
        <v>16534</v>
      </c>
      <c r="F48" s="22">
        <v>20400</v>
      </c>
      <c r="G48" s="22">
        <v>10682</v>
      </c>
    </row>
    <row r="49" spans="1:7" ht="13.5">
      <c r="A49" s="2" t="s">
        <v>80</v>
      </c>
      <c r="B49" s="22">
        <v>14901</v>
      </c>
      <c r="C49" s="22">
        <v>15087</v>
      </c>
      <c r="D49" s="22">
        <v>180810</v>
      </c>
      <c r="E49" s="22">
        <v>393534</v>
      </c>
      <c r="F49" s="22">
        <v>581000</v>
      </c>
      <c r="G49" s="22">
        <v>973482</v>
      </c>
    </row>
    <row r="50" spans="1:7" ht="14.25" thickBot="1">
      <c r="A50" s="5" t="s">
        <v>81</v>
      </c>
      <c r="B50" s="23">
        <v>1529724</v>
      </c>
      <c r="C50" s="23">
        <v>1481649</v>
      </c>
      <c r="D50" s="23">
        <v>1450438</v>
      </c>
      <c r="E50" s="23">
        <v>1563858</v>
      </c>
      <c r="F50" s="23">
        <v>1871294</v>
      </c>
      <c r="G50" s="23">
        <v>2237072</v>
      </c>
    </row>
    <row r="51" spans="1:7" ht="14.25" thickTop="1">
      <c r="A51" s="2" t="s">
        <v>82</v>
      </c>
      <c r="B51" s="22">
        <v>700888</v>
      </c>
      <c r="C51" s="22">
        <v>644821</v>
      </c>
      <c r="D51" s="22">
        <v>612174</v>
      </c>
      <c r="E51" s="22">
        <v>576688</v>
      </c>
      <c r="F51" s="22">
        <v>576688</v>
      </c>
      <c r="G51" s="22">
        <v>499536</v>
      </c>
    </row>
    <row r="52" spans="1:7" ht="13.5">
      <c r="A52" s="3" t="s">
        <v>83</v>
      </c>
      <c r="B52" s="22">
        <v>400888</v>
      </c>
      <c r="C52" s="22">
        <v>344821</v>
      </c>
      <c r="D52" s="22">
        <v>312174</v>
      </c>
      <c r="E52" s="22">
        <v>276688</v>
      </c>
      <c r="F52" s="22">
        <v>276688</v>
      </c>
      <c r="G52" s="22">
        <v>199536</v>
      </c>
    </row>
    <row r="53" spans="1:7" ht="13.5">
      <c r="A53" s="3" t="s">
        <v>84</v>
      </c>
      <c r="B53" s="22">
        <v>369663</v>
      </c>
      <c r="C53" s="22">
        <v>369663</v>
      </c>
      <c r="D53" s="22">
        <v>369663</v>
      </c>
      <c r="E53" s="22">
        <v>369663</v>
      </c>
      <c r="F53" s="22">
        <v>369663</v>
      </c>
      <c r="G53" s="22">
        <v>369663</v>
      </c>
    </row>
    <row r="54" spans="1:7" ht="13.5">
      <c r="A54" s="3" t="s">
        <v>85</v>
      </c>
      <c r="B54" s="22">
        <v>770551</v>
      </c>
      <c r="C54" s="22">
        <v>714484</v>
      </c>
      <c r="D54" s="22">
        <v>681837</v>
      </c>
      <c r="E54" s="22">
        <v>646352</v>
      </c>
      <c r="F54" s="22">
        <v>646352</v>
      </c>
      <c r="G54" s="22">
        <v>569199</v>
      </c>
    </row>
    <row r="55" spans="1:7" ht="13.5">
      <c r="A55" s="4" t="s">
        <v>86</v>
      </c>
      <c r="B55" s="22">
        <v>-1292188</v>
      </c>
      <c r="C55" s="22">
        <v>-1280645</v>
      </c>
      <c r="D55" s="22">
        <v>-1242087</v>
      </c>
      <c r="E55" s="22">
        <v>-1198242</v>
      </c>
      <c r="F55" s="22">
        <v>-666181</v>
      </c>
      <c r="G55" s="22">
        <v>111565</v>
      </c>
    </row>
    <row r="56" spans="1:7" ht="13.5">
      <c r="A56" s="3" t="s">
        <v>87</v>
      </c>
      <c r="B56" s="22">
        <v>-1292188</v>
      </c>
      <c r="C56" s="22">
        <v>-1280645</v>
      </c>
      <c r="D56" s="22">
        <v>-1242087</v>
      </c>
      <c r="E56" s="22">
        <v>-1198242</v>
      </c>
      <c r="F56" s="22">
        <v>-666181</v>
      </c>
      <c r="G56" s="22">
        <v>111565</v>
      </c>
    </row>
    <row r="57" spans="1:7" ht="13.5">
      <c r="A57" s="2" t="s">
        <v>88</v>
      </c>
      <c r="B57" s="22">
        <v>-1428</v>
      </c>
      <c r="C57" s="22">
        <v>-1428</v>
      </c>
      <c r="D57" s="22">
        <v>-1428</v>
      </c>
      <c r="E57" s="22">
        <v>-1428</v>
      </c>
      <c r="F57" s="22">
        <v>-1428</v>
      </c>
      <c r="G57" s="22">
        <v>-1428</v>
      </c>
    </row>
    <row r="58" spans="1:7" ht="13.5">
      <c r="A58" s="2" t="s">
        <v>89</v>
      </c>
      <c r="B58" s="22">
        <v>177823</v>
      </c>
      <c r="C58" s="22">
        <v>77231</v>
      </c>
      <c r="D58" s="22">
        <v>50496</v>
      </c>
      <c r="E58" s="22">
        <v>23370</v>
      </c>
      <c r="F58" s="22">
        <v>555431</v>
      </c>
      <c r="G58" s="22">
        <v>1178872</v>
      </c>
    </row>
    <row r="59" spans="1:7" ht="13.5">
      <c r="A59" s="6" t="s">
        <v>90</v>
      </c>
      <c r="B59" s="22">
        <v>39532</v>
      </c>
      <c r="C59" s="22">
        <v>37871</v>
      </c>
      <c r="D59" s="22">
        <v>18040</v>
      </c>
      <c r="E59" s="22"/>
      <c r="F59" s="22"/>
      <c r="G59" s="22"/>
    </row>
    <row r="60" spans="1:7" ht="13.5">
      <c r="A60" s="6" t="s">
        <v>91</v>
      </c>
      <c r="B60" s="22">
        <v>217355</v>
      </c>
      <c r="C60" s="22">
        <v>115103</v>
      </c>
      <c r="D60" s="22">
        <v>68537</v>
      </c>
      <c r="E60" s="22">
        <v>23370</v>
      </c>
      <c r="F60" s="22">
        <v>555431</v>
      </c>
      <c r="G60" s="22">
        <v>1178872</v>
      </c>
    </row>
    <row r="61" spans="1:7" ht="14.25" thickBot="1">
      <c r="A61" s="7" t="s">
        <v>92</v>
      </c>
      <c r="B61" s="22">
        <v>1747080</v>
      </c>
      <c r="C61" s="22">
        <v>1596753</v>
      </c>
      <c r="D61" s="22">
        <v>1518976</v>
      </c>
      <c r="E61" s="22">
        <v>1587228</v>
      </c>
      <c r="F61" s="22">
        <v>2426725</v>
      </c>
      <c r="G61" s="22">
        <v>3415944</v>
      </c>
    </row>
    <row r="62" spans="1:7" ht="14.25" thickTop="1">
      <c r="A62" s="8"/>
      <c r="B62" s="24"/>
      <c r="C62" s="24"/>
      <c r="D62" s="24"/>
      <c r="E62" s="24"/>
      <c r="F62" s="24"/>
      <c r="G62" s="24"/>
    </row>
    <row r="64" ht="13.5">
      <c r="A64" s="20" t="s">
        <v>97</v>
      </c>
    </row>
    <row r="65" ht="13.5">
      <c r="A65" s="20" t="s">
        <v>98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2014-02-15T04:50:05Z</dcterms:created>
  <dcterms:modified xsi:type="dcterms:W3CDTF">2014-02-15T04:50:11Z</dcterms:modified>
  <cp:category/>
  <cp:version/>
  <cp:contentType/>
  <cp:contentStatus/>
</cp:coreProperties>
</file>