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<sst xmlns="http://schemas.openxmlformats.org/spreadsheetml/2006/main" count="724" uniqueCount="261">
  <si>
    <t>金銭の信託の減少による収入</t>
  </si>
  <si>
    <t>有形固定資産の取得による支出</t>
  </si>
  <si>
    <t>無形固定資産の取得による支出</t>
  </si>
  <si>
    <t>有形固定資産の売却による収入</t>
  </si>
  <si>
    <t>無形固定資産の売却による収入</t>
  </si>
  <si>
    <t>連結の範囲の変更を伴う子会社株式の取得による収入</t>
  </si>
  <si>
    <t>連結の範囲の変更を伴う子会社株式の売却による収入</t>
  </si>
  <si>
    <t>子会社株式の取得による支出</t>
  </si>
  <si>
    <t>子会社株式の売却による収入</t>
  </si>
  <si>
    <t>投資活動によるキャッシュ・フロー</t>
  </si>
  <si>
    <t>劣後特約付借入れによる収入</t>
  </si>
  <si>
    <t>劣後特約付借入金の返済による支出</t>
  </si>
  <si>
    <t>劣後特約付社債の発行による収入</t>
  </si>
  <si>
    <t>劣後特約付社債の償還による支出</t>
  </si>
  <si>
    <t>株式の発行による収入</t>
  </si>
  <si>
    <t>少数株主からの払込みによる収入</t>
  </si>
  <si>
    <t>少数株主への払戻による支出</t>
  </si>
  <si>
    <t>配当金の支払額</t>
  </si>
  <si>
    <t>少数株主への配当金の支払額</t>
  </si>
  <si>
    <t>自己株式の取得による支出</t>
  </si>
  <si>
    <t>自己株式の売却による収入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</si>
  <si>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</si>
  <si>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</si>
  <si>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</si>
  <si>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</si>
  <si>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新規連結に伴う現金及び現金同等物の増加額</t>
  </si>
  <si>
    <t>連結子会社の決算期変更に伴う現金及び現金同等物の増減額（△は減少）</t>
  </si>
  <si>
    <t>連結・キャッシュフロー計算書</t>
  </si>
  <si>
    <t>経常収益</t>
  </si>
  <si>
    <t>（うち貸出金利息）</t>
  </si>
  <si>
    <t>（うち有価証券利息配当金）</t>
  </si>
  <si>
    <t>信託報酬</t>
  </si>
  <si>
    <t>役務取引等収益</t>
  </si>
  <si>
    <t>特定取引収益</t>
  </si>
  <si>
    <t>その他業務収益</t>
  </si>
  <si>
    <t>その他経常収益</t>
  </si>
  <si>
    <t>経常費用</t>
  </si>
  <si>
    <t>（うち預金利息）</t>
  </si>
  <si>
    <t>（うち債券利息）</t>
  </si>
  <si>
    <t>役務取引等費用</t>
  </si>
  <si>
    <t>特定取引費用</t>
  </si>
  <si>
    <t>その他業務費用</t>
  </si>
  <si>
    <t>営業経費</t>
  </si>
  <si>
    <t>その他経常費用</t>
  </si>
  <si>
    <t>法人税等還付税額</t>
  </si>
  <si>
    <t>少数株主損益調整前四半期純利益</t>
  </si>
  <si>
    <t>賃貸事業等売上高</t>
  </si>
  <si>
    <t>連結・損益計算書</t>
  </si>
  <si>
    <t>役員退職慰労引当金</t>
  </si>
  <si>
    <t>貸出金売却損失引当金</t>
  </si>
  <si>
    <t>偶発損失引当金</t>
  </si>
  <si>
    <t>睡眠預金払戻損失引当金</t>
  </si>
  <si>
    <t>債券払戻損失引当金</t>
  </si>
  <si>
    <t>特別法上の引当金</t>
  </si>
  <si>
    <t>繰延税金負債</t>
  </si>
  <si>
    <t>再評価に係る繰延税金負債</t>
  </si>
  <si>
    <t>支払承諾</t>
  </si>
  <si>
    <t>繰延ヘッジ損益</t>
  </si>
  <si>
    <t>土地再評価差額金</t>
  </si>
  <si>
    <t>為替換算調整勘定</t>
  </si>
  <si>
    <t>少数株主持分</t>
  </si>
  <si>
    <t>連結・貸借対照表</t>
  </si>
  <si>
    <t>累積四半期</t>
  </si>
  <si>
    <t>減価償却費</t>
  </si>
  <si>
    <t>減損損失</t>
  </si>
  <si>
    <t>のれん償却額</t>
  </si>
  <si>
    <t>負ののれん発生益</t>
  </si>
  <si>
    <t>持分法による投資損益（△は益）</t>
  </si>
  <si>
    <t>貸倒引当金の増減（△）</t>
  </si>
  <si>
    <t>投資損失引当金の増減額（△は減少）</t>
  </si>
  <si>
    <t>貸出金売却損失引当金の増減額（△は減少）</t>
  </si>
  <si>
    <t>偶発損失引当金の増減（△）</t>
  </si>
  <si>
    <t>賞与引当金の増減額（△は減少）</t>
  </si>
  <si>
    <t>退職給付引当金の増減額（△は減少）</t>
  </si>
  <si>
    <t>役員退職慰労引当金の増減額（△は減少）</t>
  </si>
  <si>
    <t>睡眠預金払戻損失引当金の増減（△）</t>
  </si>
  <si>
    <t>債券払戻損失引当金の増減（△）</t>
  </si>
  <si>
    <t>資金運用収益</t>
  </si>
  <si>
    <t>資金調達費用</t>
  </si>
  <si>
    <t>有価証券関係損益（△）</t>
  </si>
  <si>
    <t>金銭の信託の運用損益（△は運用益）</t>
  </si>
  <si>
    <t>為替差損益（△は益）</t>
  </si>
  <si>
    <t>固定資産処分損益（△は益）</t>
  </si>
  <si>
    <t>退職給付信託関連損益（△は益）</t>
  </si>
  <si>
    <t>特定取引資産の純増（△）減</t>
  </si>
  <si>
    <t>特定取引負債の純増減（△）</t>
  </si>
  <si>
    <t>金融派生商品資産の純増（△）減</t>
  </si>
  <si>
    <t>金融派生商品負債の純増減（△）</t>
  </si>
  <si>
    <t>貸出金の純増（△）減</t>
  </si>
  <si>
    <t>預金の純増減（△）</t>
  </si>
  <si>
    <t>譲渡性預金の純増減（△）</t>
  </si>
  <si>
    <t>債券の純増減（△）</t>
  </si>
  <si>
    <t>借用金（劣後特約付借入金を除く）の純増減（△）</t>
  </si>
  <si>
    <t>預け金（中央銀行預け金を除く）の純増（△）減</t>
  </si>
  <si>
    <t>コールローン等の純増（△）減</t>
  </si>
  <si>
    <t>債券貸借取引支払保証金の純増（△）減</t>
  </si>
  <si>
    <t>コールマネー等の純増減（△）</t>
  </si>
  <si>
    <t>コマーシャル・ペーパーの純増減（△）</t>
  </si>
  <si>
    <t>債券貸借取引受入担保金の純増減（△）</t>
  </si>
  <si>
    <t>外国為替（資産）の純増（△）減</t>
  </si>
  <si>
    <t>外国為替（負債）の純増減（△）</t>
  </si>
  <si>
    <t>短期社債（負債）の純増減（△）</t>
  </si>
  <si>
    <t>普通社債発行及び償還による増減（△）</t>
  </si>
  <si>
    <t>信託勘定借の純増減（△）</t>
  </si>
  <si>
    <t>資金運用による収入</t>
  </si>
  <si>
    <t>資金調達による支出</t>
  </si>
  <si>
    <t>小計</t>
  </si>
  <si>
    <t>法人税等の支払額又は還付額（△は支払）</t>
  </si>
  <si>
    <t>営業活動によるキャッシュ・フロー</t>
  </si>
  <si>
    <t>有価証券の取得による支出</t>
  </si>
  <si>
    <t>有価証券の売却による収入</t>
  </si>
  <si>
    <t>有価証券の償還による収入</t>
  </si>
  <si>
    <t>金銭の信託の増加による支出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</si>
  <si>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</si>
  <si>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</si>
  <si>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</si>
  <si>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</si>
  <si>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</si>
  <si>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</si>
  <si>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</si>
  <si>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2013/11/28</t>
  </si>
  <si>
    <t>半期</t>
  </si>
  <si>
    <t>2013/09/30</t>
  </si>
  <si>
    <t>通期</t>
  </si>
  <si>
    <t>2013/03/31</t>
  </si>
  <si>
    <t>2012/11/28</t>
  </si>
  <si>
    <t>2012/09/30</t>
  </si>
  <si>
    <t>2013/06/26</t>
  </si>
  <si>
    <t>2012/03/31</t>
  </si>
  <si>
    <t>2011/11/24</t>
  </si>
  <si>
    <t>2011/09/30</t>
  </si>
  <si>
    <t>2012/06/27</t>
  </si>
  <si>
    <t>2011/03/31</t>
  </si>
  <si>
    <t>2010/11/26</t>
  </si>
  <si>
    <t>2010/09/30</t>
  </si>
  <si>
    <t>2011/06/22</t>
  </si>
  <si>
    <t>2010/03/31</t>
  </si>
  <si>
    <t>2009/09/30</t>
  </si>
  <si>
    <t>2010/06/23</t>
  </si>
  <si>
    <t>2009/03/31</t>
  </si>
  <si>
    <t>2009/11/27</t>
  </si>
  <si>
    <t>2008/09/30</t>
  </si>
  <si>
    <t>2009/06/29</t>
  </si>
  <si>
    <t>2008/03/31</t>
  </si>
  <si>
    <t>2008/11/28</t>
  </si>
  <si>
    <t>2007/09/30</t>
  </si>
  <si>
    <t>現金及び預金</t>
  </si>
  <si>
    <t>百万円</t>
  </si>
  <si>
    <t>有価証券</t>
  </si>
  <si>
    <t>未収入金</t>
  </si>
  <si>
    <t>その他</t>
  </si>
  <si>
    <t>流動資産</t>
  </si>
  <si>
    <t>有形固定資産</t>
  </si>
  <si>
    <t>無形固定資産</t>
  </si>
  <si>
    <t>投資その他の資産</t>
  </si>
  <si>
    <t>関係会社株式</t>
  </si>
  <si>
    <t>投資損失引当金</t>
  </si>
  <si>
    <t>固定資産</t>
  </si>
  <si>
    <t>資産</t>
  </si>
  <si>
    <t>短期借入金</t>
  </si>
  <si>
    <t>短期社債</t>
  </si>
  <si>
    <t>未払法人税等</t>
  </si>
  <si>
    <t>賞与引当金</t>
  </si>
  <si>
    <t>流動負債</t>
  </si>
  <si>
    <t>社債</t>
  </si>
  <si>
    <t>退職給付引当金</t>
  </si>
  <si>
    <t>資産除去債務</t>
  </si>
  <si>
    <t>固定負債</t>
  </si>
  <si>
    <t>負債</t>
  </si>
  <si>
    <t>資本金</t>
  </si>
  <si>
    <t>資本準備金</t>
  </si>
  <si>
    <t>資本剰余金</t>
  </si>
  <si>
    <t>利益準備金</t>
  </si>
  <si>
    <t>その他利益剰余金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</si>
  <si>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</si>
  <si>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</si>
  <si>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</si>
  <si>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</si>
  <si>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</si>
  <si>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</si>
  <si>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</si>
  <si>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</si>
  <si>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</si>
  <si>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</si>
  <si>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</si>
  <si>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株式会社みずほフィナンシャルグループ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</si>
  <si>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</si>
  <si>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</si>
  <si>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</si>
  <si>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2013/04/01</t>
  </si>
  <si>
    <t>2012/04/01</t>
  </si>
  <si>
    <t>2011/04/01</t>
  </si>
  <si>
    <t>2010/04/01</t>
  </si>
  <si>
    <t>2009/04/01</t>
  </si>
  <si>
    <t>2008/04/01</t>
  </si>
  <si>
    <t>2007/04/01</t>
  </si>
  <si>
    <t>営業収益</t>
  </si>
  <si>
    <t>販売費・一般管理費</t>
  </si>
  <si>
    <t>営業費用</t>
  </si>
  <si>
    <t>営業利益</t>
  </si>
  <si>
    <t>営業外収益</t>
  </si>
  <si>
    <t>営業外費用</t>
  </si>
  <si>
    <t>経常利益</t>
  </si>
  <si>
    <t>特別利益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</si>
  <si>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</si>
  <si>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</si>
  <si>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</si>
  <si>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</si>
  <si>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</si>
  <si>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</si>
  <si>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</si>
  <si>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</si>
  <si>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</si>
  <si>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</si>
  <si>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2013/08/14</t>
  </si>
  <si>
    <t>2013/06/30</t>
  </si>
  <si>
    <t>2013/02/14</t>
  </si>
  <si>
    <t>2012/12/31</t>
  </si>
  <si>
    <t>2012/08/14</t>
  </si>
  <si>
    <t>2012/06/30</t>
  </si>
  <si>
    <t>2012/02/14</t>
  </si>
  <si>
    <t>2011/12/31</t>
  </si>
  <si>
    <t>2011/08/15</t>
  </si>
  <si>
    <t>2011/06/30</t>
  </si>
  <si>
    <t>2011/02/14</t>
  </si>
  <si>
    <t>2010/12/31</t>
  </si>
  <si>
    <t>2010/08/13</t>
  </si>
  <si>
    <t>2010/06/30</t>
  </si>
  <si>
    <t>2010/02/12</t>
  </si>
  <si>
    <t>2009/12/31</t>
  </si>
  <si>
    <t>2009/08/14</t>
  </si>
  <si>
    <t>2009/06/30</t>
  </si>
  <si>
    <t>2009/02/13</t>
  </si>
  <si>
    <t>2008/12/31</t>
  </si>
  <si>
    <t>2008/08/14</t>
  </si>
  <si>
    <t>2008/06/30</t>
  </si>
  <si>
    <t>現金預け金</t>
  </si>
  <si>
    <t>コールローン及び買入手形</t>
  </si>
  <si>
    <t>買現先勘定</t>
  </si>
  <si>
    <t>債券貸借取引支払保証金</t>
  </si>
  <si>
    <t>買入金銭債権</t>
  </si>
  <si>
    <t>特定取引資産</t>
  </si>
  <si>
    <t>金銭の信託</t>
  </si>
  <si>
    <t>貸出金</t>
  </si>
  <si>
    <t>外国為替</t>
  </si>
  <si>
    <t>金融派生商品</t>
  </si>
  <si>
    <t>その他資産</t>
  </si>
  <si>
    <t>繰延税金資産</t>
  </si>
  <si>
    <t>支払承諾見返</t>
  </si>
  <si>
    <t>貸倒引当金</t>
  </si>
  <si>
    <t>預金</t>
  </si>
  <si>
    <t>譲渡性預金</t>
  </si>
  <si>
    <t>債券</t>
  </si>
  <si>
    <t>コールマネー及び売渡手形</t>
  </si>
  <si>
    <t>売現先勘定</t>
  </si>
  <si>
    <t>債券貸借取引受入担保金</t>
  </si>
  <si>
    <t>コマーシャル・ペーパー</t>
  </si>
  <si>
    <t>特定取引負債</t>
  </si>
  <si>
    <t>借用金</t>
  </si>
  <si>
    <t>信託勘定借</t>
  </si>
  <si>
    <t>その他負債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</si>
</sst>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Z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6" width="17.625" style="0" customWidth="1"/>
  </cols>
  <sheetData>
    <row r="1" ht="14.25" thickBot="1"/>
    <row r="2" spans="1:26" ht="14.25" thickTop="1">
      <c r="A2" s="10" t="s">
        <v>183</v>
      </c>
      <c r="B2" s="14">
        <v>8411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4.25" thickBot="1">
      <c r="A3" s="11" t="s">
        <v>184</v>
      </c>
      <c r="B3" s="1" t="s">
        <v>185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thickTop="1">
      <c r="A4" s="10" t="s">
        <v>113</v>
      </c>
      <c r="B4" s="15" t="str">
        <f>HYPERLINK("http://www.kabupro.jp/mark/20140214/S10018S8.htm","四半期報告書")</f>
        <v>四半期報告書</v>
      </c>
      <c r="C4" s="15" t="str">
        <f>HYPERLINK("http://www.kabupro.jp/mark/20131128/S1000MEA.htm","四半期報告書")</f>
        <v>四半期報告書</v>
      </c>
      <c r="D4" s="15" t="str">
        <f>HYPERLINK("http://www.kabupro.jp/mark/20130814/S000EBMK.htm","四半期報告書")</f>
        <v>四半期報告書</v>
      </c>
      <c r="E4" s="15" t="str">
        <f>HYPERLINK("http://www.kabupro.jp/mark/20130626/S000DSUA.htm","有価証券報告書")</f>
        <v>有価証券報告書</v>
      </c>
      <c r="F4" s="15" t="str">
        <f>HYPERLINK("http://www.kabupro.jp/mark/20140214/S10018S8.htm","四半期報告書")</f>
        <v>四半期報告書</v>
      </c>
      <c r="G4" s="15" t="str">
        <f>HYPERLINK("http://www.kabupro.jp/mark/20131128/S1000MEA.htm","四半期報告書")</f>
        <v>四半期報告書</v>
      </c>
      <c r="H4" s="15" t="str">
        <f>HYPERLINK("http://www.kabupro.jp/mark/20130814/S000EBMK.htm","四半期報告書")</f>
        <v>四半期報告書</v>
      </c>
      <c r="I4" s="15" t="str">
        <f>HYPERLINK("http://www.kabupro.jp/mark/20130626/S000DSUA.htm","有価証券報告書")</f>
        <v>有価証券報告書</v>
      </c>
      <c r="J4" s="15" t="str">
        <f>HYPERLINK("http://www.kabupro.jp/mark/20130214/S000CWU1.htm","四半期報告書")</f>
        <v>四半期報告書</v>
      </c>
      <c r="K4" s="15" t="str">
        <f>HYPERLINK("http://www.kabupro.jp/mark/20121128/S000CE4G.htm","四半期報告書")</f>
        <v>四半期報告書</v>
      </c>
      <c r="L4" s="15" t="str">
        <f>HYPERLINK("http://www.kabupro.jp/mark/20120814/S000BRQR.htm","四半期報告書")</f>
        <v>四半期報告書</v>
      </c>
      <c r="M4" s="15" t="str">
        <f>HYPERLINK("http://www.kabupro.jp/mark/20120627/S000B8KZ.htm","有価証券報告書")</f>
        <v>有価証券報告書</v>
      </c>
      <c r="N4" s="15" t="str">
        <f>HYPERLINK("http://www.kabupro.jp/mark/20120214/S000ADC7.htm","四半期報告書")</f>
        <v>四半期報告書</v>
      </c>
      <c r="O4" s="15" t="str">
        <f>HYPERLINK("http://www.kabupro.jp/mark/20111124/S0009TK1.htm","四半期報告書")</f>
        <v>四半期報告書</v>
      </c>
      <c r="P4" s="15" t="str">
        <f>HYPERLINK("http://www.kabupro.jp/mark/20110815/S00097QN.htm","四半期報告書")</f>
        <v>四半期報告書</v>
      </c>
      <c r="Q4" s="15" t="str">
        <f>HYPERLINK("http://www.kabupro.jp/mark/20110622/S0008K09.htm","有価証券報告書")</f>
        <v>有価証券報告書</v>
      </c>
      <c r="R4" s="15" t="str">
        <f>HYPERLINK("http://www.kabupro.jp/mark/20110214/S0007TR1.htm","四半期報告書")</f>
        <v>四半期報告書</v>
      </c>
      <c r="S4" s="15" t="str">
        <f>HYPERLINK("http://www.kabupro.jp/mark/20101126/S0007AKV.htm","四半期報告書")</f>
        <v>四半期報告書</v>
      </c>
      <c r="T4" s="15" t="str">
        <f>HYPERLINK("http://www.kabupro.jp/mark/20100813/S0006NFC.htm","四半期報告書")</f>
        <v>四半期報告書</v>
      </c>
      <c r="U4" s="15" t="str">
        <f>HYPERLINK("http://www.kabupro.jp/mark/20100623/S00060BN.htm","有価証券報告書")</f>
        <v>有価証券報告書</v>
      </c>
      <c r="V4" s="15" t="str">
        <f>HYPERLINK("http://www.kabupro.jp/mark/20100212/S00057SK.htm","四半期報告書")</f>
        <v>四半期報告書</v>
      </c>
      <c r="W4" s="15" t="str">
        <f>HYPERLINK("http://www.kabupro.jp/mark/20091127/S0004PRO.htm","四半期報告書")</f>
        <v>四半期報告書</v>
      </c>
      <c r="X4" s="15" t="str">
        <f>HYPERLINK("http://www.kabupro.jp/mark/20090814/S00040A6.htm","四半期報告書")</f>
        <v>四半期報告書</v>
      </c>
      <c r="Y4" s="15" t="str">
        <f>HYPERLINK("http://www.kabupro.jp/mark/20090629/S0003KMG.htm","有価証券報告書")</f>
        <v>有価証券報告書</v>
      </c>
      <c r="Z4" s="15" t="str">
        <f>HYPERLINK("http://www.kabupro.jp/mark/20081128/S0001Z92.htm","四半期報告書")</f>
        <v>四半期報告書</v>
      </c>
    </row>
    <row r="5" spans="1:26" ht="14.25" thickBot="1">
      <c r="A5" s="11" t="s">
        <v>114</v>
      </c>
      <c r="B5" s="1" t="s">
        <v>211</v>
      </c>
      <c r="C5" s="1" t="s">
        <v>120</v>
      </c>
      <c r="D5" s="1" t="s">
        <v>214</v>
      </c>
      <c r="E5" s="1" t="s">
        <v>127</v>
      </c>
      <c r="F5" s="1" t="s">
        <v>211</v>
      </c>
      <c r="G5" s="1" t="s">
        <v>120</v>
      </c>
      <c r="H5" s="1" t="s">
        <v>214</v>
      </c>
      <c r="I5" s="1" t="s">
        <v>127</v>
      </c>
      <c r="J5" s="1" t="s">
        <v>216</v>
      </c>
      <c r="K5" s="1" t="s">
        <v>125</v>
      </c>
      <c r="L5" s="1" t="s">
        <v>218</v>
      </c>
      <c r="M5" s="1" t="s">
        <v>131</v>
      </c>
      <c r="N5" s="1" t="s">
        <v>220</v>
      </c>
      <c r="O5" s="1" t="s">
        <v>129</v>
      </c>
      <c r="P5" s="1" t="s">
        <v>222</v>
      </c>
      <c r="Q5" s="1" t="s">
        <v>135</v>
      </c>
      <c r="R5" s="1" t="s">
        <v>224</v>
      </c>
      <c r="S5" s="1" t="s">
        <v>133</v>
      </c>
      <c r="T5" s="1" t="s">
        <v>226</v>
      </c>
      <c r="U5" s="1" t="s">
        <v>138</v>
      </c>
      <c r="V5" s="1" t="s">
        <v>228</v>
      </c>
      <c r="W5" s="1" t="s">
        <v>140</v>
      </c>
      <c r="X5" s="1" t="s">
        <v>230</v>
      </c>
      <c r="Y5" s="1" t="s">
        <v>142</v>
      </c>
      <c r="Z5" s="1" t="s">
        <v>144</v>
      </c>
    </row>
    <row r="6" spans="1:26" ht="15" thickBot="1" thickTop="1">
      <c r="A6" s="10" t="s">
        <v>115</v>
      </c>
      <c r="B6" s="18" t="s">
        <v>47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4.25" thickTop="1">
      <c r="A7" s="12" t="s">
        <v>116</v>
      </c>
      <c r="B7" s="14" t="s">
        <v>62</v>
      </c>
      <c r="C7" s="14" t="s">
        <v>121</v>
      </c>
      <c r="D7" s="14" t="s">
        <v>62</v>
      </c>
      <c r="E7" s="16" t="s">
        <v>123</v>
      </c>
      <c r="F7" s="14" t="s">
        <v>62</v>
      </c>
      <c r="G7" s="14" t="s">
        <v>121</v>
      </c>
      <c r="H7" s="14" t="s">
        <v>62</v>
      </c>
      <c r="I7" s="16" t="s">
        <v>123</v>
      </c>
      <c r="J7" s="14" t="s">
        <v>62</v>
      </c>
      <c r="K7" s="14" t="s">
        <v>121</v>
      </c>
      <c r="L7" s="14" t="s">
        <v>62</v>
      </c>
      <c r="M7" s="16" t="s">
        <v>123</v>
      </c>
      <c r="N7" s="14" t="s">
        <v>62</v>
      </c>
      <c r="O7" s="14" t="s">
        <v>121</v>
      </c>
      <c r="P7" s="14" t="s">
        <v>62</v>
      </c>
      <c r="Q7" s="16" t="s">
        <v>123</v>
      </c>
      <c r="R7" s="14" t="s">
        <v>62</v>
      </c>
      <c r="S7" s="14" t="s">
        <v>121</v>
      </c>
      <c r="T7" s="14" t="s">
        <v>62</v>
      </c>
      <c r="U7" s="16" t="s">
        <v>123</v>
      </c>
      <c r="V7" s="14" t="s">
        <v>62</v>
      </c>
      <c r="W7" s="14" t="s">
        <v>121</v>
      </c>
      <c r="X7" s="14" t="s">
        <v>62</v>
      </c>
      <c r="Y7" s="16" t="s">
        <v>123</v>
      </c>
      <c r="Z7" s="14" t="s">
        <v>121</v>
      </c>
    </row>
    <row r="8" spans="1:26" ht="13.5">
      <c r="A8" s="13" t="s">
        <v>117</v>
      </c>
      <c r="B8" s="1" t="s">
        <v>189</v>
      </c>
      <c r="C8" s="1" t="s">
        <v>189</v>
      </c>
      <c r="D8" s="1" t="s">
        <v>189</v>
      </c>
      <c r="E8" s="17" t="s">
        <v>190</v>
      </c>
      <c r="F8" s="1" t="s">
        <v>190</v>
      </c>
      <c r="G8" s="1" t="s">
        <v>190</v>
      </c>
      <c r="H8" s="1" t="s">
        <v>190</v>
      </c>
      <c r="I8" s="17" t="s">
        <v>191</v>
      </c>
      <c r="J8" s="1" t="s">
        <v>191</v>
      </c>
      <c r="K8" s="1" t="s">
        <v>191</v>
      </c>
      <c r="L8" s="1" t="s">
        <v>191</v>
      </c>
      <c r="M8" s="17" t="s">
        <v>192</v>
      </c>
      <c r="N8" s="1" t="s">
        <v>192</v>
      </c>
      <c r="O8" s="1" t="s">
        <v>192</v>
      </c>
      <c r="P8" s="1" t="s">
        <v>192</v>
      </c>
      <c r="Q8" s="17" t="s">
        <v>193</v>
      </c>
      <c r="R8" s="1" t="s">
        <v>193</v>
      </c>
      <c r="S8" s="1" t="s">
        <v>193</v>
      </c>
      <c r="T8" s="1" t="s">
        <v>193</v>
      </c>
      <c r="U8" s="17" t="s">
        <v>194</v>
      </c>
      <c r="V8" s="1" t="s">
        <v>194</v>
      </c>
      <c r="W8" s="1" t="s">
        <v>194</v>
      </c>
      <c r="X8" s="1" t="s">
        <v>194</v>
      </c>
      <c r="Y8" s="17" t="s">
        <v>195</v>
      </c>
      <c r="Z8" s="1" t="s">
        <v>195</v>
      </c>
    </row>
    <row r="9" spans="1:26" ht="13.5">
      <c r="A9" s="13" t="s">
        <v>118</v>
      </c>
      <c r="B9" s="1" t="s">
        <v>213</v>
      </c>
      <c r="C9" s="1" t="s">
        <v>122</v>
      </c>
      <c r="D9" s="1" t="s">
        <v>215</v>
      </c>
      <c r="E9" s="17" t="s">
        <v>124</v>
      </c>
      <c r="F9" s="1" t="s">
        <v>217</v>
      </c>
      <c r="G9" s="1" t="s">
        <v>126</v>
      </c>
      <c r="H9" s="1" t="s">
        <v>219</v>
      </c>
      <c r="I9" s="17" t="s">
        <v>128</v>
      </c>
      <c r="J9" s="1" t="s">
        <v>221</v>
      </c>
      <c r="K9" s="1" t="s">
        <v>130</v>
      </c>
      <c r="L9" s="1" t="s">
        <v>223</v>
      </c>
      <c r="M9" s="17" t="s">
        <v>132</v>
      </c>
      <c r="N9" s="1" t="s">
        <v>225</v>
      </c>
      <c r="O9" s="1" t="s">
        <v>134</v>
      </c>
      <c r="P9" s="1" t="s">
        <v>227</v>
      </c>
      <c r="Q9" s="17" t="s">
        <v>136</v>
      </c>
      <c r="R9" s="1" t="s">
        <v>229</v>
      </c>
      <c r="S9" s="1" t="s">
        <v>137</v>
      </c>
      <c r="T9" s="1" t="s">
        <v>231</v>
      </c>
      <c r="U9" s="17" t="s">
        <v>139</v>
      </c>
      <c r="V9" s="1" t="s">
        <v>233</v>
      </c>
      <c r="W9" s="1" t="s">
        <v>141</v>
      </c>
      <c r="X9" s="1" t="s">
        <v>235</v>
      </c>
      <c r="Y9" s="17" t="s">
        <v>143</v>
      </c>
      <c r="Z9" s="1" t="s">
        <v>145</v>
      </c>
    </row>
    <row r="10" spans="1:26" ht="14.25" thickBot="1">
      <c r="A10" s="13" t="s">
        <v>119</v>
      </c>
      <c r="B10" s="1" t="s">
        <v>147</v>
      </c>
      <c r="C10" s="1" t="s">
        <v>147</v>
      </c>
      <c r="D10" s="1" t="s">
        <v>147</v>
      </c>
      <c r="E10" s="17" t="s">
        <v>147</v>
      </c>
      <c r="F10" s="1" t="s">
        <v>147</v>
      </c>
      <c r="G10" s="1" t="s">
        <v>147</v>
      </c>
      <c r="H10" s="1" t="s">
        <v>147</v>
      </c>
      <c r="I10" s="17" t="s">
        <v>147</v>
      </c>
      <c r="J10" s="1" t="s">
        <v>147</v>
      </c>
      <c r="K10" s="1" t="s">
        <v>147</v>
      </c>
      <c r="L10" s="1" t="s">
        <v>147</v>
      </c>
      <c r="M10" s="17" t="s">
        <v>147</v>
      </c>
      <c r="N10" s="1" t="s">
        <v>147</v>
      </c>
      <c r="O10" s="1" t="s">
        <v>147</v>
      </c>
      <c r="P10" s="1" t="s">
        <v>147</v>
      </c>
      <c r="Q10" s="17" t="s">
        <v>147</v>
      </c>
      <c r="R10" s="1" t="s">
        <v>147</v>
      </c>
      <c r="S10" s="1" t="s">
        <v>147</v>
      </c>
      <c r="T10" s="1" t="s">
        <v>147</v>
      </c>
      <c r="U10" s="17" t="s">
        <v>147</v>
      </c>
      <c r="V10" s="1" t="s">
        <v>147</v>
      </c>
      <c r="W10" s="1" t="s">
        <v>147</v>
      </c>
      <c r="X10" s="1" t="s">
        <v>147</v>
      </c>
      <c r="Y10" s="17" t="s">
        <v>147</v>
      </c>
      <c r="Z10" s="1" t="s">
        <v>147</v>
      </c>
    </row>
    <row r="11" spans="1:26" ht="14.25" thickTop="1">
      <c r="A11" s="29" t="s">
        <v>28</v>
      </c>
      <c r="B11" s="21">
        <v>2227854</v>
      </c>
      <c r="C11" s="21">
        <v>1540570</v>
      </c>
      <c r="D11" s="21">
        <v>783901</v>
      </c>
      <c r="E11" s="22">
        <v>2913005</v>
      </c>
      <c r="F11" s="21">
        <v>2136300</v>
      </c>
      <c r="G11" s="21">
        <v>1447821</v>
      </c>
      <c r="H11" s="21">
        <v>738048</v>
      </c>
      <c r="I11" s="22">
        <v>2715674</v>
      </c>
      <c r="J11" s="21">
        <v>1975986</v>
      </c>
      <c r="K11" s="21">
        <v>1344326</v>
      </c>
      <c r="L11" s="21">
        <v>632871</v>
      </c>
      <c r="M11" s="22">
        <v>2716791</v>
      </c>
      <c r="N11" s="21">
        <v>2087201</v>
      </c>
      <c r="O11" s="21">
        <v>1449871</v>
      </c>
      <c r="P11" s="21">
        <v>713160</v>
      </c>
      <c r="Q11" s="22">
        <v>2817625</v>
      </c>
      <c r="R11" s="21">
        <v>2133685</v>
      </c>
      <c r="S11" s="21">
        <v>1485032</v>
      </c>
      <c r="T11" s="21">
        <v>703470</v>
      </c>
      <c r="U11" s="22">
        <v>3514428</v>
      </c>
      <c r="V11" s="21">
        <v>2777294</v>
      </c>
      <c r="W11" s="21">
        <v>1903592</v>
      </c>
      <c r="X11" s="21">
        <v>957374</v>
      </c>
      <c r="Y11" s="22">
        <v>4523510</v>
      </c>
      <c r="Z11" s="21">
        <v>2256140</v>
      </c>
    </row>
    <row r="12" spans="1:26" ht="13.5">
      <c r="A12" s="6" t="s">
        <v>77</v>
      </c>
      <c r="B12" s="23">
        <v>1064963</v>
      </c>
      <c r="C12" s="23">
        <v>710234</v>
      </c>
      <c r="D12" s="23">
        <v>355698</v>
      </c>
      <c r="E12" s="24">
        <v>1421609</v>
      </c>
      <c r="F12" s="23">
        <v>1056175</v>
      </c>
      <c r="G12" s="23">
        <v>694989</v>
      </c>
      <c r="H12" s="23">
        <v>340819</v>
      </c>
      <c r="I12" s="24">
        <v>1423564</v>
      </c>
      <c r="J12" s="23">
        <v>1033547</v>
      </c>
      <c r="K12" s="23">
        <v>693324</v>
      </c>
      <c r="L12" s="23">
        <v>344355</v>
      </c>
      <c r="M12" s="24">
        <v>1457687</v>
      </c>
      <c r="N12" s="23">
        <v>1086525</v>
      </c>
      <c r="O12" s="23">
        <v>733453</v>
      </c>
      <c r="P12" s="23">
        <v>362570</v>
      </c>
      <c r="Q12" s="24">
        <v>1571994</v>
      </c>
      <c r="R12" s="23">
        <v>1195892</v>
      </c>
      <c r="S12" s="23">
        <v>816397</v>
      </c>
      <c r="T12" s="23">
        <v>411623</v>
      </c>
      <c r="U12" s="24">
        <v>2144436</v>
      </c>
      <c r="V12" s="23">
        <v>1658907</v>
      </c>
      <c r="W12" s="23">
        <v>1217613</v>
      </c>
      <c r="X12" s="23">
        <v>606843</v>
      </c>
      <c r="Y12" s="24">
        <v>2864796</v>
      </c>
      <c r="Z12" s="23">
        <v>1520768</v>
      </c>
    </row>
    <row r="13" spans="1:26" ht="13.5">
      <c r="A13" s="2" t="s">
        <v>29</v>
      </c>
      <c r="B13" s="23">
        <v>697489</v>
      </c>
      <c r="C13" s="23">
        <v>460427</v>
      </c>
      <c r="D13" s="23">
        <v>224055</v>
      </c>
      <c r="E13" s="24">
        <v>917263</v>
      </c>
      <c r="F13" s="23">
        <v>675530</v>
      </c>
      <c r="G13" s="23">
        <v>440615</v>
      </c>
      <c r="H13" s="23">
        <v>220571</v>
      </c>
      <c r="I13" s="24">
        <v>888489</v>
      </c>
      <c r="J13" s="23">
        <v>655732</v>
      </c>
      <c r="K13" s="23">
        <v>435294</v>
      </c>
      <c r="L13" s="23">
        <v>219325</v>
      </c>
      <c r="M13" s="24">
        <v>900011</v>
      </c>
      <c r="N13" s="23">
        <v>675443</v>
      </c>
      <c r="O13" s="23">
        <v>454147</v>
      </c>
      <c r="P13" s="23">
        <v>229010</v>
      </c>
      <c r="Q13" s="24">
        <v>1047718</v>
      </c>
      <c r="R13" s="23">
        <v>808101</v>
      </c>
      <c r="S13" s="23">
        <v>553527</v>
      </c>
      <c r="T13" s="23">
        <v>290942</v>
      </c>
      <c r="U13" s="24">
        <v>1367354</v>
      </c>
      <c r="V13" s="23">
        <v>1041034</v>
      </c>
      <c r="W13" s="23">
        <v>723683</v>
      </c>
      <c r="X13" s="23">
        <v>367330</v>
      </c>
      <c r="Y13" s="24">
        <v>1507449</v>
      </c>
      <c r="Z13" s="23">
        <v>755864</v>
      </c>
    </row>
    <row r="14" spans="1:26" ht="13.5">
      <c r="A14" s="2" t="s">
        <v>30</v>
      </c>
      <c r="B14" s="23">
        <v>238372</v>
      </c>
      <c r="C14" s="23">
        <v>163044</v>
      </c>
      <c r="D14" s="23">
        <v>87310</v>
      </c>
      <c r="E14" s="24">
        <v>323901</v>
      </c>
      <c r="F14" s="23">
        <v>246301</v>
      </c>
      <c r="G14" s="23">
        <v>168509</v>
      </c>
      <c r="H14" s="23">
        <v>78057</v>
      </c>
      <c r="I14" s="24">
        <v>348453</v>
      </c>
      <c r="J14" s="23">
        <v>241439</v>
      </c>
      <c r="K14" s="23">
        <v>167052</v>
      </c>
      <c r="L14" s="23">
        <v>78471</v>
      </c>
      <c r="M14" s="24">
        <v>356583</v>
      </c>
      <c r="N14" s="23">
        <v>259606</v>
      </c>
      <c r="O14" s="23">
        <v>179472</v>
      </c>
      <c r="P14" s="23">
        <v>80428</v>
      </c>
      <c r="Q14" s="24">
        <v>350536</v>
      </c>
      <c r="R14" s="23">
        <v>254247</v>
      </c>
      <c r="S14" s="23">
        <v>171872</v>
      </c>
      <c r="T14" s="23">
        <v>74710</v>
      </c>
      <c r="U14" s="24">
        <v>466785</v>
      </c>
      <c r="V14" s="23">
        <v>352080</v>
      </c>
      <c r="W14" s="23">
        <v>262586</v>
      </c>
      <c r="X14" s="23">
        <v>120977</v>
      </c>
      <c r="Y14" s="24">
        <v>671783</v>
      </c>
      <c r="Z14" s="23">
        <v>361921</v>
      </c>
    </row>
    <row r="15" spans="1:26" ht="13.5">
      <c r="A15" s="6" t="s">
        <v>31</v>
      </c>
      <c r="B15" s="23">
        <v>36417</v>
      </c>
      <c r="C15" s="23">
        <v>25735</v>
      </c>
      <c r="D15" s="23">
        <v>10614</v>
      </c>
      <c r="E15" s="24">
        <v>48506</v>
      </c>
      <c r="F15" s="23">
        <v>33811</v>
      </c>
      <c r="G15" s="23">
        <v>23913</v>
      </c>
      <c r="H15" s="23">
        <v>9647</v>
      </c>
      <c r="I15" s="24">
        <v>49014</v>
      </c>
      <c r="J15" s="23">
        <v>34318</v>
      </c>
      <c r="K15" s="23">
        <v>24507</v>
      </c>
      <c r="L15" s="23">
        <v>10001</v>
      </c>
      <c r="M15" s="24">
        <v>49388</v>
      </c>
      <c r="N15" s="23">
        <v>34307</v>
      </c>
      <c r="O15" s="23">
        <v>24058</v>
      </c>
      <c r="P15" s="23">
        <v>10579</v>
      </c>
      <c r="Q15" s="24">
        <v>49100</v>
      </c>
      <c r="R15" s="23">
        <v>34751</v>
      </c>
      <c r="S15" s="23">
        <v>24150</v>
      </c>
      <c r="T15" s="23">
        <v>10483</v>
      </c>
      <c r="U15" s="24">
        <v>55891</v>
      </c>
      <c r="V15" s="23">
        <v>41291</v>
      </c>
      <c r="W15" s="23">
        <v>29749</v>
      </c>
      <c r="X15" s="23">
        <v>13002</v>
      </c>
      <c r="Y15" s="24">
        <v>64355</v>
      </c>
      <c r="Z15" s="23">
        <v>33115</v>
      </c>
    </row>
    <row r="16" spans="1:26" ht="13.5">
      <c r="A16" s="6" t="s">
        <v>32</v>
      </c>
      <c r="B16" s="23">
        <v>497609</v>
      </c>
      <c r="C16" s="23">
        <v>339972</v>
      </c>
      <c r="D16" s="23">
        <v>152937</v>
      </c>
      <c r="E16" s="24">
        <v>617681</v>
      </c>
      <c r="F16" s="23">
        <v>426045</v>
      </c>
      <c r="G16" s="23">
        <v>270722</v>
      </c>
      <c r="H16" s="23">
        <v>121990</v>
      </c>
      <c r="I16" s="24">
        <v>566888</v>
      </c>
      <c r="J16" s="23">
        <v>399709</v>
      </c>
      <c r="K16" s="23">
        <v>267300</v>
      </c>
      <c r="L16" s="23">
        <v>126491</v>
      </c>
      <c r="M16" s="24">
        <v>562485</v>
      </c>
      <c r="N16" s="23">
        <v>404189</v>
      </c>
      <c r="O16" s="23">
        <v>271146</v>
      </c>
      <c r="P16" s="23">
        <v>127889</v>
      </c>
      <c r="Q16" s="24">
        <v>557312</v>
      </c>
      <c r="R16" s="23">
        <v>395647</v>
      </c>
      <c r="S16" s="23">
        <v>269596</v>
      </c>
      <c r="T16" s="23">
        <v>126654</v>
      </c>
      <c r="U16" s="24">
        <v>514997</v>
      </c>
      <c r="V16" s="23">
        <v>366344</v>
      </c>
      <c r="W16" s="23">
        <v>254606</v>
      </c>
      <c r="X16" s="23">
        <v>114577</v>
      </c>
      <c r="Y16" s="24">
        <v>596759</v>
      </c>
      <c r="Z16" s="23">
        <v>295737</v>
      </c>
    </row>
    <row r="17" spans="1:26" ht="13.5">
      <c r="A17" s="6" t="s">
        <v>33</v>
      </c>
      <c r="B17" s="23">
        <v>134878</v>
      </c>
      <c r="C17" s="23">
        <v>111399</v>
      </c>
      <c r="D17" s="23">
        <v>52380</v>
      </c>
      <c r="E17" s="24">
        <v>215033</v>
      </c>
      <c r="F17" s="23">
        <v>153369</v>
      </c>
      <c r="G17" s="23">
        <v>122453</v>
      </c>
      <c r="H17" s="23">
        <v>56220</v>
      </c>
      <c r="I17" s="24">
        <v>150317</v>
      </c>
      <c r="J17" s="23">
        <v>121296</v>
      </c>
      <c r="K17" s="23">
        <v>87688</v>
      </c>
      <c r="L17" s="23">
        <v>42260</v>
      </c>
      <c r="M17" s="24">
        <v>243983</v>
      </c>
      <c r="N17" s="23">
        <v>226432</v>
      </c>
      <c r="O17" s="23">
        <v>177612</v>
      </c>
      <c r="P17" s="23">
        <v>79335</v>
      </c>
      <c r="Q17" s="24">
        <v>312330</v>
      </c>
      <c r="R17" s="23">
        <v>239508</v>
      </c>
      <c r="S17" s="23">
        <v>197911</v>
      </c>
      <c r="T17" s="23">
        <v>85791</v>
      </c>
      <c r="U17" s="24">
        <v>301521</v>
      </c>
      <c r="V17" s="23">
        <v>297436</v>
      </c>
      <c r="W17" s="23">
        <v>114998</v>
      </c>
      <c r="X17" s="23">
        <v>59306</v>
      </c>
      <c r="Y17" s="24">
        <v>249076</v>
      </c>
      <c r="Z17" s="23">
        <v>140298</v>
      </c>
    </row>
    <row r="18" spans="1:26" ht="13.5">
      <c r="A18" s="6" t="s">
        <v>34</v>
      </c>
      <c r="B18" s="23">
        <v>236124</v>
      </c>
      <c r="C18" s="23">
        <v>150010</v>
      </c>
      <c r="D18" s="23">
        <v>107293</v>
      </c>
      <c r="E18" s="24">
        <v>413157</v>
      </c>
      <c r="F18" s="23">
        <v>352686</v>
      </c>
      <c r="G18" s="23">
        <v>246823</v>
      </c>
      <c r="H18" s="23">
        <v>158497</v>
      </c>
      <c r="I18" s="24">
        <v>355745</v>
      </c>
      <c r="J18" s="23">
        <v>283286</v>
      </c>
      <c r="K18" s="23">
        <v>187294</v>
      </c>
      <c r="L18" s="23">
        <v>65104</v>
      </c>
      <c r="M18" s="24">
        <v>307276</v>
      </c>
      <c r="N18" s="23">
        <v>269578</v>
      </c>
      <c r="O18" s="23">
        <v>185542</v>
      </c>
      <c r="P18" s="23">
        <v>96039</v>
      </c>
      <c r="Q18" s="24">
        <v>179021</v>
      </c>
      <c r="R18" s="23">
        <v>152838</v>
      </c>
      <c r="S18" s="23">
        <v>73294</v>
      </c>
      <c r="T18" s="23">
        <v>43826</v>
      </c>
      <c r="U18" s="24">
        <v>259151</v>
      </c>
      <c r="V18" s="23">
        <v>208117</v>
      </c>
      <c r="W18" s="23">
        <v>173392</v>
      </c>
      <c r="X18" s="23">
        <v>109974</v>
      </c>
      <c r="Y18" s="24">
        <v>294356</v>
      </c>
      <c r="Z18" s="23">
        <v>108598</v>
      </c>
    </row>
    <row r="19" spans="1:26" ht="13.5">
      <c r="A19" s="6" t="s">
        <v>35</v>
      </c>
      <c r="B19" s="23">
        <v>257860</v>
      </c>
      <c r="C19" s="23">
        <v>203217</v>
      </c>
      <c r="D19" s="23">
        <v>104977</v>
      </c>
      <c r="E19" s="24">
        <v>197015</v>
      </c>
      <c r="F19" s="23">
        <v>114211</v>
      </c>
      <c r="G19" s="23">
        <v>88920</v>
      </c>
      <c r="H19" s="23">
        <v>50872</v>
      </c>
      <c r="I19" s="24">
        <v>170143</v>
      </c>
      <c r="J19" s="23">
        <v>103828</v>
      </c>
      <c r="K19" s="23">
        <v>84210</v>
      </c>
      <c r="L19" s="23">
        <v>44658</v>
      </c>
      <c r="M19" s="24">
        <v>95970</v>
      </c>
      <c r="N19" s="23">
        <v>66167</v>
      </c>
      <c r="O19" s="23">
        <v>58058</v>
      </c>
      <c r="P19" s="23">
        <v>36745</v>
      </c>
      <c r="Q19" s="24">
        <v>147866</v>
      </c>
      <c r="R19" s="23">
        <v>115046</v>
      </c>
      <c r="S19" s="23">
        <v>103681</v>
      </c>
      <c r="T19" s="23">
        <v>25091</v>
      </c>
      <c r="U19" s="24">
        <v>238431</v>
      </c>
      <c r="V19" s="23">
        <v>205196</v>
      </c>
      <c r="W19" s="23">
        <v>113231</v>
      </c>
      <c r="X19" s="23">
        <v>53668</v>
      </c>
      <c r="Y19" s="24">
        <v>454165</v>
      </c>
      <c r="Z19" s="23">
        <v>157621</v>
      </c>
    </row>
    <row r="20" spans="1:26" ht="13.5">
      <c r="A20" s="7" t="s">
        <v>36</v>
      </c>
      <c r="B20" s="23">
        <v>1447286</v>
      </c>
      <c r="C20" s="23">
        <v>973192</v>
      </c>
      <c r="D20" s="23">
        <v>494782</v>
      </c>
      <c r="E20" s="24">
        <v>2162628</v>
      </c>
      <c r="F20" s="23">
        <v>1545880</v>
      </c>
      <c r="G20" s="23">
        <v>1162074</v>
      </c>
      <c r="H20" s="23">
        <v>528907</v>
      </c>
      <c r="I20" s="24">
        <v>2067112</v>
      </c>
      <c r="J20" s="23">
        <v>1609094</v>
      </c>
      <c r="K20" s="23">
        <v>1087858</v>
      </c>
      <c r="L20" s="23">
        <v>517141</v>
      </c>
      <c r="M20" s="24">
        <v>2128292</v>
      </c>
      <c r="N20" s="23">
        <v>1530715</v>
      </c>
      <c r="O20" s="23">
        <v>1026042</v>
      </c>
      <c r="P20" s="23">
        <v>501465</v>
      </c>
      <c r="Q20" s="24">
        <v>2490498</v>
      </c>
      <c r="R20" s="23">
        <v>1973922</v>
      </c>
      <c r="S20" s="23">
        <v>1381242</v>
      </c>
      <c r="T20" s="23">
        <v>718669</v>
      </c>
      <c r="U20" s="24">
        <v>3909560</v>
      </c>
      <c r="V20" s="23">
        <v>2796500</v>
      </c>
      <c r="W20" s="23">
        <v>1846804</v>
      </c>
      <c r="X20" s="23">
        <v>873576</v>
      </c>
      <c r="Y20" s="24">
        <v>4126390</v>
      </c>
      <c r="Z20" s="23">
        <v>1856956</v>
      </c>
    </row>
    <row r="21" spans="1:26" ht="13.5">
      <c r="A21" s="6" t="s">
        <v>78</v>
      </c>
      <c r="B21" s="23">
        <v>233075</v>
      </c>
      <c r="C21" s="23">
        <v>156249</v>
      </c>
      <c r="D21" s="23">
        <v>80715</v>
      </c>
      <c r="E21" s="24">
        <v>345710</v>
      </c>
      <c r="F21" s="23">
        <v>253604</v>
      </c>
      <c r="G21" s="23">
        <v>161963</v>
      </c>
      <c r="H21" s="23">
        <v>81579</v>
      </c>
      <c r="I21" s="24">
        <v>335223</v>
      </c>
      <c r="J21" s="23">
        <v>243917</v>
      </c>
      <c r="K21" s="23">
        <v>158175</v>
      </c>
      <c r="L21" s="23">
        <v>79628</v>
      </c>
      <c r="M21" s="24">
        <v>348242</v>
      </c>
      <c r="N21" s="23">
        <v>264106</v>
      </c>
      <c r="O21" s="23">
        <v>179908</v>
      </c>
      <c r="P21" s="23">
        <v>89898</v>
      </c>
      <c r="Q21" s="24">
        <v>420287</v>
      </c>
      <c r="R21" s="23">
        <v>332260</v>
      </c>
      <c r="S21" s="23">
        <v>235319</v>
      </c>
      <c r="T21" s="23">
        <v>130459</v>
      </c>
      <c r="U21" s="24">
        <v>1075584</v>
      </c>
      <c r="V21" s="23">
        <v>890590</v>
      </c>
      <c r="W21" s="23">
        <v>694209</v>
      </c>
      <c r="X21" s="23">
        <v>353370</v>
      </c>
      <c r="Y21" s="24">
        <v>1801156</v>
      </c>
      <c r="Z21" s="23">
        <v>982867</v>
      </c>
    </row>
    <row r="22" spans="1:26" ht="13.5">
      <c r="A22" s="2" t="s">
        <v>37</v>
      </c>
      <c r="B22" s="23">
        <v>77763</v>
      </c>
      <c r="C22" s="23">
        <v>50635</v>
      </c>
      <c r="D22" s="23">
        <v>24736</v>
      </c>
      <c r="E22" s="24">
        <v>96970</v>
      </c>
      <c r="F22" s="23">
        <v>70217</v>
      </c>
      <c r="G22" s="23">
        <v>45915</v>
      </c>
      <c r="H22" s="23">
        <v>23550</v>
      </c>
      <c r="I22" s="24">
        <v>102481</v>
      </c>
      <c r="J22" s="23">
        <v>75754</v>
      </c>
      <c r="K22" s="23">
        <v>49672</v>
      </c>
      <c r="L22" s="23">
        <v>24367</v>
      </c>
      <c r="M22" s="24">
        <v>108844</v>
      </c>
      <c r="N22" s="23">
        <v>83625</v>
      </c>
      <c r="O22" s="23">
        <v>58381</v>
      </c>
      <c r="P22" s="23">
        <v>29584</v>
      </c>
      <c r="Q22" s="24">
        <v>164334</v>
      </c>
      <c r="R22" s="23">
        <v>130375</v>
      </c>
      <c r="S22" s="23">
        <v>93535</v>
      </c>
      <c r="T22" s="23">
        <v>52242</v>
      </c>
      <c r="U22" s="24">
        <v>390176</v>
      </c>
      <c r="V22" s="23">
        <v>307985</v>
      </c>
      <c r="W22" s="23">
        <v>236118</v>
      </c>
      <c r="X22" s="23">
        <v>119691</v>
      </c>
      <c r="Y22" s="24">
        <v>581601</v>
      </c>
      <c r="Z22" s="23">
        <v>313654</v>
      </c>
    </row>
    <row r="23" spans="1:26" ht="13.5">
      <c r="A23" s="2" t="s">
        <v>38</v>
      </c>
      <c r="B23" s="23"/>
      <c r="C23" s="23"/>
      <c r="D23" s="23"/>
      <c r="E23" s="24"/>
      <c r="F23" s="23"/>
      <c r="G23" s="23"/>
      <c r="H23" s="23"/>
      <c r="I23" s="24">
        <v>384</v>
      </c>
      <c r="J23" s="23">
        <v>372</v>
      </c>
      <c r="K23" s="23">
        <v>339</v>
      </c>
      <c r="L23" s="23">
        <v>291</v>
      </c>
      <c r="M23" s="24">
        <v>6533</v>
      </c>
      <c r="N23" s="23">
        <v>5488</v>
      </c>
      <c r="O23" s="23">
        <v>3986</v>
      </c>
      <c r="P23" s="23">
        <v>2132</v>
      </c>
      <c r="Q23" s="24">
        <v>11959</v>
      </c>
      <c r="R23" s="23">
        <v>9501</v>
      </c>
      <c r="S23" s="23">
        <v>6714</v>
      </c>
      <c r="T23" s="23">
        <v>3550</v>
      </c>
      <c r="U23" s="24">
        <v>17594</v>
      </c>
      <c r="V23" s="23">
        <v>13680</v>
      </c>
      <c r="W23" s="23">
        <v>9420</v>
      </c>
      <c r="X23" s="23">
        <v>4800</v>
      </c>
      <c r="Y23" s="24">
        <v>23746</v>
      </c>
      <c r="Z23" s="23">
        <v>13008</v>
      </c>
    </row>
    <row r="24" spans="1:26" ht="13.5">
      <c r="A24" s="6" t="s">
        <v>39</v>
      </c>
      <c r="B24" s="23">
        <v>96446</v>
      </c>
      <c r="C24" s="23">
        <v>64594</v>
      </c>
      <c r="D24" s="23">
        <v>31806</v>
      </c>
      <c r="E24" s="24">
        <v>110303</v>
      </c>
      <c r="F24" s="23">
        <v>88317</v>
      </c>
      <c r="G24" s="23">
        <v>56257</v>
      </c>
      <c r="H24" s="23">
        <v>28960</v>
      </c>
      <c r="I24" s="24">
        <v>107954</v>
      </c>
      <c r="J24" s="23">
        <v>84475</v>
      </c>
      <c r="K24" s="23">
        <v>55968</v>
      </c>
      <c r="L24" s="23">
        <v>27969</v>
      </c>
      <c r="M24" s="24">
        <v>103660</v>
      </c>
      <c r="N24" s="23">
        <v>83772</v>
      </c>
      <c r="O24" s="23">
        <v>56171</v>
      </c>
      <c r="P24" s="23">
        <v>28313</v>
      </c>
      <c r="Q24" s="24">
        <v>91271</v>
      </c>
      <c r="R24" s="23">
        <v>73447</v>
      </c>
      <c r="S24" s="23">
        <v>47571</v>
      </c>
      <c r="T24" s="23">
        <v>24969</v>
      </c>
      <c r="U24" s="24">
        <v>98343</v>
      </c>
      <c r="V24" s="23">
        <v>78062</v>
      </c>
      <c r="W24" s="23">
        <v>54473</v>
      </c>
      <c r="X24" s="23">
        <v>26028</v>
      </c>
      <c r="Y24" s="24">
        <v>102233</v>
      </c>
      <c r="Z24" s="23">
        <v>57057</v>
      </c>
    </row>
    <row r="25" spans="1:26" ht="13.5">
      <c r="A25" s="6" t="s">
        <v>40</v>
      </c>
      <c r="B25" s="23">
        <v>5736</v>
      </c>
      <c r="C25" s="23">
        <v>4268</v>
      </c>
      <c r="D25" s="23">
        <v>2331</v>
      </c>
      <c r="E25" s="24"/>
      <c r="F25" s="23"/>
      <c r="G25" s="23"/>
      <c r="H25" s="23">
        <v>324</v>
      </c>
      <c r="I25" s="24"/>
      <c r="J25" s="23"/>
      <c r="K25" s="23"/>
      <c r="L25" s="23"/>
      <c r="M25" s="24"/>
      <c r="N25" s="23"/>
      <c r="O25" s="23"/>
      <c r="P25" s="23">
        <v>34</v>
      </c>
      <c r="Q25" s="24"/>
      <c r="R25" s="23"/>
      <c r="S25" s="23"/>
      <c r="T25" s="23"/>
      <c r="U25" s="24"/>
      <c r="V25" s="23">
        <v>4309</v>
      </c>
      <c r="W25" s="23">
        <v>62078</v>
      </c>
      <c r="X25" s="23">
        <v>76774</v>
      </c>
      <c r="Y25" s="24">
        <v>192927</v>
      </c>
      <c r="Z25" s="23">
        <v>18264</v>
      </c>
    </row>
    <row r="26" spans="1:26" ht="13.5">
      <c r="A26" s="6" t="s">
        <v>41</v>
      </c>
      <c r="B26" s="23">
        <v>88685</v>
      </c>
      <c r="C26" s="23">
        <v>69264</v>
      </c>
      <c r="D26" s="23">
        <v>47414</v>
      </c>
      <c r="E26" s="24">
        <v>88258</v>
      </c>
      <c r="F26" s="23">
        <v>50404</v>
      </c>
      <c r="G26" s="23">
        <v>36631</v>
      </c>
      <c r="H26" s="23">
        <v>15361</v>
      </c>
      <c r="I26" s="24">
        <v>99277</v>
      </c>
      <c r="J26" s="23">
        <v>70140</v>
      </c>
      <c r="K26" s="23">
        <v>55429</v>
      </c>
      <c r="L26" s="23">
        <v>21832</v>
      </c>
      <c r="M26" s="24">
        <v>143596</v>
      </c>
      <c r="N26" s="23">
        <v>112066</v>
      </c>
      <c r="O26" s="23">
        <v>59031</v>
      </c>
      <c r="P26" s="23">
        <v>17688</v>
      </c>
      <c r="Q26" s="24">
        <v>161584</v>
      </c>
      <c r="R26" s="23">
        <v>119708</v>
      </c>
      <c r="S26" s="23">
        <v>93261</v>
      </c>
      <c r="T26" s="23">
        <v>39157</v>
      </c>
      <c r="U26" s="24">
        <v>295102</v>
      </c>
      <c r="V26" s="23">
        <v>240236</v>
      </c>
      <c r="W26" s="23">
        <v>62276</v>
      </c>
      <c r="X26" s="23">
        <v>23644</v>
      </c>
      <c r="Y26" s="24">
        <v>312094</v>
      </c>
      <c r="Z26" s="23">
        <v>52453</v>
      </c>
    </row>
    <row r="27" spans="1:26" ht="13.5">
      <c r="A27" s="6" t="s">
        <v>42</v>
      </c>
      <c r="B27" s="23">
        <v>931499</v>
      </c>
      <c r="C27" s="23">
        <v>614304</v>
      </c>
      <c r="D27" s="23">
        <v>303482</v>
      </c>
      <c r="E27" s="24">
        <v>1244647</v>
      </c>
      <c r="F27" s="23">
        <v>918589</v>
      </c>
      <c r="G27" s="23">
        <v>607327</v>
      </c>
      <c r="H27" s="23">
        <v>306716</v>
      </c>
      <c r="I27" s="24">
        <v>1283847</v>
      </c>
      <c r="J27" s="23">
        <v>956090</v>
      </c>
      <c r="K27" s="23">
        <v>636777</v>
      </c>
      <c r="L27" s="23">
        <v>321563</v>
      </c>
      <c r="M27" s="24">
        <v>1277848</v>
      </c>
      <c r="N27" s="23">
        <v>948167</v>
      </c>
      <c r="O27" s="23">
        <v>635198</v>
      </c>
      <c r="P27" s="23">
        <v>325237</v>
      </c>
      <c r="Q27" s="24">
        <v>1317247</v>
      </c>
      <c r="R27" s="23">
        <v>983228</v>
      </c>
      <c r="S27" s="23">
        <v>657751</v>
      </c>
      <c r="T27" s="23">
        <v>326880</v>
      </c>
      <c r="U27" s="24">
        <v>1192701</v>
      </c>
      <c r="V27" s="23">
        <v>888916</v>
      </c>
      <c r="W27" s="23">
        <v>604469</v>
      </c>
      <c r="X27" s="23">
        <v>296473</v>
      </c>
      <c r="Y27" s="24">
        <v>1124527</v>
      </c>
      <c r="Z27" s="23">
        <v>559564</v>
      </c>
    </row>
    <row r="28" spans="1:26" ht="13.5">
      <c r="A28" s="6" t="s">
        <v>43</v>
      </c>
      <c r="B28" s="23">
        <v>91842</v>
      </c>
      <c r="C28" s="23">
        <v>64510</v>
      </c>
      <c r="D28" s="23">
        <v>29032</v>
      </c>
      <c r="E28" s="24">
        <v>373708</v>
      </c>
      <c r="F28" s="23">
        <v>234963</v>
      </c>
      <c r="G28" s="23">
        <v>299895</v>
      </c>
      <c r="H28" s="23">
        <v>95963</v>
      </c>
      <c r="I28" s="24">
        <v>240809</v>
      </c>
      <c r="J28" s="23">
        <v>254471</v>
      </c>
      <c r="K28" s="23">
        <v>181507</v>
      </c>
      <c r="L28" s="23">
        <v>66148</v>
      </c>
      <c r="M28" s="24">
        <v>254945</v>
      </c>
      <c r="N28" s="23">
        <v>122601</v>
      </c>
      <c r="O28" s="23">
        <v>95731</v>
      </c>
      <c r="P28" s="23">
        <v>40293</v>
      </c>
      <c r="Q28" s="24">
        <v>500107</v>
      </c>
      <c r="R28" s="23">
        <v>465277</v>
      </c>
      <c r="S28" s="23">
        <v>347338</v>
      </c>
      <c r="T28" s="23">
        <v>197202</v>
      </c>
      <c r="U28" s="24">
        <v>1247828</v>
      </c>
      <c r="V28" s="23">
        <v>694385</v>
      </c>
      <c r="W28" s="23">
        <v>369296</v>
      </c>
      <c r="X28" s="23">
        <v>97285</v>
      </c>
      <c r="Y28" s="24">
        <v>593450</v>
      </c>
      <c r="Z28" s="23">
        <v>186749</v>
      </c>
    </row>
    <row r="29" spans="1:26" ht="14.25" thickBot="1">
      <c r="A29" s="28" t="s">
        <v>202</v>
      </c>
      <c r="B29" s="25">
        <v>780567</v>
      </c>
      <c r="C29" s="25">
        <v>567377</v>
      </c>
      <c r="D29" s="25">
        <v>289118</v>
      </c>
      <c r="E29" s="26">
        <v>750376</v>
      </c>
      <c r="F29" s="25">
        <v>590420</v>
      </c>
      <c r="G29" s="25">
        <v>285747</v>
      </c>
      <c r="H29" s="25">
        <v>209141</v>
      </c>
      <c r="I29" s="26">
        <v>648561</v>
      </c>
      <c r="J29" s="25">
        <v>366891</v>
      </c>
      <c r="K29" s="25">
        <v>256467</v>
      </c>
      <c r="L29" s="25">
        <v>115729</v>
      </c>
      <c r="M29" s="26">
        <v>588498</v>
      </c>
      <c r="N29" s="25">
        <v>556486</v>
      </c>
      <c r="O29" s="25">
        <v>423829</v>
      </c>
      <c r="P29" s="25">
        <v>211694</v>
      </c>
      <c r="Q29" s="26">
        <v>327127</v>
      </c>
      <c r="R29" s="25">
        <v>159762</v>
      </c>
      <c r="S29" s="25">
        <v>103789</v>
      </c>
      <c r="T29" s="25">
        <v>-15198</v>
      </c>
      <c r="U29" s="26">
        <v>-395131</v>
      </c>
      <c r="V29" s="25">
        <v>-19206</v>
      </c>
      <c r="W29" s="25">
        <v>56788</v>
      </c>
      <c r="X29" s="25">
        <v>83798</v>
      </c>
      <c r="Y29" s="26">
        <v>397120</v>
      </c>
      <c r="Z29" s="25">
        <v>399184</v>
      </c>
    </row>
    <row r="30" spans="1:26" ht="14.25" thickTop="1">
      <c r="A30" s="7" t="s">
        <v>203</v>
      </c>
      <c r="B30" s="23">
        <v>381</v>
      </c>
      <c r="C30" s="23">
        <v>529</v>
      </c>
      <c r="D30" s="23">
        <v>450</v>
      </c>
      <c r="E30" s="24">
        <v>1047</v>
      </c>
      <c r="F30" s="23">
        <v>977</v>
      </c>
      <c r="G30" s="23">
        <v>974</v>
      </c>
      <c r="H30" s="23">
        <v>36</v>
      </c>
      <c r="I30" s="24">
        <v>92881</v>
      </c>
      <c r="J30" s="23">
        <v>91790</v>
      </c>
      <c r="K30" s="23">
        <v>91443</v>
      </c>
      <c r="L30" s="23">
        <v>194</v>
      </c>
      <c r="M30" s="24">
        <v>60242</v>
      </c>
      <c r="N30" s="23">
        <v>40280</v>
      </c>
      <c r="O30" s="23">
        <v>34961</v>
      </c>
      <c r="P30" s="23">
        <v>11316</v>
      </c>
      <c r="Q30" s="24">
        <v>118259</v>
      </c>
      <c r="R30" s="23">
        <v>108446</v>
      </c>
      <c r="S30" s="23">
        <v>98649</v>
      </c>
      <c r="T30" s="23">
        <v>85684</v>
      </c>
      <c r="U30" s="24">
        <v>22137</v>
      </c>
      <c r="V30" s="23">
        <v>19344</v>
      </c>
      <c r="W30" s="23">
        <v>17008</v>
      </c>
      <c r="X30" s="23">
        <v>32936</v>
      </c>
      <c r="Y30" s="24">
        <v>125571</v>
      </c>
      <c r="Z30" s="23">
        <v>28656</v>
      </c>
    </row>
    <row r="31" spans="1:26" ht="13.5">
      <c r="A31" s="7" t="s">
        <v>204</v>
      </c>
      <c r="B31" s="23">
        <v>6560</v>
      </c>
      <c r="C31" s="23">
        <v>4532</v>
      </c>
      <c r="D31" s="23">
        <v>1469</v>
      </c>
      <c r="E31" s="24">
        <v>33591</v>
      </c>
      <c r="F31" s="23">
        <v>23561</v>
      </c>
      <c r="G31" s="23">
        <v>9307</v>
      </c>
      <c r="H31" s="23">
        <v>2371</v>
      </c>
      <c r="I31" s="24">
        <v>24993</v>
      </c>
      <c r="J31" s="23">
        <v>15658</v>
      </c>
      <c r="K31" s="23">
        <v>4277</v>
      </c>
      <c r="L31" s="23">
        <v>1134</v>
      </c>
      <c r="M31" s="24">
        <v>13315</v>
      </c>
      <c r="N31" s="23">
        <v>9571</v>
      </c>
      <c r="O31" s="23">
        <v>7713</v>
      </c>
      <c r="P31" s="23">
        <v>4785</v>
      </c>
      <c r="Q31" s="24">
        <v>67621</v>
      </c>
      <c r="R31" s="23">
        <v>62097</v>
      </c>
      <c r="S31" s="23">
        <v>58255</v>
      </c>
      <c r="T31" s="23">
        <v>49691</v>
      </c>
      <c r="U31" s="24">
        <v>32882</v>
      </c>
      <c r="V31" s="23">
        <v>27092</v>
      </c>
      <c r="W31" s="23">
        <v>16468</v>
      </c>
      <c r="X31" s="23">
        <v>11504</v>
      </c>
      <c r="Y31" s="24">
        <v>36629</v>
      </c>
      <c r="Z31" s="23">
        <v>5069</v>
      </c>
    </row>
    <row r="32" spans="1:26" ht="13.5">
      <c r="A32" s="7" t="s">
        <v>205</v>
      </c>
      <c r="B32" s="23">
        <v>774387</v>
      </c>
      <c r="C32" s="23">
        <v>563374</v>
      </c>
      <c r="D32" s="23">
        <v>288099</v>
      </c>
      <c r="E32" s="24">
        <v>717832</v>
      </c>
      <c r="F32" s="23">
        <v>567836</v>
      </c>
      <c r="G32" s="23">
        <v>277414</v>
      </c>
      <c r="H32" s="23">
        <v>206805</v>
      </c>
      <c r="I32" s="24">
        <v>716449</v>
      </c>
      <c r="J32" s="23">
        <v>443022</v>
      </c>
      <c r="K32" s="23">
        <v>343634</v>
      </c>
      <c r="L32" s="23">
        <v>114788</v>
      </c>
      <c r="M32" s="24">
        <v>635425</v>
      </c>
      <c r="N32" s="23">
        <v>587195</v>
      </c>
      <c r="O32" s="23">
        <v>451076</v>
      </c>
      <c r="P32" s="23">
        <v>218224</v>
      </c>
      <c r="Q32" s="24">
        <v>377765</v>
      </c>
      <c r="R32" s="23">
        <v>206111</v>
      </c>
      <c r="S32" s="23">
        <v>144183</v>
      </c>
      <c r="T32" s="23">
        <v>20794</v>
      </c>
      <c r="U32" s="24">
        <v>-405877</v>
      </c>
      <c r="V32" s="23">
        <v>-26953</v>
      </c>
      <c r="W32" s="23">
        <v>57328</v>
      </c>
      <c r="X32" s="23">
        <v>105230</v>
      </c>
      <c r="Y32" s="24">
        <v>486062</v>
      </c>
      <c r="Z32" s="23">
        <v>422770</v>
      </c>
    </row>
    <row r="33" spans="1:26" ht="13.5">
      <c r="A33" s="7" t="s">
        <v>206</v>
      </c>
      <c r="B33" s="23">
        <v>105785</v>
      </c>
      <c r="C33" s="23">
        <v>71836</v>
      </c>
      <c r="D33" s="23">
        <v>52292</v>
      </c>
      <c r="E33" s="24">
        <v>64559</v>
      </c>
      <c r="F33" s="23">
        <v>188230</v>
      </c>
      <c r="G33" s="23">
        <v>128502</v>
      </c>
      <c r="H33" s="23">
        <v>67632</v>
      </c>
      <c r="I33" s="24">
        <v>55560</v>
      </c>
      <c r="J33" s="23">
        <v>32561</v>
      </c>
      <c r="K33" s="23">
        <v>21043</v>
      </c>
      <c r="L33" s="23">
        <v>8804</v>
      </c>
      <c r="M33" s="24">
        <v>18336</v>
      </c>
      <c r="N33" s="23">
        <v>17738</v>
      </c>
      <c r="O33" s="23">
        <v>11236</v>
      </c>
      <c r="P33" s="23">
        <v>5937</v>
      </c>
      <c r="Q33" s="24">
        <v>25253</v>
      </c>
      <c r="R33" s="23">
        <v>20448</v>
      </c>
      <c r="S33" s="23">
        <v>15542</v>
      </c>
      <c r="T33" s="23">
        <v>9114</v>
      </c>
      <c r="U33" s="24">
        <v>48247</v>
      </c>
      <c r="V33" s="23">
        <v>18910</v>
      </c>
      <c r="W33" s="23">
        <v>12295</v>
      </c>
      <c r="X33" s="23">
        <v>4312</v>
      </c>
      <c r="Y33" s="24">
        <v>32212</v>
      </c>
      <c r="Z33" s="23">
        <v>19121</v>
      </c>
    </row>
    <row r="34" spans="1:26" ht="13.5">
      <c r="A34" s="7" t="s">
        <v>44</v>
      </c>
      <c r="B34" s="23">
        <v>-4888</v>
      </c>
      <c r="C34" s="23">
        <v>-4393</v>
      </c>
      <c r="D34" s="23"/>
      <c r="E34" s="24">
        <v>-14158</v>
      </c>
      <c r="F34" s="23">
        <v>-199</v>
      </c>
      <c r="G34" s="23">
        <v>-46</v>
      </c>
      <c r="H34" s="23"/>
      <c r="I34" s="24">
        <v>-228</v>
      </c>
      <c r="J34" s="23"/>
      <c r="K34" s="23"/>
      <c r="L34" s="23"/>
      <c r="M34" s="24"/>
      <c r="N34" s="23"/>
      <c r="O34" s="23"/>
      <c r="P34" s="23"/>
      <c r="Q34" s="24">
        <v>-7212</v>
      </c>
      <c r="R34" s="23">
        <v>-6064</v>
      </c>
      <c r="S34" s="23">
        <v>-3897</v>
      </c>
      <c r="T34" s="23">
        <v>-4148</v>
      </c>
      <c r="U34" s="24"/>
      <c r="V34" s="23"/>
      <c r="W34" s="23"/>
      <c r="X34" s="23"/>
      <c r="Y34" s="24"/>
      <c r="Z34" s="23"/>
    </row>
    <row r="35" spans="1:26" ht="13.5">
      <c r="A35" s="7" t="s">
        <v>207</v>
      </c>
      <c r="B35" s="23">
        <v>48041</v>
      </c>
      <c r="C35" s="23">
        <v>24134</v>
      </c>
      <c r="D35" s="23">
        <v>-33159</v>
      </c>
      <c r="E35" s="24">
        <v>7461</v>
      </c>
      <c r="F35" s="23">
        <v>-72982</v>
      </c>
      <c r="G35" s="23">
        <v>-77383</v>
      </c>
      <c r="H35" s="23">
        <v>-66026</v>
      </c>
      <c r="I35" s="24">
        <v>97494</v>
      </c>
      <c r="J35" s="23">
        <v>79528</v>
      </c>
      <c r="K35" s="23">
        <v>25991</v>
      </c>
      <c r="L35" s="23">
        <v>-13380</v>
      </c>
      <c r="M35" s="24">
        <v>120123</v>
      </c>
      <c r="N35" s="23">
        <v>74945</v>
      </c>
      <c r="O35" s="23">
        <v>47250</v>
      </c>
      <c r="P35" s="23">
        <v>38053</v>
      </c>
      <c r="Q35" s="24">
        <v>25108</v>
      </c>
      <c r="R35" s="23">
        <v>-8809</v>
      </c>
      <c r="S35" s="23">
        <v>-10773</v>
      </c>
      <c r="T35" s="23">
        <v>-9845</v>
      </c>
      <c r="U35" s="24">
        <v>109103</v>
      </c>
      <c r="V35" s="23">
        <v>-8555</v>
      </c>
      <c r="W35" s="23">
        <v>-63141</v>
      </c>
      <c r="X35" s="23">
        <v>-41109</v>
      </c>
      <c r="Y35" s="24">
        <v>118546</v>
      </c>
      <c r="Z35" s="23">
        <v>37983</v>
      </c>
    </row>
    <row r="36" spans="1:26" ht="13.5">
      <c r="A36" s="7" t="s">
        <v>208</v>
      </c>
      <c r="B36" s="23">
        <v>148937</v>
      </c>
      <c r="C36" s="23">
        <v>91577</v>
      </c>
      <c r="D36" s="23">
        <v>19133</v>
      </c>
      <c r="E36" s="24">
        <v>57862</v>
      </c>
      <c r="F36" s="23">
        <v>115048</v>
      </c>
      <c r="G36" s="23">
        <v>51073</v>
      </c>
      <c r="H36" s="23">
        <v>1606</v>
      </c>
      <c r="I36" s="24">
        <v>152827</v>
      </c>
      <c r="J36" s="23">
        <v>112089</v>
      </c>
      <c r="K36" s="23">
        <v>47034</v>
      </c>
      <c r="L36" s="23">
        <v>-4576</v>
      </c>
      <c r="M36" s="24">
        <v>138460</v>
      </c>
      <c r="N36" s="23">
        <v>92684</v>
      </c>
      <c r="O36" s="23">
        <v>58486</v>
      </c>
      <c r="P36" s="23">
        <v>43991</v>
      </c>
      <c r="Q36" s="24">
        <v>43148</v>
      </c>
      <c r="R36" s="23">
        <v>5574</v>
      </c>
      <c r="S36" s="23">
        <v>871</v>
      </c>
      <c r="T36" s="23">
        <v>-4879</v>
      </c>
      <c r="U36" s="24">
        <v>157350</v>
      </c>
      <c r="V36" s="23">
        <v>10355</v>
      </c>
      <c r="W36" s="23">
        <v>-50845</v>
      </c>
      <c r="X36" s="23">
        <v>-36797</v>
      </c>
      <c r="Y36" s="24">
        <v>150758</v>
      </c>
      <c r="Z36" s="23"/>
    </row>
    <row r="37" spans="1:26" ht="13.5">
      <c r="A37" s="7" t="s">
        <v>45</v>
      </c>
      <c r="B37" s="23">
        <v>625449</v>
      </c>
      <c r="C37" s="23">
        <v>471797</v>
      </c>
      <c r="D37" s="23">
        <v>268966</v>
      </c>
      <c r="E37" s="24">
        <v>659970</v>
      </c>
      <c r="F37" s="23">
        <v>452787</v>
      </c>
      <c r="G37" s="23">
        <v>226341</v>
      </c>
      <c r="H37" s="23">
        <v>205198</v>
      </c>
      <c r="I37" s="24">
        <v>563621</v>
      </c>
      <c r="J37" s="23">
        <v>330932</v>
      </c>
      <c r="K37" s="23">
        <v>296599</v>
      </c>
      <c r="L37" s="23">
        <v>119365</v>
      </c>
      <c r="M37" s="24">
        <v>496965</v>
      </c>
      <c r="N37" s="23">
        <v>494510</v>
      </c>
      <c r="O37" s="23">
        <v>392590</v>
      </c>
      <c r="P37" s="23">
        <v>174233</v>
      </c>
      <c r="Q37" s="24">
        <v>334617</v>
      </c>
      <c r="R37" s="23">
        <v>200536</v>
      </c>
      <c r="S37" s="23">
        <v>143312</v>
      </c>
      <c r="T37" s="23">
        <v>25673</v>
      </c>
      <c r="U37" s="24"/>
      <c r="V37" s="23"/>
      <c r="W37" s="23"/>
      <c r="X37" s="23"/>
      <c r="Y37" s="24"/>
      <c r="Z37" s="23"/>
    </row>
    <row r="38" spans="1:26" ht="13.5">
      <c r="A38" s="7" t="s">
        <v>46</v>
      </c>
      <c r="B38" s="23">
        <v>62306</v>
      </c>
      <c r="C38" s="23">
        <v>42051</v>
      </c>
      <c r="D38" s="23">
        <v>21012</v>
      </c>
      <c r="E38" s="24">
        <v>99454</v>
      </c>
      <c r="F38" s="23">
        <v>61020</v>
      </c>
      <c r="G38" s="23">
        <v>42064</v>
      </c>
      <c r="H38" s="23">
        <v>21278</v>
      </c>
      <c r="I38" s="24">
        <v>79102</v>
      </c>
      <c r="J38" s="23">
        <v>59968</v>
      </c>
      <c r="K38" s="23">
        <v>41933</v>
      </c>
      <c r="L38" s="23">
        <v>23000</v>
      </c>
      <c r="M38" s="24">
        <v>83736</v>
      </c>
      <c r="N38" s="23">
        <v>72438</v>
      </c>
      <c r="O38" s="23">
        <v>50831</v>
      </c>
      <c r="P38" s="23">
        <v>24385</v>
      </c>
      <c r="Q38" s="24">
        <v>95212</v>
      </c>
      <c r="R38" s="23">
        <v>74256</v>
      </c>
      <c r="S38" s="23">
        <v>55505</v>
      </c>
      <c r="T38" s="23">
        <v>30165</v>
      </c>
      <c r="U38" s="24">
        <v>25586</v>
      </c>
      <c r="V38" s="23">
        <v>13236</v>
      </c>
      <c r="W38" s="23">
        <v>13597</v>
      </c>
      <c r="X38" s="23">
        <v>9039</v>
      </c>
      <c r="Y38" s="24">
        <v>24079</v>
      </c>
      <c r="Z38" s="23">
        <v>38604</v>
      </c>
    </row>
    <row r="39" spans="1:26" ht="14.25" thickBot="1">
      <c r="A39" s="7" t="s">
        <v>209</v>
      </c>
      <c r="B39" s="23">
        <v>563142</v>
      </c>
      <c r="C39" s="23">
        <v>429745</v>
      </c>
      <c r="D39" s="23">
        <v>247953</v>
      </c>
      <c r="E39" s="24">
        <v>560516</v>
      </c>
      <c r="F39" s="23">
        <v>391767</v>
      </c>
      <c r="G39" s="23">
        <v>184276</v>
      </c>
      <c r="H39" s="23">
        <v>183920</v>
      </c>
      <c r="I39" s="24">
        <v>484519</v>
      </c>
      <c r="J39" s="23">
        <v>270963</v>
      </c>
      <c r="K39" s="23">
        <v>254665</v>
      </c>
      <c r="L39" s="23">
        <v>96364</v>
      </c>
      <c r="M39" s="24">
        <v>413228</v>
      </c>
      <c r="N39" s="23">
        <v>422072</v>
      </c>
      <c r="O39" s="23">
        <v>341759</v>
      </c>
      <c r="P39" s="23">
        <v>149847</v>
      </c>
      <c r="Q39" s="24">
        <v>239404</v>
      </c>
      <c r="R39" s="23">
        <v>126280</v>
      </c>
      <c r="S39" s="23">
        <v>87806</v>
      </c>
      <c r="T39" s="23">
        <v>-4491</v>
      </c>
      <c r="U39" s="24">
        <v>-588814</v>
      </c>
      <c r="V39" s="23">
        <v>-50545</v>
      </c>
      <c r="W39" s="23">
        <v>94577</v>
      </c>
      <c r="X39" s="23">
        <v>132987</v>
      </c>
      <c r="Y39" s="24">
        <v>311224</v>
      </c>
      <c r="Z39" s="23">
        <v>327061</v>
      </c>
    </row>
    <row r="40" spans="1:26" ht="14.25" thickTop="1">
      <c r="A40" s="8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2" ht="13.5">
      <c r="A42" s="20" t="s">
        <v>187</v>
      </c>
    </row>
    <row r="43" ht="13.5">
      <c r="A43" s="20" t="s">
        <v>188</v>
      </c>
    </row>
  </sheetData>
  <mergeCells count="1">
    <mergeCell ref="B6:Z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T9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0" width="17.625" style="0" customWidth="1"/>
  </cols>
  <sheetData>
    <row r="1" ht="14.25" thickBot="1"/>
    <row r="2" spans="1:20" ht="14.25" thickTop="1">
      <c r="A2" s="10" t="s">
        <v>183</v>
      </c>
      <c r="B2" s="14">
        <v>8411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4.25" thickBot="1">
      <c r="A3" s="11" t="s">
        <v>184</v>
      </c>
      <c r="B3" s="1" t="s">
        <v>185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 thickTop="1">
      <c r="A4" s="10" t="s">
        <v>113</v>
      </c>
      <c r="B4" s="15" t="str">
        <f>HYPERLINK("http://www.kabupro.jp/mark/20131128/S1000MEA.htm","四半期報告書")</f>
        <v>四半期報告書</v>
      </c>
      <c r="C4" s="15" t="str">
        <f>HYPERLINK("http://www.kabupro.jp/mark/20130626/S000DSUA.htm","有価証券報告書")</f>
        <v>有価証券報告書</v>
      </c>
      <c r="D4" s="15" t="str">
        <f>HYPERLINK("http://www.kabupro.jp/mark/20131128/S1000MEA.htm","四半期報告書")</f>
        <v>四半期報告書</v>
      </c>
      <c r="E4" s="15" t="str">
        <f>HYPERLINK("http://www.kabupro.jp/mark/20130626/S000DSUA.htm","有価証券報告書")</f>
        <v>有価証券報告書</v>
      </c>
      <c r="F4" s="15" t="str">
        <f>HYPERLINK("http://www.kabupro.jp/mark/20121128/S000CE4G.htm","四半期報告書")</f>
        <v>四半期報告書</v>
      </c>
      <c r="G4" s="15" t="str">
        <f>HYPERLINK("http://www.kabupro.jp/mark/20120627/S000B8KZ.htm","有価証券報告書")</f>
        <v>有価証券報告書</v>
      </c>
      <c r="H4" s="15" t="str">
        <f>HYPERLINK("http://www.kabupro.jp/mark/20110214/S0007TR1.htm","四半期報告書")</f>
        <v>四半期報告書</v>
      </c>
      <c r="I4" s="15" t="str">
        <f>HYPERLINK("http://www.kabupro.jp/mark/20111124/S0009TK1.htm","四半期報告書")</f>
        <v>四半期報告書</v>
      </c>
      <c r="J4" s="15" t="str">
        <f>HYPERLINK("http://www.kabupro.jp/mark/20100813/S0006NFC.htm","四半期報告書")</f>
        <v>四半期報告書</v>
      </c>
      <c r="K4" s="15" t="str">
        <f>HYPERLINK("http://www.kabupro.jp/mark/20110622/S0008K09.htm","有価証券報告書")</f>
        <v>有価証券報告書</v>
      </c>
      <c r="L4" s="15" t="str">
        <f>HYPERLINK("http://www.kabupro.jp/mark/20110214/S0007TR1.htm","四半期報告書")</f>
        <v>四半期報告書</v>
      </c>
      <c r="M4" s="15" t="str">
        <f>HYPERLINK("http://www.kabupro.jp/mark/20101126/S0007AKV.htm","四半期報告書")</f>
        <v>四半期報告書</v>
      </c>
      <c r="N4" s="15" t="str">
        <f>HYPERLINK("http://www.kabupro.jp/mark/20100813/S0006NFC.htm","四半期報告書")</f>
        <v>四半期報告書</v>
      </c>
      <c r="O4" s="15" t="str">
        <f>HYPERLINK("http://www.kabupro.jp/mark/20100623/S00060BN.htm","有価証券報告書")</f>
        <v>有価証券報告書</v>
      </c>
      <c r="P4" s="15" t="str">
        <f>HYPERLINK("http://www.kabupro.jp/mark/20100212/S00057SK.htm","四半期報告書")</f>
        <v>四半期報告書</v>
      </c>
      <c r="Q4" s="15" t="str">
        <f>HYPERLINK("http://www.kabupro.jp/mark/20091127/S0004PRO.htm","四半期報告書")</f>
        <v>四半期報告書</v>
      </c>
      <c r="R4" s="15" t="str">
        <f>HYPERLINK("http://www.kabupro.jp/mark/20090814/S00040A6.htm","四半期報告書")</f>
        <v>四半期報告書</v>
      </c>
      <c r="S4" s="15" t="str">
        <f>HYPERLINK("http://www.kabupro.jp/mark/20090629/S0003KMG.htm","有価証券報告書")</f>
        <v>有価証券報告書</v>
      </c>
      <c r="T4" s="15" t="str">
        <f>HYPERLINK("http://www.kabupro.jp/mark/20081128/S0001Z92.htm","四半期報告書")</f>
        <v>四半期報告書</v>
      </c>
    </row>
    <row r="5" spans="1:20" ht="14.25" thickBot="1">
      <c r="A5" s="11" t="s">
        <v>114</v>
      </c>
      <c r="B5" s="1" t="s">
        <v>120</v>
      </c>
      <c r="C5" s="1" t="s">
        <v>127</v>
      </c>
      <c r="D5" s="1" t="s">
        <v>120</v>
      </c>
      <c r="E5" s="1" t="s">
        <v>127</v>
      </c>
      <c r="F5" s="1" t="s">
        <v>125</v>
      </c>
      <c r="G5" s="1" t="s">
        <v>131</v>
      </c>
      <c r="H5" s="1" t="s">
        <v>224</v>
      </c>
      <c r="I5" s="1" t="s">
        <v>129</v>
      </c>
      <c r="J5" s="1" t="s">
        <v>226</v>
      </c>
      <c r="K5" s="1" t="s">
        <v>135</v>
      </c>
      <c r="L5" s="1" t="s">
        <v>224</v>
      </c>
      <c r="M5" s="1" t="s">
        <v>133</v>
      </c>
      <c r="N5" s="1" t="s">
        <v>226</v>
      </c>
      <c r="O5" s="1" t="s">
        <v>138</v>
      </c>
      <c r="P5" s="1" t="s">
        <v>228</v>
      </c>
      <c r="Q5" s="1" t="s">
        <v>140</v>
      </c>
      <c r="R5" s="1" t="s">
        <v>230</v>
      </c>
      <c r="S5" s="1" t="s">
        <v>142</v>
      </c>
      <c r="T5" s="1" t="s">
        <v>144</v>
      </c>
    </row>
    <row r="6" spans="1:20" ht="15" thickBot="1" thickTop="1">
      <c r="A6" s="10" t="s">
        <v>115</v>
      </c>
      <c r="B6" s="18" t="s">
        <v>27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4.25" thickTop="1">
      <c r="A7" s="12" t="s">
        <v>116</v>
      </c>
      <c r="B7" s="14" t="s">
        <v>121</v>
      </c>
      <c r="C7" s="16" t="s">
        <v>123</v>
      </c>
      <c r="D7" s="14" t="s">
        <v>121</v>
      </c>
      <c r="E7" s="16" t="s">
        <v>123</v>
      </c>
      <c r="F7" s="14" t="s">
        <v>121</v>
      </c>
      <c r="G7" s="16" t="s">
        <v>123</v>
      </c>
      <c r="H7" s="14" t="s">
        <v>62</v>
      </c>
      <c r="I7" s="14" t="s">
        <v>121</v>
      </c>
      <c r="J7" s="14" t="s">
        <v>62</v>
      </c>
      <c r="K7" s="16" t="s">
        <v>123</v>
      </c>
      <c r="L7" s="14" t="s">
        <v>62</v>
      </c>
      <c r="M7" s="14" t="s">
        <v>121</v>
      </c>
      <c r="N7" s="14" t="s">
        <v>62</v>
      </c>
      <c r="O7" s="16" t="s">
        <v>123</v>
      </c>
      <c r="P7" s="14" t="s">
        <v>62</v>
      </c>
      <c r="Q7" s="14" t="s">
        <v>121</v>
      </c>
      <c r="R7" s="14" t="s">
        <v>62</v>
      </c>
      <c r="S7" s="16" t="s">
        <v>123</v>
      </c>
      <c r="T7" s="14" t="s">
        <v>121</v>
      </c>
    </row>
    <row r="8" spans="1:20" ht="13.5">
      <c r="A8" s="13" t="s">
        <v>117</v>
      </c>
      <c r="B8" s="1" t="s">
        <v>189</v>
      </c>
      <c r="C8" s="17" t="s">
        <v>190</v>
      </c>
      <c r="D8" s="1" t="s">
        <v>190</v>
      </c>
      <c r="E8" s="17" t="s">
        <v>191</v>
      </c>
      <c r="F8" s="1" t="s">
        <v>191</v>
      </c>
      <c r="G8" s="17" t="s">
        <v>192</v>
      </c>
      <c r="H8" s="1" t="s">
        <v>192</v>
      </c>
      <c r="I8" s="1" t="s">
        <v>192</v>
      </c>
      <c r="J8" s="1" t="s">
        <v>192</v>
      </c>
      <c r="K8" s="17" t="s">
        <v>193</v>
      </c>
      <c r="L8" s="1" t="s">
        <v>193</v>
      </c>
      <c r="M8" s="1" t="s">
        <v>193</v>
      </c>
      <c r="N8" s="1" t="s">
        <v>193</v>
      </c>
      <c r="O8" s="17" t="s">
        <v>194</v>
      </c>
      <c r="P8" s="1" t="s">
        <v>194</v>
      </c>
      <c r="Q8" s="1" t="s">
        <v>194</v>
      </c>
      <c r="R8" s="1" t="s">
        <v>194</v>
      </c>
      <c r="S8" s="17" t="s">
        <v>195</v>
      </c>
      <c r="T8" s="1" t="s">
        <v>195</v>
      </c>
    </row>
    <row r="9" spans="1:20" ht="13.5">
      <c r="A9" s="13" t="s">
        <v>118</v>
      </c>
      <c r="B9" s="1" t="s">
        <v>122</v>
      </c>
      <c r="C9" s="17" t="s">
        <v>124</v>
      </c>
      <c r="D9" s="1" t="s">
        <v>126</v>
      </c>
      <c r="E9" s="17" t="s">
        <v>128</v>
      </c>
      <c r="F9" s="1" t="s">
        <v>130</v>
      </c>
      <c r="G9" s="17" t="s">
        <v>132</v>
      </c>
      <c r="H9" s="1" t="s">
        <v>225</v>
      </c>
      <c r="I9" s="1" t="s">
        <v>134</v>
      </c>
      <c r="J9" s="1" t="s">
        <v>227</v>
      </c>
      <c r="K9" s="17" t="s">
        <v>136</v>
      </c>
      <c r="L9" s="1" t="s">
        <v>229</v>
      </c>
      <c r="M9" s="1" t="s">
        <v>137</v>
      </c>
      <c r="N9" s="1" t="s">
        <v>231</v>
      </c>
      <c r="O9" s="17" t="s">
        <v>139</v>
      </c>
      <c r="P9" s="1" t="s">
        <v>233</v>
      </c>
      <c r="Q9" s="1" t="s">
        <v>141</v>
      </c>
      <c r="R9" s="1" t="s">
        <v>235</v>
      </c>
      <c r="S9" s="17" t="s">
        <v>143</v>
      </c>
      <c r="T9" s="1" t="s">
        <v>145</v>
      </c>
    </row>
    <row r="10" spans="1:20" ht="14.25" thickBot="1">
      <c r="A10" s="13" t="s">
        <v>119</v>
      </c>
      <c r="B10" s="1" t="s">
        <v>147</v>
      </c>
      <c r="C10" s="17" t="s">
        <v>147</v>
      </c>
      <c r="D10" s="1" t="s">
        <v>147</v>
      </c>
      <c r="E10" s="17" t="s">
        <v>147</v>
      </c>
      <c r="F10" s="1" t="s">
        <v>147</v>
      </c>
      <c r="G10" s="17" t="s">
        <v>147</v>
      </c>
      <c r="H10" s="1" t="s">
        <v>147</v>
      </c>
      <c r="I10" s="1" t="s">
        <v>147</v>
      </c>
      <c r="J10" s="1" t="s">
        <v>147</v>
      </c>
      <c r="K10" s="17" t="s">
        <v>147</v>
      </c>
      <c r="L10" s="1" t="s">
        <v>147</v>
      </c>
      <c r="M10" s="1" t="s">
        <v>147</v>
      </c>
      <c r="N10" s="1" t="s">
        <v>147</v>
      </c>
      <c r="O10" s="17" t="s">
        <v>147</v>
      </c>
      <c r="P10" s="1" t="s">
        <v>147</v>
      </c>
      <c r="Q10" s="1" t="s">
        <v>147</v>
      </c>
      <c r="R10" s="1" t="s">
        <v>147</v>
      </c>
      <c r="S10" s="17" t="s">
        <v>147</v>
      </c>
      <c r="T10" s="1" t="s">
        <v>147</v>
      </c>
    </row>
    <row r="11" spans="1:20" ht="14.25" thickTop="1">
      <c r="A11" s="30" t="s">
        <v>205</v>
      </c>
      <c r="B11" s="21">
        <v>563374</v>
      </c>
      <c r="C11" s="22">
        <v>717832</v>
      </c>
      <c r="D11" s="21">
        <v>277414</v>
      </c>
      <c r="E11" s="22">
        <v>716449</v>
      </c>
      <c r="F11" s="21">
        <v>343634</v>
      </c>
      <c r="G11" s="22">
        <v>635425</v>
      </c>
      <c r="H11" s="21">
        <v>587195</v>
      </c>
      <c r="I11" s="21">
        <v>451076</v>
      </c>
      <c r="J11" s="21">
        <v>218224</v>
      </c>
      <c r="K11" s="22">
        <v>377765</v>
      </c>
      <c r="L11" s="21">
        <v>206111</v>
      </c>
      <c r="M11" s="21">
        <v>144183</v>
      </c>
      <c r="N11" s="21">
        <v>20794</v>
      </c>
      <c r="O11" s="22">
        <v>-405877</v>
      </c>
      <c r="P11" s="21">
        <v>-26953</v>
      </c>
      <c r="Q11" s="21">
        <v>57328</v>
      </c>
      <c r="R11" s="21">
        <v>105230</v>
      </c>
      <c r="S11" s="22">
        <v>486062</v>
      </c>
      <c r="T11" s="21">
        <v>422770</v>
      </c>
    </row>
    <row r="12" spans="1:20" ht="13.5">
      <c r="A12" s="6" t="s">
        <v>63</v>
      </c>
      <c r="B12" s="23">
        <v>75361</v>
      </c>
      <c r="C12" s="24">
        <v>154147</v>
      </c>
      <c r="D12" s="23">
        <v>78466</v>
      </c>
      <c r="E12" s="24">
        <v>165436</v>
      </c>
      <c r="F12" s="23">
        <v>79746</v>
      </c>
      <c r="G12" s="24">
        <v>165840</v>
      </c>
      <c r="H12" s="23">
        <v>121939</v>
      </c>
      <c r="I12" s="23">
        <v>80559</v>
      </c>
      <c r="J12" s="23">
        <v>40298</v>
      </c>
      <c r="K12" s="24">
        <v>155936</v>
      </c>
      <c r="L12" s="23">
        <v>116037</v>
      </c>
      <c r="M12" s="23">
        <v>76330</v>
      </c>
      <c r="N12" s="23">
        <v>37755</v>
      </c>
      <c r="O12" s="24">
        <v>142676</v>
      </c>
      <c r="P12" s="23">
        <v>106290</v>
      </c>
      <c r="Q12" s="23">
        <v>70664</v>
      </c>
      <c r="R12" s="23">
        <v>35057</v>
      </c>
      <c r="S12" s="24">
        <v>132721</v>
      </c>
      <c r="T12" s="23">
        <v>63372</v>
      </c>
    </row>
    <row r="13" spans="1:20" ht="13.5">
      <c r="A13" s="6" t="s">
        <v>64</v>
      </c>
      <c r="B13" s="23">
        <v>1025</v>
      </c>
      <c r="C13" s="24">
        <v>11912</v>
      </c>
      <c r="D13" s="23">
        <v>2568</v>
      </c>
      <c r="E13" s="24">
        <v>7067</v>
      </c>
      <c r="F13" s="23">
        <v>1029</v>
      </c>
      <c r="G13" s="24">
        <v>3546</v>
      </c>
      <c r="H13" s="23">
        <v>3138</v>
      </c>
      <c r="I13" s="23">
        <v>2545</v>
      </c>
      <c r="J13" s="23">
        <v>998</v>
      </c>
      <c r="K13" s="24">
        <v>4742</v>
      </c>
      <c r="L13" s="23">
        <v>3079</v>
      </c>
      <c r="M13" s="23">
        <v>2719</v>
      </c>
      <c r="N13" s="23">
        <v>307</v>
      </c>
      <c r="O13" s="24">
        <v>10898</v>
      </c>
      <c r="P13" s="23">
        <v>10759</v>
      </c>
      <c r="Q13" s="23">
        <v>1015</v>
      </c>
      <c r="R13" s="23">
        <v>24</v>
      </c>
      <c r="S13" s="24">
        <v>2698</v>
      </c>
      <c r="T13" s="23">
        <v>1009</v>
      </c>
    </row>
    <row r="14" spans="1:20" ht="13.5">
      <c r="A14" s="6" t="s">
        <v>65</v>
      </c>
      <c r="B14" s="23">
        <v>1727</v>
      </c>
      <c r="C14" s="24">
        <v>3405</v>
      </c>
      <c r="D14" s="23">
        <v>1677</v>
      </c>
      <c r="E14" s="24">
        <v>2802</v>
      </c>
      <c r="F14" s="23">
        <v>1201</v>
      </c>
      <c r="G14" s="24"/>
      <c r="H14" s="23"/>
      <c r="I14" s="23"/>
      <c r="J14" s="23"/>
      <c r="K14" s="24">
        <v>468</v>
      </c>
      <c r="L14" s="23">
        <v>468</v>
      </c>
      <c r="M14" s="23">
        <v>468</v>
      </c>
      <c r="N14" s="23">
        <v>468</v>
      </c>
      <c r="O14" s="24">
        <v>66</v>
      </c>
      <c r="P14" s="23">
        <v>-1</v>
      </c>
      <c r="Q14" s="23">
        <v>-1</v>
      </c>
      <c r="R14" s="23"/>
      <c r="S14" s="24">
        <v>27688</v>
      </c>
      <c r="T14" s="23"/>
    </row>
    <row r="15" spans="1:20" ht="13.5">
      <c r="A15" s="6" t="s">
        <v>66</v>
      </c>
      <c r="B15" s="23"/>
      <c r="C15" s="24"/>
      <c r="D15" s="23"/>
      <c r="E15" s="24">
        <v>-91180</v>
      </c>
      <c r="F15" s="23">
        <v>-91180</v>
      </c>
      <c r="G15" s="24"/>
      <c r="H15" s="23"/>
      <c r="I15" s="23"/>
      <c r="J15" s="23"/>
      <c r="K15" s="24">
        <v>-68206</v>
      </c>
      <c r="L15" s="23">
        <v>-68206</v>
      </c>
      <c r="M15" s="23">
        <v>-67916</v>
      </c>
      <c r="N15" s="23">
        <v>-67916</v>
      </c>
      <c r="O15" s="24"/>
      <c r="P15" s="23"/>
      <c r="Q15" s="23"/>
      <c r="R15" s="23"/>
      <c r="S15" s="24"/>
      <c r="T15" s="23"/>
    </row>
    <row r="16" spans="1:20" ht="13.5">
      <c r="A16" s="6" t="s">
        <v>67</v>
      </c>
      <c r="B16" s="23">
        <v>-13680</v>
      </c>
      <c r="C16" s="24">
        <v>11141</v>
      </c>
      <c r="D16" s="23">
        <v>-5519</v>
      </c>
      <c r="E16" s="24">
        <v>-2689</v>
      </c>
      <c r="F16" s="23">
        <v>-82</v>
      </c>
      <c r="G16" s="24">
        <v>6185</v>
      </c>
      <c r="H16" s="23">
        <v>2622</v>
      </c>
      <c r="I16" s="23">
        <v>-2503</v>
      </c>
      <c r="J16" s="23">
        <v>-1381</v>
      </c>
      <c r="K16" s="24">
        <v>-2892</v>
      </c>
      <c r="L16" s="23">
        <v>-2200</v>
      </c>
      <c r="M16" s="23">
        <v>-1446</v>
      </c>
      <c r="N16" s="23">
        <v>-461</v>
      </c>
      <c r="O16" s="24">
        <v>3584</v>
      </c>
      <c r="P16" s="23">
        <v>-588</v>
      </c>
      <c r="Q16" s="23">
        <v>-2347</v>
      </c>
      <c r="R16" s="23">
        <v>-1638</v>
      </c>
      <c r="S16" s="24">
        <v>-9083</v>
      </c>
      <c r="T16" s="23">
        <v>-5886</v>
      </c>
    </row>
    <row r="17" spans="1:20" ht="13.5">
      <c r="A17" s="6" t="s">
        <v>68</v>
      </c>
      <c r="B17" s="23">
        <v>-105227</v>
      </c>
      <c r="C17" s="24">
        <v>33845</v>
      </c>
      <c r="D17" s="23">
        <v>-34895</v>
      </c>
      <c r="E17" s="24">
        <v>-66467</v>
      </c>
      <c r="F17" s="23">
        <v>-28605</v>
      </c>
      <c r="G17" s="24">
        <v>-117749</v>
      </c>
      <c r="H17" s="23">
        <v>-90281</v>
      </c>
      <c r="I17" s="23">
        <v>-34592</v>
      </c>
      <c r="J17" s="23">
        <v>-5432</v>
      </c>
      <c r="K17" s="24">
        <v>-6395</v>
      </c>
      <c r="L17" s="23">
        <v>28847</v>
      </c>
      <c r="M17" s="23">
        <v>46697</v>
      </c>
      <c r="N17" s="23">
        <v>-14328</v>
      </c>
      <c r="O17" s="24">
        <v>207169</v>
      </c>
      <c r="P17" s="23">
        <v>34545</v>
      </c>
      <c r="Q17" s="23">
        <v>3475</v>
      </c>
      <c r="R17" s="23">
        <v>-32269</v>
      </c>
      <c r="S17" s="24">
        <v>-163096</v>
      </c>
      <c r="T17" s="23">
        <v>-74008</v>
      </c>
    </row>
    <row r="18" spans="1:20" ht="13.5">
      <c r="A18" s="6" t="s">
        <v>69</v>
      </c>
      <c r="B18" s="23">
        <v>-12</v>
      </c>
      <c r="C18" s="24">
        <v>30</v>
      </c>
      <c r="D18" s="23">
        <v>32</v>
      </c>
      <c r="E18" s="24">
        <v>-14</v>
      </c>
      <c r="F18" s="23">
        <v>-14</v>
      </c>
      <c r="G18" s="24">
        <v>-3</v>
      </c>
      <c r="H18" s="23">
        <v>-8</v>
      </c>
      <c r="I18" s="23">
        <v>-11</v>
      </c>
      <c r="J18" s="23">
        <v>0</v>
      </c>
      <c r="K18" s="24">
        <v>26</v>
      </c>
      <c r="L18" s="23">
        <v>15</v>
      </c>
      <c r="M18" s="23">
        <v>4573</v>
      </c>
      <c r="N18" s="23">
        <v>0</v>
      </c>
      <c r="O18" s="24">
        <v>-27</v>
      </c>
      <c r="P18" s="23">
        <v>-28</v>
      </c>
      <c r="Q18" s="23">
        <v>-7</v>
      </c>
      <c r="R18" s="23">
        <v>23</v>
      </c>
      <c r="S18" s="24">
        <v>-144</v>
      </c>
      <c r="T18" s="23">
        <v>-32</v>
      </c>
    </row>
    <row r="19" spans="1:20" ht="13.5">
      <c r="A19" s="6" t="s">
        <v>70</v>
      </c>
      <c r="B19" s="23">
        <v>297</v>
      </c>
      <c r="C19" s="24">
        <v>40</v>
      </c>
      <c r="D19" s="23">
        <v>12</v>
      </c>
      <c r="E19" s="24">
        <v>-407</v>
      </c>
      <c r="F19" s="23">
        <v>288</v>
      </c>
      <c r="G19" s="24">
        <v>-14167</v>
      </c>
      <c r="H19" s="23">
        <v>-11976</v>
      </c>
      <c r="I19" s="23">
        <v>-11648</v>
      </c>
      <c r="J19" s="23">
        <v>-1610</v>
      </c>
      <c r="K19" s="24">
        <v>-13422</v>
      </c>
      <c r="L19" s="23">
        <v>-4533</v>
      </c>
      <c r="M19" s="23">
        <v>-1699</v>
      </c>
      <c r="N19" s="23">
        <v>685</v>
      </c>
      <c r="O19" s="24">
        <v>-22184</v>
      </c>
      <c r="P19" s="23">
        <v>-22872</v>
      </c>
      <c r="Q19" s="23">
        <v>3335</v>
      </c>
      <c r="R19" s="23">
        <v>-5249</v>
      </c>
      <c r="S19" s="24">
        <v>50895</v>
      </c>
      <c r="T19" s="23">
        <v>23468</v>
      </c>
    </row>
    <row r="20" spans="1:20" ht="13.5">
      <c r="A20" s="6" t="s">
        <v>71</v>
      </c>
      <c r="B20" s="23">
        <v>-2716</v>
      </c>
      <c r="C20" s="24">
        <v>-7699</v>
      </c>
      <c r="D20" s="23">
        <v>-10033</v>
      </c>
      <c r="E20" s="24">
        <v>9486</v>
      </c>
      <c r="F20" s="23">
        <v>-206</v>
      </c>
      <c r="G20" s="24">
        <v>272</v>
      </c>
      <c r="H20" s="23">
        <v>-549</v>
      </c>
      <c r="I20" s="23">
        <v>-688</v>
      </c>
      <c r="J20" s="23">
        <v>-440</v>
      </c>
      <c r="K20" s="24">
        <v>-5746</v>
      </c>
      <c r="L20" s="23">
        <v>-4792</v>
      </c>
      <c r="M20" s="23">
        <v>-5443</v>
      </c>
      <c r="N20" s="23">
        <v>-3849</v>
      </c>
      <c r="O20" s="24">
        <v>6460</v>
      </c>
      <c r="P20" s="23">
        <v>-544</v>
      </c>
      <c r="Q20" s="23">
        <v>1744</v>
      </c>
      <c r="R20" s="23">
        <v>2630</v>
      </c>
      <c r="S20" s="24">
        <v>1048</v>
      </c>
      <c r="T20" s="23"/>
    </row>
    <row r="21" spans="1:20" ht="13.5">
      <c r="A21" s="6" t="s">
        <v>72</v>
      </c>
      <c r="B21" s="23">
        <v>-10766</v>
      </c>
      <c r="C21" s="24">
        <v>6014</v>
      </c>
      <c r="D21" s="23">
        <v>-10999</v>
      </c>
      <c r="E21" s="24">
        <v>-632</v>
      </c>
      <c r="F21" s="23">
        <v>-8915</v>
      </c>
      <c r="G21" s="24">
        <v>-7493</v>
      </c>
      <c r="H21" s="23">
        <v>-31861</v>
      </c>
      <c r="I21" s="23">
        <v>-13640</v>
      </c>
      <c r="J21" s="23">
        <v>-37774</v>
      </c>
      <c r="K21" s="24">
        <v>-1611</v>
      </c>
      <c r="L21" s="23">
        <v>-25512</v>
      </c>
      <c r="M21" s="23">
        <v>-10750</v>
      </c>
      <c r="N21" s="23">
        <v>-38103</v>
      </c>
      <c r="O21" s="24">
        <v>9072</v>
      </c>
      <c r="P21" s="23">
        <v>-18130</v>
      </c>
      <c r="Q21" s="23">
        <v>-11386</v>
      </c>
      <c r="R21" s="23">
        <v>-35823</v>
      </c>
      <c r="S21" s="24">
        <v>5152</v>
      </c>
      <c r="T21" s="23">
        <v>-8096</v>
      </c>
    </row>
    <row r="22" spans="1:20" ht="13.5">
      <c r="A22" s="6" t="s">
        <v>73</v>
      </c>
      <c r="B22" s="23">
        <v>1884</v>
      </c>
      <c r="C22" s="24">
        <v>2355</v>
      </c>
      <c r="D22" s="23">
        <v>779</v>
      </c>
      <c r="E22" s="24">
        <v>482</v>
      </c>
      <c r="F22" s="23">
        <v>674</v>
      </c>
      <c r="G22" s="24">
        <v>1457</v>
      </c>
      <c r="H22" s="23">
        <v>2012</v>
      </c>
      <c r="I22" s="23">
        <v>1552</v>
      </c>
      <c r="J22" s="23">
        <v>-87</v>
      </c>
      <c r="K22" s="24">
        <v>2083</v>
      </c>
      <c r="L22" s="23">
        <v>1536</v>
      </c>
      <c r="M22" s="23">
        <v>1140</v>
      </c>
      <c r="N22" s="23">
        <v>-728</v>
      </c>
      <c r="O22" s="24">
        <v>472</v>
      </c>
      <c r="P22" s="23">
        <v>799</v>
      </c>
      <c r="Q22" s="23">
        <v>478</v>
      </c>
      <c r="R22" s="23">
        <v>471</v>
      </c>
      <c r="S22" s="24">
        <v>-655</v>
      </c>
      <c r="T22" s="23">
        <v>-595</v>
      </c>
    </row>
    <row r="23" spans="1:20" ht="13.5">
      <c r="A23" s="6" t="s">
        <v>74</v>
      </c>
      <c r="B23" s="23">
        <v>-290</v>
      </c>
      <c r="C23" s="24">
        <v>-648</v>
      </c>
      <c r="D23" s="23">
        <v>-410</v>
      </c>
      <c r="E23" s="24">
        <v>17</v>
      </c>
      <c r="F23" s="23">
        <v>-245</v>
      </c>
      <c r="G23" s="24">
        <v>126</v>
      </c>
      <c r="H23" s="23">
        <v>2</v>
      </c>
      <c r="I23" s="23">
        <v>-62</v>
      </c>
      <c r="J23" s="23">
        <v>-278</v>
      </c>
      <c r="K23" s="24">
        <v>-325</v>
      </c>
      <c r="L23" s="23">
        <v>-460</v>
      </c>
      <c r="M23" s="23">
        <v>-597</v>
      </c>
      <c r="N23" s="23">
        <v>-885</v>
      </c>
      <c r="O23" s="24">
        <v>-5079</v>
      </c>
      <c r="P23" s="23">
        <v>-5007</v>
      </c>
      <c r="Q23" s="23">
        <v>-5204</v>
      </c>
      <c r="R23" s="23">
        <v>-5393</v>
      </c>
      <c r="S23" s="24">
        <v>565</v>
      </c>
      <c r="T23" s="23">
        <v>-705</v>
      </c>
    </row>
    <row r="24" spans="1:20" ht="13.5">
      <c r="A24" s="6" t="s">
        <v>75</v>
      </c>
      <c r="B24" s="23">
        <v>190</v>
      </c>
      <c r="C24" s="24">
        <v>694</v>
      </c>
      <c r="D24" s="23">
        <v>243</v>
      </c>
      <c r="E24" s="24">
        <v>539</v>
      </c>
      <c r="F24" s="23">
        <v>860</v>
      </c>
      <c r="G24" s="24">
        <v>480</v>
      </c>
      <c r="H24" s="23">
        <v>-808</v>
      </c>
      <c r="I24" s="23">
        <v>163</v>
      </c>
      <c r="J24" s="23">
        <v>-1072</v>
      </c>
      <c r="K24" s="24">
        <v>1143</v>
      </c>
      <c r="L24" s="23">
        <v>-119</v>
      </c>
      <c r="M24" s="23">
        <v>766</v>
      </c>
      <c r="N24" s="23">
        <v>-2320</v>
      </c>
      <c r="O24" s="24">
        <v>3990</v>
      </c>
      <c r="P24" s="23">
        <v>-846</v>
      </c>
      <c r="Q24" s="23">
        <v>84</v>
      </c>
      <c r="R24" s="23">
        <v>-913</v>
      </c>
      <c r="S24" s="24">
        <v>9614</v>
      </c>
      <c r="T24" s="23"/>
    </row>
    <row r="25" spans="1:20" ht="13.5">
      <c r="A25" s="6" t="s">
        <v>76</v>
      </c>
      <c r="B25" s="23">
        <v>12170</v>
      </c>
      <c r="C25" s="24">
        <v>15224</v>
      </c>
      <c r="D25" s="23">
        <v>4322</v>
      </c>
      <c r="E25" s="24">
        <v>6849</v>
      </c>
      <c r="F25" s="23">
        <v>1901</v>
      </c>
      <c r="G25" s="24">
        <v>2519</v>
      </c>
      <c r="H25" s="23">
        <v>1492</v>
      </c>
      <c r="I25" s="23">
        <v>790</v>
      </c>
      <c r="J25" s="23"/>
      <c r="K25" s="24">
        <v>1851</v>
      </c>
      <c r="L25" s="23">
        <v>1247</v>
      </c>
      <c r="M25" s="23">
        <v>786</v>
      </c>
      <c r="N25" s="23"/>
      <c r="O25" s="24">
        <v>8973</v>
      </c>
      <c r="P25" s="23"/>
      <c r="Q25" s="23"/>
      <c r="R25" s="23"/>
      <c r="S25" s="24"/>
      <c r="T25" s="23"/>
    </row>
    <row r="26" spans="1:20" ht="13.5">
      <c r="A26" s="6" t="s">
        <v>77</v>
      </c>
      <c r="B26" s="23">
        <v>-710234</v>
      </c>
      <c r="C26" s="24">
        <v>-1421609</v>
      </c>
      <c r="D26" s="23">
        <v>-694989</v>
      </c>
      <c r="E26" s="24">
        <v>-1423564</v>
      </c>
      <c r="F26" s="23">
        <v>-693324</v>
      </c>
      <c r="G26" s="24">
        <v>-1457687</v>
      </c>
      <c r="H26" s="23">
        <v>-1086525</v>
      </c>
      <c r="I26" s="23">
        <v>-733453</v>
      </c>
      <c r="J26" s="23">
        <v>-362570</v>
      </c>
      <c r="K26" s="24">
        <v>-1571994</v>
      </c>
      <c r="L26" s="23">
        <v>-1195892</v>
      </c>
      <c r="M26" s="23">
        <v>-816397</v>
      </c>
      <c r="N26" s="23">
        <v>-411623</v>
      </c>
      <c r="O26" s="24">
        <v>-2144436</v>
      </c>
      <c r="P26" s="23">
        <v>-1658907</v>
      </c>
      <c r="Q26" s="23">
        <v>-1217613</v>
      </c>
      <c r="R26" s="23">
        <v>-606843</v>
      </c>
      <c r="S26" s="24">
        <v>-2864796</v>
      </c>
      <c r="T26" s="23">
        <v>-1520768</v>
      </c>
    </row>
    <row r="27" spans="1:20" ht="13.5">
      <c r="A27" s="6" t="s">
        <v>78</v>
      </c>
      <c r="B27" s="23">
        <v>156249</v>
      </c>
      <c r="C27" s="24">
        <v>345710</v>
      </c>
      <c r="D27" s="23">
        <v>161963</v>
      </c>
      <c r="E27" s="24">
        <v>335223</v>
      </c>
      <c r="F27" s="23">
        <v>158175</v>
      </c>
      <c r="G27" s="24">
        <v>348242</v>
      </c>
      <c r="H27" s="23">
        <v>264106</v>
      </c>
      <c r="I27" s="23">
        <v>179908</v>
      </c>
      <c r="J27" s="23">
        <v>89898</v>
      </c>
      <c r="K27" s="24">
        <v>420287</v>
      </c>
      <c r="L27" s="23">
        <v>332260</v>
      </c>
      <c r="M27" s="23">
        <v>235319</v>
      </c>
      <c r="N27" s="23">
        <v>130459</v>
      </c>
      <c r="O27" s="24">
        <v>1075584</v>
      </c>
      <c r="P27" s="23">
        <v>890590</v>
      </c>
      <c r="Q27" s="23">
        <v>694209</v>
      </c>
      <c r="R27" s="23">
        <v>353370</v>
      </c>
      <c r="S27" s="24">
        <v>1801156</v>
      </c>
      <c r="T27" s="23">
        <v>982867</v>
      </c>
    </row>
    <row r="28" spans="1:20" ht="13.5">
      <c r="A28" s="6" t="s">
        <v>79</v>
      </c>
      <c r="B28" s="23">
        <v>-76145</v>
      </c>
      <c r="C28" s="24">
        <v>-145837</v>
      </c>
      <c r="D28" s="23">
        <v>38949</v>
      </c>
      <c r="E28" s="24">
        <v>-121258</v>
      </c>
      <c r="F28" s="23">
        <v>-24277</v>
      </c>
      <c r="G28" s="24">
        <v>-86011</v>
      </c>
      <c r="H28" s="23">
        <v>-147704</v>
      </c>
      <c r="I28" s="23">
        <v>-121664</v>
      </c>
      <c r="J28" s="23">
        <v>-73574</v>
      </c>
      <c r="K28" s="24">
        <v>-21645</v>
      </c>
      <c r="L28" s="23">
        <v>-9613</v>
      </c>
      <c r="M28" s="23">
        <v>-26157</v>
      </c>
      <c r="N28" s="23">
        <v>35140</v>
      </c>
      <c r="O28" s="24">
        <v>548270</v>
      </c>
      <c r="P28" s="23">
        <v>282297</v>
      </c>
      <c r="Q28" s="23">
        <v>56376</v>
      </c>
      <c r="R28" s="23">
        <v>-34205</v>
      </c>
      <c r="S28" s="24">
        <v>-180014</v>
      </c>
      <c r="T28" s="23">
        <v>-116628</v>
      </c>
    </row>
    <row r="29" spans="1:20" ht="13.5">
      <c r="A29" s="6" t="s">
        <v>80</v>
      </c>
      <c r="B29" s="23">
        <v>-39</v>
      </c>
      <c r="C29" s="24">
        <v>-52</v>
      </c>
      <c r="D29" s="23">
        <v>-36</v>
      </c>
      <c r="E29" s="24">
        <v>-6</v>
      </c>
      <c r="F29" s="23">
        <v>6</v>
      </c>
      <c r="G29" s="24">
        <v>28</v>
      </c>
      <c r="H29" s="23">
        <v>5</v>
      </c>
      <c r="I29" s="23">
        <v>8</v>
      </c>
      <c r="J29" s="23">
        <v>21</v>
      </c>
      <c r="K29" s="24">
        <v>202</v>
      </c>
      <c r="L29" s="23">
        <v>145</v>
      </c>
      <c r="M29" s="23">
        <v>151</v>
      </c>
      <c r="N29" s="23">
        <v>161</v>
      </c>
      <c r="O29" s="24">
        <v>-87</v>
      </c>
      <c r="P29" s="23">
        <v>-60</v>
      </c>
      <c r="Q29" s="23">
        <v>-61</v>
      </c>
      <c r="R29" s="23">
        <v>-46</v>
      </c>
      <c r="S29" s="24">
        <v>-238</v>
      </c>
      <c r="T29" s="23">
        <v>-58</v>
      </c>
    </row>
    <row r="30" spans="1:20" ht="13.5">
      <c r="A30" s="6" t="s">
        <v>81</v>
      </c>
      <c r="B30" s="23">
        <v>-438437</v>
      </c>
      <c r="C30" s="24">
        <v>-1015067</v>
      </c>
      <c r="D30" s="23">
        <v>424834</v>
      </c>
      <c r="E30" s="24">
        <v>104847</v>
      </c>
      <c r="F30" s="23">
        <v>396334</v>
      </c>
      <c r="G30" s="24">
        <v>386503</v>
      </c>
      <c r="H30" s="23">
        <v>525064</v>
      </c>
      <c r="I30" s="23">
        <v>401471</v>
      </c>
      <c r="J30" s="23">
        <v>357353</v>
      </c>
      <c r="K30" s="24">
        <v>150355</v>
      </c>
      <c r="L30" s="23">
        <v>162355</v>
      </c>
      <c r="M30" s="23">
        <v>191015</v>
      </c>
      <c r="N30" s="23">
        <v>61111</v>
      </c>
      <c r="O30" s="24">
        <v>339310</v>
      </c>
      <c r="P30" s="23">
        <v>657303</v>
      </c>
      <c r="Q30" s="23">
        <v>23691</v>
      </c>
      <c r="R30" s="23">
        <v>-380549</v>
      </c>
      <c r="S30" s="24">
        <v>998555</v>
      </c>
      <c r="T30" s="23">
        <v>28435</v>
      </c>
    </row>
    <row r="31" spans="1:20" ht="13.5">
      <c r="A31" s="6" t="s">
        <v>82</v>
      </c>
      <c r="B31" s="23">
        <v>2031</v>
      </c>
      <c r="C31" s="24">
        <v>6231</v>
      </c>
      <c r="D31" s="23">
        <v>2042</v>
      </c>
      <c r="E31" s="24">
        <v>5309</v>
      </c>
      <c r="F31" s="23">
        <v>1873</v>
      </c>
      <c r="G31" s="24">
        <v>4821</v>
      </c>
      <c r="H31" s="23">
        <v>3364</v>
      </c>
      <c r="I31" s="23">
        <v>2093</v>
      </c>
      <c r="J31" s="23">
        <v>839</v>
      </c>
      <c r="K31" s="24">
        <v>5834</v>
      </c>
      <c r="L31" s="23">
        <v>5634</v>
      </c>
      <c r="M31" s="23">
        <v>3157</v>
      </c>
      <c r="N31" s="23">
        <v>1192</v>
      </c>
      <c r="O31" s="24">
        <v>8949</v>
      </c>
      <c r="P31" s="23">
        <v>3320</v>
      </c>
      <c r="Q31" s="23">
        <v>2456</v>
      </c>
      <c r="R31" s="23">
        <v>-777</v>
      </c>
      <c r="S31" s="24">
        <v>-1700</v>
      </c>
      <c r="T31" s="23">
        <v>644</v>
      </c>
    </row>
    <row r="32" spans="1:20" ht="13.5">
      <c r="A32" s="6" t="s">
        <v>83</v>
      </c>
      <c r="B32" s="23"/>
      <c r="C32" s="24"/>
      <c r="D32" s="23"/>
      <c r="E32" s="24"/>
      <c r="F32" s="23">
        <v>1416</v>
      </c>
      <c r="G32" s="24"/>
      <c r="H32" s="23"/>
      <c r="I32" s="23"/>
      <c r="J32" s="23"/>
      <c r="K32" s="24"/>
      <c r="L32" s="23"/>
      <c r="M32" s="23"/>
      <c r="N32" s="23"/>
      <c r="O32" s="24"/>
      <c r="P32" s="23"/>
      <c r="Q32" s="23"/>
      <c r="R32" s="23"/>
      <c r="S32" s="24"/>
      <c r="T32" s="23"/>
    </row>
    <row r="33" spans="1:20" ht="13.5">
      <c r="A33" s="6" t="s">
        <v>84</v>
      </c>
      <c r="B33" s="23">
        <v>216147</v>
      </c>
      <c r="C33" s="24">
        <v>380193</v>
      </c>
      <c r="D33" s="23">
        <v>-1501331</v>
      </c>
      <c r="E33" s="24">
        <v>-639202</v>
      </c>
      <c r="F33" s="23">
        <v>-2276859</v>
      </c>
      <c r="G33" s="24">
        <v>179713</v>
      </c>
      <c r="H33" s="23">
        <v>-944428</v>
      </c>
      <c r="I33" s="23">
        <v>-1745636</v>
      </c>
      <c r="J33" s="23">
        <v>-1250391</v>
      </c>
      <c r="K33" s="24">
        <v>445550</v>
      </c>
      <c r="L33" s="23">
        <v>-606715</v>
      </c>
      <c r="M33" s="23">
        <v>-1094822</v>
      </c>
      <c r="N33" s="23">
        <v>603600</v>
      </c>
      <c r="O33" s="24">
        <v>-173012</v>
      </c>
      <c r="P33" s="23">
        <v>-1264418</v>
      </c>
      <c r="Q33" s="23">
        <v>1496982</v>
      </c>
      <c r="R33" s="23">
        <v>1683172</v>
      </c>
      <c r="S33" s="24">
        <v>-3723814</v>
      </c>
      <c r="T33" s="23">
        <v>-2057483</v>
      </c>
    </row>
    <row r="34" spans="1:20" ht="13.5">
      <c r="A34" s="6" t="s">
        <v>85</v>
      </c>
      <c r="B34" s="23">
        <v>-649965</v>
      </c>
      <c r="C34" s="24">
        <v>-756195</v>
      </c>
      <c r="D34" s="23">
        <v>-139118</v>
      </c>
      <c r="E34" s="24">
        <v>597305</v>
      </c>
      <c r="F34" s="23">
        <v>1669403</v>
      </c>
      <c r="G34" s="24">
        <v>264349</v>
      </c>
      <c r="H34" s="23">
        <v>1285421</v>
      </c>
      <c r="I34" s="23">
        <v>1237934</v>
      </c>
      <c r="J34" s="23">
        <v>790542</v>
      </c>
      <c r="K34" s="24">
        <v>-1021020</v>
      </c>
      <c r="L34" s="23">
        <v>-354841</v>
      </c>
      <c r="M34" s="23">
        <v>221024</v>
      </c>
      <c r="N34" s="23">
        <v>-1331749</v>
      </c>
      <c r="O34" s="24">
        <v>114658</v>
      </c>
      <c r="P34" s="23">
        <v>856577</v>
      </c>
      <c r="Q34" s="23">
        <v>-825760</v>
      </c>
      <c r="R34" s="23">
        <v>-1109290</v>
      </c>
      <c r="S34" s="24">
        <v>299439</v>
      </c>
      <c r="T34" s="23">
        <v>-337569</v>
      </c>
    </row>
    <row r="35" spans="1:20" ht="13.5">
      <c r="A35" s="6" t="s">
        <v>86</v>
      </c>
      <c r="B35" s="23">
        <v>1233043</v>
      </c>
      <c r="C35" s="24">
        <v>125822</v>
      </c>
      <c r="D35" s="23">
        <v>351500</v>
      </c>
      <c r="E35" s="24">
        <v>612691</v>
      </c>
      <c r="F35" s="23">
        <v>-667559</v>
      </c>
      <c r="G35" s="24">
        <v>1869501</v>
      </c>
      <c r="H35" s="23">
        <v>718580</v>
      </c>
      <c r="I35" s="23">
        <v>-152191</v>
      </c>
      <c r="J35" s="23">
        <v>28764</v>
      </c>
      <c r="K35" s="24">
        <v>796198</v>
      </c>
      <c r="L35" s="23">
        <v>1244289</v>
      </c>
      <c r="M35" s="23">
        <v>512706</v>
      </c>
      <c r="N35" s="23">
        <v>1140201</v>
      </c>
      <c r="O35" s="24">
        <v>-1855354</v>
      </c>
      <c r="P35" s="23"/>
      <c r="Q35" s="23"/>
      <c r="R35" s="23"/>
      <c r="S35" s="24"/>
      <c r="T35" s="23"/>
    </row>
    <row r="36" spans="1:20" ht="13.5">
      <c r="A36" s="6" t="s">
        <v>87</v>
      </c>
      <c r="B36" s="23">
        <v>-1006531</v>
      </c>
      <c r="C36" s="24">
        <v>-25229</v>
      </c>
      <c r="D36" s="23">
        <v>-683145</v>
      </c>
      <c r="E36" s="24">
        <v>-295324</v>
      </c>
      <c r="F36" s="23">
        <v>432528</v>
      </c>
      <c r="G36" s="24">
        <v>-1922481</v>
      </c>
      <c r="H36" s="23">
        <v>-1053895</v>
      </c>
      <c r="I36" s="23">
        <v>-289340</v>
      </c>
      <c r="J36" s="23">
        <v>-408095</v>
      </c>
      <c r="K36" s="24">
        <v>-937759</v>
      </c>
      <c r="L36" s="23">
        <v>-1500418</v>
      </c>
      <c r="M36" s="23">
        <v>-1068742</v>
      </c>
      <c r="N36" s="23">
        <v>-1425486</v>
      </c>
      <c r="O36" s="24">
        <v>2098531</v>
      </c>
      <c r="P36" s="23"/>
      <c r="Q36" s="23"/>
      <c r="R36" s="23"/>
      <c r="S36" s="24"/>
      <c r="T36" s="23"/>
    </row>
    <row r="37" spans="1:20" ht="13.5">
      <c r="A37" s="6" t="s">
        <v>88</v>
      </c>
      <c r="B37" s="23">
        <v>-762603</v>
      </c>
      <c r="C37" s="24">
        <v>-2452446</v>
      </c>
      <c r="D37" s="23">
        <v>-274951</v>
      </c>
      <c r="E37" s="24">
        <v>-1192565</v>
      </c>
      <c r="F37" s="23">
        <v>438776</v>
      </c>
      <c r="G37" s="24">
        <v>-1241644</v>
      </c>
      <c r="H37" s="23">
        <v>-283614</v>
      </c>
      <c r="I37" s="23">
        <v>-441726</v>
      </c>
      <c r="J37" s="23">
        <v>7662</v>
      </c>
      <c r="K37" s="24">
        <v>8359531</v>
      </c>
      <c r="L37" s="23">
        <v>6822828</v>
      </c>
      <c r="M37" s="23">
        <v>6173173</v>
      </c>
      <c r="N37" s="23">
        <v>3159442</v>
      </c>
      <c r="O37" s="24">
        <v>-6593357</v>
      </c>
      <c r="P37" s="23">
        <v>-7412715</v>
      </c>
      <c r="Q37" s="23">
        <v>-2222493</v>
      </c>
      <c r="R37" s="23">
        <v>-1272568</v>
      </c>
      <c r="S37" s="24">
        <v>-590397</v>
      </c>
      <c r="T37" s="23">
        <v>-9700</v>
      </c>
    </row>
    <row r="38" spans="1:20" ht="13.5">
      <c r="A38" s="6" t="s">
        <v>89</v>
      </c>
      <c r="B38" s="23">
        <v>1840771</v>
      </c>
      <c r="C38" s="24">
        <v>4480920</v>
      </c>
      <c r="D38" s="23">
        <v>507614</v>
      </c>
      <c r="E38" s="24">
        <v>-296970</v>
      </c>
      <c r="F38" s="23">
        <v>-1358266</v>
      </c>
      <c r="G38" s="24">
        <v>3440653</v>
      </c>
      <c r="H38" s="23">
        <v>-745441</v>
      </c>
      <c r="I38" s="23">
        <v>-213566</v>
      </c>
      <c r="J38" s="23">
        <v>-39287</v>
      </c>
      <c r="K38" s="24">
        <v>-724724</v>
      </c>
      <c r="L38" s="23">
        <v>-2749553</v>
      </c>
      <c r="M38" s="23">
        <v>-2192857</v>
      </c>
      <c r="N38" s="23">
        <v>-1001840</v>
      </c>
      <c r="O38" s="24">
        <v>2521344</v>
      </c>
      <c r="P38" s="23">
        <v>-1663889</v>
      </c>
      <c r="Q38" s="23">
        <v>-476076</v>
      </c>
      <c r="R38" s="23">
        <v>496852</v>
      </c>
      <c r="S38" s="24">
        <v>2299855</v>
      </c>
      <c r="T38" s="23">
        <v>-685180</v>
      </c>
    </row>
    <row r="39" spans="1:20" ht="13.5">
      <c r="A39" s="6" t="s">
        <v>90</v>
      </c>
      <c r="B39" s="23">
        <v>-571533</v>
      </c>
      <c r="C39" s="24">
        <v>3048889</v>
      </c>
      <c r="D39" s="23">
        <v>743314</v>
      </c>
      <c r="E39" s="24">
        <v>2197507</v>
      </c>
      <c r="F39" s="23">
        <v>1668990</v>
      </c>
      <c r="G39" s="24">
        <v>-487805</v>
      </c>
      <c r="H39" s="23">
        <v>836236</v>
      </c>
      <c r="I39" s="23">
        <v>397936</v>
      </c>
      <c r="J39" s="23">
        <v>-197587</v>
      </c>
      <c r="K39" s="24">
        <v>939762</v>
      </c>
      <c r="L39" s="23">
        <v>478439</v>
      </c>
      <c r="M39" s="23">
        <v>-249545</v>
      </c>
      <c r="N39" s="23">
        <v>265227</v>
      </c>
      <c r="O39" s="24">
        <v>-617405</v>
      </c>
      <c r="P39" s="23">
        <v>-273612</v>
      </c>
      <c r="Q39" s="23">
        <v>265361</v>
      </c>
      <c r="R39" s="23">
        <v>116740</v>
      </c>
      <c r="S39" s="24">
        <v>1528780</v>
      </c>
      <c r="T39" s="23">
        <v>-217252</v>
      </c>
    </row>
    <row r="40" spans="1:20" ht="13.5">
      <c r="A40" s="6" t="s">
        <v>91</v>
      </c>
      <c r="B40" s="23"/>
      <c r="C40" s="24"/>
      <c r="D40" s="23"/>
      <c r="E40" s="24">
        <v>-740932</v>
      </c>
      <c r="F40" s="23">
        <v>-715000</v>
      </c>
      <c r="G40" s="24">
        <v>-776864</v>
      </c>
      <c r="H40" s="23">
        <v>-589047</v>
      </c>
      <c r="I40" s="23">
        <v>-390269</v>
      </c>
      <c r="J40" s="23">
        <v>-200631</v>
      </c>
      <c r="K40" s="24">
        <v>-782662</v>
      </c>
      <c r="L40" s="23">
        <v>-580720</v>
      </c>
      <c r="M40" s="23">
        <v>-383017</v>
      </c>
      <c r="N40" s="23">
        <v>-192415</v>
      </c>
      <c r="O40" s="24">
        <v>-858983</v>
      </c>
      <c r="P40" s="23">
        <v>-642167</v>
      </c>
      <c r="Q40" s="23">
        <v>-439818</v>
      </c>
      <c r="R40" s="23">
        <v>-213276</v>
      </c>
      <c r="S40" s="24">
        <v>-1563995</v>
      </c>
      <c r="T40" s="23">
        <v>-804883</v>
      </c>
    </row>
    <row r="41" spans="1:20" ht="13.5">
      <c r="A41" s="6" t="s">
        <v>92</v>
      </c>
      <c r="B41" s="23">
        <v>1674558</v>
      </c>
      <c r="C41" s="24">
        <v>-7094654</v>
      </c>
      <c r="D41" s="23">
        <v>-2918867</v>
      </c>
      <c r="E41" s="24">
        <v>-1173814</v>
      </c>
      <c r="F41" s="23">
        <v>-3629024</v>
      </c>
      <c r="G41" s="24">
        <v>6335771</v>
      </c>
      <c r="H41" s="23">
        <v>-259072</v>
      </c>
      <c r="I41" s="23">
        <v>308477</v>
      </c>
      <c r="J41" s="23">
        <v>-3634277</v>
      </c>
      <c r="K41" s="24">
        <v>475914</v>
      </c>
      <c r="L41" s="23">
        <v>1250212</v>
      </c>
      <c r="M41" s="23">
        <v>187903</v>
      </c>
      <c r="N41" s="23">
        <v>-1400861</v>
      </c>
      <c r="O41" s="24">
        <v>4318212</v>
      </c>
      <c r="P41" s="23">
        <v>4853544</v>
      </c>
      <c r="Q41" s="23">
        <v>512528</v>
      </c>
      <c r="R41" s="23">
        <v>-65224</v>
      </c>
      <c r="S41" s="24">
        <v>225338</v>
      </c>
      <c r="T41" s="23">
        <v>719171</v>
      </c>
    </row>
    <row r="42" spans="1:20" ht="13.5">
      <c r="A42" s="6" t="s">
        <v>93</v>
      </c>
      <c r="B42" s="23">
        <v>289454</v>
      </c>
      <c r="C42" s="24">
        <v>174771</v>
      </c>
      <c r="D42" s="23">
        <v>-279169</v>
      </c>
      <c r="E42" s="24">
        <v>-53286</v>
      </c>
      <c r="F42" s="23">
        <v>-82744</v>
      </c>
      <c r="G42" s="24">
        <v>-405202</v>
      </c>
      <c r="H42" s="23">
        <v>-562669</v>
      </c>
      <c r="I42" s="23">
        <v>-139940</v>
      </c>
      <c r="J42" s="23"/>
      <c r="K42" s="24">
        <v>66841</v>
      </c>
      <c r="L42" s="23">
        <v>33399</v>
      </c>
      <c r="M42" s="23">
        <v>-49100</v>
      </c>
      <c r="N42" s="23"/>
      <c r="O42" s="24">
        <v>663824</v>
      </c>
      <c r="P42" s="23">
        <v>295906</v>
      </c>
      <c r="Q42" s="23">
        <v>-366574</v>
      </c>
      <c r="R42" s="23"/>
      <c r="S42" s="24">
        <v>-523301</v>
      </c>
      <c r="T42" s="23"/>
    </row>
    <row r="43" spans="1:20" ht="13.5">
      <c r="A43" s="6" t="s">
        <v>94</v>
      </c>
      <c r="B43" s="23">
        <v>-2093685</v>
      </c>
      <c r="C43" s="24">
        <v>-973265</v>
      </c>
      <c r="D43" s="23">
        <v>-1973123</v>
      </c>
      <c r="E43" s="24">
        <v>478782</v>
      </c>
      <c r="F43" s="23">
        <v>-516068</v>
      </c>
      <c r="G43" s="24">
        <v>-332420</v>
      </c>
      <c r="H43" s="23">
        <v>-1027650</v>
      </c>
      <c r="I43" s="23">
        <v>-1298433</v>
      </c>
      <c r="J43" s="23">
        <v>-333666</v>
      </c>
      <c r="K43" s="24">
        <v>-988952</v>
      </c>
      <c r="L43" s="23">
        <v>-901990</v>
      </c>
      <c r="M43" s="23">
        <v>-2494927</v>
      </c>
      <c r="N43" s="23">
        <v>-1548792</v>
      </c>
      <c r="O43" s="24">
        <v>1022085</v>
      </c>
      <c r="P43" s="23">
        <v>-449438</v>
      </c>
      <c r="Q43" s="23">
        <v>-1755289</v>
      </c>
      <c r="R43" s="23">
        <v>-1179467</v>
      </c>
      <c r="S43" s="24">
        <v>845166</v>
      </c>
      <c r="T43" s="23">
        <v>-1047841</v>
      </c>
    </row>
    <row r="44" spans="1:20" ht="13.5">
      <c r="A44" s="6" t="s">
        <v>95</v>
      </c>
      <c r="B44" s="23">
        <v>-42348</v>
      </c>
      <c r="C44" s="24">
        <v>862495</v>
      </c>
      <c r="D44" s="23">
        <v>-40192</v>
      </c>
      <c r="E44" s="24">
        <v>135102</v>
      </c>
      <c r="F44" s="23">
        <v>422641</v>
      </c>
      <c r="G44" s="24">
        <v>-796610</v>
      </c>
      <c r="H44" s="23">
        <v>-1141765</v>
      </c>
      <c r="I44" s="23">
        <v>-631428</v>
      </c>
      <c r="J44" s="23">
        <v>705076</v>
      </c>
      <c r="K44" s="24">
        <v>906356</v>
      </c>
      <c r="L44" s="23">
        <v>484444</v>
      </c>
      <c r="M44" s="23">
        <v>996585</v>
      </c>
      <c r="N44" s="23">
        <v>1254132</v>
      </c>
      <c r="O44" s="24">
        <v>3249719</v>
      </c>
      <c r="P44" s="23">
        <v>2323828</v>
      </c>
      <c r="Q44" s="23">
        <v>1192417</v>
      </c>
      <c r="R44" s="23">
        <v>624384</v>
      </c>
      <c r="S44" s="24">
        <v>-444926</v>
      </c>
      <c r="T44" s="23">
        <v>1332471</v>
      </c>
    </row>
    <row r="45" spans="1:20" ht="13.5">
      <c r="A45" s="6" t="s">
        <v>96</v>
      </c>
      <c r="B45" s="23">
        <v>1570530</v>
      </c>
      <c r="C45" s="24">
        <v>3883905</v>
      </c>
      <c r="D45" s="23">
        <v>2216478</v>
      </c>
      <c r="E45" s="24">
        <v>1531518</v>
      </c>
      <c r="F45" s="23">
        <v>1102081</v>
      </c>
      <c r="G45" s="24">
        <v>-255529</v>
      </c>
      <c r="H45" s="23">
        <v>-193735</v>
      </c>
      <c r="I45" s="23">
        <v>898201</v>
      </c>
      <c r="J45" s="23">
        <v>1345823</v>
      </c>
      <c r="K45" s="24">
        <v>2421380</v>
      </c>
      <c r="L45" s="23">
        <v>2645989</v>
      </c>
      <c r="M45" s="23">
        <v>4994960</v>
      </c>
      <c r="N45" s="23">
        <v>3904596</v>
      </c>
      <c r="O45" s="24">
        <v>-1355886</v>
      </c>
      <c r="P45" s="23">
        <v>2731443</v>
      </c>
      <c r="Q45" s="23">
        <v>2211282</v>
      </c>
      <c r="R45" s="23">
        <v>1795485</v>
      </c>
      <c r="S45" s="24">
        <v>266469</v>
      </c>
      <c r="T45" s="23">
        <v>530486</v>
      </c>
    </row>
    <row r="46" spans="1:20" ht="13.5">
      <c r="A46" s="6" t="s">
        <v>97</v>
      </c>
      <c r="B46" s="23">
        <v>-130517</v>
      </c>
      <c r="C46" s="24">
        <v>57699</v>
      </c>
      <c r="D46" s="23">
        <v>83822</v>
      </c>
      <c r="E46" s="24">
        <v>138909</v>
      </c>
      <c r="F46" s="23">
        <v>137378</v>
      </c>
      <c r="G46" s="24">
        <v>226167</v>
      </c>
      <c r="H46" s="23">
        <v>85388</v>
      </c>
      <c r="I46" s="23"/>
      <c r="J46" s="23"/>
      <c r="K46" s="24"/>
      <c r="L46" s="23"/>
      <c r="M46" s="23"/>
      <c r="N46" s="23"/>
      <c r="O46" s="24">
        <v>-30000</v>
      </c>
      <c r="P46" s="23">
        <v>-30000</v>
      </c>
      <c r="Q46" s="23">
        <v>-30000</v>
      </c>
      <c r="R46" s="23"/>
      <c r="S46" s="24"/>
      <c r="T46" s="23">
        <v>-30000</v>
      </c>
    </row>
    <row r="47" spans="1:20" ht="13.5">
      <c r="A47" s="6" t="s">
        <v>98</v>
      </c>
      <c r="B47" s="23">
        <v>-4018945</v>
      </c>
      <c r="C47" s="24">
        <v>3615066</v>
      </c>
      <c r="D47" s="23">
        <v>1480982</v>
      </c>
      <c r="E47" s="24">
        <v>2221787</v>
      </c>
      <c r="F47" s="23">
        <v>3209555</v>
      </c>
      <c r="G47" s="24">
        <v>-1126927</v>
      </c>
      <c r="H47" s="23">
        <v>-52775</v>
      </c>
      <c r="I47" s="23">
        <v>-296270</v>
      </c>
      <c r="J47" s="23">
        <v>1116966</v>
      </c>
      <c r="K47" s="24">
        <v>1759440</v>
      </c>
      <c r="L47" s="23">
        <v>185987</v>
      </c>
      <c r="M47" s="23">
        <v>917918</v>
      </c>
      <c r="N47" s="23">
        <v>-201829</v>
      </c>
      <c r="O47" s="24">
        <v>-2816799</v>
      </c>
      <c r="P47" s="23">
        <v>-322477</v>
      </c>
      <c r="Q47" s="23">
        <v>-492090</v>
      </c>
      <c r="R47" s="23">
        <v>-203701</v>
      </c>
      <c r="S47" s="24">
        <v>980959</v>
      </c>
      <c r="T47" s="23">
        <v>807733</v>
      </c>
    </row>
    <row r="48" spans="1:20" ht="13.5">
      <c r="A48" s="6" t="s">
        <v>99</v>
      </c>
      <c r="B48" s="23">
        <v>123848</v>
      </c>
      <c r="C48" s="24">
        <v>-325934</v>
      </c>
      <c r="D48" s="23">
        <v>-44321</v>
      </c>
      <c r="E48" s="24">
        <v>-46710</v>
      </c>
      <c r="F48" s="23">
        <v>-81349</v>
      </c>
      <c r="G48" s="24">
        <v>-291489</v>
      </c>
      <c r="H48" s="23">
        <v>-154742</v>
      </c>
      <c r="I48" s="23">
        <v>-91596</v>
      </c>
      <c r="J48" s="23">
        <v>19706</v>
      </c>
      <c r="K48" s="24">
        <v>276587</v>
      </c>
      <c r="L48" s="23">
        <v>333998</v>
      </c>
      <c r="M48" s="23">
        <v>441084</v>
      </c>
      <c r="N48" s="23">
        <v>23845</v>
      </c>
      <c r="O48" s="24">
        <v>-226677</v>
      </c>
      <c r="P48" s="23">
        <v>56277</v>
      </c>
      <c r="Q48" s="23">
        <v>6540</v>
      </c>
      <c r="R48" s="23">
        <v>-69467</v>
      </c>
      <c r="S48" s="24">
        <v>51635</v>
      </c>
      <c r="T48" s="23">
        <v>129220</v>
      </c>
    </row>
    <row r="49" spans="1:20" ht="13.5">
      <c r="A49" s="6" t="s">
        <v>100</v>
      </c>
      <c r="B49" s="23">
        <v>50786</v>
      </c>
      <c r="C49" s="24">
        <v>-51158</v>
      </c>
      <c r="D49" s="23">
        <v>-64983</v>
      </c>
      <c r="E49" s="24">
        <v>65672</v>
      </c>
      <c r="F49" s="23">
        <v>3257</v>
      </c>
      <c r="G49" s="24">
        <v>-5083</v>
      </c>
      <c r="H49" s="23">
        <v>115204</v>
      </c>
      <c r="I49" s="23">
        <v>32981</v>
      </c>
      <c r="J49" s="23">
        <v>5346</v>
      </c>
      <c r="K49" s="24">
        <v>-418117</v>
      </c>
      <c r="L49" s="23">
        <v>-328768</v>
      </c>
      <c r="M49" s="23">
        <v>-391297</v>
      </c>
      <c r="N49" s="23">
        <v>-40925</v>
      </c>
      <c r="O49" s="24">
        <v>369818</v>
      </c>
      <c r="P49" s="23">
        <v>68744</v>
      </c>
      <c r="Q49" s="23">
        <v>42053</v>
      </c>
      <c r="R49" s="23">
        <v>-51918</v>
      </c>
      <c r="S49" s="24">
        <v>-99831</v>
      </c>
      <c r="T49" s="23">
        <v>-153725</v>
      </c>
    </row>
    <row r="50" spans="1:20" ht="13.5">
      <c r="A50" s="6" t="s">
        <v>101</v>
      </c>
      <c r="B50" s="23">
        <v>90797</v>
      </c>
      <c r="C50" s="24">
        <v>-60798</v>
      </c>
      <c r="D50" s="23">
        <v>-43600</v>
      </c>
      <c r="E50" s="24">
        <v>-47299</v>
      </c>
      <c r="F50" s="23">
        <v>-14700</v>
      </c>
      <c r="G50" s="24">
        <v>93100</v>
      </c>
      <c r="H50" s="23">
        <v>21900</v>
      </c>
      <c r="I50" s="23">
        <v>32200</v>
      </c>
      <c r="J50" s="23">
        <v>55300</v>
      </c>
      <c r="K50" s="24">
        <v>-15587</v>
      </c>
      <c r="L50" s="23">
        <v>-20288</v>
      </c>
      <c r="M50" s="23">
        <v>-13889</v>
      </c>
      <c r="N50" s="23">
        <v>-101188</v>
      </c>
      <c r="O50" s="24">
        <v>-358999</v>
      </c>
      <c r="P50" s="23">
        <v>-212097</v>
      </c>
      <c r="Q50" s="23">
        <v>-93196</v>
      </c>
      <c r="R50" s="23">
        <v>-92399</v>
      </c>
      <c r="S50" s="24">
        <v>-54086</v>
      </c>
      <c r="T50" s="23">
        <v>204492</v>
      </c>
    </row>
    <row r="51" spans="1:20" ht="13.5">
      <c r="A51" s="6" t="s">
        <v>102</v>
      </c>
      <c r="B51" s="23">
        <v>1233</v>
      </c>
      <c r="C51" s="24">
        <v>185465</v>
      </c>
      <c r="D51" s="23">
        <v>-69622</v>
      </c>
      <c r="E51" s="24">
        <v>-50399</v>
      </c>
      <c r="F51" s="23">
        <v>-44351</v>
      </c>
      <c r="G51" s="24">
        <v>563711</v>
      </c>
      <c r="H51" s="23">
        <v>487782</v>
      </c>
      <c r="I51" s="23">
        <v>304734</v>
      </c>
      <c r="J51" s="23">
        <v>199170</v>
      </c>
      <c r="K51" s="24">
        <v>478718</v>
      </c>
      <c r="L51" s="23">
        <v>320220</v>
      </c>
      <c r="M51" s="23">
        <v>197716</v>
      </c>
      <c r="N51" s="23">
        <v>64567</v>
      </c>
      <c r="O51" s="24">
        <v>520993</v>
      </c>
      <c r="P51" s="23">
        <v>516875</v>
      </c>
      <c r="Q51" s="23">
        <v>330643</v>
      </c>
      <c r="R51" s="23">
        <v>133550</v>
      </c>
      <c r="S51" s="24">
        <v>825207</v>
      </c>
      <c r="T51" s="23">
        <v>379969</v>
      </c>
    </row>
    <row r="52" spans="1:20" ht="13.5">
      <c r="A52" s="6" t="s">
        <v>103</v>
      </c>
      <c r="B52" s="23">
        <v>133062</v>
      </c>
      <c r="C52" s="24">
        <v>117567</v>
      </c>
      <c r="D52" s="23">
        <v>54389</v>
      </c>
      <c r="E52" s="24">
        <v>-42469</v>
      </c>
      <c r="F52" s="23">
        <v>-48425</v>
      </c>
      <c r="G52" s="24">
        <v>20167</v>
      </c>
      <c r="H52" s="23">
        <v>48001</v>
      </c>
      <c r="I52" s="23">
        <v>7066</v>
      </c>
      <c r="J52" s="23">
        <v>57660</v>
      </c>
      <c r="K52" s="24">
        <v>39283</v>
      </c>
      <c r="L52" s="23">
        <v>55800</v>
      </c>
      <c r="M52" s="23">
        <v>59196</v>
      </c>
      <c r="N52" s="23">
        <v>21367</v>
      </c>
      <c r="O52" s="24">
        <v>-133798</v>
      </c>
      <c r="P52" s="23">
        <v>-116505</v>
      </c>
      <c r="Q52" s="23">
        <v>-107193</v>
      </c>
      <c r="R52" s="23">
        <v>109738</v>
      </c>
      <c r="S52" s="24">
        <v>-15412</v>
      </c>
      <c r="T52" s="23">
        <v>76119</v>
      </c>
    </row>
    <row r="53" spans="1:20" ht="13.5">
      <c r="A53" s="6" t="s">
        <v>104</v>
      </c>
      <c r="B53" s="23">
        <v>796054</v>
      </c>
      <c r="C53" s="24">
        <v>1470305</v>
      </c>
      <c r="D53" s="23">
        <v>730156</v>
      </c>
      <c r="E53" s="24">
        <v>1451469</v>
      </c>
      <c r="F53" s="23">
        <v>720145</v>
      </c>
      <c r="G53" s="24">
        <v>1523605</v>
      </c>
      <c r="H53" s="23">
        <v>1138455</v>
      </c>
      <c r="I53" s="23">
        <v>778365</v>
      </c>
      <c r="J53" s="23">
        <v>369444</v>
      </c>
      <c r="K53" s="24">
        <v>1645101</v>
      </c>
      <c r="L53" s="23">
        <v>1227718</v>
      </c>
      <c r="M53" s="23">
        <v>851151</v>
      </c>
      <c r="N53" s="23">
        <v>408170</v>
      </c>
      <c r="O53" s="24">
        <v>2233069</v>
      </c>
      <c r="P53" s="23">
        <v>1686668</v>
      </c>
      <c r="Q53" s="23">
        <v>1236316</v>
      </c>
      <c r="R53" s="23">
        <v>605549</v>
      </c>
      <c r="S53" s="24">
        <v>2922168</v>
      </c>
      <c r="T53" s="23">
        <v>1544883</v>
      </c>
    </row>
    <row r="54" spans="1:20" ht="13.5">
      <c r="A54" s="6" t="s">
        <v>105</v>
      </c>
      <c r="B54" s="23">
        <v>-186892</v>
      </c>
      <c r="C54" s="24">
        <v>-361309</v>
      </c>
      <c r="D54" s="23">
        <v>-185502</v>
      </c>
      <c r="E54" s="24">
        <v>-338893</v>
      </c>
      <c r="F54" s="23">
        <v>-163790</v>
      </c>
      <c r="G54" s="24">
        <v>-373999</v>
      </c>
      <c r="H54" s="23">
        <v>-271601</v>
      </c>
      <c r="I54" s="23">
        <v>-206172</v>
      </c>
      <c r="J54" s="23">
        <v>-109909</v>
      </c>
      <c r="K54" s="24">
        <v>-433350</v>
      </c>
      <c r="L54" s="23">
        <v>-324688</v>
      </c>
      <c r="M54" s="23">
        <v>-248340</v>
      </c>
      <c r="N54" s="23">
        <v>-145769</v>
      </c>
      <c r="O54" s="24">
        <v>-1138316</v>
      </c>
      <c r="P54" s="23">
        <v>-899425</v>
      </c>
      <c r="Q54" s="23">
        <v>-729443</v>
      </c>
      <c r="R54" s="23">
        <v>-390362</v>
      </c>
      <c r="S54" s="24">
        <v>-1803557</v>
      </c>
      <c r="T54" s="23">
        <v>-983235</v>
      </c>
    </row>
    <row r="55" spans="1:20" ht="13.5">
      <c r="A55" s="6" t="s">
        <v>150</v>
      </c>
      <c r="B55" s="23">
        <v>737054</v>
      </c>
      <c r="C55" s="24">
        <v>931299</v>
      </c>
      <c r="D55" s="23">
        <v>659873</v>
      </c>
      <c r="E55" s="24">
        <v>40646</v>
      </c>
      <c r="F55" s="23">
        <v>-362049</v>
      </c>
      <c r="G55" s="24">
        <v>-296250</v>
      </c>
      <c r="H55" s="23">
        <v>-515871</v>
      </c>
      <c r="I55" s="23">
        <v>156267</v>
      </c>
      <c r="J55" s="23">
        <v>-59948</v>
      </c>
      <c r="K55" s="24">
        <v>680151</v>
      </c>
      <c r="L55" s="23">
        <v>315672</v>
      </c>
      <c r="M55" s="23">
        <v>150388</v>
      </c>
      <c r="N55" s="23">
        <v>-120169</v>
      </c>
      <c r="O55" s="24">
        <v>-206414</v>
      </c>
      <c r="P55" s="23">
        <v>-518567</v>
      </c>
      <c r="Q55" s="23">
        <v>464138</v>
      </c>
      <c r="R55" s="23">
        <v>1008972</v>
      </c>
      <c r="S55" s="24">
        <v>-1603353</v>
      </c>
      <c r="T55" s="23">
        <v>133182</v>
      </c>
    </row>
    <row r="56" spans="1:20" ht="13.5">
      <c r="A56" s="6" t="s">
        <v>106</v>
      </c>
      <c r="B56" s="23">
        <v>-1248914</v>
      </c>
      <c r="C56" s="24">
        <v>5951082</v>
      </c>
      <c r="D56" s="23">
        <v>-1153373</v>
      </c>
      <c r="E56" s="24">
        <v>4203229</v>
      </c>
      <c r="F56" s="23">
        <v>-15142</v>
      </c>
      <c r="G56" s="24">
        <v>6076767</v>
      </c>
      <c r="H56" s="23">
        <v>-2918109</v>
      </c>
      <c r="I56" s="23">
        <v>-1540502</v>
      </c>
      <c r="J56" s="23">
        <v>-1438204</v>
      </c>
      <c r="K56" s="24">
        <v>13377814</v>
      </c>
      <c r="L56" s="23">
        <v>7558136</v>
      </c>
      <c r="M56" s="23">
        <v>7274886</v>
      </c>
      <c r="N56" s="23">
        <v>2327406</v>
      </c>
      <c r="O56" s="24">
        <v>538081</v>
      </c>
      <c r="P56" s="23">
        <v>-161259</v>
      </c>
      <c r="Q56" s="23">
        <v>-99943</v>
      </c>
      <c r="R56" s="23">
        <v>564746</v>
      </c>
      <c r="S56" s="24">
        <v>123352</v>
      </c>
      <c r="T56" s="23">
        <v>-618240</v>
      </c>
    </row>
    <row r="57" spans="1:20" ht="13.5">
      <c r="A57" s="6" t="s">
        <v>107</v>
      </c>
      <c r="B57" s="23">
        <v>-79453</v>
      </c>
      <c r="C57" s="24">
        <v>-92464</v>
      </c>
      <c r="D57" s="23">
        <v>-85786</v>
      </c>
      <c r="E57" s="24">
        <v>-40201</v>
      </c>
      <c r="F57" s="23">
        <v>-13002</v>
      </c>
      <c r="G57" s="24">
        <v>-25249</v>
      </c>
      <c r="H57" s="23">
        <v>-22943</v>
      </c>
      <c r="I57" s="23">
        <v>-16731</v>
      </c>
      <c r="J57" s="23">
        <v>-12359</v>
      </c>
      <c r="K57" s="24">
        <v>54904</v>
      </c>
      <c r="L57" s="23">
        <v>56166</v>
      </c>
      <c r="M57" s="23">
        <v>64718</v>
      </c>
      <c r="N57" s="23">
        <v>-16549</v>
      </c>
      <c r="O57" s="24">
        <v>35684</v>
      </c>
      <c r="P57" s="23">
        <v>58578</v>
      </c>
      <c r="Q57" s="23">
        <v>59161</v>
      </c>
      <c r="R57" s="23">
        <v>-106877</v>
      </c>
      <c r="S57" s="24">
        <v>47362</v>
      </c>
      <c r="T57" s="23">
        <v>106562</v>
      </c>
    </row>
    <row r="58" spans="1:20" ht="14.25" thickBot="1">
      <c r="A58" s="4" t="s">
        <v>108</v>
      </c>
      <c r="B58" s="25">
        <v>-1328368</v>
      </c>
      <c r="C58" s="26">
        <v>5858617</v>
      </c>
      <c r="D58" s="25">
        <v>-1239160</v>
      </c>
      <c r="E58" s="26">
        <v>4163027</v>
      </c>
      <c r="F58" s="25">
        <v>-28145</v>
      </c>
      <c r="G58" s="26">
        <v>6051517</v>
      </c>
      <c r="H58" s="25">
        <v>-2941053</v>
      </c>
      <c r="I58" s="25">
        <v>-1557234</v>
      </c>
      <c r="J58" s="25">
        <v>-1450563</v>
      </c>
      <c r="K58" s="26">
        <v>13432719</v>
      </c>
      <c r="L58" s="25">
        <v>7614303</v>
      </c>
      <c r="M58" s="25">
        <v>7339605</v>
      </c>
      <c r="N58" s="25">
        <v>2310857</v>
      </c>
      <c r="O58" s="26">
        <v>573765</v>
      </c>
      <c r="P58" s="25">
        <v>-102681</v>
      </c>
      <c r="Q58" s="25">
        <v>-40782</v>
      </c>
      <c r="R58" s="25">
        <v>457868</v>
      </c>
      <c r="S58" s="26">
        <v>170714</v>
      </c>
      <c r="T58" s="25">
        <v>-511678</v>
      </c>
    </row>
    <row r="59" spans="1:20" ht="14.25" thickTop="1">
      <c r="A59" s="6" t="s">
        <v>109</v>
      </c>
      <c r="B59" s="23">
        <v>-29290708</v>
      </c>
      <c r="C59" s="24">
        <v>-110660283</v>
      </c>
      <c r="D59" s="23">
        <v>-70899917</v>
      </c>
      <c r="E59" s="24">
        <v>-102558707</v>
      </c>
      <c r="F59" s="23">
        <v>-51337820</v>
      </c>
      <c r="G59" s="24">
        <v>-85279500</v>
      </c>
      <c r="H59" s="23">
        <v>-70910005</v>
      </c>
      <c r="I59" s="23">
        <v>-53207930</v>
      </c>
      <c r="J59" s="23">
        <v>-29558942</v>
      </c>
      <c r="K59" s="24">
        <v>-70659603</v>
      </c>
      <c r="L59" s="23">
        <v>-57175356</v>
      </c>
      <c r="M59" s="23">
        <v>-33778966</v>
      </c>
      <c r="N59" s="23">
        <v>-16173966</v>
      </c>
      <c r="O59" s="24">
        <v>-72752600</v>
      </c>
      <c r="P59" s="23">
        <v>-59249065</v>
      </c>
      <c r="Q59" s="23">
        <v>-39217450</v>
      </c>
      <c r="R59" s="23">
        <v>-18142821</v>
      </c>
      <c r="S59" s="24">
        <v>-83933854</v>
      </c>
      <c r="T59" s="23">
        <v>-40795981</v>
      </c>
    </row>
    <row r="60" spans="1:20" ht="13.5">
      <c r="A60" s="6" t="s">
        <v>110</v>
      </c>
      <c r="B60" s="23">
        <v>31455142</v>
      </c>
      <c r="C60" s="24">
        <v>95288761</v>
      </c>
      <c r="D60" s="23">
        <v>63900966</v>
      </c>
      <c r="E60" s="24">
        <v>82444484</v>
      </c>
      <c r="F60" s="23">
        <v>38313708</v>
      </c>
      <c r="G60" s="24">
        <v>71215909</v>
      </c>
      <c r="H60" s="23">
        <v>63809729</v>
      </c>
      <c r="I60" s="23">
        <v>47606416</v>
      </c>
      <c r="J60" s="23">
        <v>27260714</v>
      </c>
      <c r="K60" s="24">
        <v>46046866</v>
      </c>
      <c r="L60" s="23">
        <v>39306420</v>
      </c>
      <c r="M60" s="23">
        <v>19274009</v>
      </c>
      <c r="N60" s="23">
        <v>8620746</v>
      </c>
      <c r="O60" s="24">
        <v>57885003</v>
      </c>
      <c r="P60" s="23">
        <v>47307501</v>
      </c>
      <c r="Q60" s="23">
        <v>30614217</v>
      </c>
      <c r="R60" s="23">
        <v>13236959</v>
      </c>
      <c r="S60" s="24">
        <v>66532713</v>
      </c>
      <c r="T60" s="23">
        <v>29396607</v>
      </c>
    </row>
    <row r="61" spans="1:20" ht="13.5">
      <c r="A61" s="6" t="s">
        <v>111</v>
      </c>
      <c r="B61" s="23">
        <v>5391852</v>
      </c>
      <c r="C61" s="24">
        <v>14782620</v>
      </c>
      <c r="D61" s="23">
        <v>9253042</v>
      </c>
      <c r="E61" s="24">
        <v>14009218</v>
      </c>
      <c r="F61" s="23">
        <v>9751477</v>
      </c>
      <c r="G61" s="24">
        <v>12595209</v>
      </c>
      <c r="H61" s="23"/>
      <c r="I61" s="23">
        <v>5454543</v>
      </c>
      <c r="J61" s="23"/>
      <c r="K61" s="24">
        <v>10736568</v>
      </c>
      <c r="L61" s="23"/>
      <c r="M61" s="23">
        <v>6167677</v>
      </c>
      <c r="N61" s="23"/>
      <c r="O61" s="24">
        <v>17497697</v>
      </c>
      <c r="P61" s="23"/>
      <c r="Q61" s="23">
        <v>9443083</v>
      </c>
      <c r="R61" s="23"/>
      <c r="S61" s="24">
        <v>16585885</v>
      </c>
      <c r="T61" s="23">
        <v>11775122</v>
      </c>
    </row>
    <row r="62" spans="1:20" ht="13.5">
      <c r="A62" s="6" t="s">
        <v>112</v>
      </c>
      <c r="B62" s="23">
        <v>-34635</v>
      </c>
      <c r="C62" s="24">
        <v>-57715</v>
      </c>
      <c r="D62" s="23">
        <v>-25118</v>
      </c>
      <c r="E62" s="24">
        <v>-43485</v>
      </c>
      <c r="F62" s="23">
        <v>-17335</v>
      </c>
      <c r="G62" s="24">
        <v>-53995</v>
      </c>
      <c r="H62" s="23">
        <v>-34015</v>
      </c>
      <c r="I62" s="23">
        <v>-25685</v>
      </c>
      <c r="J62" s="23">
        <v>-6860</v>
      </c>
      <c r="K62" s="24">
        <v>-71280</v>
      </c>
      <c r="L62" s="23">
        <v>-36750</v>
      </c>
      <c r="M62" s="23">
        <v>-48120</v>
      </c>
      <c r="N62" s="23">
        <v>-22900</v>
      </c>
      <c r="O62" s="24">
        <v>-49100</v>
      </c>
      <c r="P62" s="23">
        <v>-65600</v>
      </c>
      <c r="Q62" s="23">
        <v>-31700</v>
      </c>
      <c r="R62" s="23">
        <v>-19100</v>
      </c>
      <c r="S62" s="24">
        <v>-23000</v>
      </c>
      <c r="T62" s="23">
        <v>-15000</v>
      </c>
    </row>
    <row r="63" spans="1:20" ht="13.5">
      <c r="A63" s="6" t="s">
        <v>0</v>
      </c>
      <c r="B63" s="23">
        <v>1785</v>
      </c>
      <c r="C63" s="24">
        <v>32089</v>
      </c>
      <c r="D63" s="23">
        <v>22518</v>
      </c>
      <c r="E63" s="24">
        <v>94295</v>
      </c>
      <c r="F63" s="23">
        <v>64495</v>
      </c>
      <c r="G63" s="24">
        <v>51080</v>
      </c>
      <c r="H63" s="23">
        <v>58880</v>
      </c>
      <c r="I63" s="23">
        <v>42620</v>
      </c>
      <c r="J63" s="23">
        <v>42750</v>
      </c>
      <c r="K63" s="24">
        <v>32580</v>
      </c>
      <c r="L63" s="23">
        <v>22860</v>
      </c>
      <c r="M63" s="23">
        <v>14190</v>
      </c>
      <c r="N63" s="23">
        <v>4520</v>
      </c>
      <c r="O63" s="24">
        <v>41193</v>
      </c>
      <c r="P63" s="23">
        <v>24193</v>
      </c>
      <c r="Q63" s="23">
        <v>20193</v>
      </c>
      <c r="R63" s="23">
        <v>6193</v>
      </c>
      <c r="S63" s="24">
        <v>39869</v>
      </c>
      <c r="T63" s="23">
        <v>32145</v>
      </c>
    </row>
    <row r="64" spans="1:20" ht="13.5">
      <c r="A64" s="6" t="s">
        <v>1</v>
      </c>
      <c r="B64" s="23">
        <v>-32769</v>
      </c>
      <c r="C64" s="24">
        <v>-48044</v>
      </c>
      <c r="D64" s="23">
        <v>-12630</v>
      </c>
      <c r="E64" s="24">
        <v>-53613</v>
      </c>
      <c r="F64" s="23">
        <v>-18554</v>
      </c>
      <c r="G64" s="24">
        <v>-75803</v>
      </c>
      <c r="H64" s="23">
        <v>-49272</v>
      </c>
      <c r="I64" s="23">
        <v>-40065</v>
      </c>
      <c r="J64" s="23">
        <v>-14688</v>
      </c>
      <c r="K64" s="24">
        <v>-135502</v>
      </c>
      <c r="L64" s="23">
        <v>-86370</v>
      </c>
      <c r="M64" s="23">
        <v>-69766</v>
      </c>
      <c r="N64" s="23">
        <v>-12013</v>
      </c>
      <c r="O64" s="24">
        <v>-106101</v>
      </c>
      <c r="P64" s="23">
        <v>-34967</v>
      </c>
      <c r="Q64" s="23">
        <v>-27548</v>
      </c>
      <c r="R64" s="23">
        <v>-10233</v>
      </c>
      <c r="S64" s="24">
        <v>-84804</v>
      </c>
      <c r="T64" s="23">
        <v>-32915</v>
      </c>
    </row>
    <row r="65" spans="1:20" ht="13.5">
      <c r="A65" s="6" t="s">
        <v>2</v>
      </c>
      <c r="B65" s="23">
        <v>-49986</v>
      </c>
      <c r="C65" s="24">
        <v>-96661</v>
      </c>
      <c r="D65" s="23">
        <v>-40587</v>
      </c>
      <c r="E65" s="24">
        <v>-93506</v>
      </c>
      <c r="F65" s="23">
        <v>-46466</v>
      </c>
      <c r="G65" s="24">
        <v>-121007</v>
      </c>
      <c r="H65" s="23">
        <v>-83941</v>
      </c>
      <c r="I65" s="23">
        <v>-52137</v>
      </c>
      <c r="J65" s="23">
        <v>-29547</v>
      </c>
      <c r="K65" s="24">
        <v>-119014</v>
      </c>
      <c r="L65" s="23">
        <v>-72757</v>
      </c>
      <c r="M65" s="23">
        <v>-35591</v>
      </c>
      <c r="N65" s="23">
        <v>-19690</v>
      </c>
      <c r="O65" s="24">
        <v>-114952</v>
      </c>
      <c r="P65" s="23">
        <v>-80293</v>
      </c>
      <c r="Q65" s="23">
        <v>-20291</v>
      </c>
      <c r="R65" s="23">
        <v>-16747</v>
      </c>
      <c r="S65" s="24">
        <v>-128392</v>
      </c>
      <c r="T65" s="23">
        <v>-54665</v>
      </c>
    </row>
    <row r="66" spans="1:20" ht="13.5">
      <c r="A66" s="6" t="s">
        <v>3</v>
      </c>
      <c r="B66" s="23">
        <v>2398</v>
      </c>
      <c r="C66" s="24">
        <v>6413</v>
      </c>
      <c r="D66" s="23">
        <v>4362</v>
      </c>
      <c r="E66" s="24">
        <v>11707</v>
      </c>
      <c r="F66" s="23">
        <v>4478</v>
      </c>
      <c r="G66" s="24">
        <v>362</v>
      </c>
      <c r="H66" s="23">
        <v>89</v>
      </c>
      <c r="I66" s="23">
        <v>56</v>
      </c>
      <c r="J66" s="23">
        <v>22</v>
      </c>
      <c r="K66" s="24">
        <v>15449</v>
      </c>
      <c r="L66" s="23">
        <v>745</v>
      </c>
      <c r="M66" s="23">
        <v>173</v>
      </c>
      <c r="N66" s="23">
        <v>167</v>
      </c>
      <c r="O66" s="24">
        <v>5956</v>
      </c>
      <c r="P66" s="23">
        <v>5569</v>
      </c>
      <c r="Q66" s="23">
        <v>5525</v>
      </c>
      <c r="R66" s="23">
        <v>2492</v>
      </c>
      <c r="S66" s="24">
        <v>18450</v>
      </c>
      <c r="T66" s="23">
        <v>7109</v>
      </c>
    </row>
    <row r="67" spans="1:20" ht="13.5">
      <c r="A67" s="6" t="s">
        <v>4</v>
      </c>
      <c r="B67" s="23">
        <v>0</v>
      </c>
      <c r="C67" s="24">
        <v>1648</v>
      </c>
      <c r="D67" s="23">
        <v>1648</v>
      </c>
      <c r="E67" s="24">
        <v>0</v>
      </c>
      <c r="F67" s="23">
        <v>0</v>
      </c>
      <c r="G67" s="24">
        <v>9</v>
      </c>
      <c r="H67" s="23">
        <v>9</v>
      </c>
      <c r="I67" s="23">
        <v>9</v>
      </c>
      <c r="J67" s="23">
        <v>9</v>
      </c>
      <c r="K67" s="24">
        <v>0</v>
      </c>
      <c r="L67" s="23">
        <v>0</v>
      </c>
      <c r="M67" s="23">
        <v>0</v>
      </c>
      <c r="N67" s="23">
        <v>59</v>
      </c>
      <c r="O67" s="24">
        <v>1112</v>
      </c>
      <c r="P67" s="23">
        <v>778</v>
      </c>
      <c r="Q67" s="23">
        <v>643</v>
      </c>
      <c r="R67" s="23">
        <v>292</v>
      </c>
      <c r="S67" s="24">
        <v>10216</v>
      </c>
      <c r="T67" s="23">
        <v>386</v>
      </c>
    </row>
    <row r="68" spans="1:20" ht="13.5">
      <c r="A68" s="6" t="s">
        <v>5</v>
      </c>
      <c r="B68" s="23">
        <v>-30292</v>
      </c>
      <c r="C68" s="24"/>
      <c r="D68" s="23"/>
      <c r="E68" s="24">
        <v>-634</v>
      </c>
      <c r="F68" s="23"/>
      <c r="G68" s="24">
        <v>-2012</v>
      </c>
      <c r="H68" s="23"/>
      <c r="I68" s="23"/>
      <c r="J68" s="23"/>
      <c r="K68" s="24"/>
      <c r="L68" s="23"/>
      <c r="M68" s="23"/>
      <c r="N68" s="23"/>
      <c r="O68" s="24"/>
      <c r="P68" s="23"/>
      <c r="Q68" s="23"/>
      <c r="R68" s="23"/>
      <c r="S68" s="24">
        <v>-136627</v>
      </c>
      <c r="T68" s="23"/>
    </row>
    <row r="69" spans="1:20" ht="13.5">
      <c r="A69" s="6" t="s">
        <v>6</v>
      </c>
      <c r="B69" s="23"/>
      <c r="C69" s="24">
        <v>1479</v>
      </c>
      <c r="D69" s="23">
        <v>1479</v>
      </c>
      <c r="E69" s="24">
        <v>20</v>
      </c>
      <c r="F69" s="23"/>
      <c r="G69" s="24">
        <v>2290</v>
      </c>
      <c r="H69" s="23"/>
      <c r="I69" s="23"/>
      <c r="J69" s="23"/>
      <c r="K69" s="24"/>
      <c r="L69" s="23"/>
      <c r="M69" s="23"/>
      <c r="N69" s="23"/>
      <c r="O69" s="24"/>
      <c r="P69" s="23"/>
      <c r="Q69" s="23"/>
      <c r="R69" s="23"/>
      <c r="S69" s="24">
        <v>838</v>
      </c>
      <c r="T69" s="23">
        <v>838</v>
      </c>
    </row>
    <row r="70" spans="1:20" ht="13.5">
      <c r="A70" s="6" t="s">
        <v>7</v>
      </c>
      <c r="B70" s="23"/>
      <c r="C70" s="24"/>
      <c r="D70" s="23"/>
      <c r="E70" s="24">
        <v>-294</v>
      </c>
      <c r="F70" s="23">
        <v>-294</v>
      </c>
      <c r="G70" s="24"/>
      <c r="H70" s="23"/>
      <c r="I70" s="23"/>
      <c r="J70" s="23"/>
      <c r="K70" s="24"/>
      <c r="L70" s="23"/>
      <c r="M70" s="23"/>
      <c r="N70" s="23"/>
      <c r="O70" s="24"/>
      <c r="P70" s="23"/>
      <c r="Q70" s="23"/>
      <c r="R70" s="23"/>
      <c r="S70" s="24"/>
      <c r="T70" s="23"/>
    </row>
    <row r="71" spans="1:20" ht="13.5">
      <c r="A71" s="6" t="s">
        <v>8</v>
      </c>
      <c r="B71" s="23"/>
      <c r="C71" s="24"/>
      <c r="D71" s="23"/>
      <c r="E71" s="24">
        <v>14838</v>
      </c>
      <c r="F71" s="23">
        <v>14838</v>
      </c>
      <c r="G71" s="24"/>
      <c r="H71" s="23"/>
      <c r="I71" s="23"/>
      <c r="J71" s="23"/>
      <c r="K71" s="24">
        <v>406</v>
      </c>
      <c r="L71" s="23"/>
      <c r="M71" s="23"/>
      <c r="N71" s="23"/>
      <c r="O71" s="24"/>
      <c r="P71" s="23"/>
      <c r="Q71" s="23"/>
      <c r="R71" s="23"/>
      <c r="S71" s="24"/>
      <c r="T71" s="23"/>
    </row>
    <row r="72" spans="1:20" ht="14.25" thickBot="1">
      <c r="A72" s="4" t="s">
        <v>9</v>
      </c>
      <c r="B72" s="25">
        <v>7412786</v>
      </c>
      <c r="C72" s="26">
        <v>-749691</v>
      </c>
      <c r="D72" s="25">
        <v>2205764</v>
      </c>
      <c r="E72" s="26">
        <v>-6175676</v>
      </c>
      <c r="F72" s="25">
        <v>-3271471</v>
      </c>
      <c r="G72" s="26">
        <v>-1667457</v>
      </c>
      <c r="H72" s="25">
        <v>1803091</v>
      </c>
      <c r="I72" s="25">
        <v>-222172</v>
      </c>
      <c r="J72" s="25">
        <v>860899</v>
      </c>
      <c r="K72" s="26">
        <v>-14153529</v>
      </c>
      <c r="L72" s="25">
        <v>-9421700</v>
      </c>
      <c r="M72" s="25">
        <v>-8476394</v>
      </c>
      <c r="N72" s="25">
        <v>-4441204</v>
      </c>
      <c r="O72" s="26">
        <v>2408207</v>
      </c>
      <c r="P72" s="25">
        <v>2143217</v>
      </c>
      <c r="Q72" s="25">
        <v>786674</v>
      </c>
      <c r="R72" s="25">
        <v>213211</v>
      </c>
      <c r="S72" s="26">
        <v>-1118704</v>
      </c>
      <c r="T72" s="25">
        <v>313647</v>
      </c>
    </row>
    <row r="73" spans="1:20" ht="14.25" thickTop="1">
      <c r="A73" s="6" t="s">
        <v>10</v>
      </c>
      <c r="B73" s="23"/>
      <c r="C73" s="24">
        <v>85000</v>
      </c>
      <c r="D73" s="23">
        <v>15000</v>
      </c>
      <c r="E73" s="24">
        <v>8000</v>
      </c>
      <c r="F73" s="23">
        <v>8000</v>
      </c>
      <c r="G73" s="24"/>
      <c r="H73" s="23"/>
      <c r="I73" s="23"/>
      <c r="J73" s="23"/>
      <c r="K73" s="24">
        <v>12</v>
      </c>
      <c r="L73" s="23"/>
      <c r="M73" s="23"/>
      <c r="N73" s="23"/>
      <c r="O73" s="24">
        <v>1388</v>
      </c>
      <c r="P73" s="23">
        <v>2505</v>
      </c>
      <c r="Q73" s="23">
        <v>230</v>
      </c>
      <c r="R73" s="23"/>
      <c r="S73" s="24">
        <v>129859</v>
      </c>
      <c r="T73" s="23">
        <v>74000</v>
      </c>
    </row>
    <row r="74" spans="1:20" ht="13.5">
      <c r="A74" s="6" t="s">
        <v>11</v>
      </c>
      <c r="B74" s="23">
        <v>-18000</v>
      </c>
      <c r="C74" s="24">
        <v>-89300</v>
      </c>
      <c r="D74" s="23">
        <v>-47000</v>
      </c>
      <c r="E74" s="24">
        <v>-40015</v>
      </c>
      <c r="F74" s="23">
        <v>-34015</v>
      </c>
      <c r="G74" s="24">
        <v>-15000</v>
      </c>
      <c r="H74" s="23">
        <v>-10000</v>
      </c>
      <c r="I74" s="23">
        <v>-10000</v>
      </c>
      <c r="J74" s="23"/>
      <c r="K74" s="24">
        <v>-34000</v>
      </c>
      <c r="L74" s="23">
        <v>-34279</v>
      </c>
      <c r="M74" s="23">
        <v>-34044</v>
      </c>
      <c r="N74" s="23">
        <v>-581</v>
      </c>
      <c r="O74" s="24">
        <v>-125000</v>
      </c>
      <c r="P74" s="23">
        <v>-70000</v>
      </c>
      <c r="Q74" s="23"/>
      <c r="R74" s="23">
        <v>-345</v>
      </c>
      <c r="S74" s="24">
        <v>-83000</v>
      </c>
      <c r="T74" s="23">
        <v>-58062</v>
      </c>
    </row>
    <row r="75" spans="1:20" ht="13.5">
      <c r="A75" s="6" t="s">
        <v>12</v>
      </c>
      <c r="B75" s="23"/>
      <c r="C75" s="24">
        <v>278985</v>
      </c>
      <c r="D75" s="23">
        <v>174415</v>
      </c>
      <c r="E75" s="24">
        <v>170000</v>
      </c>
      <c r="F75" s="23">
        <v>65000</v>
      </c>
      <c r="G75" s="24"/>
      <c r="H75" s="23"/>
      <c r="I75" s="23"/>
      <c r="J75" s="23"/>
      <c r="K75" s="24">
        <v>320400</v>
      </c>
      <c r="L75" s="23">
        <v>320400</v>
      </c>
      <c r="M75" s="23">
        <v>267400</v>
      </c>
      <c r="N75" s="23">
        <v>134813</v>
      </c>
      <c r="O75" s="24">
        <v>274000</v>
      </c>
      <c r="P75" s="23">
        <v>103500</v>
      </c>
      <c r="Q75" s="23">
        <v>26500</v>
      </c>
      <c r="R75" s="23">
        <v>26500</v>
      </c>
      <c r="S75" s="24">
        <v>239704</v>
      </c>
      <c r="T75" s="23">
        <v>80500</v>
      </c>
    </row>
    <row r="76" spans="1:20" ht="13.5">
      <c r="A76" s="6" t="s">
        <v>13</v>
      </c>
      <c r="B76" s="23">
        <v>-37500</v>
      </c>
      <c r="C76" s="24">
        <v>-137579</v>
      </c>
      <c r="D76" s="23">
        <v>-19200</v>
      </c>
      <c r="E76" s="24">
        <v>-441530</v>
      </c>
      <c r="F76" s="23">
        <v>-188990</v>
      </c>
      <c r="G76" s="24">
        <v>-369013</v>
      </c>
      <c r="H76" s="23">
        <v>-321364</v>
      </c>
      <c r="I76" s="23">
        <v>-319093</v>
      </c>
      <c r="J76" s="23">
        <v>-228457</v>
      </c>
      <c r="K76" s="24">
        <v>-431503</v>
      </c>
      <c r="L76" s="23">
        <v>-417159</v>
      </c>
      <c r="M76" s="23">
        <v>-346342</v>
      </c>
      <c r="N76" s="23">
        <v>-262573</v>
      </c>
      <c r="O76" s="24">
        <v>-127902</v>
      </c>
      <c r="P76" s="23">
        <v>-52102</v>
      </c>
      <c r="Q76" s="23">
        <v>-12100</v>
      </c>
      <c r="R76" s="23">
        <v>-2500</v>
      </c>
      <c r="S76" s="24">
        <v>-142589</v>
      </c>
      <c r="T76" s="23">
        <v>-136489</v>
      </c>
    </row>
    <row r="77" spans="1:20" ht="13.5">
      <c r="A77" s="6" t="s">
        <v>14</v>
      </c>
      <c r="B77" s="23"/>
      <c r="C77" s="24"/>
      <c r="D77" s="23"/>
      <c r="E77" s="24">
        <v>4</v>
      </c>
      <c r="F77" s="23">
        <v>701</v>
      </c>
      <c r="G77" s="24">
        <v>761354</v>
      </c>
      <c r="H77" s="23">
        <v>761354</v>
      </c>
      <c r="I77" s="23">
        <v>761354</v>
      </c>
      <c r="J77" s="23"/>
      <c r="K77" s="24">
        <v>536329</v>
      </c>
      <c r="L77" s="23">
        <v>536329</v>
      </c>
      <c r="M77" s="23">
        <v>536329</v>
      </c>
      <c r="N77" s="23"/>
      <c r="O77" s="24"/>
      <c r="P77" s="23"/>
      <c r="Q77" s="23"/>
      <c r="R77" s="23"/>
      <c r="S77" s="24"/>
      <c r="T77" s="23"/>
    </row>
    <row r="78" spans="1:20" ht="13.5">
      <c r="A78" s="6" t="s">
        <v>15</v>
      </c>
      <c r="B78" s="23">
        <v>295</v>
      </c>
      <c r="C78" s="24">
        <v>1057</v>
      </c>
      <c r="D78" s="23">
        <v>1001</v>
      </c>
      <c r="E78" s="24">
        <v>627</v>
      </c>
      <c r="F78" s="23">
        <v>238</v>
      </c>
      <c r="G78" s="24">
        <v>1697</v>
      </c>
      <c r="H78" s="23">
        <v>919</v>
      </c>
      <c r="I78" s="23">
        <v>735</v>
      </c>
      <c r="J78" s="23">
        <v>735</v>
      </c>
      <c r="K78" s="24">
        <v>238198</v>
      </c>
      <c r="L78" s="23">
        <v>238196</v>
      </c>
      <c r="M78" s="23">
        <v>238050</v>
      </c>
      <c r="N78" s="23">
        <v>139640</v>
      </c>
      <c r="O78" s="24">
        <v>747821</v>
      </c>
      <c r="P78" s="23">
        <v>661594</v>
      </c>
      <c r="Q78" s="23">
        <v>306359</v>
      </c>
      <c r="R78" s="23">
        <v>3852</v>
      </c>
      <c r="S78" s="24">
        <v>288196</v>
      </c>
      <c r="T78" s="23">
        <v>7343</v>
      </c>
    </row>
    <row r="79" spans="1:20" ht="13.5">
      <c r="A79" s="6" t="s">
        <v>16</v>
      </c>
      <c r="B79" s="23"/>
      <c r="C79" s="24">
        <v>-171000</v>
      </c>
      <c r="D79" s="23">
        <v>-171000</v>
      </c>
      <c r="E79" s="24">
        <v>-54855</v>
      </c>
      <c r="F79" s="23">
        <v>-52020</v>
      </c>
      <c r="G79" s="24"/>
      <c r="H79" s="23"/>
      <c r="I79" s="23"/>
      <c r="J79" s="23"/>
      <c r="K79" s="24">
        <v>-176157</v>
      </c>
      <c r="L79" s="23">
        <v>-176190</v>
      </c>
      <c r="M79" s="23">
        <v>-177518</v>
      </c>
      <c r="N79" s="23">
        <v>-177518</v>
      </c>
      <c r="O79" s="24">
        <v>-373976</v>
      </c>
      <c r="P79" s="23">
        <v>-355126</v>
      </c>
      <c r="Q79" s="23">
        <v>-387938</v>
      </c>
      <c r="R79" s="23">
        <v>-395192</v>
      </c>
      <c r="S79" s="24">
        <v>-185500</v>
      </c>
      <c r="T79" s="23"/>
    </row>
    <row r="80" spans="1:20" ht="13.5">
      <c r="A80" s="6" t="s">
        <v>17</v>
      </c>
      <c r="B80" s="23">
        <v>-76368</v>
      </c>
      <c r="C80" s="24">
        <v>-152514</v>
      </c>
      <c r="D80" s="23">
        <v>-76232</v>
      </c>
      <c r="E80" s="24">
        <v>-215901</v>
      </c>
      <c r="F80" s="23">
        <v>-139653</v>
      </c>
      <c r="G80" s="24">
        <v>-133925</v>
      </c>
      <c r="H80" s="23">
        <v>-133822</v>
      </c>
      <c r="I80" s="23">
        <v>-133659</v>
      </c>
      <c r="J80" s="23">
        <v>-111356</v>
      </c>
      <c r="K80" s="24">
        <v>-130297</v>
      </c>
      <c r="L80" s="23">
        <v>-130222</v>
      </c>
      <c r="M80" s="23">
        <v>-130112</v>
      </c>
      <c r="N80" s="23">
        <v>-112762</v>
      </c>
      <c r="O80" s="24">
        <v>-133393</v>
      </c>
      <c r="P80" s="23">
        <v>-133348</v>
      </c>
      <c r="Q80" s="23">
        <v>-133203</v>
      </c>
      <c r="R80" s="23">
        <v>-122272</v>
      </c>
      <c r="S80" s="24">
        <v>-101115</v>
      </c>
      <c r="T80" s="23">
        <v>-101041</v>
      </c>
    </row>
    <row r="81" spans="1:20" ht="13.5">
      <c r="A81" s="6" t="s">
        <v>18</v>
      </c>
      <c r="B81" s="23">
        <v>-48861</v>
      </c>
      <c r="C81" s="24">
        <v>-99588</v>
      </c>
      <c r="D81" s="23">
        <v>-48273</v>
      </c>
      <c r="E81" s="24">
        <v>-106383</v>
      </c>
      <c r="F81" s="23">
        <v>-66369</v>
      </c>
      <c r="G81" s="24">
        <v>-90062</v>
      </c>
      <c r="H81" s="23">
        <v>-59042</v>
      </c>
      <c r="I81" s="23">
        <v>-51432</v>
      </c>
      <c r="J81" s="23">
        <v>-14397</v>
      </c>
      <c r="K81" s="24">
        <v>-91180</v>
      </c>
      <c r="L81" s="23">
        <v>-60830</v>
      </c>
      <c r="M81" s="23">
        <v>-52243</v>
      </c>
      <c r="N81" s="23">
        <v>-23418</v>
      </c>
      <c r="O81" s="24">
        <v>-79785</v>
      </c>
      <c r="P81" s="23">
        <v>-53837</v>
      </c>
      <c r="Q81" s="23">
        <v>-53022</v>
      </c>
      <c r="R81" s="23">
        <v>-22190</v>
      </c>
      <c r="S81" s="24">
        <v>-80277</v>
      </c>
      <c r="T81" s="23">
        <v>-59100</v>
      </c>
    </row>
    <row r="82" spans="1:20" ht="13.5">
      <c r="A82" s="6" t="s">
        <v>19</v>
      </c>
      <c r="B82" s="23">
        <v>-37004</v>
      </c>
      <c r="C82" s="24">
        <v>-6</v>
      </c>
      <c r="D82" s="23">
        <v>-2</v>
      </c>
      <c r="E82" s="24">
        <v>-2560</v>
      </c>
      <c r="F82" s="23">
        <v>-2</v>
      </c>
      <c r="G82" s="24">
        <v>-3</v>
      </c>
      <c r="H82" s="23">
        <v>-2</v>
      </c>
      <c r="I82" s="23">
        <v>-1</v>
      </c>
      <c r="J82" s="23">
        <v>0</v>
      </c>
      <c r="K82" s="24">
        <v>-4</v>
      </c>
      <c r="L82" s="23">
        <v>-3</v>
      </c>
      <c r="M82" s="23">
        <v>-3</v>
      </c>
      <c r="N82" s="23">
        <v>-1</v>
      </c>
      <c r="O82" s="24">
        <v>-150359</v>
      </c>
      <c r="P82" s="23">
        <v>-150357</v>
      </c>
      <c r="Q82" s="23">
        <v>-150272</v>
      </c>
      <c r="R82" s="23">
        <v>-54</v>
      </c>
      <c r="S82" s="24">
        <v>-150464</v>
      </c>
      <c r="T82" s="23">
        <v>-150327</v>
      </c>
    </row>
    <row r="83" spans="1:20" ht="13.5">
      <c r="A83" s="6" t="s">
        <v>20</v>
      </c>
      <c r="B83" s="23">
        <v>9</v>
      </c>
      <c r="C83" s="24">
        <v>1074</v>
      </c>
      <c r="D83" s="23">
        <v>1072</v>
      </c>
      <c r="E83" s="24">
        <v>1960</v>
      </c>
      <c r="F83" s="23">
        <v>1718</v>
      </c>
      <c r="G83" s="24">
        <v>4</v>
      </c>
      <c r="H83" s="23">
        <v>3</v>
      </c>
      <c r="I83" s="23">
        <v>3</v>
      </c>
      <c r="J83" s="23">
        <v>2</v>
      </c>
      <c r="K83" s="24">
        <v>3</v>
      </c>
      <c r="L83" s="23">
        <v>3</v>
      </c>
      <c r="M83" s="23">
        <v>3</v>
      </c>
      <c r="N83" s="23">
        <v>329</v>
      </c>
      <c r="O83" s="24">
        <v>179</v>
      </c>
      <c r="P83" s="23">
        <v>176</v>
      </c>
      <c r="Q83" s="23">
        <v>114</v>
      </c>
      <c r="R83" s="23">
        <v>17</v>
      </c>
      <c r="S83" s="24">
        <v>98</v>
      </c>
      <c r="T83" s="23">
        <v>51</v>
      </c>
    </row>
    <row r="84" spans="1:20" ht="14.25" thickBot="1">
      <c r="A84" s="4" t="s">
        <v>21</v>
      </c>
      <c r="B84" s="25">
        <v>-217429</v>
      </c>
      <c r="C84" s="26">
        <v>-283872</v>
      </c>
      <c r="D84" s="25">
        <v>-170218</v>
      </c>
      <c r="E84" s="26">
        <v>-680652</v>
      </c>
      <c r="F84" s="25">
        <v>-405394</v>
      </c>
      <c r="G84" s="26">
        <v>155051</v>
      </c>
      <c r="H84" s="25">
        <v>238045</v>
      </c>
      <c r="I84" s="25">
        <v>247907</v>
      </c>
      <c r="J84" s="25">
        <v>-353474</v>
      </c>
      <c r="K84" s="26">
        <v>231801</v>
      </c>
      <c r="L84" s="25">
        <v>276244</v>
      </c>
      <c r="M84" s="25">
        <v>301518</v>
      </c>
      <c r="N84" s="25">
        <v>-302071</v>
      </c>
      <c r="O84" s="26">
        <v>32972</v>
      </c>
      <c r="P84" s="25">
        <v>-46993</v>
      </c>
      <c r="Q84" s="25">
        <v>-403331</v>
      </c>
      <c r="R84" s="25">
        <v>-512185</v>
      </c>
      <c r="S84" s="26">
        <v>-85087</v>
      </c>
      <c r="T84" s="25">
        <v>-528627</v>
      </c>
    </row>
    <row r="85" spans="1:20" ht="14.25" thickTop="1">
      <c r="A85" s="7" t="s">
        <v>22</v>
      </c>
      <c r="B85" s="23">
        <v>45981</v>
      </c>
      <c r="C85" s="24">
        <v>39344</v>
      </c>
      <c r="D85" s="23">
        <v>3186</v>
      </c>
      <c r="E85" s="24">
        <v>-6020</v>
      </c>
      <c r="F85" s="23">
        <v>1894</v>
      </c>
      <c r="G85" s="24">
        <v>-35434</v>
      </c>
      <c r="H85" s="23">
        <v>-27751</v>
      </c>
      <c r="I85" s="23">
        <v>-16527</v>
      </c>
      <c r="J85" s="23">
        <v>964</v>
      </c>
      <c r="K85" s="24">
        <v>2341</v>
      </c>
      <c r="L85" s="23">
        <v>-420</v>
      </c>
      <c r="M85" s="23">
        <v>8123</v>
      </c>
      <c r="N85" s="23">
        <v>10512</v>
      </c>
      <c r="O85" s="24">
        <v>-22066</v>
      </c>
      <c r="P85" s="23">
        <v>-7855</v>
      </c>
      <c r="Q85" s="23">
        <v>-423</v>
      </c>
      <c r="R85" s="23">
        <v>-7926</v>
      </c>
      <c r="S85" s="24">
        <v>-160</v>
      </c>
      <c r="T85" s="23">
        <v>1448</v>
      </c>
    </row>
    <row r="86" spans="1:20" ht="13.5">
      <c r="A86" s="7" t="s">
        <v>23</v>
      </c>
      <c r="B86" s="23">
        <v>5912970</v>
      </c>
      <c r="C86" s="24">
        <v>4864398</v>
      </c>
      <c r="D86" s="23">
        <v>799572</v>
      </c>
      <c r="E86" s="24">
        <v>-2699322</v>
      </c>
      <c r="F86" s="23">
        <v>-3703116</v>
      </c>
      <c r="G86" s="24">
        <v>4503677</v>
      </c>
      <c r="H86" s="23">
        <v>-927668</v>
      </c>
      <c r="I86" s="23">
        <v>-1548026</v>
      </c>
      <c r="J86" s="23">
        <v>-942174</v>
      </c>
      <c r="K86" s="24">
        <v>-486665</v>
      </c>
      <c r="L86" s="23">
        <v>-1531573</v>
      </c>
      <c r="M86" s="23">
        <v>-827147</v>
      </c>
      <c r="N86" s="23">
        <v>-2421906</v>
      </c>
      <c r="O86" s="24">
        <v>2992879</v>
      </c>
      <c r="P86" s="23">
        <v>1985685</v>
      </c>
      <c r="Q86" s="23">
        <v>342135</v>
      </c>
      <c r="R86" s="23">
        <v>150968</v>
      </c>
      <c r="S86" s="24">
        <v>-1033237</v>
      </c>
      <c r="T86" s="23">
        <v>-725210</v>
      </c>
    </row>
    <row r="87" spans="1:20" ht="13.5">
      <c r="A87" s="7" t="s">
        <v>24</v>
      </c>
      <c r="B87" s="23">
        <v>11347537</v>
      </c>
      <c r="C87" s="24">
        <v>6483138</v>
      </c>
      <c r="D87" s="23">
        <v>6483138</v>
      </c>
      <c r="E87" s="24">
        <v>9182461</v>
      </c>
      <c r="F87" s="23">
        <v>9182461</v>
      </c>
      <c r="G87" s="24">
        <v>4678783</v>
      </c>
      <c r="H87" s="23">
        <v>4678783</v>
      </c>
      <c r="I87" s="23">
        <v>4678783</v>
      </c>
      <c r="J87" s="23">
        <v>4678783</v>
      </c>
      <c r="K87" s="24">
        <v>5048671</v>
      </c>
      <c r="L87" s="23">
        <v>5048671</v>
      </c>
      <c r="M87" s="23">
        <v>5048671</v>
      </c>
      <c r="N87" s="23">
        <v>5048671</v>
      </c>
      <c r="O87" s="24">
        <v>2055793</v>
      </c>
      <c r="P87" s="23">
        <v>2055793</v>
      </c>
      <c r="Q87" s="23">
        <v>2055793</v>
      </c>
      <c r="R87" s="23">
        <v>2055793</v>
      </c>
      <c r="S87" s="24">
        <v>3089030</v>
      </c>
      <c r="T87" s="23">
        <v>3089030</v>
      </c>
    </row>
    <row r="88" spans="1:20" ht="13.5">
      <c r="A88" s="7" t="s">
        <v>25</v>
      </c>
      <c r="B88" s="23"/>
      <c r="C88" s="24">
        <v>0</v>
      </c>
      <c r="D88" s="23">
        <v>0</v>
      </c>
      <c r="E88" s="24">
        <v>0</v>
      </c>
      <c r="F88" s="23"/>
      <c r="G88" s="24"/>
      <c r="H88" s="23"/>
      <c r="I88" s="23"/>
      <c r="J88" s="23"/>
      <c r="K88" s="24"/>
      <c r="L88" s="23"/>
      <c r="M88" s="23"/>
      <c r="N88" s="23"/>
      <c r="O88" s="24"/>
      <c r="P88" s="23"/>
      <c r="Q88" s="23"/>
      <c r="R88" s="23"/>
      <c r="S88" s="24"/>
      <c r="T88" s="23"/>
    </row>
    <row r="89" spans="1:20" ht="13.5">
      <c r="A89" s="7" t="s">
        <v>26</v>
      </c>
      <c r="B89" s="23">
        <v>0</v>
      </c>
      <c r="C89" s="24"/>
      <c r="D89" s="23"/>
      <c r="E89" s="24"/>
      <c r="F89" s="23"/>
      <c r="G89" s="24"/>
      <c r="H89" s="23"/>
      <c r="I89" s="23"/>
      <c r="J89" s="23"/>
      <c r="K89" s="24"/>
      <c r="L89" s="23"/>
      <c r="M89" s="23"/>
      <c r="N89" s="23"/>
      <c r="O89" s="24"/>
      <c r="P89" s="23"/>
      <c r="Q89" s="23"/>
      <c r="R89" s="23"/>
      <c r="S89" s="24"/>
      <c r="T89" s="23"/>
    </row>
    <row r="90" spans="1:20" ht="14.25" thickBot="1">
      <c r="A90" s="7" t="s">
        <v>24</v>
      </c>
      <c r="B90" s="23">
        <v>17260508</v>
      </c>
      <c r="C90" s="24">
        <v>11347537</v>
      </c>
      <c r="D90" s="23">
        <v>7282711</v>
      </c>
      <c r="E90" s="24">
        <v>6483138</v>
      </c>
      <c r="F90" s="23">
        <v>5479344</v>
      </c>
      <c r="G90" s="24">
        <v>9182461</v>
      </c>
      <c r="H90" s="23">
        <v>3751115</v>
      </c>
      <c r="I90" s="23">
        <v>3130756</v>
      </c>
      <c r="J90" s="23">
        <v>3736609</v>
      </c>
      <c r="K90" s="24">
        <v>4678783</v>
      </c>
      <c r="L90" s="23">
        <v>3633876</v>
      </c>
      <c r="M90" s="23">
        <v>4338302</v>
      </c>
      <c r="N90" s="23">
        <v>2743542</v>
      </c>
      <c r="O90" s="24">
        <v>5048671</v>
      </c>
      <c r="P90" s="23">
        <v>4041477</v>
      </c>
      <c r="Q90" s="23">
        <v>2397928</v>
      </c>
      <c r="R90" s="23">
        <v>2206760</v>
      </c>
      <c r="S90" s="24">
        <v>2055793</v>
      </c>
      <c r="T90" s="23">
        <v>2363820</v>
      </c>
    </row>
    <row r="91" spans="1:20" ht="14.25" thickTop="1">
      <c r="A91" s="8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</row>
    <row r="93" ht="13.5">
      <c r="A93" s="20" t="s">
        <v>187</v>
      </c>
    </row>
    <row r="94" ht="13.5">
      <c r="A94" s="20" t="s">
        <v>188</v>
      </c>
    </row>
  </sheetData>
  <mergeCells count="1">
    <mergeCell ref="B6:T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Z7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6" width="17.625" style="0" customWidth="1"/>
  </cols>
  <sheetData>
    <row r="1" ht="14.25" thickBot="1"/>
    <row r="2" spans="1:26" ht="14.25" thickTop="1">
      <c r="A2" s="10" t="s">
        <v>183</v>
      </c>
      <c r="B2" s="14">
        <v>8411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4.25" thickBot="1">
      <c r="A3" s="11" t="s">
        <v>184</v>
      </c>
      <c r="B3" s="1" t="s">
        <v>185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thickTop="1">
      <c r="A4" s="10" t="s">
        <v>113</v>
      </c>
      <c r="B4" s="15" t="str">
        <f>HYPERLINK("http://www.kabupro.jp/mark/20140214/S10018S8.htm","四半期報告書")</f>
        <v>四半期報告書</v>
      </c>
      <c r="C4" s="15" t="str">
        <f>HYPERLINK("http://www.kabupro.jp/mark/20131128/S1000MEA.htm","四半期報告書")</f>
        <v>四半期報告書</v>
      </c>
      <c r="D4" s="15" t="str">
        <f>HYPERLINK("http://www.kabupro.jp/mark/20130814/S000EBMK.htm","四半期報告書")</f>
        <v>四半期報告書</v>
      </c>
      <c r="E4" s="15" t="str">
        <f>HYPERLINK("http://www.kabupro.jp/mark/20140214/S10018S8.htm","四半期報告書")</f>
        <v>四半期報告書</v>
      </c>
      <c r="F4" s="15" t="str">
        <f>HYPERLINK("http://www.kabupro.jp/mark/20130214/S000CWU1.htm","四半期報告書")</f>
        <v>四半期報告書</v>
      </c>
      <c r="G4" s="15" t="str">
        <f>HYPERLINK("http://www.kabupro.jp/mark/20121128/S000CE4G.htm","四半期報告書")</f>
        <v>四半期報告書</v>
      </c>
      <c r="H4" s="15" t="str">
        <f>HYPERLINK("http://www.kabupro.jp/mark/20120814/S000BRQR.htm","四半期報告書")</f>
        <v>四半期報告書</v>
      </c>
      <c r="I4" s="15" t="str">
        <f>HYPERLINK("http://www.kabupro.jp/mark/20130626/S000DSUA.htm","有価証券報告書")</f>
        <v>有価証券報告書</v>
      </c>
      <c r="J4" s="15" t="str">
        <f>HYPERLINK("http://www.kabupro.jp/mark/20120214/S000ADC7.htm","四半期報告書")</f>
        <v>四半期報告書</v>
      </c>
      <c r="K4" s="15" t="str">
        <f>HYPERLINK("http://www.kabupro.jp/mark/20111124/S0009TK1.htm","四半期報告書")</f>
        <v>四半期報告書</v>
      </c>
      <c r="L4" s="15" t="str">
        <f>HYPERLINK("http://www.kabupro.jp/mark/20110815/S00097QN.htm","四半期報告書")</f>
        <v>四半期報告書</v>
      </c>
      <c r="M4" s="15" t="str">
        <f>HYPERLINK("http://www.kabupro.jp/mark/20120627/S000B8KZ.htm","有価証券報告書")</f>
        <v>有価証券報告書</v>
      </c>
      <c r="N4" s="15" t="str">
        <f>HYPERLINK("http://www.kabupro.jp/mark/20110214/S0007TR1.htm","四半期報告書")</f>
        <v>四半期報告書</v>
      </c>
      <c r="O4" s="15" t="str">
        <f>HYPERLINK("http://www.kabupro.jp/mark/20101126/S0007AKV.htm","四半期報告書")</f>
        <v>四半期報告書</v>
      </c>
      <c r="P4" s="15" t="str">
        <f>HYPERLINK("http://www.kabupro.jp/mark/20100813/S0006NFC.htm","四半期報告書")</f>
        <v>四半期報告書</v>
      </c>
      <c r="Q4" s="15" t="str">
        <f>HYPERLINK("http://www.kabupro.jp/mark/20110622/S0008K09.htm","有価証券報告書")</f>
        <v>有価証券報告書</v>
      </c>
      <c r="R4" s="15" t="str">
        <f>HYPERLINK("http://www.kabupro.jp/mark/20100212/S00057SK.htm","四半期報告書")</f>
        <v>四半期報告書</v>
      </c>
      <c r="S4" s="15" t="str">
        <f>HYPERLINK("http://www.kabupro.jp/mark/20101126/S0007AKV.htm","四半期報告書")</f>
        <v>四半期報告書</v>
      </c>
      <c r="T4" s="15" t="str">
        <f>HYPERLINK("http://www.kabupro.jp/mark/20090814/S00040A6.htm","四半期報告書")</f>
        <v>四半期報告書</v>
      </c>
      <c r="U4" s="15" t="str">
        <f>HYPERLINK("http://www.kabupro.jp/mark/20100623/S00060BN.htm","有価証券報告書")</f>
        <v>有価証券報告書</v>
      </c>
      <c r="V4" s="15" t="str">
        <f>HYPERLINK("http://www.kabupro.jp/mark/20090213/S0002JID.htm","四半期報告書")</f>
        <v>四半期報告書</v>
      </c>
      <c r="W4" s="15" t="str">
        <f>HYPERLINK("http://www.kabupro.jp/mark/20091127/S0004PRO.htm","四半期報告書")</f>
        <v>四半期報告書</v>
      </c>
      <c r="X4" s="15" t="str">
        <f>HYPERLINK("http://www.kabupro.jp/mark/20080814/S00016VP.htm","四半期報告書")</f>
        <v>四半期報告書</v>
      </c>
      <c r="Y4" s="15" t="str">
        <f>HYPERLINK("http://www.kabupro.jp/mark/20090629/S0003KMG.htm","有価証券報告書")</f>
        <v>有価証券報告書</v>
      </c>
      <c r="Z4" s="15" t="str">
        <f>HYPERLINK("http://www.kabupro.jp/mark/20081128/S0001Z92.htm","四半期報告書")</f>
        <v>四半期報告書</v>
      </c>
    </row>
    <row r="5" spans="1:26" ht="14.25" thickBot="1">
      <c r="A5" s="11" t="s">
        <v>114</v>
      </c>
      <c r="B5" s="1" t="s">
        <v>211</v>
      </c>
      <c r="C5" s="1" t="s">
        <v>120</v>
      </c>
      <c r="D5" s="1" t="s">
        <v>214</v>
      </c>
      <c r="E5" s="1" t="s">
        <v>211</v>
      </c>
      <c r="F5" s="1" t="s">
        <v>216</v>
      </c>
      <c r="G5" s="1" t="s">
        <v>125</v>
      </c>
      <c r="H5" s="1" t="s">
        <v>218</v>
      </c>
      <c r="I5" s="1" t="s">
        <v>127</v>
      </c>
      <c r="J5" s="1" t="s">
        <v>220</v>
      </c>
      <c r="K5" s="1" t="s">
        <v>129</v>
      </c>
      <c r="L5" s="1" t="s">
        <v>222</v>
      </c>
      <c r="M5" s="1" t="s">
        <v>131</v>
      </c>
      <c r="N5" s="1" t="s">
        <v>224</v>
      </c>
      <c r="O5" s="1" t="s">
        <v>133</v>
      </c>
      <c r="P5" s="1" t="s">
        <v>226</v>
      </c>
      <c r="Q5" s="1" t="s">
        <v>135</v>
      </c>
      <c r="R5" s="1" t="s">
        <v>228</v>
      </c>
      <c r="S5" s="1" t="s">
        <v>133</v>
      </c>
      <c r="T5" s="1" t="s">
        <v>230</v>
      </c>
      <c r="U5" s="1" t="s">
        <v>138</v>
      </c>
      <c r="V5" s="1" t="s">
        <v>232</v>
      </c>
      <c r="W5" s="1" t="s">
        <v>140</v>
      </c>
      <c r="X5" s="1" t="s">
        <v>234</v>
      </c>
      <c r="Y5" s="1" t="s">
        <v>142</v>
      </c>
      <c r="Z5" s="1" t="s">
        <v>144</v>
      </c>
    </row>
    <row r="6" spans="1:26" ht="15" thickBot="1" thickTop="1">
      <c r="A6" s="10" t="s">
        <v>115</v>
      </c>
      <c r="B6" s="18" t="s">
        <v>61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4.25" thickTop="1">
      <c r="A7" s="12" t="s">
        <v>116</v>
      </c>
      <c r="B7" s="14" t="s">
        <v>212</v>
      </c>
      <c r="C7" s="14" t="s">
        <v>121</v>
      </c>
      <c r="D7" s="14" t="s">
        <v>212</v>
      </c>
      <c r="E7" s="16" t="s">
        <v>123</v>
      </c>
      <c r="F7" s="14" t="s">
        <v>212</v>
      </c>
      <c r="G7" s="14" t="s">
        <v>121</v>
      </c>
      <c r="H7" s="14" t="s">
        <v>212</v>
      </c>
      <c r="I7" s="16" t="s">
        <v>123</v>
      </c>
      <c r="J7" s="14" t="s">
        <v>212</v>
      </c>
      <c r="K7" s="14" t="s">
        <v>121</v>
      </c>
      <c r="L7" s="14" t="s">
        <v>212</v>
      </c>
      <c r="M7" s="16" t="s">
        <v>123</v>
      </c>
      <c r="N7" s="14" t="s">
        <v>212</v>
      </c>
      <c r="O7" s="14" t="s">
        <v>121</v>
      </c>
      <c r="P7" s="14" t="s">
        <v>212</v>
      </c>
      <c r="Q7" s="16" t="s">
        <v>123</v>
      </c>
      <c r="R7" s="14" t="s">
        <v>212</v>
      </c>
      <c r="S7" s="14" t="s">
        <v>121</v>
      </c>
      <c r="T7" s="14" t="s">
        <v>212</v>
      </c>
      <c r="U7" s="16" t="s">
        <v>123</v>
      </c>
      <c r="V7" s="14" t="s">
        <v>212</v>
      </c>
      <c r="W7" s="14" t="s">
        <v>121</v>
      </c>
      <c r="X7" s="14" t="s">
        <v>212</v>
      </c>
      <c r="Y7" s="16" t="s">
        <v>123</v>
      </c>
      <c r="Z7" s="14" t="s">
        <v>121</v>
      </c>
    </row>
    <row r="8" spans="1:26" ht="13.5">
      <c r="A8" s="13" t="s">
        <v>117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  <c r="Z8" s="1"/>
    </row>
    <row r="9" spans="1:26" ht="13.5">
      <c r="A9" s="13" t="s">
        <v>118</v>
      </c>
      <c r="B9" s="1" t="s">
        <v>213</v>
      </c>
      <c r="C9" s="1" t="s">
        <v>122</v>
      </c>
      <c r="D9" s="1" t="s">
        <v>215</v>
      </c>
      <c r="E9" s="17" t="s">
        <v>124</v>
      </c>
      <c r="F9" s="1" t="s">
        <v>217</v>
      </c>
      <c r="G9" s="1" t="s">
        <v>126</v>
      </c>
      <c r="H9" s="1" t="s">
        <v>219</v>
      </c>
      <c r="I9" s="17" t="s">
        <v>128</v>
      </c>
      <c r="J9" s="1" t="s">
        <v>221</v>
      </c>
      <c r="K9" s="1" t="s">
        <v>130</v>
      </c>
      <c r="L9" s="1" t="s">
        <v>223</v>
      </c>
      <c r="M9" s="17" t="s">
        <v>132</v>
      </c>
      <c r="N9" s="1" t="s">
        <v>225</v>
      </c>
      <c r="O9" s="1" t="s">
        <v>134</v>
      </c>
      <c r="P9" s="1" t="s">
        <v>227</v>
      </c>
      <c r="Q9" s="17" t="s">
        <v>136</v>
      </c>
      <c r="R9" s="1" t="s">
        <v>229</v>
      </c>
      <c r="S9" s="1" t="s">
        <v>137</v>
      </c>
      <c r="T9" s="1" t="s">
        <v>231</v>
      </c>
      <c r="U9" s="17" t="s">
        <v>139</v>
      </c>
      <c r="V9" s="1" t="s">
        <v>233</v>
      </c>
      <c r="W9" s="1" t="s">
        <v>141</v>
      </c>
      <c r="X9" s="1" t="s">
        <v>235</v>
      </c>
      <c r="Y9" s="17" t="s">
        <v>143</v>
      </c>
      <c r="Z9" s="1" t="s">
        <v>145</v>
      </c>
    </row>
    <row r="10" spans="1:26" ht="14.25" thickBot="1">
      <c r="A10" s="13" t="s">
        <v>119</v>
      </c>
      <c r="B10" s="1" t="s">
        <v>147</v>
      </c>
      <c r="C10" s="1" t="s">
        <v>147</v>
      </c>
      <c r="D10" s="1" t="s">
        <v>147</v>
      </c>
      <c r="E10" s="17" t="s">
        <v>147</v>
      </c>
      <c r="F10" s="1" t="s">
        <v>147</v>
      </c>
      <c r="G10" s="1" t="s">
        <v>147</v>
      </c>
      <c r="H10" s="1" t="s">
        <v>147</v>
      </c>
      <c r="I10" s="17" t="s">
        <v>147</v>
      </c>
      <c r="J10" s="1" t="s">
        <v>147</v>
      </c>
      <c r="K10" s="1" t="s">
        <v>147</v>
      </c>
      <c r="L10" s="1" t="s">
        <v>147</v>
      </c>
      <c r="M10" s="17" t="s">
        <v>147</v>
      </c>
      <c r="N10" s="1" t="s">
        <v>147</v>
      </c>
      <c r="O10" s="1" t="s">
        <v>147</v>
      </c>
      <c r="P10" s="1" t="s">
        <v>147</v>
      </c>
      <c r="Q10" s="17" t="s">
        <v>147</v>
      </c>
      <c r="R10" s="1" t="s">
        <v>147</v>
      </c>
      <c r="S10" s="1" t="s">
        <v>147</v>
      </c>
      <c r="T10" s="1" t="s">
        <v>147</v>
      </c>
      <c r="U10" s="17" t="s">
        <v>147</v>
      </c>
      <c r="V10" s="1" t="s">
        <v>147</v>
      </c>
      <c r="W10" s="1" t="s">
        <v>147</v>
      </c>
      <c r="X10" s="1" t="s">
        <v>147</v>
      </c>
      <c r="Y10" s="17" t="s">
        <v>147</v>
      </c>
      <c r="Z10" s="1" t="s">
        <v>147</v>
      </c>
    </row>
    <row r="11" spans="1:26" ht="14.25" thickTop="1">
      <c r="A11" s="30" t="s">
        <v>236</v>
      </c>
      <c r="B11" s="21">
        <v>21738738</v>
      </c>
      <c r="C11" s="21">
        <v>18133429</v>
      </c>
      <c r="D11" s="21">
        <v>17102817</v>
      </c>
      <c r="E11" s="22">
        <v>12333997</v>
      </c>
      <c r="F11" s="21">
        <v>10303800</v>
      </c>
      <c r="G11" s="21">
        <v>8217669</v>
      </c>
      <c r="H11" s="21">
        <v>7555206</v>
      </c>
      <c r="I11" s="22">
        <v>7278477</v>
      </c>
      <c r="J11" s="21">
        <v>7315542</v>
      </c>
      <c r="K11" s="21">
        <v>6163627</v>
      </c>
      <c r="L11" s="21">
        <v>5146815</v>
      </c>
      <c r="M11" s="22">
        <v>9950913</v>
      </c>
      <c r="N11" s="21">
        <v>4649090</v>
      </c>
      <c r="O11" s="21">
        <v>3650486</v>
      </c>
      <c r="P11" s="21">
        <v>4314710</v>
      </c>
      <c r="Q11" s="22">
        <v>5211477</v>
      </c>
      <c r="R11" s="21">
        <v>4180540</v>
      </c>
      <c r="S11" s="21">
        <v>4921251</v>
      </c>
      <c r="T11" s="21">
        <v>4169533</v>
      </c>
      <c r="U11" s="22">
        <v>5720253</v>
      </c>
      <c r="V11" s="21">
        <v>5082833</v>
      </c>
      <c r="W11" s="21">
        <v>4171640</v>
      </c>
      <c r="X11" s="21">
        <v>4388381</v>
      </c>
      <c r="Y11" s="22">
        <v>3483802</v>
      </c>
      <c r="Z11" s="21">
        <v>3234898</v>
      </c>
    </row>
    <row r="12" spans="1:26" ht="13.5">
      <c r="A12" s="6" t="s">
        <v>237</v>
      </c>
      <c r="B12" s="23">
        <v>439867</v>
      </c>
      <c r="C12" s="23">
        <v>361000</v>
      </c>
      <c r="D12" s="23">
        <v>360593</v>
      </c>
      <c r="E12" s="24">
        <v>530541</v>
      </c>
      <c r="F12" s="23">
        <v>406102</v>
      </c>
      <c r="G12" s="23">
        <v>326889</v>
      </c>
      <c r="H12" s="23">
        <v>289182</v>
      </c>
      <c r="I12" s="24">
        <v>249032</v>
      </c>
      <c r="J12" s="23">
        <v>267110</v>
      </c>
      <c r="K12" s="23">
        <v>270608</v>
      </c>
      <c r="L12" s="23">
        <v>278418</v>
      </c>
      <c r="M12" s="24">
        <v>375716</v>
      </c>
      <c r="N12" s="23">
        <v>254320</v>
      </c>
      <c r="O12" s="23">
        <v>290921</v>
      </c>
      <c r="P12" s="23">
        <v>256949</v>
      </c>
      <c r="Q12" s="24">
        <v>605238</v>
      </c>
      <c r="R12" s="23">
        <v>189588</v>
      </c>
      <c r="S12" s="23">
        <v>119821</v>
      </c>
      <c r="T12" s="23">
        <v>165208</v>
      </c>
      <c r="U12" s="24">
        <v>141296</v>
      </c>
      <c r="V12" s="23">
        <v>206555</v>
      </c>
      <c r="W12" s="23">
        <v>265068</v>
      </c>
      <c r="X12" s="23">
        <v>530032</v>
      </c>
      <c r="Y12" s="24">
        <v>248728</v>
      </c>
      <c r="Z12" s="23">
        <v>406491</v>
      </c>
    </row>
    <row r="13" spans="1:26" ht="13.5">
      <c r="A13" s="6" t="s">
        <v>238</v>
      </c>
      <c r="B13" s="23">
        <v>11945711</v>
      </c>
      <c r="C13" s="23">
        <v>12157183</v>
      </c>
      <c r="D13" s="23">
        <v>10879488</v>
      </c>
      <c r="E13" s="24">
        <v>9025049</v>
      </c>
      <c r="F13" s="23">
        <v>9223519</v>
      </c>
      <c r="G13" s="23">
        <v>8813278</v>
      </c>
      <c r="H13" s="23">
        <v>8622735</v>
      </c>
      <c r="I13" s="24">
        <v>7123397</v>
      </c>
      <c r="J13" s="23">
        <v>8085665</v>
      </c>
      <c r="K13" s="23">
        <v>7512195</v>
      </c>
      <c r="L13" s="23">
        <v>7963393</v>
      </c>
      <c r="M13" s="24">
        <v>7467309</v>
      </c>
      <c r="N13" s="23">
        <v>7932190</v>
      </c>
      <c r="O13" s="23">
        <v>8389628</v>
      </c>
      <c r="P13" s="23">
        <v>7488473</v>
      </c>
      <c r="Q13" s="24">
        <v>7129676</v>
      </c>
      <c r="R13" s="23">
        <v>7251935</v>
      </c>
      <c r="S13" s="23">
        <v>8726629</v>
      </c>
      <c r="T13" s="23">
        <v>8036971</v>
      </c>
      <c r="U13" s="24">
        <v>6270321</v>
      </c>
      <c r="V13" s="23">
        <v>6865867</v>
      </c>
      <c r="W13" s="23">
        <v>9348124</v>
      </c>
      <c r="X13" s="23">
        <v>8762231</v>
      </c>
      <c r="Y13" s="24">
        <v>7233199</v>
      </c>
      <c r="Z13" s="23">
        <v>10312578</v>
      </c>
    </row>
    <row r="14" spans="1:26" ht="13.5">
      <c r="A14" s="6" t="s">
        <v>239</v>
      </c>
      <c r="B14" s="23">
        <v>5476996</v>
      </c>
      <c r="C14" s="23">
        <v>5586262</v>
      </c>
      <c r="D14" s="23">
        <v>5094621</v>
      </c>
      <c r="E14" s="24">
        <v>5543914</v>
      </c>
      <c r="F14" s="23">
        <v>6740475</v>
      </c>
      <c r="G14" s="23">
        <v>6446602</v>
      </c>
      <c r="H14" s="23">
        <v>6277718</v>
      </c>
      <c r="I14" s="24">
        <v>6406409</v>
      </c>
      <c r="J14" s="23">
        <v>5722472</v>
      </c>
      <c r="K14" s="23">
        <v>6118870</v>
      </c>
      <c r="L14" s="23">
        <v>6383081</v>
      </c>
      <c r="M14" s="24">
        <v>6541512</v>
      </c>
      <c r="N14" s="23">
        <v>6886666</v>
      </c>
      <c r="O14" s="23">
        <v>6376329</v>
      </c>
      <c r="P14" s="23">
        <v>5039824</v>
      </c>
      <c r="Q14" s="24">
        <v>5744901</v>
      </c>
      <c r="R14" s="23">
        <v>6166813</v>
      </c>
      <c r="S14" s="23">
        <v>5654671</v>
      </c>
      <c r="T14" s="23">
        <v>5397125</v>
      </c>
      <c r="U14" s="24">
        <v>5819418</v>
      </c>
      <c r="V14" s="23">
        <v>6745309</v>
      </c>
      <c r="W14" s="23">
        <v>7876720</v>
      </c>
      <c r="X14" s="23">
        <v>8444753</v>
      </c>
      <c r="Y14" s="24">
        <v>9069138</v>
      </c>
      <c r="Z14" s="23">
        <v>7291739</v>
      </c>
    </row>
    <row r="15" spans="1:26" ht="13.5">
      <c r="A15" s="6" t="s">
        <v>240</v>
      </c>
      <c r="B15" s="23">
        <v>3274015</v>
      </c>
      <c r="C15" s="23">
        <v>2978895</v>
      </c>
      <c r="D15" s="23">
        <v>3246592</v>
      </c>
      <c r="E15" s="24">
        <v>1279964</v>
      </c>
      <c r="F15" s="23">
        <v>1321750</v>
      </c>
      <c r="G15" s="23">
        <v>1378582</v>
      </c>
      <c r="H15" s="23">
        <v>1423475</v>
      </c>
      <c r="I15" s="24">
        <v>1542062</v>
      </c>
      <c r="J15" s="23">
        <v>1580429</v>
      </c>
      <c r="K15" s="23">
        <v>1564197</v>
      </c>
      <c r="L15" s="23">
        <v>1635149</v>
      </c>
      <c r="M15" s="24">
        <v>1667808</v>
      </c>
      <c r="N15" s="23">
        <v>1793569</v>
      </c>
      <c r="O15" s="23">
        <v>1801283</v>
      </c>
      <c r="P15" s="23">
        <v>1996691</v>
      </c>
      <c r="Q15" s="24">
        <v>2040445</v>
      </c>
      <c r="R15" s="23">
        <v>2260408</v>
      </c>
      <c r="S15" s="23">
        <v>2329381</v>
      </c>
      <c r="T15" s="23">
        <v>2474300</v>
      </c>
      <c r="U15" s="24">
        <v>2612368</v>
      </c>
      <c r="V15" s="23">
        <v>2981451</v>
      </c>
      <c r="W15" s="23">
        <v>3015030</v>
      </c>
      <c r="X15" s="23">
        <v>3197739</v>
      </c>
      <c r="Y15" s="24">
        <v>3388461</v>
      </c>
      <c r="Z15" s="23">
        <v>3348693</v>
      </c>
    </row>
    <row r="16" spans="1:26" ht="13.5">
      <c r="A16" s="6" t="s">
        <v>241</v>
      </c>
      <c r="B16" s="23">
        <v>14342988</v>
      </c>
      <c r="C16" s="23">
        <v>13942483</v>
      </c>
      <c r="D16" s="23">
        <v>12481929</v>
      </c>
      <c r="E16" s="24">
        <v>14076928</v>
      </c>
      <c r="F16" s="23">
        <v>15771208</v>
      </c>
      <c r="G16" s="23">
        <v>15448338</v>
      </c>
      <c r="H16" s="23">
        <v>13896101</v>
      </c>
      <c r="I16" s="24">
        <v>14075005</v>
      </c>
      <c r="J16" s="23">
        <v>14083298</v>
      </c>
      <c r="K16" s="23">
        <v>15504498</v>
      </c>
      <c r="L16" s="23">
        <v>14543123</v>
      </c>
      <c r="M16" s="24">
        <v>13500182</v>
      </c>
      <c r="N16" s="23">
        <v>14523698</v>
      </c>
      <c r="O16" s="23">
        <v>15463760</v>
      </c>
      <c r="P16" s="23">
        <v>15081201</v>
      </c>
      <c r="Q16" s="24">
        <v>13986791</v>
      </c>
      <c r="R16" s="23">
        <v>15084369</v>
      </c>
      <c r="S16" s="23">
        <v>15565593</v>
      </c>
      <c r="T16" s="23">
        <v>14207107</v>
      </c>
      <c r="U16" s="24">
        <v>13514509</v>
      </c>
      <c r="V16" s="23">
        <v>14510987</v>
      </c>
      <c r="W16" s="23">
        <v>12282278</v>
      </c>
      <c r="X16" s="23">
        <v>12274159</v>
      </c>
      <c r="Y16" s="24">
        <v>13856237</v>
      </c>
      <c r="Z16" s="23">
        <v>12481601</v>
      </c>
    </row>
    <row r="17" spans="1:26" ht="13.5">
      <c r="A17" s="6" t="s">
        <v>242</v>
      </c>
      <c r="B17" s="23">
        <v>129890</v>
      </c>
      <c r="C17" s="23">
        <v>128874</v>
      </c>
      <c r="D17" s="23">
        <v>124533</v>
      </c>
      <c r="E17" s="24">
        <v>96014</v>
      </c>
      <c r="F17" s="23">
        <v>77486</v>
      </c>
      <c r="G17" s="23">
        <v>72907</v>
      </c>
      <c r="H17" s="23">
        <v>63630</v>
      </c>
      <c r="I17" s="24">
        <v>71414</v>
      </c>
      <c r="J17" s="23">
        <v>77658</v>
      </c>
      <c r="K17" s="23">
        <v>75028</v>
      </c>
      <c r="L17" s="23">
        <v>84775</v>
      </c>
      <c r="M17" s="24">
        <v>122267</v>
      </c>
      <c r="N17" s="23">
        <v>94523</v>
      </c>
      <c r="O17" s="23">
        <v>102452</v>
      </c>
      <c r="P17" s="23">
        <v>83493</v>
      </c>
      <c r="Q17" s="24">
        <v>119438</v>
      </c>
      <c r="R17" s="23">
        <v>94674</v>
      </c>
      <c r="S17" s="23">
        <v>114708</v>
      </c>
      <c r="T17" s="23">
        <v>99160</v>
      </c>
      <c r="U17" s="24">
        <v>40693</v>
      </c>
      <c r="V17" s="23">
        <v>74191</v>
      </c>
      <c r="W17" s="23">
        <v>44322</v>
      </c>
      <c r="X17" s="23">
        <v>45745</v>
      </c>
      <c r="Y17" s="24">
        <v>32827</v>
      </c>
      <c r="Z17" s="23">
        <v>32410</v>
      </c>
    </row>
    <row r="18" spans="1:26" ht="13.5">
      <c r="A18" s="6" t="s">
        <v>148</v>
      </c>
      <c r="B18" s="23">
        <v>47637752</v>
      </c>
      <c r="C18" s="23">
        <v>46601342</v>
      </c>
      <c r="D18" s="23">
        <v>44317645</v>
      </c>
      <c r="E18" s="24">
        <v>53472399</v>
      </c>
      <c r="F18" s="23">
        <v>48270073</v>
      </c>
      <c r="G18" s="23">
        <v>48551986</v>
      </c>
      <c r="H18" s="23">
        <v>50439752</v>
      </c>
      <c r="I18" s="24">
        <v>51392878</v>
      </c>
      <c r="J18" s="23">
        <v>45571999</v>
      </c>
      <c r="K18" s="23">
        <v>47554498</v>
      </c>
      <c r="L18" s="23">
        <v>45563525</v>
      </c>
      <c r="M18" s="24">
        <v>44782067</v>
      </c>
      <c r="N18" s="23">
        <v>41842149</v>
      </c>
      <c r="O18" s="23">
        <v>44159283</v>
      </c>
      <c r="P18" s="23">
        <v>42997706</v>
      </c>
      <c r="Q18" s="24">
        <v>43096460</v>
      </c>
      <c r="R18" s="23">
        <v>40037643</v>
      </c>
      <c r="S18" s="23">
        <v>37938463</v>
      </c>
      <c r="T18" s="23">
        <v>34610244</v>
      </c>
      <c r="U18" s="24">
        <v>30173632</v>
      </c>
      <c r="V18" s="23">
        <v>30161834</v>
      </c>
      <c r="W18" s="23">
        <v>32537063</v>
      </c>
      <c r="X18" s="23">
        <v>33521127</v>
      </c>
      <c r="Y18" s="24">
        <v>33958537</v>
      </c>
      <c r="Z18" s="23">
        <v>36153905</v>
      </c>
    </row>
    <row r="19" spans="1:26" ht="13.5">
      <c r="A19" s="6" t="s">
        <v>243</v>
      </c>
      <c r="B19" s="23">
        <v>69077594</v>
      </c>
      <c r="C19" s="23">
        <v>67435232</v>
      </c>
      <c r="D19" s="23">
        <v>67315320</v>
      </c>
      <c r="E19" s="24">
        <v>67536882</v>
      </c>
      <c r="F19" s="23">
        <v>65119733</v>
      </c>
      <c r="G19" s="23">
        <v>63650211</v>
      </c>
      <c r="H19" s="23">
        <v>63645662</v>
      </c>
      <c r="I19" s="24">
        <v>63800509</v>
      </c>
      <c r="J19" s="23">
        <v>65194184</v>
      </c>
      <c r="K19" s="23">
        <v>61731606</v>
      </c>
      <c r="L19" s="23">
        <v>60820810</v>
      </c>
      <c r="M19" s="24">
        <v>62777757</v>
      </c>
      <c r="N19" s="23">
        <v>61645762</v>
      </c>
      <c r="O19" s="23">
        <v>62069897</v>
      </c>
      <c r="P19" s="23">
        <v>61830332</v>
      </c>
      <c r="Q19" s="24">
        <v>62164579</v>
      </c>
      <c r="R19" s="23">
        <v>63718886</v>
      </c>
      <c r="S19" s="23">
        <v>64267283</v>
      </c>
      <c r="T19" s="23">
        <v>67779546</v>
      </c>
      <c r="U19" s="24">
        <v>70520224</v>
      </c>
      <c r="V19" s="23">
        <v>71199642</v>
      </c>
      <c r="W19" s="23">
        <v>67590699</v>
      </c>
      <c r="X19" s="23">
        <v>67263204</v>
      </c>
      <c r="Y19" s="24">
        <v>65608705</v>
      </c>
      <c r="Z19" s="23">
        <v>66056468</v>
      </c>
    </row>
    <row r="20" spans="1:26" ht="13.5">
      <c r="A20" s="6" t="s">
        <v>244</v>
      </c>
      <c r="B20" s="23">
        <v>1609399</v>
      </c>
      <c r="C20" s="23">
        <v>1338201</v>
      </c>
      <c r="D20" s="23">
        <v>1277818</v>
      </c>
      <c r="E20" s="24">
        <v>1412601</v>
      </c>
      <c r="F20" s="23">
        <v>1229168</v>
      </c>
      <c r="G20" s="23">
        <v>1038653</v>
      </c>
      <c r="H20" s="23">
        <v>964407</v>
      </c>
      <c r="I20" s="24">
        <v>1016665</v>
      </c>
      <c r="J20" s="23">
        <v>1076483</v>
      </c>
      <c r="K20" s="23">
        <v>1022902</v>
      </c>
      <c r="L20" s="23">
        <v>931600</v>
      </c>
      <c r="M20" s="24">
        <v>977465</v>
      </c>
      <c r="N20" s="23">
        <v>835691</v>
      </c>
      <c r="O20" s="23">
        <v>779968</v>
      </c>
      <c r="P20" s="23">
        <v>675921</v>
      </c>
      <c r="Q20" s="24">
        <v>707803</v>
      </c>
      <c r="R20" s="23">
        <v>648547</v>
      </c>
      <c r="S20" s="23">
        <v>539477</v>
      </c>
      <c r="T20" s="23">
        <v>966227</v>
      </c>
      <c r="U20" s="24">
        <v>980003</v>
      </c>
      <c r="V20" s="23">
        <v>691828</v>
      </c>
      <c r="W20" s="23">
        <v>787036</v>
      </c>
      <c r="X20" s="23">
        <v>882250</v>
      </c>
      <c r="Y20" s="24">
        <v>803141</v>
      </c>
      <c r="Z20" s="23">
        <v>766307</v>
      </c>
    </row>
    <row r="21" spans="1:26" ht="13.5">
      <c r="A21" s="6" t="s">
        <v>245</v>
      </c>
      <c r="B21" s="23">
        <v>3977581</v>
      </c>
      <c r="C21" s="23">
        <v>3318853</v>
      </c>
      <c r="D21" s="23">
        <v>3931773</v>
      </c>
      <c r="E21" s="24">
        <v>4475055</v>
      </c>
      <c r="F21" s="23">
        <v>4728111</v>
      </c>
      <c r="G21" s="23">
        <v>4073950</v>
      </c>
      <c r="H21" s="23">
        <v>4212053</v>
      </c>
      <c r="I21" s="24">
        <v>4474729</v>
      </c>
      <c r="J21" s="23">
        <v>4827364</v>
      </c>
      <c r="K21" s="23">
        <v>5685544</v>
      </c>
      <c r="L21" s="23">
        <v>5156321</v>
      </c>
      <c r="M21" s="24">
        <v>5102760</v>
      </c>
      <c r="N21" s="23">
        <v>6213925</v>
      </c>
      <c r="O21" s="23">
        <v>7123116</v>
      </c>
      <c r="P21" s="23">
        <v>6970927</v>
      </c>
      <c r="Q21" s="24">
        <v>7060302</v>
      </c>
      <c r="R21" s="23">
        <v>6627318</v>
      </c>
      <c r="S21" s="23">
        <v>7329310</v>
      </c>
      <c r="T21" s="23">
        <v>6815865</v>
      </c>
      <c r="U21" s="24">
        <v>7872780</v>
      </c>
      <c r="V21" s="23"/>
      <c r="W21" s="23"/>
      <c r="X21" s="23"/>
      <c r="Y21" s="24"/>
      <c r="Z21" s="23"/>
    </row>
    <row r="22" spans="1:26" ht="13.5">
      <c r="A22" s="6" t="s">
        <v>246</v>
      </c>
      <c r="B22" s="23">
        <v>3243070</v>
      </c>
      <c r="C22" s="23">
        <v>5058186</v>
      </c>
      <c r="D22" s="23">
        <v>3345258</v>
      </c>
      <c r="E22" s="24">
        <v>2599553</v>
      </c>
      <c r="F22" s="23">
        <v>3084873</v>
      </c>
      <c r="G22" s="23">
        <v>2695563</v>
      </c>
      <c r="H22" s="23">
        <v>2719975</v>
      </c>
      <c r="I22" s="24">
        <v>2871153</v>
      </c>
      <c r="J22" s="23">
        <v>2759507</v>
      </c>
      <c r="K22" s="23">
        <v>3261898</v>
      </c>
      <c r="L22" s="23">
        <v>3104900</v>
      </c>
      <c r="M22" s="24">
        <v>2754017</v>
      </c>
      <c r="N22" s="23">
        <v>2695760</v>
      </c>
      <c r="O22" s="23">
        <v>3104688</v>
      </c>
      <c r="P22" s="23">
        <v>3041678</v>
      </c>
      <c r="Q22" s="24">
        <v>3742205</v>
      </c>
      <c r="R22" s="23">
        <v>3308277</v>
      </c>
      <c r="S22" s="23">
        <v>3670516</v>
      </c>
      <c r="T22" s="23">
        <v>3454450</v>
      </c>
      <c r="U22" s="24">
        <v>4138508</v>
      </c>
      <c r="V22" s="23">
        <v>13361007</v>
      </c>
      <c r="W22" s="23">
        <v>9339495</v>
      </c>
      <c r="X22" s="23">
        <v>9316937</v>
      </c>
      <c r="Y22" s="24">
        <v>10984529</v>
      </c>
      <c r="Z22" s="23">
        <v>6117328</v>
      </c>
    </row>
    <row r="23" spans="1:26" ht="13.5">
      <c r="A23" s="6" t="s">
        <v>152</v>
      </c>
      <c r="B23" s="23">
        <v>905561</v>
      </c>
      <c r="C23" s="23">
        <v>906531</v>
      </c>
      <c r="D23" s="23">
        <v>895418</v>
      </c>
      <c r="E23" s="24">
        <v>901085</v>
      </c>
      <c r="F23" s="23">
        <v>898777</v>
      </c>
      <c r="G23" s="23">
        <v>899877</v>
      </c>
      <c r="H23" s="23">
        <v>914664</v>
      </c>
      <c r="I23" s="24">
        <v>923907</v>
      </c>
      <c r="J23" s="23">
        <v>922124</v>
      </c>
      <c r="K23" s="23">
        <v>931819</v>
      </c>
      <c r="L23" s="23">
        <v>935239</v>
      </c>
      <c r="M23" s="24">
        <v>947986</v>
      </c>
      <c r="N23" s="23">
        <v>937399</v>
      </c>
      <c r="O23" s="23">
        <v>942494</v>
      </c>
      <c r="P23" s="23">
        <v>930712</v>
      </c>
      <c r="Q23" s="24">
        <v>927337</v>
      </c>
      <c r="R23" s="23">
        <v>912145</v>
      </c>
      <c r="S23" s="23">
        <v>914016</v>
      </c>
      <c r="T23" s="23">
        <v>874150</v>
      </c>
      <c r="U23" s="24">
        <v>842809</v>
      </c>
      <c r="V23" s="23">
        <v>793758</v>
      </c>
      <c r="W23" s="23">
        <v>803714</v>
      </c>
      <c r="X23" s="23">
        <v>808479</v>
      </c>
      <c r="Y23" s="24">
        <v>802692</v>
      </c>
      <c r="Z23" s="23">
        <v>792866</v>
      </c>
    </row>
    <row r="24" spans="1:26" ht="13.5">
      <c r="A24" s="6" t="s">
        <v>153</v>
      </c>
      <c r="B24" s="23">
        <v>502201</v>
      </c>
      <c r="C24" s="23">
        <v>488626</v>
      </c>
      <c r="D24" s="23">
        <v>481749</v>
      </c>
      <c r="E24" s="24">
        <v>477546</v>
      </c>
      <c r="F24" s="23">
        <v>475145</v>
      </c>
      <c r="G24" s="23">
        <v>475510</v>
      </c>
      <c r="H24" s="23">
        <v>478638</v>
      </c>
      <c r="I24" s="24">
        <v>485995</v>
      </c>
      <c r="J24" s="23">
        <v>489535</v>
      </c>
      <c r="K24" s="23">
        <v>491172</v>
      </c>
      <c r="L24" s="23">
        <v>436738</v>
      </c>
      <c r="M24" s="24">
        <v>442922</v>
      </c>
      <c r="N24" s="23">
        <v>431983</v>
      </c>
      <c r="O24" s="23">
        <v>424974</v>
      </c>
      <c r="P24" s="23">
        <v>427163</v>
      </c>
      <c r="Q24" s="24">
        <v>427278</v>
      </c>
      <c r="R24" s="23">
        <v>405511</v>
      </c>
      <c r="S24" s="23">
        <v>398120</v>
      </c>
      <c r="T24" s="23">
        <v>402928</v>
      </c>
      <c r="U24" s="24">
        <v>303854</v>
      </c>
      <c r="V24" s="23">
        <v>292385</v>
      </c>
      <c r="W24" s="23">
        <v>293992</v>
      </c>
      <c r="X24" s="23">
        <v>292275</v>
      </c>
      <c r="Y24" s="24">
        <v>284825</v>
      </c>
      <c r="Z24" s="23">
        <v>253354</v>
      </c>
    </row>
    <row r="25" spans="1:26" ht="13.5">
      <c r="A25" s="6" t="s">
        <v>247</v>
      </c>
      <c r="B25" s="23">
        <v>105458</v>
      </c>
      <c r="C25" s="23">
        <v>147872</v>
      </c>
      <c r="D25" s="23">
        <v>311530</v>
      </c>
      <c r="E25" s="24">
        <v>165299</v>
      </c>
      <c r="F25" s="23">
        <v>415738</v>
      </c>
      <c r="G25" s="23">
        <v>437489</v>
      </c>
      <c r="H25" s="23">
        <v>456629</v>
      </c>
      <c r="I25" s="24">
        <v>359987</v>
      </c>
      <c r="J25" s="23">
        <v>417590</v>
      </c>
      <c r="K25" s="23">
        <v>450982</v>
      </c>
      <c r="L25" s="23">
        <v>487026</v>
      </c>
      <c r="M25" s="24">
        <v>488769</v>
      </c>
      <c r="N25" s="23">
        <v>496375</v>
      </c>
      <c r="O25" s="23">
        <v>459541</v>
      </c>
      <c r="P25" s="23">
        <v>485805</v>
      </c>
      <c r="Q25" s="24">
        <v>533030</v>
      </c>
      <c r="R25" s="23">
        <v>621784</v>
      </c>
      <c r="S25" s="23">
        <v>625718</v>
      </c>
      <c r="T25" s="23">
        <v>647443</v>
      </c>
      <c r="U25" s="24">
        <v>722160</v>
      </c>
      <c r="V25" s="23">
        <v>840366</v>
      </c>
      <c r="W25" s="23">
        <v>850185</v>
      </c>
      <c r="X25" s="23">
        <v>629827</v>
      </c>
      <c r="Y25" s="24">
        <v>607920</v>
      </c>
      <c r="Z25" s="23">
        <v>438617</v>
      </c>
    </row>
    <row r="26" spans="1:26" ht="13.5">
      <c r="A26" s="6" t="s">
        <v>248</v>
      </c>
      <c r="B26" s="23">
        <v>4548115</v>
      </c>
      <c r="C26" s="23">
        <v>4211350</v>
      </c>
      <c r="D26" s="23">
        <v>4219948</v>
      </c>
      <c r="E26" s="24">
        <v>4224259</v>
      </c>
      <c r="F26" s="23">
        <v>4088209</v>
      </c>
      <c r="G26" s="23">
        <v>3723410</v>
      </c>
      <c r="H26" s="23">
        <v>3755861</v>
      </c>
      <c r="I26" s="24">
        <v>3980644</v>
      </c>
      <c r="J26" s="23">
        <v>3717733</v>
      </c>
      <c r="K26" s="23">
        <v>3667333</v>
      </c>
      <c r="L26" s="23">
        <v>3770520</v>
      </c>
      <c r="M26" s="24">
        <v>3673339</v>
      </c>
      <c r="N26" s="23">
        <v>3600112</v>
      </c>
      <c r="O26" s="23">
        <v>3459319</v>
      </c>
      <c r="P26" s="23">
        <v>3663019</v>
      </c>
      <c r="Q26" s="24">
        <v>3643706</v>
      </c>
      <c r="R26" s="23">
        <v>3766588</v>
      </c>
      <c r="S26" s="23">
        <v>3689546</v>
      </c>
      <c r="T26" s="23">
        <v>4039509</v>
      </c>
      <c r="U26" s="24">
        <v>3939818</v>
      </c>
      <c r="V26" s="23">
        <v>4110200</v>
      </c>
      <c r="W26" s="23">
        <v>4704366</v>
      </c>
      <c r="X26" s="23">
        <v>5046849</v>
      </c>
      <c r="Y26" s="24">
        <v>4733852</v>
      </c>
      <c r="Z26" s="23">
        <v>4807434</v>
      </c>
    </row>
    <row r="27" spans="1:26" ht="13.5">
      <c r="A27" s="6" t="s">
        <v>249</v>
      </c>
      <c r="B27" s="23">
        <v>-646963</v>
      </c>
      <c r="C27" s="23">
        <v>-645063</v>
      </c>
      <c r="D27" s="23">
        <v>-694192</v>
      </c>
      <c r="E27" s="24">
        <v>-739990</v>
      </c>
      <c r="F27" s="23">
        <v>-670961</v>
      </c>
      <c r="G27" s="23">
        <v>-651217</v>
      </c>
      <c r="H27" s="23">
        <v>-657318</v>
      </c>
      <c r="I27" s="24">
        <v>-691760</v>
      </c>
      <c r="J27" s="23">
        <v>-722228</v>
      </c>
      <c r="K27" s="23">
        <v>-719893</v>
      </c>
      <c r="L27" s="23">
        <v>-734093</v>
      </c>
      <c r="M27" s="24">
        <v>-760762</v>
      </c>
      <c r="N27" s="23">
        <v>-781681</v>
      </c>
      <c r="O27" s="23">
        <v>-843664</v>
      </c>
      <c r="P27" s="23">
        <v>-874301</v>
      </c>
      <c r="Q27" s="24">
        <v>-887073</v>
      </c>
      <c r="R27" s="23">
        <v>-925738</v>
      </c>
      <c r="S27" s="23">
        <v>-942063</v>
      </c>
      <c r="T27" s="23">
        <v>-893159</v>
      </c>
      <c r="U27" s="24">
        <v>-889579</v>
      </c>
      <c r="V27" s="23">
        <v>-718455</v>
      </c>
      <c r="W27" s="23">
        <v>-687701</v>
      </c>
      <c r="X27" s="23">
        <v>-651222</v>
      </c>
      <c r="Y27" s="24">
        <v>-684465</v>
      </c>
      <c r="Z27" s="23">
        <v>-782653</v>
      </c>
    </row>
    <row r="28" spans="1:26" ht="13.5">
      <c r="A28" s="6" t="s">
        <v>156</v>
      </c>
      <c r="B28" s="23">
        <v>-26</v>
      </c>
      <c r="C28" s="23">
        <v>-28</v>
      </c>
      <c r="D28" s="23">
        <v>-16</v>
      </c>
      <c r="E28" s="24">
        <v>-40</v>
      </c>
      <c r="F28" s="23">
        <v>-44</v>
      </c>
      <c r="G28" s="23">
        <v>-43</v>
      </c>
      <c r="H28" s="23">
        <v>-12</v>
      </c>
      <c r="I28" s="24">
        <v>-10</v>
      </c>
      <c r="J28" s="23">
        <v>-15</v>
      </c>
      <c r="K28" s="23">
        <v>-11</v>
      </c>
      <c r="L28" s="23">
        <v>-27</v>
      </c>
      <c r="M28" s="24">
        <v>-25</v>
      </c>
      <c r="N28" s="23">
        <v>-21</v>
      </c>
      <c r="O28" s="23">
        <v>-17</v>
      </c>
      <c r="P28" s="23">
        <v>-29</v>
      </c>
      <c r="Q28" s="24">
        <v>-29</v>
      </c>
      <c r="R28" s="23">
        <v>-18</v>
      </c>
      <c r="S28" s="23">
        <v>-4576</v>
      </c>
      <c r="T28" s="23">
        <v>-2</v>
      </c>
      <c r="U28" s="24">
        <v>-3</v>
      </c>
      <c r="V28" s="23"/>
      <c r="W28" s="23">
        <v>-23</v>
      </c>
      <c r="X28" s="23"/>
      <c r="Y28" s="24">
        <v>-30</v>
      </c>
      <c r="Z28" s="23">
        <v>-142</v>
      </c>
    </row>
    <row r="29" spans="1:26" ht="14.25" thickBot="1">
      <c r="A29" s="4" t="s">
        <v>158</v>
      </c>
      <c r="B29" s="25">
        <v>188307952</v>
      </c>
      <c r="C29" s="25">
        <v>182149236</v>
      </c>
      <c r="D29" s="25">
        <v>174692831</v>
      </c>
      <c r="E29" s="26">
        <v>177411062</v>
      </c>
      <c r="F29" s="25">
        <v>171483170</v>
      </c>
      <c r="G29" s="25">
        <v>165599660</v>
      </c>
      <c r="H29" s="25">
        <v>165058363</v>
      </c>
      <c r="I29" s="26">
        <v>165360501</v>
      </c>
      <c r="J29" s="25">
        <v>161386458</v>
      </c>
      <c r="K29" s="25">
        <v>161286878</v>
      </c>
      <c r="L29" s="25">
        <v>156507321</v>
      </c>
      <c r="M29" s="26">
        <v>160812006</v>
      </c>
      <c r="N29" s="25">
        <v>154051514</v>
      </c>
      <c r="O29" s="25">
        <v>157754464</v>
      </c>
      <c r="P29" s="25">
        <v>154410282</v>
      </c>
      <c r="Q29" s="26">
        <v>156253572</v>
      </c>
      <c r="R29" s="25">
        <v>154349278</v>
      </c>
      <c r="S29" s="25">
        <v>155857870</v>
      </c>
      <c r="T29" s="25">
        <v>153246611</v>
      </c>
      <c r="U29" s="26">
        <v>152723070</v>
      </c>
      <c r="V29" s="25">
        <v>157199763</v>
      </c>
      <c r="W29" s="25">
        <v>153222014</v>
      </c>
      <c r="X29" s="25">
        <v>154752717</v>
      </c>
      <c r="Y29" s="26">
        <v>154412105</v>
      </c>
      <c r="Z29" s="25">
        <v>151711905</v>
      </c>
    </row>
    <row r="30" spans="1:26" ht="14.25" thickTop="1">
      <c r="A30" s="6" t="s">
        <v>250</v>
      </c>
      <c r="B30" s="23">
        <v>86772550</v>
      </c>
      <c r="C30" s="23">
        <v>86720758</v>
      </c>
      <c r="D30" s="23">
        <v>85473907</v>
      </c>
      <c r="E30" s="24">
        <v>84241955</v>
      </c>
      <c r="F30" s="23">
        <v>79213201</v>
      </c>
      <c r="G30" s="23">
        <v>79013741</v>
      </c>
      <c r="H30" s="23">
        <v>78215389</v>
      </c>
      <c r="I30" s="24">
        <v>78811909</v>
      </c>
      <c r="J30" s="23">
        <v>76738401</v>
      </c>
      <c r="K30" s="23">
        <v>77332871</v>
      </c>
      <c r="L30" s="23">
        <v>77678095</v>
      </c>
      <c r="M30" s="24">
        <v>79233922</v>
      </c>
      <c r="N30" s="23">
        <v>74875478</v>
      </c>
      <c r="O30" s="23">
        <v>75612075</v>
      </c>
      <c r="P30" s="23">
        <v>75980919</v>
      </c>
      <c r="Q30" s="24">
        <v>76339779</v>
      </c>
      <c r="R30" s="23">
        <v>74387844</v>
      </c>
      <c r="S30" s="23">
        <v>74877022</v>
      </c>
      <c r="T30" s="23">
        <v>76579540</v>
      </c>
      <c r="U30" s="24">
        <v>77179540</v>
      </c>
      <c r="V30" s="23">
        <v>72737235</v>
      </c>
      <c r="W30" s="23">
        <v>75480661</v>
      </c>
      <c r="X30" s="23">
        <v>77013408</v>
      </c>
      <c r="Y30" s="24">
        <v>76175319</v>
      </c>
      <c r="Z30" s="23">
        <v>74167419</v>
      </c>
    </row>
    <row r="31" spans="1:26" ht="13.5">
      <c r="A31" s="6" t="s">
        <v>251</v>
      </c>
      <c r="B31" s="23">
        <v>14532201</v>
      </c>
      <c r="C31" s="23">
        <v>14916975</v>
      </c>
      <c r="D31" s="23">
        <v>15934140</v>
      </c>
      <c r="E31" s="24">
        <v>15326781</v>
      </c>
      <c r="F31" s="23">
        <v>13500773</v>
      </c>
      <c r="G31" s="23">
        <v>12394561</v>
      </c>
      <c r="H31" s="23">
        <v>12877702</v>
      </c>
      <c r="I31" s="24">
        <v>11824746</v>
      </c>
      <c r="J31" s="23">
        <v>12580767</v>
      </c>
      <c r="K31" s="23">
        <v>11160993</v>
      </c>
      <c r="L31" s="23">
        <v>10105594</v>
      </c>
      <c r="M31" s="24">
        <v>9650236</v>
      </c>
      <c r="N31" s="23">
        <v>10935213</v>
      </c>
      <c r="O31" s="23">
        <v>10531592</v>
      </c>
      <c r="P31" s="23">
        <v>9987969</v>
      </c>
      <c r="Q31" s="24">
        <v>10287808</v>
      </c>
      <c r="R31" s="23">
        <v>9819845</v>
      </c>
      <c r="S31" s="23">
        <v>9073581</v>
      </c>
      <c r="T31" s="23">
        <v>9634504</v>
      </c>
      <c r="U31" s="24">
        <v>9359479</v>
      </c>
      <c r="V31" s="23">
        <v>9653734</v>
      </c>
      <c r="W31" s="23">
        <v>10350995</v>
      </c>
      <c r="X31" s="23">
        <v>10279556</v>
      </c>
      <c r="Y31" s="24">
        <v>10088721</v>
      </c>
      <c r="Z31" s="23">
        <v>8572632</v>
      </c>
    </row>
    <row r="32" spans="1:26" ht="13.5">
      <c r="A32" s="6" t="s">
        <v>252</v>
      </c>
      <c r="B32" s="23"/>
      <c r="C32" s="23"/>
      <c r="D32" s="23"/>
      <c r="E32" s="24"/>
      <c r="F32" s="23"/>
      <c r="G32" s="23"/>
      <c r="H32" s="23"/>
      <c r="I32" s="24"/>
      <c r="J32" s="23">
        <v>12314</v>
      </c>
      <c r="K32" s="23">
        <v>25932</v>
      </c>
      <c r="L32" s="23">
        <v>39175</v>
      </c>
      <c r="M32" s="24">
        <v>740932</v>
      </c>
      <c r="N32" s="23">
        <v>928750</v>
      </c>
      <c r="O32" s="23">
        <v>1127527</v>
      </c>
      <c r="P32" s="23">
        <v>1317165</v>
      </c>
      <c r="Q32" s="24">
        <v>1517797</v>
      </c>
      <c r="R32" s="23">
        <v>1719739</v>
      </c>
      <c r="S32" s="23">
        <v>1917442</v>
      </c>
      <c r="T32" s="23">
        <v>2108044</v>
      </c>
      <c r="U32" s="24">
        <v>2300459</v>
      </c>
      <c r="V32" s="23">
        <v>2517275</v>
      </c>
      <c r="W32" s="23">
        <v>2719624</v>
      </c>
      <c r="X32" s="23">
        <v>2946167</v>
      </c>
      <c r="Y32" s="24">
        <v>3159443</v>
      </c>
      <c r="Z32" s="23">
        <v>3919564</v>
      </c>
    </row>
    <row r="33" spans="1:26" ht="13.5">
      <c r="A33" s="6" t="s">
        <v>253</v>
      </c>
      <c r="B33" s="23">
        <v>6163036</v>
      </c>
      <c r="C33" s="23">
        <v>5608146</v>
      </c>
      <c r="D33" s="23">
        <v>4714092</v>
      </c>
      <c r="E33" s="24">
        <v>6126424</v>
      </c>
      <c r="F33" s="23">
        <v>6339126</v>
      </c>
      <c r="G33" s="23">
        <v>5660219</v>
      </c>
      <c r="H33" s="23">
        <v>5982084</v>
      </c>
      <c r="I33" s="24">
        <v>5668929</v>
      </c>
      <c r="J33" s="23">
        <v>5959092</v>
      </c>
      <c r="K33" s="23">
        <v>5426361</v>
      </c>
      <c r="L33" s="23">
        <v>5553139</v>
      </c>
      <c r="M33" s="24">
        <v>5095412</v>
      </c>
      <c r="N33" s="23">
        <v>5095721</v>
      </c>
      <c r="O33" s="23">
        <v>5493654</v>
      </c>
      <c r="P33" s="23">
        <v>5891706</v>
      </c>
      <c r="Q33" s="24">
        <v>5786370</v>
      </c>
      <c r="R33" s="23">
        <v>6084027</v>
      </c>
      <c r="S33" s="23">
        <v>6316744</v>
      </c>
      <c r="T33" s="23">
        <v>6762924</v>
      </c>
      <c r="U33" s="24">
        <v>6449829</v>
      </c>
      <c r="V33" s="23">
        <v>7150471</v>
      </c>
      <c r="W33" s="23">
        <v>7047585</v>
      </c>
      <c r="X33" s="23">
        <v>7509432</v>
      </c>
      <c r="Y33" s="24">
        <v>6693712</v>
      </c>
      <c r="Z33" s="23">
        <v>6473059</v>
      </c>
    </row>
    <row r="34" spans="1:26" ht="13.5">
      <c r="A34" s="6" t="s">
        <v>254</v>
      </c>
      <c r="B34" s="23">
        <v>20734805</v>
      </c>
      <c r="C34" s="23">
        <v>20494636</v>
      </c>
      <c r="D34" s="23">
        <v>18405340</v>
      </c>
      <c r="E34" s="24">
        <v>17451041</v>
      </c>
      <c r="F34" s="23">
        <v>17338095</v>
      </c>
      <c r="G34" s="23">
        <v>14079596</v>
      </c>
      <c r="H34" s="23">
        <v>13688994</v>
      </c>
      <c r="I34" s="24">
        <v>12455152</v>
      </c>
      <c r="J34" s="23">
        <v>12411956</v>
      </c>
      <c r="K34" s="23">
        <v>11505439</v>
      </c>
      <c r="L34" s="23">
        <v>12241948</v>
      </c>
      <c r="M34" s="24">
        <v>11656119</v>
      </c>
      <c r="N34" s="23">
        <v>11429875</v>
      </c>
      <c r="O34" s="23">
        <v>12443878</v>
      </c>
      <c r="P34" s="23">
        <v>12828921</v>
      </c>
      <c r="Q34" s="24">
        <v>12075802</v>
      </c>
      <c r="R34" s="23">
        <v>12026315</v>
      </c>
      <c r="S34" s="23">
        <v>14007069</v>
      </c>
      <c r="T34" s="23">
        <v>12988436</v>
      </c>
      <c r="U34" s="24">
        <v>9173846</v>
      </c>
      <c r="V34" s="23">
        <v>11941295</v>
      </c>
      <c r="W34" s="23">
        <v>13348752</v>
      </c>
      <c r="X34" s="23">
        <v>13144996</v>
      </c>
      <c r="Y34" s="24">
        <v>11511019</v>
      </c>
      <c r="Z34" s="23">
        <v>13700034</v>
      </c>
    </row>
    <row r="35" spans="1:26" ht="13.5">
      <c r="A35" s="6" t="s">
        <v>255</v>
      </c>
      <c r="B35" s="23">
        <v>11294489</v>
      </c>
      <c r="C35" s="23">
        <v>7306493</v>
      </c>
      <c r="D35" s="23">
        <v>6295387</v>
      </c>
      <c r="E35" s="24">
        <v>11325439</v>
      </c>
      <c r="F35" s="23">
        <v>9053275</v>
      </c>
      <c r="G35" s="23">
        <v>9191355</v>
      </c>
      <c r="H35" s="23">
        <v>7269266</v>
      </c>
      <c r="I35" s="24">
        <v>7710373</v>
      </c>
      <c r="J35" s="23">
        <v>7244965</v>
      </c>
      <c r="K35" s="23">
        <v>8698140</v>
      </c>
      <c r="L35" s="23">
        <v>5736762</v>
      </c>
      <c r="M35" s="24">
        <v>5488585</v>
      </c>
      <c r="N35" s="23">
        <v>6562737</v>
      </c>
      <c r="O35" s="23">
        <v>6319242</v>
      </c>
      <c r="P35" s="23">
        <v>7732479</v>
      </c>
      <c r="Q35" s="24">
        <v>6615512</v>
      </c>
      <c r="R35" s="23">
        <v>5042059</v>
      </c>
      <c r="S35" s="23">
        <v>5773990</v>
      </c>
      <c r="T35" s="23">
        <v>4654242</v>
      </c>
      <c r="U35" s="24">
        <v>4110941</v>
      </c>
      <c r="V35" s="23">
        <v>6605262</v>
      </c>
      <c r="W35" s="23">
        <v>6435649</v>
      </c>
      <c r="X35" s="23">
        <v>6724038</v>
      </c>
      <c r="Y35" s="24">
        <v>6927740</v>
      </c>
      <c r="Z35" s="23">
        <v>6754515</v>
      </c>
    </row>
    <row r="36" spans="1:26" ht="13.5">
      <c r="A36" s="6" t="s">
        <v>256</v>
      </c>
      <c r="B36" s="23">
        <v>867599</v>
      </c>
      <c r="C36" s="23">
        <v>619956</v>
      </c>
      <c r="D36" s="23">
        <v>781202</v>
      </c>
      <c r="E36" s="24">
        <v>472718</v>
      </c>
      <c r="F36" s="23">
        <v>726677</v>
      </c>
      <c r="G36" s="23">
        <v>426514</v>
      </c>
      <c r="H36" s="23">
        <v>354577</v>
      </c>
      <c r="I36" s="24">
        <v>362694</v>
      </c>
      <c r="J36" s="23">
        <v>353363</v>
      </c>
      <c r="K36" s="23">
        <v>348164</v>
      </c>
      <c r="L36" s="23">
        <v>243376</v>
      </c>
      <c r="M36" s="24">
        <v>226167</v>
      </c>
      <c r="N36" s="23">
        <v>85388</v>
      </c>
      <c r="O36" s="23"/>
      <c r="P36" s="23"/>
      <c r="Q36" s="24"/>
      <c r="R36" s="23"/>
      <c r="S36" s="23"/>
      <c r="T36" s="23"/>
      <c r="U36" s="24"/>
      <c r="V36" s="23"/>
      <c r="W36" s="23"/>
      <c r="X36" s="23">
        <v>30000</v>
      </c>
      <c r="Y36" s="24">
        <v>30000</v>
      </c>
      <c r="Z36" s="23"/>
    </row>
    <row r="37" spans="1:26" ht="13.5">
      <c r="A37" s="6" t="s">
        <v>257</v>
      </c>
      <c r="B37" s="23">
        <v>7932432</v>
      </c>
      <c r="C37" s="23">
        <v>7169893</v>
      </c>
      <c r="D37" s="23">
        <v>7045561</v>
      </c>
      <c r="E37" s="24">
        <v>7686442</v>
      </c>
      <c r="F37" s="23">
        <v>7794361</v>
      </c>
      <c r="G37" s="23">
        <v>7992452</v>
      </c>
      <c r="H37" s="23">
        <v>7840371</v>
      </c>
      <c r="I37" s="24">
        <v>8215668</v>
      </c>
      <c r="J37" s="23">
        <v>8106421</v>
      </c>
      <c r="K37" s="23">
        <v>9155347</v>
      </c>
      <c r="L37" s="23">
        <v>8355397</v>
      </c>
      <c r="M37" s="24">
        <v>7652811</v>
      </c>
      <c r="N37" s="23">
        <v>8573080</v>
      </c>
      <c r="O37" s="23">
        <v>8631124</v>
      </c>
      <c r="P37" s="23">
        <v>8241988</v>
      </c>
      <c r="Q37" s="24">
        <v>7579695</v>
      </c>
      <c r="R37" s="23">
        <v>8279633</v>
      </c>
      <c r="S37" s="23">
        <v>8845953</v>
      </c>
      <c r="T37" s="23">
        <v>7535302</v>
      </c>
      <c r="U37" s="24">
        <v>7995359</v>
      </c>
      <c r="V37" s="23">
        <v>8636817</v>
      </c>
      <c r="W37" s="23">
        <v>7427337</v>
      </c>
      <c r="X37" s="23">
        <v>7310449</v>
      </c>
      <c r="Y37" s="24">
        <v>8313072</v>
      </c>
      <c r="Z37" s="23">
        <v>7978672</v>
      </c>
    </row>
    <row r="38" spans="1:26" ht="13.5">
      <c r="A38" s="6" t="s">
        <v>258</v>
      </c>
      <c r="B38" s="23">
        <v>10792633</v>
      </c>
      <c r="C38" s="23">
        <v>9360535</v>
      </c>
      <c r="D38" s="23">
        <v>8734698</v>
      </c>
      <c r="E38" s="24">
        <v>7699440</v>
      </c>
      <c r="F38" s="23">
        <v>11134541</v>
      </c>
      <c r="G38" s="23">
        <v>11803697</v>
      </c>
      <c r="H38" s="23">
        <v>14874978</v>
      </c>
      <c r="I38" s="24">
        <v>14763870</v>
      </c>
      <c r="J38" s="23">
        <v>12791065</v>
      </c>
      <c r="K38" s="23">
        <v>12299213</v>
      </c>
      <c r="L38" s="23">
        <v>10681654</v>
      </c>
      <c r="M38" s="24">
        <v>15969385</v>
      </c>
      <c r="N38" s="23">
        <v>9373604</v>
      </c>
      <c r="O38" s="23">
        <v>9941009</v>
      </c>
      <c r="P38" s="23">
        <v>6007904</v>
      </c>
      <c r="Q38" s="24">
        <v>9663867</v>
      </c>
      <c r="R38" s="23">
        <v>10436508</v>
      </c>
      <c r="S38" s="23">
        <v>9366974</v>
      </c>
      <c r="T38" s="23">
        <v>7834733</v>
      </c>
      <c r="U38" s="24">
        <v>8941972</v>
      </c>
      <c r="V38" s="23">
        <v>9534162</v>
      </c>
      <c r="W38" s="23">
        <v>5310414</v>
      </c>
      <c r="X38" s="23">
        <v>4759245</v>
      </c>
      <c r="Y38" s="24">
        <v>4818895</v>
      </c>
      <c r="Z38" s="23">
        <v>5298957</v>
      </c>
    </row>
    <row r="39" spans="1:26" ht="13.5">
      <c r="A39" s="6" t="s">
        <v>244</v>
      </c>
      <c r="B39" s="23">
        <v>413680</v>
      </c>
      <c r="C39" s="23">
        <v>233507</v>
      </c>
      <c r="D39" s="23">
        <v>207584</v>
      </c>
      <c r="E39" s="24">
        <v>182473</v>
      </c>
      <c r="F39" s="23">
        <v>289365</v>
      </c>
      <c r="G39" s="23">
        <v>167989</v>
      </c>
      <c r="H39" s="23">
        <v>197125</v>
      </c>
      <c r="I39" s="24">
        <v>233184</v>
      </c>
      <c r="J39" s="23">
        <v>202888</v>
      </c>
      <c r="K39" s="23">
        <v>170441</v>
      </c>
      <c r="L39" s="23">
        <v>207777</v>
      </c>
      <c r="M39" s="24">
        <v>167670</v>
      </c>
      <c r="N39" s="23">
        <v>287802</v>
      </c>
      <c r="O39" s="23">
        <v>205619</v>
      </c>
      <c r="P39" s="23">
        <v>178045</v>
      </c>
      <c r="Q39" s="24">
        <v>172990</v>
      </c>
      <c r="R39" s="23">
        <v>262820</v>
      </c>
      <c r="S39" s="23">
        <v>200046</v>
      </c>
      <c r="T39" s="23">
        <v>551829</v>
      </c>
      <c r="U39" s="24">
        <v>591132</v>
      </c>
      <c r="V39" s="23">
        <v>290475</v>
      </c>
      <c r="W39" s="23">
        <v>264737</v>
      </c>
      <c r="X39" s="23">
        <v>170934</v>
      </c>
      <c r="Y39" s="24">
        <v>222652</v>
      </c>
      <c r="Z39" s="23">
        <v>186481</v>
      </c>
    </row>
    <row r="40" spans="1:26" ht="13.5">
      <c r="A40" s="6" t="s">
        <v>160</v>
      </c>
      <c r="B40" s="23">
        <v>568338</v>
      </c>
      <c r="C40" s="23">
        <v>568197</v>
      </c>
      <c r="D40" s="23">
        <v>608165</v>
      </c>
      <c r="E40" s="24">
        <v>477400</v>
      </c>
      <c r="F40" s="23">
        <v>450998</v>
      </c>
      <c r="G40" s="23">
        <v>494598</v>
      </c>
      <c r="H40" s="23">
        <v>451898</v>
      </c>
      <c r="I40" s="24">
        <v>538198</v>
      </c>
      <c r="J40" s="23">
        <v>619497</v>
      </c>
      <c r="K40" s="23">
        <v>570796</v>
      </c>
      <c r="L40" s="23">
        <v>551997</v>
      </c>
      <c r="M40" s="24">
        <v>585497</v>
      </c>
      <c r="N40" s="23">
        <v>514297</v>
      </c>
      <c r="O40" s="23">
        <v>524597</v>
      </c>
      <c r="P40" s="23">
        <v>547697</v>
      </c>
      <c r="Q40" s="24">
        <v>492397</v>
      </c>
      <c r="R40" s="23">
        <v>487696</v>
      </c>
      <c r="S40" s="23">
        <v>494095</v>
      </c>
      <c r="T40" s="23">
        <v>406796</v>
      </c>
      <c r="U40" s="24">
        <v>428785</v>
      </c>
      <c r="V40" s="23">
        <v>575686</v>
      </c>
      <c r="W40" s="23">
        <v>694587</v>
      </c>
      <c r="X40" s="23">
        <v>695384</v>
      </c>
      <c r="Y40" s="24">
        <v>787784</v>
      </c>
      <c r="Z40" s="23">
        <v>1046363</v>
      </c>
    </row>
    <row r="41" spans="1:26" ht="13.5">
      <c r="A41" s="6" t="s">
        <v>164</v>
      </c>
      <c r="B41" s="23">
        <v>5139312</v>
      </c>
      <c r="C41" s="23">
        <v>5131982</v>
      </c>
      <c r="D41" s="23">
        <v>5150910</v>
      </c>
      <c r="E41" s="24">
        <v>5141746</v>
      </c>
      <c r="F41" s="23">
        <v>5064391</v>
      </c>
      <c r="G41" s="23">
        <v>4855663</v>
      </c>
      <c r="H41" s="23">
        <v>4770541</v>
      </c>
      <c r="I41" s="24">
        <v>4783180</v>
      </c>
      <c r="J41" s="23">
        <v>4806101</v>
      </c>
      <c r="K41" s="23">
        <v>4908393</v>
      </c>
      <c r="L41" s="23">
        <v>4987811</v>
      </c>
      <c r="M41" s="24">
        <v>5110947</v>
      </c>
      <c r="N41" s="23">
        <v>5063364</v>
      </c>
      <c r="O41" s="23">
        <v>5001381</v>
      </c>
      <c r="P41" s="23">
        <v>5010087</v>
      </c>
      <c r="Q41" s="24">
        <v>4970257</v>
      </c>
      <c r="R41" s="23">
        <v>4839744</v>
      </c>
      <c r="S41" s="23">
        <v>4721679</v>
      </c>
      <c r="T41" s="23">
        <v>4595762</v>
      </c>
      <c r="U41" s="24">
        <v>4597403</v>
      </c>
      <c r="V41" s="23">
        <v>4451475</v>
      </c>
      <c r="W41" s="23">
        <v>4385279</v>
      </c>
      <c r="X41" s="23">
        <v>4264204</v>
      </c>
      <c r="Y41" s="24">
        <v>4052189</v>
      </c>
      <c r="Z41" s="23">
        <v>3556844</v>
      </c>
    </row>
    <row r="42" spans="1:26" ht="13.5">
      <c r="A42" s="6" t="s">
        <v>259</v>
      </c>
      <c r="B42" s="23">
        <v>1312620</v>
      </c>
      <c r="C42" s="23">
        <v>1253759</v>
      </c>
      <c r="D42" s="23">
        <v>1223324</v>
      </c>
      <c r="E42" s="24">
        <v>1120696</v>
      </c>
      <c r="F42" s="23">
        <v>1090637</v>
      </c>
      <c r="G42" s="23">
        <v>1057519</v>
      </c>
      <c r="H42" s="23">
        <v>1079154</v>
      </c>
      <c r="I42" s="24">
        <v>1003129</v>
      </c>
      <c r="J42" s="23">
        <v>1034663</v>
      </c>
      <c r="K42" s="23">
        <v>997173</v>
      </c>
      <c r="L42" s="23">
        <v>1072769</v>
      </c>
      <c r="M42" s="24">
        <v>1045599</v>
      </c>
      <c r="N42" s="23">
        <v>1073432</v>
      </c>
      <c r="O42" s="23">
        <v>1032497</v>
      </c>
      <c r="P42" s="23">
        <v>1083092</v>
      </c>
      <c r="Q42" s="24">
        <v>1025431</v>
      </c>
      <c r="R42" s="23">
        <v>1041948</v>
      </c>
      <c r="S42" s="23">
        <v>1045344</v>
      </c>
      <c r="T42" s="23">
        <v>1007515</v>
      </c>
      <c r="U42" s="24">
        <v>986147</v>
      </c>
      <c r="V42" s="23">
        <v>1003441</v>
      </c>
      <c r="W42" s="23">
        <v>1012753</v>
      </c>
      <c r="X42" s="23">
        <v>1229685</v>
      </c>
      <c r="Y42" s="24">
        <v>1119946</v>
      </c>
      <c r="Z42" s="23">
        <v>1211478</v>
      </c>
    </row>
    <row r="43" spans="1:26" ht="13.5">
      <c r="A43" s="6" t="s">
        <v>245</v>
      </c>
      <c r="B43" s="23">
        <v>4426457</v>
      </c>
      <c r="C43" s="23">
        <v>3463391</v>
      </c>
      <c r="D43" s="23">
        <v>4043854</v>
      </c>
      <c r="E43" s="24">
        <v>4404754</v>
      </c>
      <c r="F43" s="23">
        <v>4590081</v>
      </c>
      <c r="G43" s="23">
        <v>3549842</v>
      </c>
      <c r="H43" s="23">
        <v>3668981</v>
      </c>
      <c r="I43" s="24">
        <v>4288356</v>
      </c>
      <c r="J43" s="23">
        <v>4308200</v>
      </c>
      <c r="K43" s="23">
        <v>4942866</v>
      </c>
      <c r="L43" s="23">
        <v>4547757</v>
      </c>
      <c r="M43" s="24">
        <v>4599579</v>
      </c>
      <c r="N43" s="23">
        <v>5427625</v>
      </c>
      <c r="O43" s="23">
        <v>6231233</v>
      </c>
      <c r="P43" s="23">
        <v>6142634</v>
      </c>
      <c r="Q43" s="24">
        <v>6614116</v>
      </c>
      <c r="R43" s="23">
        <v>6072330</v>
      </c>
      <c r="S43" s="23">
        <v>6475620</v>
      </c>
      <c r="T43" s="23">
        <v>6240727</v>
      </c>
      <c r="U43" s="24">
        <v>7578211</v>
      </c>
      <c r="V43" s="23"/>
      <c r="W43" s="23"/>
      <c r="X43" s="23"/>
      <c r="Y43" s="24"/>
      <c r="Z43" s="23"/>
    </row>
    <row r="44" spans="1:26" ht="13.5">
      <c r="A44" s="6" t="s">
        <v>260</v>
      </c>
      <c r="B44" s="23">
        <v>4273142</v>
      </c>
      <c r="C44" s="23">
        <v>6715045</v>
      </c>
      <c r="D44" s="23">
        <v>3905700</v>
      </c>
      <c r="E44" s="24">
        <v>3501064</v>
      </c>
      <c r="F44" s="23">
        <v>3616279</v>
      </c>
      <c r="G44" s="23">
        <v>4214724</v>
      </c>
      <c r="H44" s="23">
        <v>3221452</v>
      </c>
      <c r="I44" s="24">
        <v>3610067</v>
      </c>
      <c r="J44" s="23">
        <v>3820008</v>
      </c>
      <c r="K44" s="23">
        <v>3333057</v>
      </c>
      <c r="L44" s="23">
        <v>4095314</v>
      </c>
      <c r="M44" s="24">
        <v>3053136</v>
      </c>
      <c r="N44" s="23">
        <v>3280706</v>
      </c>
      <c r="O44" s="23">
        <v>4282603</v>
      </c>
      <c r="P44" s="23">
        <v>3800469</v>
      </c>
      <c r="Q44" s="24">
        <v>3376769</v>
      </c>
      <c r="R44" s="23">
        <v>4234586</v>
      </c>
      <c r="S44" s="23">
        <v>3188466</v>
      </c>
      <c r="T44" s="23">
        <v>3271972</v>
      </c>
      <c r="U44" s="24">
        <v>4620459</v>
      </c>
      <c r="V44" s="23">
        <v>12864310</v>
      </c>
      <c r="W44" s="23">
        <v>8796570</v>
      </c>
      <c r="X44" s="23">
        <v>8058335</v>
      </c>
      <c r="Y44" s="24">
        <v>9795054</v>
      </c>
      <c r="Z44" s="23">
        <v>7445823</v>
      </c>
    </row>
    <row r="45" spans="1:26" ht="13.5">
      <c r="A45" s="6" t="s">
        <v>162</v>
      </c>
      <c r="B45" s="23">
        <v>23170</v>
      </c>
      <c r="C45" s="23">
        <v>36325</v>
      </c>
      <c r="D45" s="23">
        <v>10169</v>
      </c>
      <c r="E45" s="24">
        <v>45754</v>
      </c>
      <c r="F45" s="23">
        <v>16181</v>
      </c>
      <c r="G45" s="23">
        <v>27181</v>
      </c>
      <c r="H45" s="23">
        <v>6077</v>
      </c>
      <c r="I45" s="24">
        <v>38577</v>
      </c>
      <c r="J45" s="23">
        <v>16112</v>
      </c>
      <c r="K45" s="23">
        <v>29722</v>
      </c>
      <c r="L45" s="23">
        <v>8939</v>
      </c>
      <c r="M45" s="24">
        <v>39336</v>
      </c>
      <c r="N45" s="23">
        <v>15337</v>
      </c>
      <c r="O45" s="23">
        <v>34143</v>
      </c>
      <c r="P45" s="23">
        <v>10383</v>
      </c>
      <c r="Q45" s="24">
        <v>48946</v>
      </c>
      <c r="R45" s="23">
        <v>25297</v>
      </c>
      <c r="S45" s="23">
        <v>39784</v>
      </c>
      <c r="T45" s="23">
        <v>13752</v>
      </c>
      <c r="U45" s="24">
        <v>47942</v>
      </c>
      <c r="V45" s="23">
        <v>19776</v>
      </c>
      <c r="W45" s="23">
        <v>31160</v>
      </c>
      <c r="X45" s="23">
        <v>8724</v>
      </c>
      <c r="Y45" s="24">
        <v>43375</v>
      </c>
      <c r="Z45" s="23">
        <v>32368</v>
      </c>
    </row>
    <row r="46" spans="1:26" ht="13.5">
      <c r="A46" s="6" t="s">
        <v>165</v>
      </c>
      <c r="B46" s="23">
        <v>41117</v>
      </c>
      <c r="C46" s="23">
        <v>40659</v>
      </c>
      <c r="D46" s="23">
        <v>39628</v>
      </c>
      <c r="E46" s="24">
        <v>38632</v>
      </c>
      <c r="F46" s="23">
        <v>38555</v>
      </c>
      <c r="G46" s="23">
        <v>36956</v>
      </c>
      <c r="H46" s="23">
        <v>36153</v>
      </c>
      <c r="I46" s="24">
        <v>36053</v>
      </c>
      <c r="J46" s="23">
        <v>35781</v>
      </c>
      <c r="K46" s="23">
        <v>36312</v>
      </c>
      <c r="L46" s="23">
        <v>35509</v>
      </c>
      <c r="M46" s="24">
        <v>35615</v>
      </c>
      <c r="N46" s="23">
        <v>36165</v>
      </c>
      <c r="O46" s="23">
        <v>35733</v>
      </c>
      <c r="P46" s="23">
        <v>34150</v>
      </c>
      <c r="Q46" s="24">
        <v>34263</v>
      </c>
      <c r="R46" s="23">
        <v>33716</v>
      </c>
      <c r="S46" s="23">
        <v>33333</v>
      </c>
      <c r="T46" s="23">
        <v>44175</v>
      </c>
      <c r="U46" s="24">
        <v>36329</v>
      </c>
      <c r="V46" s="23">
        <v>36718</v>
      </c>
      <c r="W46" s="23">
        <v>36493</v>
      </c>
      <c r="X46" s="23">
        <v>36470</v>
      </c>
      <c r="Y46" s="24">
        <v>36019</v>
      </c>
      <c r="Z46" s="23">
        <v>36154</v>
      </c>
    </row>
    <row r="47" spans="1:26" ht="13.5">
      <c r="A47" s="6" t="s">
        <v>48</v>
      </c>
      <c r="B47" s="23">
        <v>1452</v>
      </c>
      <c r="C47" s="23">
        <v>1323</v>
      </c>
      <c r="D47" s="23">
        <v>1219</v>
      </c>
      <c r="E47" s="24">
        <v>1612</v>
      </c>
      <c r="F47" s="23">
        <v>1955</v>
      </c>
      <c r="G47" s="23">
        <v>1850</v>
      </c>
      <c r="H47" s="23">
        <v>1692</v>
      </c>
      <c r="I47" s="24">
        <v>2256</v>
      </c>
      <c r="J47" s="23">
        <v>2157</v>
      </c>
      <c r="K47" s="23">
        <v>1993</v>
      </c>
      <c r="L47" s="23">
        <v>1887</v>
      </c>
      <c r="M47" s="24">
        <v>2239</v>
      </c>
      <c r="N47" s="23">
        <v>2114</v>
      </c>
      <c r="O47" s="23">
        <v>2049</v>
      </c>
      <c r="P47" s="23">
        <v>1833</v>
      </c>
      <c r="Q47" s="24">
        <v>2112</v>
      </c>
      <c r="R47" s="23">
        <v>1977</v>
      </c>
      <c r="S47" s="23">
        <v>1841</v>
      </c>
      <c r="T47" s="23">
        <v>1552</v>
      </c>
      <c r="U47" s="24">
        <v>1978</v>
      </c>
      <c r="V47" s="23">
        <v>2049</v>
      </c>
      <c r="W47" s="23">
        <v>1853</v>
      </c>
      <c r="X47" s="23">
        <v>1664</v>
      </c>
      <c r="Y47" s="24">
        <v>7057</v>
      </c>
      <c r="Z47" s="23">
        <v>5779</v>
      </c>
    </row>
    <row r="48" spans="1:26" ht="13.5">
      <c r="A48" s="6" t="s">
        <v>49</v>
      </c>
      <c r="B48" s="23">
        <v>172</v>
      </c>
      <c r="C48" s="23">
        <v>346</v>
      </c>
      <c r="D48" s="23">
        <v>195</v>
      </c>
      <c r="E48" s="24">
        <v>48</v>
      </c>
      <c r="F48" s="23">
        <v>47</v>
      </c>
      <c r="G48" s="23">
        <v>20</v>
      </c>
      <c r="H48" s="23">
        <v>12</v>
      </c>
      <c r="I48" s="24"/>
      <c r="J48" s="23">
        <v>320</v>
      </c>
      <c r="K48" s="23">
        <v>686</v>
      </c>
      <c r="L48" s="23">
        <v>223</v>
      </c>
      <c r="M48" s="24"/>
      <c r="N48" s="23">
        <v>1840</v>
      </c>
      <c r="O48" s="23">
        <v>2815</v>
      </c>
      <c r="P48" s="23">
        <v>12897</v>
      </c>
      <c r="Q48" s="24"/>
      <c r="R48" s="23">
        <v>25277</v>
      </c>
      <c r="S48" s="23">
        <v>27666</v>
      </c>
      <c r="T48" s="23">
        <v>32917</v>
      </c>
      <c r="U48" s="24"/>
      <c r="V48" s="23"/>
      <c r="W48" s="23">
        <v>54231</v>
      </c>
      <c r="X48" s="23"/>
      <c r="Y48" s="24"/>
      <c r="Z48" s="23"/>
    </row>
    <row r="49" spans="1:26" ht="13.5">
      <c r="A49" s="6" t="s">
        <v>50</v>
      </c>
      <c r="B49" s="23">
        <v>19745</v>
      </c>
      <c r="C49" s="23">
        <v>19111</v>
      </c>
      <c r="D49" s="23">
        <v>14222</v>
      </c>
      <c r="E49" s="24">
        <v>16859</v>
      </c>
      <c r="F49" s="23">
        <v>13760</v>
      </c>
      <c r="G49" s="23">
        <v>14526</v>
      </c>
      <c r="H49" s="23">
        <v>24879</v>
      </c>
      <c r="I49" s="24">
        <v>24559</v>
      </c>
      <c r="J49" s="23">
        <v>15110</v>
      </c>
      <c r="K49" s="23">
        <v>14813</v>
      </c>
      <c r="L49" s="23">
        <v>14960</v>
      </c>
      <c r="M49" s="24">
        <v>15081</v>
      </c>
      <c r="N49" s="23">
        <v>14259</v>
      </c>
      <c r="O49" s="23">
        <v>14120</v>
      </c>
      <c r="P49" s="23">
        <v>14368</v>
      </c>
      <c r="Q49" s="24">
        <v>14809</v>
      </c>
      <c r="R49" s="23">
        <v>15763</v>
      </c>
      <c r="S49" s="23">
        <v>15112</v>
      </c>
      <c r="T49" s="23">
        <v>16706</v>
      </c>
      <c r="U49" s="24">
        <v>20555</v>
      </c>
      <c r="V49" s="23"/>
      <c r="W49" s="23">
        <v>15839</v>
      </c>
      <c r="X49" s="23"/>
      <c r="Y49" s="24">
        <v>14095</v>
      </c>
      <c r="Z49" s="23"/>
    </row>
    <row r="50" spans="1:26" ht="13.5">
      <c r="A50" s="6" t="s">
        <v>51</v>
      </c>
      <c r="B50" s="23">
        <v>15237</v>
      </c>
      <c r="C50" s="23">
        <v>16654</v>
      </c>
      <c r="D50" s="23">
        <v>15106</v>
      </c>
      <c r="E50" s="24">
        <v>16464</v>
      </c>
      <c r="F50" s="23">
        <v>14940</v>
      </c>
      <c r="G50" s="23">
        <v>16013</v>
      </c>
      <c r="H50" s="23">
        <v>14052</v>
      </c>
      <c r="I50" s="24">
        <v>15769</v>
      </c>
      <c r="J50" s="23">
        <v>15118</v>
      </c>
      <c r="K50" s="23">
        <v>16089</v>
      </c>
      <c r="L50" s="23">
        <v>14425</v>
      </c>
      <c r="M50" s="24">
        <v>15229</v>
      </c>
      <c r="N50" s="23">
        <v>13940</v>
      </c>
      <c r="O50" s="23">
        <v>14912</v>
      </c>
      <c r="P50" s="23">
        <v>13675</v>
      </c>
      <c r="Q50" s="24">
        <v>14748</v>
      </c>
      <c r="R50" s="23">
        <v>13485</v>
      </c>
      <c r="S50" s="23">
        <v>14371</v>
      </c>
      <c r="T50" s="23">
        <v>11285</v>
      </c>
      <c r="U50" s="24">
        <v>13605</v>
      </c>
      <c r="V50" s="23"/>
      <c r="W50" s="23">
        <v>9699</v>
      </c>
      <c r="X50" s="23"/>
      <c r="Y50" s="24">
        <v>9614</v>
      </c>
      <c r="Z50" s="23"/>
    </row>
    <row r="51" spans="1:26" ht="13.5">
      <c r="A51" s="6" t="s">
        <v>52</v>
      </c>
      <c r="B51" s="23">
        <v>53994</v>
      </c>
      <c r="C51" s="23">
        <v>47588</v>
      </c>
      <c r="D51" s="23">
        <v>42173</v>
      </c>
      <c r="E51" s="24">
        <v>35417</v>
      </c>
      <c r="F51" s="23">
        <v>28291</v>
      </c>
      <c r="G51" s="23">
        <v>24515</v>
      </c>
      <c r="H51" s="23">
        <v>22482</v>
      </c>
      <c r="I51" s="24"/>
      <c r="J51" s="23">
        <v>17798</v>
      </c>
      <c r="K51" s="23">
        <v>15245</v>
      </c>
      <c r="L51" s="23">
        <v>13962</v>
      </c>
      <c r="M51" s="24"/>
      <c r="N51" s="23">
        <v>12317</v>
      </c>
      <c r="O51" s="23">
        <v>11615</v>
      </c>
      <c r="P51" s="23">
        <v>11290</v>
      </c>
      <c r="Q51" s="24"/>
      <c r="R51" s="23">
        <v>10221</v>
      </c>
      <c r="S51" s="23">
        <v>9760</v>
      </c>
      <c r="T51" s="23">
        <v>9526</v>
      </c>
      <c r="U51" s="24"/>
      <c r="V51" s="23"/>
      <c r="W51" s="23"/>
      <c r="X51" s="23"/>
      <c r="Y51" s="24"/>
      <c r="Z51" s="23"/>
    </row>
    <row r="52" spans="1:26" ht="13.5">
      <c r="A52" s="6" t="s">
        <v>53</v>
      </c>
      <c r="B52" s="23">
        <v>1361</v>
      </c>
      <c r="C52" s="23">
        <v>1049</v>
      </c>
      <c r="D52" s="23">
        <v>1049</v>
      </c>
      <c r="E52" s="24">
        <v>1203</v>
      </c>
      <c r="F52" s="23">
        <v>1195</v>
      </c>
      <c r="G52" s="23">
        <v>1194</v>
      </c>
      <c r="H52" s="23">
        <v>1196</v>
      </c>
      <c r="I52" s="24">
        <v>1221</v>
      </c>
      <c r="J52" s="23">
        <v>1214</v>
      </c>
      <c r="K52" s="23">
        <v>1212</v>
      </c>
      <c r="L52" s="23">
        <v>1212</v>
      </c>
      <c r="M52" s="24">
        <v>1382</v>
      </c>
      <c r="N52" s="23">
        <v>1378</v>
      </c>
      <c r="O52" s="23">
        <v>1376</v>
      </c>
      <c r="P52" s="23">
        <v>1378</v>
      </c>
      <c r="Q52" s="24">
        <v>2149</v>
      </c>
      <c r="R52" s="23">
        <v>2213</v>
      </c>
      <c r="S52" s="23">
        <v>2187</v>
      </c>
      <c r="T52" s="23">
        <v>2127</v>
      </c>
      <c r="U52" s="24">
        <v>1750</v>
      </c>
      <c r="V52" s="23">
        <v>1750</v>
      </c>
      <c r="W52" s="23">
        <v>1750</v>
      </c>
      <c r="X52" s="23">
        <v>1750</v>
      </c>
      <c r="Y52" s="24">
        <v>2680</v>
      </c>
      <c r="Z52" s="23">
        <v>2670</v>
      </c>
    </row>
    <row r="53" spans="1:26" ht="13.5">
      <c r="A53" s="6" t="s">
        <v>54</v>
      </c>
      <c r="B53" s="23">
        <v>40066</v>
      </c>
      <c r="C53" s="23">
        <v>29470</v>
      </c>
      <c r="D53" s="23">
        <v>27140</v>
      </c>
      <c r="E53" s="24">
        <v>54221</v>
      </c>
      <c r="F53" s="23">
        <v>16262</v>
      </c>
      <c r="G53" s="23">
        <v>17085</v>
      </c>
      <c r="H53" s="23">
        <v>16138</v>
      </c>
      <c r="I53" s="24">
        <v>19219</v>
      </c>
      <c r="J53" s="23">
        <v>13460</v>
      </c>
      <c r="K53" s="23">
        <v>12719</v>
      </c>
      <c r="L53" s="23">
        <v>15399</v>
      </c>
      <c r="M53" s="24">
        <v>17599</v>
      </c>
      <c r="N53" s="23">
        <v>14305</v>
      </c>
      <c r="O53" s="23">
        <v>12497</v>
      </c>
      <c r="P53" s="23">
        <v>12617</v>
      </c>
      <c r="Q53" s="24">
        <v>12226</v>
      </c>
      <c r="R53" s="23">
        <v>11361</v>
      </c>
      <c r="S53" s="23">
        <v>10585</v>
      </c>
      <c r="T53" s="23">
        <v>10019</v>
      </c>
      <c r="U53" s="24">
        <v>7486</v>
      </c>
      <c r="V53" s="23">
        <v>8530</v>
      </c>
      <c r="W53" s="23">
        <v>9136</v>
      </c>
      <c r="X53" s="23">
        <v>8907</v>
      </c>
      <c r="Y53" s="24">
        <v>11354</v>
      </c>
      <c r="Z53" s="23">
        <v>127249</v>
      </c>
    </row>
    <row r="54" spans="1:26" ht="13.5">
      <c r="A54" s="6" t="s">
        <v>55</v>
      </c>
      <c r="B54" s="23">
        <v>81449</v>
      </c>
      <c r="C54" s="23">
        <v>81455</v>
      </c>
      <c r="D54" s="23">
        <v>81583</v>
      </c>
      <c r="E54" s="24">
        <v>81977</v>
      </c>
      <c r="F54" s="23">
        <v>82586</v>
      </c>
      <c r="G54" s="23">
        <v>82586</v>
      </c>
      <c r="H54" s="23">
        <v>83242</v>
      </c>
      <c r="I54" s="24">
        <v>83243</v>
      </c>
      <c r="J54" s="23">
        <v>83639</v>
      </c>
      <c r="K54" s="23">
        <v>96625</v>
      </c>
      <c r="L54" s="23">
        <v>96886</v>
      </c>
      <c r="M54" s="24">
        <v>98415</v>
      </c>
      <c r="N54" s="23">
        <v>98495</v>
      </c>
      <c r="O54" s="23">
        <v>98583</v>
      </c>
      <c r="P54" s="23">
        <v>98649</v>
      </c>
      <c r="Q54" s="24">
        <v>98875</v>
      </c>
      <c r="R54" s="23">
        <v>103517</v>
      </c>
      <c r="S54" s="23">
        <v>103681</v>
      </c>
      <c r="T54" s="23">
        <v>104231</v>
      </c>
      <c r="U54" s="24">
        <v>104355</v>
      </c>
      <c r="V54" s="23">
        <v>104489</v>
      </c>
      <c r="W54" s="23">
        <v>104549</v>
      </c>
      <c r="X54" s="23">
        <v>104756</v>
      </c>
      <c r="Y54" s="24">
        <v>105096</v>
      </c>
      <c r="Z54" s="23">
        <v>105803</v>
      </c>
    </row>
    <row r="55" spans="1:26" ht="13.5">
      <c r="A55" s="6" t="s">
        <v>56</v>
      </c>
      <c r="B55" s="23">
        <v>4548115</v>
      </c>
      <c r="C55" s="23">
        <v>4211350</v>
      </c>
      <c r="D55" s="23">
        <v>4219948</v>
      </c>
      <c r="E55" s="24">
        <v>4224259</v>
      </c>
      <c r="F55" s="23">
        <v>4088209</v>
      </c>
      <c r="G55" s="23">
        <v>3723410</v>
      </c>
      <c r="H55" s="23">
        <v>3755861</v>
      </c>
      <c r="I55" s="24">
        <v>3980644</v>
      </c>
      <c r="J55" s="23">
        <v>3717733</v>
      </c>
      <c r="K55" s="23">
        <v>3667333</v>
      </c>
      <c r="L55" s="23">
        <v>3770520</v>
      </c>
      <c r="M55" s="24">
        <v>3673339</v>
      </c>
      <c r="N55" s="23">
        <v>3600112</v>
      </c>
      <c r="O55" s="23">
        <v>3459319</v>
      </c>
      <c r="P55" s="23">
        <v>3663019</v>
      </c>
      <c r="Q55" s="24">
        <v>3643706</v>
      </c>
      <c r="R55" s="23">
        <v>3766588</v>
      </c>
      <c r="S55" s="23">
        <v>3689546</v>
      </c>
      <c r="T55" s="23">
        <v>4039509</v>
      </c>
      <c r="U55" s="24">
        <v>3939818</v>
      </c>
      <c r="V55" s="23">
        <v>4110200</v>
      </c>
      <c r="W55" s="23">
        <v>4704366</v>
      </c>
      <c r="X55" s="23">
        <v>5046849</v>
      </c>
      <c r="Y55" s="24">
        <v>4733852</v>
      </c>
      <c r="Z55" s="23">
        <v>4807434</v>
      </c>
    </row>
    <row r="56" spans="1:26" ht="14.25" thickBot="1">
      <c r="A56" s="4" t="s">
        <v>168</v>
      </c>
      <c r="B56" s="25">
        <v>180049185</v>
      </c>
      <c r="C56" s="25">
        <v>174048615</v>
      </c>
      <c r="D56" s="25">
        <v>166976309</v>
      </c>
      <c r="E56" s="26">
        <v>169674832</v>
      </c>
      <c r="F56" s="25">
        <v>164503792</v>
      </c>
      <c r="G56" s="25">
        <v>158847814</v>
      </c>
      <c r="H56" s="25">
        <v>158454308</v>
      </c>
      <c r="I56" s="26">
        <v>158491206</v>
      </c>
      <c r="J56" s="25">
        <v>154908154</v>
      </c>
      <c r="K56" s="25">
        <v>154767949</v>
      </c>
      <c r="L56" s="25">
        <v>150072501</v>
      </c>
      <c r="M56" s="26">
        <v>154188007</v>
      </c>
      <c r="N56" s="25">
        <v>147317346</v>
      </c>
      <c r="O56" s="25">
        <v>151065208</v>
      </c>
      <c r="P56" s="25">
        <v>148625347</v>
      </c>
      <c r="Q56" s="26">
        <v>150416519</v>
      </c>
      <c r="R56" s="25">
        <v>148744519</v>
      </c>
      <c r="S56" s="25">
        <v>150251905</v>
      </c>
      <c r="T56" s="25">
        <v>148459477</v>
      </c>
      <c r="U56" s="26">
        <v>148536464</v>
      </c>
      <c r="V56" s="25">
        <v>152306077</v>
      </c>
      <c r="W56" s="25">
        <v>148253870</v>
      </c>
      <c r="X56" s="25">
        <v>149425097</v>
      </c>
      <c r="Y56" s="26">
        <v>148717945</v>
      </c>
      <c r="Z56" s="25">
        <v>145484934</v>
      </c>
    </row>
    <row r="57" spans="1:26" ht="14.25" thickTop="1">
      <c r="A57" s="6" t="s">
        <v>169</v>
      </c>
      <c r="B57" s="23">
        <v>2254972</v>
      </c>
      <c r="C57" s="23">
        <v>2254972</v>
      </c>
      <c r="D57" s="23">
        <v>2254972</v>
      </c>
      <c r="E57" s="24">
        <v>2254972</v>
      </c>
      <c r="F57" s="23">
        <v>2254972</v>
      </c>
      <c r="G57" s="23">
        <v>2254972</v>
      </c>
      <c r="H57" s="23">
        <v>2254972</v>
      </c>
      <c r="I57" s="24">
        <v>2254972</v>
      </c>
      <c r="J57" s="23">
        <v>2254972</v>
      </c>
      <c r="K57" s="23">
        <v>2254972</v>
      </c>
      <c r="L57" s="23">
        <v>2181646</v>
      </c>
      <c r="M57" s="24">
        <v>2181375</v>
      </c>
      <c r="N57" s="23">
        <v>2181375</v>
      </c>
      <c r="O57" s="23">
        <v>2181375</v>
      </c>
      <c r="P57" s="23">
        <v>1805565</v>
      </c>
      <c r="Q57" s="24">
        <v>1805565</v>
      </c>
      <c r="R57" s="23">
        <v>1805565</v>
      </c>
      <c r="S57" s="23">
        <v>1805565</v>
      </c>
      <c r="T57" s="23">
        <v>1540965</v>
      </c>
      <c r="U57" s="24">
        <v>1540965</v>
      </c>
      <c r="V57" s="23">
        <v>1540965</v>
      </c>
      <c r="W57" s="23">
        <v>1540965</v>
      </c>
      <c r="X57" s="23">
        <v>1540965</v>
      </c>
      <c r="Y57" s="24">
        <v>1540965</v>
      </c>
      <c r="Z57" s="23">
        <v>1540965</v>
      </c>
    </row>
    <row r="58" spans="1:26" ht="13.5">
      <c r="A58" s="6" t="s">
        <v>171</v>
      </c>
      <c r="B58" s="23">
        <v>1109508</v>
      </c>
      <c r="C58" s="23">
        <v>1109508</v>
      </c>
      <c r="D58" s="23">
        <v>1109508</v>
      </c>
      <c r="E58" s="24">
        <v>1109508</v>
      </c>
      <c r="F58" s="23">
        <v>1109508</v>
      </c>
      <c r="G58" s="23">
        <v>1109508</v>
      </c>
      <c r="H58" s="23">
        <v>1109508</v>
      </c>
      <c r="I58" s="24">
        <v>1109783</v>
      </c>
      <c r="J58" s="23">
        <v>1109780</v>
      </c>
      <c r="K58" s="23">
        <v>1109779</v>
      </c>
      <c r="L58" s="23">
        <v>937951</v>
      </c>
      <c r="M58" s="24">
        <v>937680</v>
      </c>
      <c r="N58" s="23">
        <v>937680</v>
      </c>
      <c r="O58" s="23">
        <v>937680</v>
      </c>
      <c r="P58" s="23">
        <v>552135</v>
      </c>
      <c r="Q58" s="24">
        <v>552135</v>
      </c>
      <c r="R58" s="23">
        <v>552135</v>
      </c>
      <c r="S58" s="23">
        <v>552135</v>
      </c>
      <c r="T58" s="23">
        <v>280405</v>
      </c>
      <c r="U58" s="24">
        <v>411318</v>
      </c>
      <c r="V58" s="23">
        <v>411227</v>
      </c>
      <c r="W58" s="23">
        <v>411227</v>
      </c>
      <c r="X58" s="23">
        <v>411093</v>
      </c>
      <c r="Y58" s="24">
        <v>411093</v>
      </c>
      <c r="Z58" s="23">
        <v>411093</v>
      </c>
    </row>
    <row r="59" spans="1:26" ht="13.5">
      <c r="A59" s="6" t="s">
        <v>175</v>
      </c>
      <c r="B59" s="23">
        <v>2189647</v>
      </c>
      <c r="C59" s="23">
        <v>2132117</v>
      </c>
      <c r="D59" s="23">
        <v>1987132</v>
      </c>
      <c r="E59" s="24">
        <v>1814782</v>
      </c>
      <c r="F59" s="23">
        <v>1644977</v>
      </c>
      <c r="G59" s="23">
        <v>1513862</v>
      </c>
      <c r="H59" s="23">
        <v>1512329</v>
      </c>
      <c r="I59" s="24">
        <v>1405066</v>
      </c>
      <c r="J59" s="23">
        <v>1190870</v>
      </c>
      <c r="K59" s="23">
        <v>1249339</v>
      </c>
      <c r="L59" s="23">
        <v>1090660</v>
      </c>
      <c r="M59" s="24">
        <v>1132351</v>
      </c>
      <c r="N59" s="23">
        <v>1141079</v>
      </c>
      <c r="O59" s="23">
        <v>1060637</v>
      </c>
      <c r="P59" s="23">
        <v>869073</v>
      </c>
      <c r="Q59" s="24">
        <v>854703</v>
      </c>
      <c r="R59" s="23">
        <v>734802</v>
      </c>
      <c r="S59" s="23">
        <v>696088</v>
      </c>
      <c r="T59" s="23">
        <v>603061</v>
      </c>
      <c r="U59" s="24">
        <v>608053</v>
      </c>
      <c r="V59" s="23">
        <v>1146139</v>
      </c>
      <c r="W59" s="23">
        <v>1291244</v>
      </c>
      <c r="X59" s="23">
        <v>1475682</v>
      </c>
      <c r="Y59" s="24">
        <v>1476129</v>
      </c>
      <c r="Z59" s="23">
        <v>1490943</v>
      </c>
    </row>
    <row r="60" spans="1:26" ht="13.5">
      <c r="A60" s="6" t="s">
        <v>176</v>
      </c>
      <c r="B60" s="23">
        <v>-3908</v>
      </c>
      <c r="C60" s="23">
        <v>-3846</v>
      </c>
      <c r="D60" s="23">
        <v>-3852</v>
      </c>
      <c r="E60" s="24">
        <v>-4661</v>
      </c>
      <c r="F60" s="23">
        <v>-4642</v>
      </c>
      <c r="G60" s="23">
        <v>-4716</v>
      </c>
      <c r="H60" s="23">
        <v>-4820</v>
      </c>
      <c r="I60" s="24">
        <v>-7074</v>
      </c>
      <c r="J60" s="23">
        <v>-7130</v>
      </c>
      <c r="K60" s="23">
        <v>-12712</v>
      </c>
      <c r="L60" s="23">
        <v>-2930</v>
      </c>
      <c r="M60" s="24">
        <v>-3196</v>
      </c>
      <c r="N60" s="23">
        <v>-3196</v>
      </c>
      <c r="O60" s="23">
        <v>-3195</v>
      </c>
      <c r="P60" s="23">
        <v>-3868</v>
      </c>
      <c r="Q60" s="24">
        <v>-5184</v>
      </c>
      <c r="R60" s="23">
        <v>-5183</v>
      </c>
      <c r="S60" s="23">
        <v>-5183</v>
      </c>
      <c r="T60" s="23">
        <v>-5312</v>
      </c>
      <c r="U60" s="24">
        <v>-6218</v>
      </c>
      <c r="V60" s="23">
        <v>-6222</v>
      </c>
      <c r="W60" s="23">
        <v>-6270</v>
      </c>
      <c r="X60" s="23">
        <v>-2540</v>
      </c>
      <c r="Y60" s="24">
        <v>-2507</v>
      </c>
      <c r="Z60" s="23">
        <v>-2426</v>
      </c>
    </row>
    <row r="61" spans="1:26" ht="13.5">
      <c r="A61" s="6" t="s">
        <v>177</v>
      </c>
      <c r="B61" s="23">
        <v>5550220</v>
      </c>
      <c r="C61" s="23">
        <v>5492751</v>
      </c>
      <c r="D61" s="23">
        <v>5347760</v>
      </c>
      <c r="E61" s="24">
        <v>5174601</v>
      </c>
      <c r="F61" s="23">
        <v>5004816</v>
      </c>
      <c r="G61" s="23">
        <v>4873626</v>
      </c>
      <c r="H61" s="23">
        <v>4871990</v>
      </c>
      <c r="I61" s="24">
        <v>4762749</v>
      </c>
      <c r="J61" s="23">
        <v>4548493</v>
      </c>
      <c r="K61" s="23">
        <v>4601378</v>
      </c>
      <c r="L61" s="23">
        <v>4207329</v>
      </c>
      <c r="M61" s="24">
        <v>4248209</v>
      </c>
      <c r="N61" s="23">
        <v>4256938</v>
      </c>
      <c r="O61" s="23">
        <v>4176496</v>
      </c>
      <c r="P61" s="23">
        <v>3222905</v>
      </c>
      <c r="Q61" s="24">
        <v>3207219</v>
      </c>
      <c r="R61" s="23">
        <v>3087319</v>
      </c>
      <c r="S61" s="23">
        <v>3048605</v>
      </c>
      <c r="T61" s="23">
        <v>2419120</v>
      </c>
      <c r="U61" s="24">
        <v>2554119</v>
      </c>
      <c r="V61" s="23">
        <v>3092109</v>
      </c>
      <c r="W61" s="23">
        <v>3237166</v>
      </c>
      <c r="X61" s="23">
        <v>3425200</v>
      </c>
      <c r="Y61" s="24">
        <v>3425680</v>
      </c>
      <c r="Z61" s="23">
        <v>3440575</v>
      </c>
    </row>
    <row r="62" spans="1:26" ht="13.5">
      <c r="A62" s="6" t="s">
        <v>178</v>
      </c>
      <c r="B62" s="23">
        <v>818567</v>
      </c>
      <c r="C62" s="23">
        <v>729899</v>
      </c>
      <c r="D62" s="23">
        <v>484978</v>
      </c>
      <c r="E62" s="24">
        <v>615883</v>
      </c>
      <c r="F62" s="23">
        <v>47037</v>
      </c>
      <c r="G62" s="23">
        <v>-33425</v>
      </c>
      <c r="H62" s="23">
        <v>-191698</v>
      </c>
      <c r="I62" s="24">
        <v>37857</v>
      </c>
      <c r="J62" s="23">
        <v>-158971</v>
      </c>
      <c r="K62" s="23">
        <v>-152381</v>
      </c>
      <c r="L62" s="23">
        <v>-112977</v>
      </c>
      <c r="M62" s="24">
        <v>-21648</v>
      </c>
      <c r="N62" s="23">
        <v>45303</v>
      </c>
      <c r="O62" s="23">
        <v>32505</v>
      </c>
      <c r="P62" s="23">
        <v>92484</v>
      </c>
      <c r="Q62" s="24">
        <v>176931</v>
      </c>
      <c r="R62" s="23">
        <v>41355</v>
      </c>
      <c r="S62" s="23">
        <v>116406</v>
      </c>
      <c r="T62" s="23">
        <v>7096</v>
      </c>
      <c r="U62" s="24">
        <v>-519574</v>
      </c>
      <c r="V62" s="23">
        <v>-300011</v>
      </c>
      <c r="W62" s="23">
        <v>48718</v>
      </c>
      <c r="X62" s="23">
        <v>497361</v>
      </c>
      <c r="Y62" s="24">
        <v>401375</v>
      </c>
      <c r="Z62" s="23">
        <v>1180567</v>
      </c>
    </row>
    <row r="63" spans="1:26" ht="13.5">
      <c r="A63" s="6" t="s">
        <v>57</v>
      </c>
      <c r="B63" s="23">
        <v>-15778</v>
      </c>
      <c r="C63" s="23">
        <v>-4990</v>
      </c>
      <c r="D63" s="23">
        <v>-7525</v>
      </c>
      <c r="E63" s="24">
        <v>84634</v>
      </c>
      <c r="F63" s="23">
        <v>87063</v>
      </c>
      <c r="G63" s="23">
        <v>94126</v>
      </c>
      <c r="H63" s="23">
        <v>85263</v>
      </c>
      <c r="I63" s="24">
        <v>67045</v>
      </c>
      <c r="J63" s="23">
        <v>84443</v>
      </c>
      <c r="K63" s="23">
        <v>87230</v>
      </c>
      <c r="L63" s="23">
        <v>73134</v>
      </c>
      <c r="M63" s="24">
        <v>68769</v>
      </c>
      <c r="N63" s="23">
        <v>90824</v>
      </c>
      <c r="O63" s="23">
        <v>142572</v>
      </c>
      <c r="P63" s="23">
        <v>113894</v>
      </c>
      <c r="Q63" s="24">
        <v>83093</v>
      </c>
      <c r="R63" s="23">
        <v>89920</v>
      </c>
      <c r="S63" s="23">
        <v>69733</v>
      </c>
      <c r="T63" s="23">
        <v>74289</v>
      </c>
      <c r="U63" s="24">
        <v>67525</v>
      </c>
      <c r="V63" s="23">
        <v>89651</v>
      </c>
      <c r="W63" s="23">
        <v>-39498</v>
      </c>
      <c r="X63" s="23">
        <v>-73126</v>
      </c>
      <c r="Y63" s="24">
        <v>5985</v>
      </c>
      <c r="Z63" s="23">
        <v>-91961</v>
      </c>
    </row>
    <row r="64" spans="1:26" ht="13.5">
      <c r="A64" s="6" t="s">
        <v>58</v>
      </c>
      <c r="B64" s="23">
        <v>141451</v>
      </c>
      <c r="C64" s="23">
        <v>141461</v>
      </c>
      <c r="D64" s="23">
        <v>141634</v>
      </c>
      <c r="E64" s="24">
        <v>142345</v>
      </c>
      <c r="F64" s="23">
        <v>143449</v>
      </c>
      <c r="G64" s="23">
        <v>143449</v>
      </c>
      <c r="H64" s="23">
        <v>144634</v>
      </c>
      <c r="I64" s="24">
        <v>144635</v>
      </c>
      <c r="J64" s="23">
        <v>145352</v>
      </c>
      <c r="K64" s="23">
        <v>135088</v>
      </c>
      <c r="L64" s="23">
        <v>135469</v>
      </c>
      <c r="M64" s="24">
        <v>137707</v>
      </c>
      <c r="N64" s="23">
        <v>137823</v>
      </c>
      <c r="O64" s="23">
        <v>137952</v>
      </c>
      <c r="P64" s="23">
        <v>138048</v>
      </c>
      <c r="Q64" s="24">
        <v>138430</v>
      </c>
      <c r="R64" s="23">
        <v>145207</v>
      </c>
      <c r="S64" s="23">
        <v>145447</v>
      </c>
      <c r="T64" s="23">
        <v>146266</v>
      </c>
      <c r="U64" s="24">
        <v>146447</v>
      </c>
      <c r="V64" s="23">
        <v>146627</v>
      </c>
      <c r="W64" s="23">
        <v>146715</v>
      </c>
      <c r="X64" s="23">
        <v>147018</v>
      </c>
      <c r="Y64" s="24">
        <v>147467</v>
      </c>
      <c r="Z64" s="23">
        <v>148501</v>
      </c>
    </row>
    <row r="65" spans="1:26" ht="13.5">
      <c r="A65" s="6" t="s">
        <v>59</v>
      </c>
      <c r="B65" s="23">
        <v>-73951</v>
      </c>
      <c r="C65" s="23">
        <v>-72440</v>
      </c>
      <c r="D65" s="23">
        <v>-78948</v>
      </c>
      <c r="E65" s="24">
        <v>-90329</v>
      </c>
      <c r="F65" s="23">
        <v>-103594</v>
      </c>
      <c r="G65" s="23">
        <v>-103933</v>
      </c>
      <c r="H65" s="23">
        <v>-98645</v>
      </c>
      <c r="I65" s="24">
        <v>-102850</v>
      </c>
      <c r="J65" s="23">
        <v>-107305</v>
      </c>
      <c r="K65" s="23">
        <v>-103281</v>
      </c>
      <c r="L65" s="23">
        <v>-101981</v>
      </c>
      <c r="M65" s="24">
        <v>-103921</v>
      </c>
      <c r="N65" s="23">
        <v>-103108</v>
      </c>
      <c r="O65" s="23">
        <v>-100371</v>
      </c>
      <c r="P65" s="23">
        <v>-96205</v>
      </c>
      <c r="Q65" s="24">
        <v>-92623</v>
      </c>
      <c r="R65" s="23">
        <v>-92101</v>
      </c>
      <c r="S65" s="23">
        <v>-93230</v>
      </c>
      <c r="T65" s="23">
        <v>-90916</v>
      </c>
      <c r="U65" s="24">
        <v>-114765</v>
      </c>
      <c r="V65" s="23">
        <v>-116682</v>
      </c>
      <c r="W65" s="23">
        <v>-83501</v>
      </c>
      <c r="X65" s="23">
        <v>-70054</v>
      </c>
      <c r="Y65" s="24">
        <v>-78394</v>
      </c>
      <c r="Z65" s="23">
        <v>-36728</v>
      </c>
    </row>
    <row r="66" spans="1:26" ht="13.5">
      <c r="A66" s="6" t="s">
        <v>179</v>
      </c>
      <c r="B66" s="23">
        <v>870289</v>
      </c>
      <c r="C66" s="23">
        <v>793929</v>
      </c>
      <c r="D66" s="23">
        <v>540139</v>
      </c>
      <c r="E66" s="24">
        <v>752533</v>
      </c>
      <c r="F66" s="23">
        <v>173955</v>
      </c>
      <c r="G66" s="23">
        <v>100216</v>
      </c>
      <c r="H66" s="23">
        <v>-60445</v>
      </c>
      <c r="I66" s="24">
        <v>146687</v>
      </c>
      <c r="J66" s="23">
        <v>-36481</v>
      </c>
      <c r="K66" s="23">
        <v>-33343</v>
      </c>
      <c r="L66" s="23">
        <v>-6355</v>
      </c>
      <c r="M66" s="24">
        <v>80906</v>
      </c>
      <c r="N66" s="23">
        <v>170843</v>
      </c>
      <c r="O66" s="23">
        <v>212659</v>
      </c>
      <c r="P66" s="23">
        <v>248222</v>
      </c>
      <c r="Q66" s="24">
        <v>305831</v>
      </c>
      <c r="R66" s="23">
        <v>184381</v>
      </c>
      <c r="S66" s="23">
        <v>238357</v>
      </c>
      <c r="T66" s="23">
        <v>136735</v>
      </c>
      <c r="U66" s="24">
        <v>-420367</v>
      </c>
      <c r="V66" s="23">
        <v>-180414</v>
      </c>
      <c r="W66" s="23">
        <v>72433</v>
      </c>
      <c r="X66" s="23">
        <v>501197</v>
      </c>
      <c r="Y66" s="24">
        <v>476434</v>
      </c>
      <c r="Z66" s="23">
        <v>1200379</v>
      </c>
    </row>
    <row r="67" spans="1:26" ht="13.5">
      <c r="A67" s="6" t="s">
        <v>180</v>
      </c>
      <c r="B67" s="23">
        <v>1652</v>
      </c>
      <c r="C67" s="23">
        <v>1733</v>
      </c>
      <c r="D67" s="23">
        <v>1809</v>
      </c>
      <c r="E67" s="24">
        <v>2687</v>
      </c>
      <c r="F67" s="23">
        <v>2729</v>
      </c>
      <c r="G67" s="23">
        <v>2749</v>
      </c>
      <c r="H67" s="23">
        <v>1492</v>
      </c>
      <c r="I67" s="24">
        <v>2158</v>
      </c>
      <c r="J67" s="23">
        <v>2162</v>
      </c>
      <c r="K67" s="23">
        <v>1019</v>
      </c>
      <c r="L67" s="23">
        <v>1812</v>
      </c>
      <c r="M67" s="24">
        <v>2754</v>
      </c>
      <c r="N67" s="23">
        <v>2776</v>
      </c>
      <c r="O67" s="23">
        <v>2778</v>
      </c>
      <c r="P67" s="23">
        <v>1684</v>
      </c>
      <c r="Q67" s="24">
        <v>2301</v>
      </c>
      <c r="R67" s="23">
        <v>2307</v>
      </c>
      <c r="S67" s="23">
        <v>2307</v>
      </c>
      <c r="T67" s="23">
        <v>821</v>
      </c>
      <c r="U67" s="24">
        <v>1187</v>
      </c>
      <c r="V67" s="23"/>
      <c r="W67" s="23"/>
      <c r="X67" s="23"/>
      <c r="Y67" s="24"/>
      <c r="Z67" s="23"/>
    </row>
    <row r="68" spans="1:26" ht="13.5">
      <c r="A68" s="6" t="s">
        <v>60</v>
      </c>
      <c r="B68" s="23">
        <v>1836605</v>
      </c>
      <c r="C68" s="23">
        <v>1812207</v>
      </c>
      <c r="D68" s="23">
        <v>1826811</v>
      </c>
      <c r="E68" s="24">
        <v>1806407</v>
      </c>
      <c r="F68" s="23">
        <v>1797876</v>
      </c>
      <c r="G68" s="23">
        <v>1775252</v>
      </c>
      <c r="H68" s="23">
        <v>1791017</v>
      </c>
      <c r="I68" s="24">
        <v>1957699</v>
      </c>
      <c r="J68" s="23">
        <v>1964129</v>
      </c>
      <c r="K68" s="23">
        <v>1949875</v>
      </c>
      <c r="L68" s="23">
        <v>2232033</v>
      </c>
      <c r="M68" s="24">
        <v>2292128</v>
      </c>
      <c r="N68" s="23">
        <v>2303610</v>
      </c>
      <c r="O68" s="23">
        <v>2297321</v>
      </c>
      <c r="P68" s="23">
        <v>2312123</v>
      </c>
      <c r="Q68" s="24">
        <v>2321700</v>
      </c>
      <c r="R68" s="23">
        <v>2330750</v>
      </c>
      <c r="S68" s="23">
        <v>2316695</v>
      </c>
      <c r="T68" s="23">
        <v>2230456</v>
      </c>
      <c r="U68" s="24">
        <v>2051667</v>
      </c>
      <c r="V68" s="23">
        <v>1981991</v>
      </c>
      <c r="W68" s="23">
        <v>1658543</v>
      </c>
      <c r="X68" s="23">
        <v>1401220</v>
      </c>
      <c r="Y68" s="24">
        <v>1792045</v>
      </c>
      <c r="Z68" s="23">
        <v>1586015</v>
      </c>
    </row>
    <row r="69" spans="1:26" ht="13.5">
      <c r="A69" s="6" t="s">
        <v>181</v>
      </c>
      <c r="B69" s="23">
        <v>8258767</v>
      </c>
      <c r="C69" s="23">
        <v>8100621</v>
      </c>
      <c r="D69" s="23">
        <v>7716522</v>
      </c>
      <c r="E69" s="24">
        <v>7736230</v>
      </c>
      <c r="F69" s="23">
        <v>6979378</v>
      </c>
      <c r="G69" s="23">
        <v>6751845</v>
      </c>
      <c r="H69" s="23">
        <v>6604055</v>
      </c>
      <c r="I69" s="24">
        <v>6869295</v>
      </c>
      <c r="J69" s="23">
        <v>6478303</v>
      </c>
      <c r="K69" s="23">
        <v>6518929</v>
      </c>
      <c r="L69" s="23">
        <v>6434820</v>
      </c>
      <c r="M69" s="24">
        <v>6623999</v>
      </c>
      <c r="N69" s="23">
        <v>6734168</v>
      </c>
      <c r="O69" s="23">
        <v>6689256</v>
      </c>
      <c r="P69" s="23">
        <v>5784935</v>
      </c>
      <c r="Q69" s="24">
        <v>5837053</v>
      </c>
      <c r="R69" s="23">
        <v>5604758</v>
      </c>
      <c r="S69" s="23">
        <v>5605965</v>
      </c>
      <c r="T69" s="23">
        <v>4787134</v>
      </c>
      <c r="U69" s="24">
        <v>4186606</v>
      </c>
      <c r="V69" s="23">
        <v>4893685</v>
      </c>
      <c r="W69" s="23">
        <v>4968143</v>
      </c>
      <c r="X69" s="23">
        <v>5327619</v>
      </c>
      <c r="Y69" s="24">
        <v>5694159</v>
      </c>
      <c r="Z69" s="23">
        <v>6226971</v>
      </c>
    </row>
    <row r="70" spans="1:26" ht="14.25" thickBot="1">
      <c r="A70" s="7" t="s">
        <v>182</v>
      </c>
      <c r="B70" s="23">
        <v>188307952</v>
      </c>
      <c r="C70" s="23">
        <v>182149236</v>
      </c>
      <c r="D70" s="23">
        <v>174692831</v>
      </c>
      <c r="E70" s="24">
        <v>177411062</v>
      </c>
      <c r="F70" s="23">
        <v>171483170</v>
      </c>
      <c r="G70" s="23">
        <v>165599660</v>
      </c>
      <c r="H70" s="23">
        <v>165058363</v>
      </c>
      <c r="I70" s="24">
        <v>165360501</v>
      </c>
      <c r="J70" s="23">
        <v>161386458</v>
      </c>
      <c r="K70" s="23">
        <v>161286878</v>
      </c>
      <c r="L70" s="23">
        <v>156507321</v>
      </c>
      <c r="M70" s="24">
        <v>160812006</v>
      </c>
      <c r="N70" s="23">
        <v>154051514</v>
      </c>
      <c r="O70" s="23">
        <v>157754464</v>
      </c>
      <c r="P70" s="23">
        <v>154410282</v>
      </c>
      <c r="Q70" s="24">
        <v>156253572</v>
      </c>
      <c r="R70" s="23">
        <v>154349278</v>
      </c>
      <c r="S70" s="23">
        <v>155857870</v>
      </c>
      <c r="T70" s="23">
        <v>153246611</v>
      </c>
      <c r="U70" s="24">
        <v>152723070</v>
      </c>
      <c r="V70" s="23">
        <v>157199763</v>
      </c>
      <c r="W70" s="23">
        <v>153222014</v>
      </c>
      <c r="X70" s="23">
        <v>154752717</v>
      </c>
      <c r="Y70" s="24">
        <v>154412105</v>
      </c>
      <c r="Z70" s="23">
        <v>151711905</v>
      </c>
    </row>
    <row r="71" spans="1:26" ht="14.25" thickTop="1">
      <c r="A71" s="8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3" ht="13.5">
      <c r="A73" s="20" t="s">
        <v>187</v>
      </c>
    </row>
    <row r="74" ht="13.5">
      <c r="A74" s="20" t="s">
        <v>188</v>
      </c>
    </row>
  </sheetData>
  <mergeCells count="1">
    <mergeCell ref="B6:Z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N2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4" width="17.625" style="0" customWidth="1"/>
  </cols>
  <sheetData>
    <row r="1" ht="14.25" thickBot="1"/>
    <row r="2" spans="1:14" ht="14.25" thickTop="1">
      <c r="A2" s="10" t="s">
        <v>183</v>
      </c>
      <c r="B2" s="14">
        <v>8411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4.25" thickBot="1">
      <c r="A3" s="11" t="s">
        <v>184</v>
      </c>
      <c r="B3" s="1" t="s">
        <v>185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Top="1">
      <c r="A4" s="10" t="s">
        <v>113</v>
      </c>
      <c r="B4" s="15" t="str">
        <f>HYPERLINK("http://www.kabupro.jp/mark/20131128/S1000MEA.htm","四半期報告書")</f>
        <v>四半期報告書</v>
      </c>
      <c r="C4" s="15" t="str">
        <f>HYPERLINK("http://www.kabupro.jp/mark/20130626/S000DSUA.htm","有価証券報告書")</f>
        <v>有価証券報告書</v>
      </c>
      <c r="D4" s="15" t="str">
        <f>HYPERLINK("http://www.kabupro.jp/mark/20131128/S1000MEA.htm","四半期報告書")</f>
        <v>四半期報告書</v>
      </c>
      <c r="E4" s="15" t="str">
        <f>HYPERLINK("http://www.kabupro.jp/mark/20130626/S000DSUA.htm","有価証券報告書")</f>
        <v>有価証券報告書</v>
      </c>
      <c r="F4" s="15" t="str">
        <f>HYPERLINK("http://www.kabupro.jp/mark/20121128/S000CE4G.htm","四半期報告書")</f>
        <v>四半期報告書</v>
      </c>
      <c r="G4" s="15" t="str">
        <f>HYPERLINK("http://www.kabupro.jp/mark/20120627/S000B8KZ.htm","有価証券報告書")</f>
        <v>有価証券報告書</v>
      </c>
      <c r="H4" s="15" t="str">
        <f>HYPERLINK("http://www.kabupro.jp/mark/20111124/S0009TK1.htm","四半期報告書")</f>
        <v>四半期報告書</v>
      </c>
      <c r="I4" s="15" t="str">
        <f>HYPERLINK("http://www.kabupro.jp/mark/20110622/S0008K09.htm","有価証券報告書")</f>
        <v>有価証券報告書</v>
      </c>
      <c r="J4" s="15" t="str">
        <f>HYPERLINK("http://www.kabupro.jp/mark/20101126/S0007AKV.htm","四半期報告書")</f>
        <v>四半期報告書</v>
      </c>
      <c r="K4" s="15" t="str">
        <f>HYPERLINK("http://www.kabupro.jp/mark/20100623/S00060BN.htm","有価証券報告書")</f>
        <v>有価証券報告書</v>
      </c>
      <c r="L4" s="15" t="str">
        <f>HYPERLINK("http://www.kabupro.jp/mark/20091127/S0004PRO.htm","四半期報告書")</f>
        <v>四半期報告書</v>
      </c>
      <c r="M4" s="15" t="str">
        <f>HYPERLINK("http://www.kabupro.jp/mark/20090629/S0003KMG.htm","有価証券報告書")</f>
        <v>有価証券報告書</v>
      </c>
      <c r="N4" s="15" t="str">
        <f>HYPERLINK("http://www.kabupro.jp/mark/20081128/S0001Z92.htm","四半期報告書")</f>
        <v>四半期報告書</v>
      </c>
    </row>
    <row r="5" spans="1:14" ht="14.25" thickBot="1">
      <c r="A5" s="11" t="s">
        <v>114</v>
      </c>
      <c r="B5" s="1" t="s">
        <v>120</v>
      </c>
      <c r="C5" s="1" t="s">
        <v>127</v>
      </c>
      <c r="D5" s="1" t="s">
        <v>120</v>
      </c>
      <c r="E5" s="1" t="s">
        <v>127</v>
      </c>
      <c r="F5" s="1" t="s">
        <v>125</v>
      </c>
      <c r="G5" s="1" t="s">
        <v>131</v>
      </c>
      <c r="H5" s="1" t="s">
        <v>129</v>
      </c>
      <c r="I5" s="1" t="s">
        <v>135</v>
      </c>
      <c r="J5" s="1" t="s">
        <v>133</v>
      </c>
      <c r="K5" s="1" t="s">
        <v>138</v>
      </c>
      <c r="L5" s="1" t="s">
        <v>140</v>
      </c>
      <c r="M5" s="1" t="s">
        <v>142</v>
      </c>
      <c r="N5" s="1" t="s">
        <v>144</v>
      </c>
    </row>
    <row r="6" spans="1:14" ht="15" thickBot="1" thickTop="1">
      <c r="A6" s="10" t="s">
        <v>115</v>
      </c>
      <c r="B6" s="18" t="s">
        <v>210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4.25" thickTop="1">
      <c r="A7" s="12" t="s">
        <v>116</v>
      </c>
      <c r="B7" s="14" t="s">
        <v>121</v>
      </c>
      <c r="C7" s="16" t="s">
        <v>123</v>
      </c>
      <c r="D7" s="14" t="s">
        <v>121</v>
      </c>
      <c r="E7" s="16" t="s">
        <v>123</v>
      </c>
      <c r="F7" s="14" t="s">
        <v>121</v>
      </c>
      <c r="G7" s="16" t="s">
        <v>123</v>
      </c>
      <c r="H7" s="14" t="s">
        <v>121</v>
      </c>
      <c r="I7" s="16" t="s">
        <v>123</v>
      </c>
      <c r="J7" s="14" t="s">
        <v>121</v>
      </c>
      <c r="K7" s="16" t="s">
        <v>123</v>
      </c>
      <c r="L7" s="14" t="s">
        <v>121</v>
      </c>
      <c r="M7" s="16" t="s">
        <v>123</v>
      </c>
      <c r="N7" s="14" t="s">
        <v>121</v>
      </c>
    </row>
    <row r="8" spans="1:14" ht="13.5">
      <c r="A8" s="13" t="s">
        <v>117</v>
      </c>
      <c r="B8" s="1" t="s">
        <v>189</v>
      </c>
      <c r="C8" s="17" t="s">
        <v>190</v>
      </c>
      <c r="D8" s="1" t="s">
        <v>190</v>
      </c>
      <c r="E8" s="17" t="s">
        <v>191</v>
      </c>
      <c r="F8" s="1" t="s">
        <v>191</v>
      </c>
      <c r="G8" s="17" t="s">
        <v>192</v>
      </c>
      <c r="H8" s="1" t="s">
        <v>192</v>
      </c>
      <c r="I8" s="17" t="s">
        <v>193</v>
      </c>
      <c r="J8" s="1" t="s">
        <v>193</v>
      </c>
      <c r="K8" s="17" t="s">
        <v>194</v>
      </c>
      <c r="L8" s="1" t="s">
        <v>194</v>
      </c>
      <c r="M8" s="17" t="s">
        <v>195</v>
      </c>
      <c r="N8" s="1" t="s">
        <v>195</v>
      </c>
    </row>
    <row r="9" spans="1:14" ht="13.5">
      <c r="A9" s="13" t="s">
        <v>118</v>
      </c>
      <c r="B9" s="1" t="s">
        <v>122</v>
      </c>
      <c r="C9" s="17" t="s">
        <v>124</v>
      </c>
      <c r="D9" s="1" t="s">
        <v>126</v>
      </c>
      <c r="E9" s="17" t="s">
        <v>128</v>
      </c>
      <c r="F9" s="1" t="s">
        <v>130</v>
      </c>
      <c r="G9" s="17" t="s">
        <v>132</v>
      </c>
      <c r="H9" s="1" t="s">
        <v>134</v>
      </c>
      <c r="I9" s="17" t="s">
        <v>136</v>
      </c>
      <c r="J9" s="1" t="s">
        <v>137</v>
      </c>
      <c r="K9" s="17" t="s">
        <v>139</v>
      </c>
      <c r="L9" s="1" t="s">
        <v>141</v>
      </c>
      <c r="M9" s="17" t="s">
        <v>143</v>
      </c>
      <c r="N9" s="1" t="s">
        <v>145</v>
      </c>
    </row>
    <row r="10" spans="1:14" ht="14.25" thickBot="1">
      <c r="A10" s="13" t="s">
        <v>119</v>
      </c>
      <c r="B10" s="1" t="s">
        <v>147</v>
      </c>
      <c r="C10" s="17" t="s">
        <v>147</v>
      </c>
      <c r="D10" s="1" t="s">
        <v>147</v>
      </c>
      <c r="E10" s="17" t="s">
        <v>147</v>
      </c>
      <c r="F10" s="1" t="s">
        <v>147</v>
      </c>
      <c r="G10" s="17" t="s">
        <v>147</v>
      </c>
      <c r="H10" s="1" t="s">
        <v>147</v>
      </c>
      <c r="I10" s="17" t="s">
        <v>147</v>
      </c>
      <c r="J10" s="1" t="s">
        <v>147</v>
      </c>
      <c r="K10" s="17" t="s">
        <v>147</v>
      </c>
      <c r="L10" s="1" t="s">
        <v>147</v>
      </c>
      <c r="M10" s="17" t="s">
        <v>147</v>
      </c>
      <c r="N10" s="1" t="s">
        <v>147</v>
      </c>
    </row>
    <row r="11" spans="1:14" ht="14.25" thickTop="1">
      <c r="A11" s="29" t="s">
        <v>196</v>
      </c>
      <c r="B11" s="21">
        <v>300911</v>
      </c>
      <c r="C11" s="22">
        <v>262180</v>
      </c>
      <c r="D11" s="21">
        <v>247269</v>
      </c>
      <c r="E11" s="22">
        <v>37781</v>
      </c>
      <c r="F11" s="21">
        <v>22910</v>
      </c>
      <c r="G11" s="22">
        <v>46422</v>
      </c>
      <c r="H11" s="21">
        <v>32606</v>
      </c>
      <c r="I11" s="22">
        <v>33792</v>
      </c>
      <c r="J11" s="21">
        <v>19607</v>
      </c>
      <c r="K11" s="22">
        <v>442701</v>
      </c>
      <c r="L11" s="21">
        <v>426950</v>
      </c>
      <c r="M11" s="22">
        <v>806519</v>
      </c>
      <c r="N11" s="21">
        <v>604926</v>
      </c>
    </row>
    <row r="12" spans="1:14" ht="13.5">
      <c r="A12" s="6" t="s">
        <v>197</v>
      </c>
      <c r="B12" s="23">
        <v>10972</v>
      </c>
      <c r="C12" s="24">
        <v>21074</v>
      </c>
      <c r="D12" s="23">
        <v>10476</v>
      </c>
      <c r="E12" s="24">
        <v>21260</v>
      </c>
      <c r="F12" s="23">
        <v>10408</v>
      </c>
      <c r="G12" s="24">
        <v>19673</v>
      </c>
      <c r="H12" s="23">
        <v>9615</v>
      </c>
      <c r="I12" s="24">
        <v>19807</v>
      </c>
      <c r="J12" s="23">
        <v>9638</v>
      </c>
      <c r="K12" s="24">
        <v>19968</v>
      </c>
      <c r="L12" s="23">
        <v>9685</v>
      </c>
      <c r="M12" s="24">
        <v>19364</v>
      </c>
      <c r="N12" s="23">
        <v>9042</v>
      </c>
    </row>
    <row r="13" spans="1:14" ht="13.5">
      <c r="A13" s="6" t="s">
        <v>198</v>
      </c>
      <c r="B13" s="23">
        <v>10972</v>
      </c>
      <c r="C13" s="24">
        <v>21074</v>
      </c>
      <c r="D13" s="23">
        <v>10476</v>
      </c>
      <c r="E13" s="24">
        <v>21260</v>
      </c>
      <c r="F13" s="23">
        <v>10408</v>
      </c>
      <c r="G13" s="24">
        <v>19673</v>
      </c>
      <c r="H13" s="23">
        <v>9615</v>
      </c>
      <c r="I13" s="24">
        <v>19807</v>
      </c>
      <c r="J13" s="23">
        <v>9638</v>
      </c>
      <c r="K13" s="24">
        <v>19968</v>
      </c>
      <c r="L13" s="23">
        <v>9685</v>
      </c>
      <c r="M13" s="24">
        <v>19364</v>
      </c>
      <c r="N13" s="23">
        <v>9042</v>
      </c>
    </row>
    <row r="14" spans="1:14" ht="14.25" thickBot="1">
      <c r="A14" s="28" t="s">
        <v>199</v>
      </c>
      <c r="B14" s="25">
        <v>289938</v>
      </c>
      <c r="C14" s="26">
        <v>241105</v>
      </c>
      <c r="D14" s="25">
        <v>236792</v>
      </c>
      <c r="E14" s="26">
        <v>16521</v>
      </c>
      <c r="F14" s="25">
        <v>12502</v>
      </c>
      <c r="G14" s="26">
        <v>26748</v>
      </c>
      <c r="H14" s="25">
        <v>22991</v>
      </c>
      <c r="I14" s="26">
        <v>13984</v>
      </c>
      <c r="J14" s="25">
        <v>9968</v>
      </c>
      <c r="K14" s="26">
        <v>422733</v>
      </c>
      <c r="L14" s="25">
        <v>417265</v>
      </c>
      <c r="M14" s="26">
        <v>787155</v>
      </c>
      <c r="N14" s="25">
        <v>595884</v>
      </c>
    </row>
    <row r="15" spans="1:14" ht="14.25" thickTop="1">
      <c r="A15" s="7" t="s">
        <v>200</v>
      </c>
      <c r="B15" s="23">
        <v>6268</v>
      </c>
      <c r="C15" s="24">
        <v>11898</v>
      </c>
      <c r="D15" s="23">
        <v>5892</v>
      </c>
      <c r="E15" s="24">
        <v>11689</v>
      </c>
      <c r="F15" s="23">
        <v>5856</v>
      </c>
      <c r="G15" s="24">
        <v>12438</v>
      </c>
      <c r="H15" s="23">
        <v>5622</v>
      </c>
      <c r="I15" s="24">
        <v>5753</v>
      </c>
      <c r="J15" s="23">
        <v>2700</v>
      </c>
      <c r="K15" s="24">
        <v>246</v>
      </c>
      <c r="L15" s="23">
        <v>189</v>
      </c>
      <c r="M15" s="24">
        <v>306</v>
      </c>
      <c r="N15" s="23">
        <v>258</v>
      </c>
    </row>
    <row r="16" spans="1:14" ht="13.5">
      <c r="A16" s="7" t="s">
        <v>201</v>
      </c>
      <c r="B16" s="23">
        <v>9178</v>
      </c>
      <c r="C16" s="24">
        <v>17064</v>
      </c>
      <c r="D16" s="23">
        <v>8342</v>
      </c>
      <c r="E16" s="24">
        <v>17793</v>
      </c>
      <c r="F16" s="23">
        <v>9213</v>
      </c>
      <c r="G16" s="24">
        <v>20429</v>
      </c>
      <c r="H16" s="23">
        <v>11843</v>
      </c>
      <c r="I16" s="24">
        <v>18650</v>
      </c>
      <c r="J16" s="23">
        <v>9620</v>
      </c>
      <c r="K16" s="24">
        <v>11017</v>
      </c>
      <c r="L16" s="23">
        <v>6186</v>
      </c>
      <c r="M16" s="24">
        <v>14825</v>
      </c>
      <c r="N16" s="23">
        <v>7887</v>
      </c>
    </row>
    <row r="17" spans="1:14" ht="14.25" thickBot="1">
      <c r="A17" s="28" t="s">
        <v>202</v>
      </c>
      <c r="B17" s="25">
        <v>287028</v>
      </c>
      <c r="C17" s="26">
        <v>235938</v>
      </c>
      <c r="D17" s="25">
        <v>234342</v>
      </c>
      <c r="E17" s="26">
        <v>10417</v>
      </c>
      <c r="F17" s="25">
        <v>9145</v>
      </c>
      <c r="G17" s="26">
        <v>18757</v>
      </c>
      <c r="H17" s="25">
        <v>16770</v>
      </c>
      <c r="I17" s="26">
        <v>1086</v>
      </c>
      <c r="J17" s="25">
        <v>3048</v>
      </c>
      <c r="K17" s="26">
        <v>411961</v>
      </c>
      <c r="L17" s="25">
        <v>411268</v>
      </c>
      <c r="M17" s="26">
        <v>772635</v>
      </c>
      <c r="N17" s="25">
        <v>588255</v>
      </c>
    </row>
    <row r="18" spans="1:14" ht="14.25" thickTop="1">
      <c r="A18" s="7" t="s">
        <v>203</v>
      </c>
      <c r="B18" s="23"/>
      <c r="C18" s="24">
        <v>5970</v>
      </c>
      <c r="D18" s="23"/>
      <c r="E18" s="24">
        <v>10</v>
      </c>
      <c r="F18" s="23"/>
      <c r="G18" s="24">
        <v>23</v>
      </c>
      <c r="H18" s="23"/>
      <c r="I18" s="24">
        <v>2227</v>
      </c>
      <c r="J18" s="23"/>
      <c r="K18" s="24">
        <v>46069</v>
      </c>
      <c r="L18" s="23">
        <v>44675</v>
      </c>
      <c r="M18" s="24">
        <v>38616</v>
      </c>
      <c r="N18" s="23">
        <v>38377</v>
      </c>
    </row>
    <row r="19" spans="1:14" ht="13.5">
      <c r="A19" s="7" t="s">
        <v>204</v>
      </c>
      <c r="B19" s="23">
        <v>350</v>
      </c>
      <c r="C19" s="24">
        <v>12</v>
      </c>
      <c r="D19" s="23">
        <v>0</v>
      </c>
      <c r="E19" s="24">
        <v>20</v>
      </c>
      <c r="F19" s="23">
        <v>1</v>
      </c>
      <c r="G19" s="24">
        <v>205</v>
      </c>
      <c r="H19" s="23">
        <v>202</v>
      </c>
      <c r="I19" s="24">
        <v>17</v>
      </c>
      <c r="J19" s="23">
        <v>3</v>
      </c>
      <c r="K19" s="24">
        <v>79335</v>
      </c>
      <c r="L19" s="23">
        <v>1426</v>
      </c>
      <c r="M19" s="24">
        <v>370</v>
      </c>
      <c r="N19" s="23">
        <v>254</v>
      </c>
    </row>
    <row r="20" spans="1:14" ht="13.5">
      <c r="A20" s="7" t="s">
        <v>205</v>
      </c>
      <c r="B20" s="23">
        <v>286677</v>
      </c>
      <c r="C20" s="24">
        <v>241897</v>
      </c>
      <c r="D20" s="23">
        <v>234341</v>
      </c>
      <c r="E20" s="24">
        <v>10407</v>
      </c>
      <c r="F20" s="23">
        <v>9144</v>
      </c>
      <c r="G20" s="24">
        <v>18575</v>
      </c>
      <c r="H20" s="23">
        <v>16567</v>
      </c>
      <c r="I20" s="24">
        <v>3296</v>
      </c>
      <c r="J20" s="23">
        <v>3044</v>
      </c>
      <c r="K20" s="24">
        <v>378695</v>
      </c>
      <c r="L20" s="23">
        <v>454517</v>
      </c>
      <c r="M20" s="24">
        <v>810882</v>
      </c>
      <c r="N20" s="23">
        <v>626378</v>
      </c>
    </row>
    <row r="21" spans="1:14" ht="13.5">
      <c r="A21" s="7" t="s">
        <v>206</v>
      </c>
      <c r="B21" s="23">
        <v>253</v>
      </c>
      <c r="C21" s="24">
        <v>226</v>
      </c>
      <c r="D21" s="23">
        <v>200</v>
      </c>
      <c r="E21" s="24">
        <v>141</v>
      </c>
      <c r="F21" s="23">
        <v>68</v>
      </c>
      <c r="G21" s="24">
        <v>63</v>
      </c>
      <c r="H21" s="23">
        <v>2</v>
      </c>
      <c r="I21" s="24">
        <v>4</v>
      </c>
      <c r="J21" s="23">
        <v>2</v>
      </c>
      <c r="K21" s="24">
        <v>6</v>
      </c>
      <c r="L21" s="23">
        <v>2</v>
      </c>
      <c r="M21" s="24">
        <v>11</v>
      </c>
      <c r="N21" s="23">
        <v>9</v>
      </c>
    </row>
    <row r="22" spans="1:14" ht="13.5">
      <c r="A22" s="7" t="s">
        <v>207</v>
      </c>
      <c r="B22" s="23">
        <v>133</v>
      </c>
      <c r="C22" s="24">
        <v>333</v>
      </c>
      <c r="D22" s="23">
        <v>121</v>
      </c>
      <c r="E22" s="24">
        <v>48</v>
      </c>
      <c r="F22" s="23">
        <v>25</v>
      </c>
      <c r="G22" s="24">
        <v>0</v>
      </c>
      <c r="H22" s="23">
        <v>-20</v>
      </c>
      <c r="I22" s="24">
        <v>-88</v>
      </c>
      <c r="J22" s="23">
        <v>-50</v>
      </c>
      <c r="K22" s="24">
        <v>-126</v>
      </c>
      <c r="L22" s="23">
        <v>-85</v>
      </c>
      <c r="M22" s="24">
        <v>-131</v>
      </c>
      <c r="N22" s="23">
        <v>-84</v>
      </c>
    </row>
    <row r="23" spans="1:14" ht="13.5">
      <c r="A23" s="7" t="s">
        <v>208</v>
      </c>
      <c r="B23" s="23">
        <v>387</v>
      </c>
      <c r="C23" s="24">
        <v>559</v>
      </c>
      <c r="D23" s="23">
        <v>321</v>
      </c>
      <c r="E23" s="24">
        <v>189</v>
      </c>
      <c r="F23" s="23">
        <v>93</v>
      </c>
      <c r="G23" s="24">
        <v>64</v>
      </c>
      <c r="H23" s="23">
        <v>-17</v>
      </c>
      <c r="I23" s="24">
        <v>-83</v>
      </c>
      <c r="J23" s="23">
        <v>-48</v>
      </c>
      <c r="K23" s="24">
        <v>-120</v>
      </c>
      <c r="L23" s="23">
        <v>-82</v>
      </c>
      <c r="M23" s="24">
        <v>-120</v>
      </c>
      <c r="N23" s="23">
        <v>-75</v>
      </c>
    </row>
    <row r="24" spans="1:14" ht="14.25" thickBot="1">
      <c r="A24" s="7" t="s">
        <v>209</v>
      </c>
      <c r="B24" s="23">
        <v>286290</v>
      </c>
      <c r="C24" s="24">
        <v>241337</v>
      </c>
      <c r="D24" s="23">
        <v>234020</v>
      </c>
      <c r="E24" s="24">
        <v>10217</v>
      </c>
      <c r="F24" s="23">
        <v>9050</v>
      </c>
      <c r="G24" s="24">
        <v>18511</v>
      </c>
      <c r="H24" s="23">
        <v>16585</v>
      </c>
      <c r="I24" s="24">
        <v>3379</v>
      </c>
      <c r="J24" s="23">
        <v>3093</v>
      </c>
      <c r="K24" s="24">
        <v>378815</v>
      </c>
      <c r="L24" s="23">
        <v>454600</v>
      </c>
      <c r="M24" s="24">
        <v>811002</v>
      </c>
      <c r="N24" s="23">
        <v>626454</v>
      </c>
    </row>
    <row r="25" spans="1:14" ht="14.25" thickTop="1">
      <c r="A25" s="8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7" ht="13.5">
      <c r="A27" s="20" t="s">
        <v>187</v>
      </c>
    </row>
    <row r="28" ht="13.5">
      <c r="A28" s="20" t="s">
        <v>188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N5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4" width="17.625" style="0" customWidth="1"/>
  </cols>
  <sheetData>
    <row r="1" ht="14.25" thickBot="1"/>
    <row r="2" spans="1:14" ht="14.25" thickTop="1">
      <c r="A2" s="10" t="s">
        <v>183</v>
      </c>
      <c r="B2" s="14">
        <v>8411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4.25" thickBot="1">
      <c r="A3" s="11" t="s">
        <v>184</v>
      </c>
      <c r="B3" s="1" t="s">
        <v>185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Top="1">
      <c r="A4" s="10" t="s">
        <v>113</v>
      </c>
      <c r="B4" s="15" t="str">
        <f>HYPERLINK("http://www.kabupro.jp/mark/20131128/S1000MEA.htm","四半期報告書")</f>
        <v>四半期報告書</v>
      </c>
      <c r="C4" s="15" t="str">
        <f>HYPERLINK("http://www.kabupro.jp/mark/20131128/S1000MEA.htm","四半期報告書")</f>
        <v>四半期報告書</v>
      </c>
      <c r="D4" s="15" t="str">
        <f>HYPERLINK("http://www.kabupro.jp/mark/20121128/S000CE4G.htm","四半期報告書")</f>
        <v>四半期報告書</v>
      </c>
      <c r="E4" s="15" t="str">
        <f>HYPERLINK("http://www.kabupro.jp/mark/20130626/S000DSUA.htm","有価証券報告書")</f>
        <v>有価証券報告書</v>
      </c>
      <c r="F4" s="15" t="str">
        <f>HYPERLINK("http://www.kabupro.jp/mark/20111124/S0009TK1.htm","四半期報告書")</f>
        <v>四半期報告書</v>
      </c>
      <c r="G4" s="15" t="str">
        <f>HYPERLINK("http://www.kabupro.jp/mark/20120627/S000B8KZ.htm","有価証券報告書")</f>
        <v>有価証券報告書</v>
      </c>
      <c r="H4" s="15" t="str">
        <f>HYPERLINK("http://www.kabupro.jp/mark/20101126/S0007AKV.htm","四半期報告書")</f>
        <v>四半期報告書</v>
      </c>
      <c r="I4" s="15" t="str">
        <f>HYPERLINK("http://www.kabupro.jp/mark/20110622/S0008K09.htm","有価証券報告書")</f>
        <v>有価証券報告書</v>
      </c>
      <c r="J4" s="15" t="str">
        <f>HYPERLINK("http://www.kabupro.jp/mark/20101126/S0007AKV.htm","四半期報告書")</f>
        <v>四半期報告書</v>
      </c>
      <c r="K4" s="15" t="str">
        <f>HYPERLINK("http://www.kabupro.jp/mark/20100623/S00060BN.htm","有価証券報告書")</f>
        <v>有価証券報告書</v>
      </c>
      <c r="L4" s="15" t="str">
        <f>HYPERLINK("http://www.kabupro.jp/mark/20091127/S0004PRO.htm","四半期報告書")</f>
        <v>四半期報告書</v>
      </c>
      <c r="M4" s="15" t="str">
        <f>HYPERLINK("http://www.kabupro.jp/mark/20090629/S0003KMG.htm","有価証券報告書")</f>
        <v>有価証券報告書</v>
      </c>
      <c r="N4" s="15" t="str">
        <f>HYPERLINK("http://www.kabupro.jp/mark/20081128/S0001Z92.htm","四半期報告書")</f>
        <v>四半期報告書</v>
      </c>
    </row>
    <row r="5" spans="1:14" ht="14.25" thickBot="1">
      <c r="A5" s="11" t="s">
        <v>114</v>
      </c>
      <c r="B5" s="1" t="s">
        <v>120</v>
      </c>
      <c r="C5" s="1" t="s">
        <v>120</v>
      </c>
      <c r="D5" s="1" t="s">
        <v>125</v>
      </c>
      <c r="E5" s="1" t="s">
        <v>127</v>
      </c>
      <c r="F5" s="1" t="s">
        <v>129</v>
      </c>
      <c r="G5" s="1" t="s">
        <v>131</v>
      </c>
      <c r="H5" s="1" t="s">
        <v>133</v>
      </c>
      <c r="I5" s="1" t="s">
        <v>135</v>
      </c>
      <c r="J5" s="1" t="s">
        <v>133</v>
      </c>
      <c r="K5" s="1" t="s">
        <v>138</v>
      </c>
      <c r="L5" s="1" t="s">
        <v>140</v>
      </c>
      <c r="M5" s="1" t="s">
        <v>142</v>
      </c>
      <c r="N5" s="1" t="s">
        <v>144</v>
      </c>
    </row>
    <row r="6" spans="1:14" ht="15" thickBot="1" thickTop="1">
      <c r="A6" s="10" t="s">
        <v>115</v>
      </c>
      <c r="B6" s="18" t="s">
        <v>186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4.25" thickTop="1">
      <c r="A7" s="12" t="s">
        <v>116</v>
      </c>
      <c r="B7" s="14" t="s">
        <v>121</v>
      </c>
      <c r="C7" s="16" t="s">
        <v>123</v>
      </c>
      <c r="D7" s="14" t="s">
        <v>121</v>
      </c>
      <c r="E7" s="16" t="s">
        <v>123</v>
      </c>
      <c r="F7" s="14" t="s">
        <v>121</v>
      </c>
      <c r="G7" s="16" t="s">
        <v>123</v>
      </c>
      <c r="H7" s="14" t="s">
        <v>121</v>
      </c>
      <c r="I7" s="16" t="s">
        <v>123</v>
      </c>
      <c r="J7" s="14" t="s">
        <v>121</v>
      </c>
      <c r="K7" s="16" t="s">
        <v>123</v>
      </c>
      <c r="L7" s="14" t="s">
        <v>121</v>
      </c>
      <c r="M7" s="16" t="s">
        <v>123</v>
      </c>
      <c r="N7" s="14" t="s">
        <v>121</v>
      </c>
    </row>
    <row r="8" spans="1:14" ht="13.5">
      <c r="A8" s="13" t="s">
        <v>117</v>
      </c>
      <c r="B8" s="1"/>
      <c r="C8" s="17"/>
      <c r="D8" s="1"/>
      <c r="E8" s="17"/>
      <c r="F8" s="1"/>
      <c r="G8" s="17"/>
      <c r="H8" s="1"/>
      <c r="I8" s="17"/>
      <c r="J8" s="1"/>
      <c r="K8" s="17"/>
      <c r="L8" s="1"/>
      <c r="M8" s="17"/>
      <c r="N8" s="1"/>
    </row>
    <row r="9" spans="1:14" ht="13.5">
      <c r="A9" s="13" t="s">
        <v>118</v>
      </c>
      <c r="B9" s="1" t="s">
        <v>122</v>
      </c>
      <c r="C9" s="17" t="s">
        <v>124</v>
      </c>
      <c r="D9" s="1" t="s">
        <v>126</v>
      </c>
      <c r="E9" s="17" t="s">
        <v>128</v>
      </c>
      <c r="F9" s="1" t="s">
        <v>130</v>
      </c>
      <c r="G9" s="17" t="s">
        <v>132</v>
      </c>
      <c r="H9" s="1" t="s">
        <v>134</v>
      </c>
      <c r="I9" s="17" t="s">
        <v>136</v>
      </c>
      <c r="J9" s="1" t="s">
        <v>137</v>
      </c>
      <c r="K9" s="17" t="s">
        <v>139</v>
      </c>
      <c r="L9" s="1" t="s">
        <v>141</v>
      </c>
      <c r="M9" s="17" t="s">
        <v>143</v>
      </c>
      <c r="N9" s="1" t="s">
        <v>145</v>
      </c>
    </row>
    <row r="10" spans="1:14" ht="14.25" thickBot="1">
      <c r="A10" s="13" t="s">
        <v>119</v>
      </c>
      <c r="B10" s="1" t="s">
        <v>147</v>
      </c>
      <c r="C10" s="17" t="s">
        <v>147</v>
      </c>
      <c r="D10" s="1" t="s">
        <v>147</v>
      </c>
      <c r="E10" s="17" t="s">
        <v>147</v>
      </c>
      <c r="F10" s="1" t="s">
        <v>147</v>
      </c>
      <c r="G10" s="17" t="s">
        <v>147</v>
      </c>
      <c r="H10" s="1" t="s">
        <v>147</v>
      </c>
      <c r="I10" s="17" t="s">
        <v>147</v>
      </c>
      <c r="J10" s="1" t="s">
        <v>147</v>
      </c>
      <c r="K10" s="17" t="s">
        <v>147</v>
      </c>
      <c r="L10" s="1" t="s">
        <v>147</v>
      </c>
      <c r="M10" s="17" t="s">
        <v>147</v>
      </c>
      <c r="N10" s="1" t="s">
        <v>147</v>
      </c>
    </row>
    <row r="11" spans="1:14" ht="14.25" thickTop="1">
      <c r="A11" s="9" t="s">
        <v>146</v>
      </c>
      <c r="B11" s="21">
        <v>13365</v>
      </c>
      <c r="C11" s="22">
        <v>26365</v>
      </c>
      <c r="D11" s="21">
        <v>17634</v>
      </c>
      <c r="E11" s="22">
        <v>14452</v>
      </c>
      <c r="F11" s="21">
        <v>56153</v>
      </c>
      <c r="G11" s="22">
        <v>16490</v>
      </c>
      <c r="H11" s="21">
        <v>10395</v>
      </c>
      <c r="I11" s="22">
        <v>15133</v>
      </c>
      <c r="J11" s="21">
        <v>12322</v>
      </c>
      <c r="K11" s="22">
        <v>16056</v>
      </c>
      <c r="L11" s="21">
        <v>8683</v>
      </c>
      <c r="M11" s="22">
        <v>10440</v>
      </c>
      <c r="N11" s="21">
        <v>7959</v>
      </c>
    </row>
    <row r="12" spans="1:14" ht="13.5">
      <c r="A12" s="2" t="s">
        <v>148</v>
      </c>
      <c r="B12" s="23"/>
      <c r="C12" s="24"/>
      <c r="D12" s="23"/>
      <c r="E12" s="24"/>
      <c r="F12" s="23"/>
      <c r="G12" s="24"/>
      <c r="H12" s="23">
        <v>751620</v>
      </c>
      <c r="I12" s="24"/>
      <c r="J12" s="23"/>
      <c r="K12" s="24"/>
      <c r="L12" s="23"/>
      <c r="M12" s="24"/>
      <c r="N12" s="23"/>
    </row>
    <row r="13" spans="1:14" ht="13.5">
      <c r="A13" s="2" t="s">
        <v>149</v>
      </c>
      <c r="B13" s="23">
        <v>58949</v>
      </c>
      <c r="C13" s="24">
        <v>47280</v>
      </c>
      <c r="D13" s="23">
        <v>47048</v>
      </c>
      <c r="E13" s="24">
        <v>1447</v>
      </c>
      <c r="F13" s="23">
        <v>1471</v>
      </c>
      <c r="G13" s="24">
        <v>3540</v>
      </c>
      <c r="H13" s="23">
        <v>3488</v>
      </c>
      <c r="I13" s="24">
        <v>858</v>
      </c>
      <c r="J13" s="23">
        <v>808</v>
      </c>
      <c r="K13" s="24">
        <v>90120</v>
      </c>
      <c r="L13" s="23">
        <v>89928</v>
      </c>
      <c r="M13" s="24">
        <v>160990</v>
      </c>
      <c r="N13" s="23">
        <v>124418</v>
      </c>
    </row>
    <row r="14" spans="1:14" ht="13.5">
      <c r="A14" s="2" t="s">
        <v>150</v>
      </c>
      <c r="B14" s="23">
        <v>9896</v>
      </c>
      <c r="C14" s="24">
        <v>7664</v>
      </c>
      <c r="D14" s="23">
        <v>7159</v>
      </c>
      <c r="E14" s="24">
        <v>5797</v>
      </c>
      <c r="F14" s="23">
        <v>8173</v>
      </c>
      <c r="G14" s="24">
        <v>5728</v>
      </c>
      <c r="H14" s="23">
        <v>9069</v>
      </c>
      <c r="I14" s="24">
        <v>3603</v>
      </c>
      <c r="J14" s="23">
        <v>3397</v>
      </c>
      <c r="K14" s="24">
        <v>607</v>
      </c>
      <c r="L14" s="23">
        <v>3446</v>
      </c>
      <c r="M14" s="24">
        <v>1131</v>
      </c>
      <c r="N14" s="23">
        <v>6655</v>
      </c>
    </row>
    <row r="15" spans="1:14" ht="13.5">
      <c r="A15" s="2" t="s">
        <v>151</v>
      </c>
      <c r="B15" s="23">
        <v>82211</v>
      </c>
      <c r="C15" s="24">
        <v>81311</v>
      </c>
      <c r="D15" s="23">
        <v>71842</v>
      </c>
      <c r="E15" s="24">
        <v>22793</v>
      </c>
      <c r="F15" s="23">
        <v>65798</v>
      </c>
      <c r="G15" s="24">
        <v>26892</v>
      </c>
      <c r="H15" s="23">
        <v>774573</v>
      </c>
      <c r="I15" s="24">
        <v>20727</v>
      </c>
      <c r="J15" s="23">
        <v>16528</v>
      </c>
      <c r="K15" s="24">
        <v>108064</v>
      </c>
      <c r="L15" s="23">
        <v>102058</v>
      </c>
      <c r="M15" s="24">
        <v>176094</v>
      </c>
      <c r="N15" s="23">
        <v>139033</v>
      </c>
    </row>
    <row r="16" spans="1:14" ht="13.5">
      <c r="A16" s="2" t="s">
        <v>152</v>
      </c>
      <c r="B16" s="23">
        <v>7605</v>
      </c>
      <c r="C16" s="24">
        <v>4585</v>
      </c>
      <c r="D16" s="23">
        <v>2580</v>
      </c>
      <c r="E16" s="24">
        <v>2234</v>
      </c>
      <c r="F16" s="23">
        <v>1862</v>
      </c>
      <c r="G16" s="24">
        <v>1446</v>
      </c>
      <c r="H16" s="23">
        <v>1546</v>
      </c>
      <c r="I16" s="24">
        <v>1205</v>
      </c>
      <c r="J16" s="23">
        <v>1276</v>
      </c>
      <c r="K16" s="24">
        <v>1327</v>
      </c>
      <c r="L16" s="23">
        <v>1540</v>
      </c>
      <c r="M16" s="24">
        <v>1283</v>
      </c>
      <c r="N16" s="23">
        <v>1019</v>
      </c>
    </row>
    <row r="17" spans="1:14" ht="13.5">
      <c r="A17" s="2" t="s">
        <v>153</v>
      </c>
      <c r="B17" s="23">
        <v>3421</v>
      </c>
      <c r="C17" s="24">
        <v>2611</v>
      </c>
      <c r="D17" s="23">
        <v>2431</v>
      </c>
      <c r="E17" s="24">
        <v>2726</v>
      </c>
      <c r="F17" s="23">
        <v>2887</v>
      </c>
      <c r="G17" s="24">
        <v>3202</v>
      </c>
      <c r="H17" s="23">
        <v>3261</v>
      </c>
      <c r="I17" s="24">
        <v>3679</v>
      </c>
      <c r="J17" s="23">
        <v>3708</v>
      </c>
      <c r="K17" s="24">
        <v>4123</v>
      </c>
      <c r="L17" s="23">
        <v>4424</v>
      </c>
      <c r="M17" s="24">
        <v>3972</v>
      </c>
      <c r="N17" s="23">
        <v>3799</v>
      </c>
    </row>
    <row r="18" spans="1:14" ht="13.5">
      <c r="A18" s="2" t="s">
        <v>154</v>
      </c>
      <c r="B18" s="23">
        <v>6135726</v>
      </c>
      <c r="C18" s="24">
        <v>6113641</v>
      </c>
      <c r="D18" s="23">
        <v>6092584</v>
      </c>
      <c r="E18" s="24">
        <v>6100670</v>
      </c>
      <c r="F18" s="23">
        <v>6082422</v>
      </c>
      <c r="G18" s="24">
        <v>6003616</v>
      </c>
      <c r="H18" s="23">
        <v>5200595</v>
      </c>
      <c r="I18" s="24">
        <v>5200357</v>
      </c>
      <c r="J18" s="23">
        <v>5208975</v>
      </c>
      <c r="K18" s="24">
        <v>4439225</v>
      </c>
      <c r="L18" s="23">
        <v>4442796</v>
      </c>
      <c r="M18" s="24">
        <v>4477571</v>
      </c>
      <c r="N18" s="23">
        <v>4479762</v>
      </c>
    </row>
    <row r="19" spans="1:14" ht="13.5">
      <c r="A19" s="3" t="s">
        <v>155</v>
      </c>
      <c r="B19" s="23">
        <v>6023433</v>
      </c>
      <c r="C19" s="24">
        <v>6023433</v>
      </c>
      <c r="D19" s="23">
        <v>6034643</v>
      </c>
      <c r="E19" s="24">
        <v>6034643</v>
      </c>
      <c r="F19" s="23">
        <v>6034650</v>
      </c>
      <c r="G19" s="24">
        <v>5938822</v>
      </c>
      <c r="H19" s="23">
        <v>5187202</v>
      </c>
      <c r="I19" s="24">
        <v>5187202</v>
      </c>
      <c r="J19" s="23">
        <v>5233951</v>
      </c>
      <c r="K19" s="24">
        <v>4431880</v>
      </c>
      <c r="L19" s="23">
        <v>4436376</v>
      </c>
      <c r="M19" s="24">
        <v>4471185</v>
      </c>
      <c r="N19" s="23">
        <v>4474686</v>
      </c>
    </row>
    <row r="20" spans="1:14" ht="13.5">
      <c r="A20" s="3" t="s">
        <v>150</v>
      </c>
      <c r="B20" s="23">
        <v>112293</v>
      </c>
      <c r="C20" s="24">
        <v>90208</v>
      </c>
      <c r="D20" s="23">
        <v>57941</v>
      </c>
      <c r="E20" s="24">
        <v>14256</v>
      </c>
      <c r="F20" s="23">
        <v>47772</v>
      </c>
      <c r="G20" s="24">
        <v>13380</v>
      </c>
      <c r="H20" s="23">
        <v>13392</v>
      </c>
      <c r="I20" s="24">
        <v>13011</v>
      </c>
      <c r="J20" s="23">
        <v>7880</v>
      </c>
      <c r="K20" s="24">
        <v>7342</v>
      </c>
      <c r="L20" s="23">
        <v>6420</v>
      </c>
      <c r="M20" s="24">
        <v>6383</v>
      </c>
      <c r="N20" s="23">
        <v>5076</v>
      </c>
    </row>
    <row r="21" spans="1:14" ht="13.5">
      <c r="A21" s="3" t="s">
        <v>156</v>
      </c>
      <c r="B21" s="23"/>
      <c r="C21" s="24"/>
      <c r="D21" s="23"/>
      <c r="E21" s="24"/>
      <c r="F21" s="23"/>
      <c r="G21" s="24"/>
      <c r="H21" s="23"/>
      <c r="I21" s="24"/>
      <c r="J21" s="23">
        <v>-32856</v>
      </c>
      <c r="K21" s="24"/>
      <c r="L21" s="23"/>
      <c r="M21" s="24"/>
      <c r="N21" s="23"/>
    </row>
    <row r="22" spans="1:14" ht="13.5">
      <c r="A22" s="2" t="s">
        <v>157</v>
      </c>
      <c r="B22" s="23">
        <v>6146753</v>
      </c>
      <c r="C22" s="24">
        <v>6120838</v>
      </c>
      <c r="D22" s="23">
        <v>6097596</v>
      </c>
      <c r="E22" s="24">
        <v>6105631</v>
      </c>
      <c r="F22" s="23">
        <v>6087172</v>
      </c>
      <c r="G22" s="24">
        <v>6008266</v>
      </c>
      <c r="H22" s="23">
        <v>5205402</v>
      </c>
      <c r="I22" s="24">
        <v>5205243</v>
      </c>
      <c r="J22" s="23">
        <v>5213961</v>
      </c>
      <c r="K22" s="24">
        <v>4444677</v>
      </c>
      <c r="L22" s="23">
        <v>4448761</v>
      </c>
      <c r="M22" s="24">
        <v>4482828</v>
      </c>
      <c r="N22" s="23">
        <v>4484581</v>
      </c>
    </row>
    <row r="23" spans="1:14" ht="14.25" thickBot="1">
      <c r="A23" s="4" t="s">
        <v>158</v>
      </c>
      <c r="B23" s="25">
        <v>6228964</v>
      </c>
      <c r="C23" s="26">
        <v>6202149</v>
      </c>
      <c r="D23" s="25">
        <v>6169438</v>
      </c>
      <c r="E23" s="26">
        <v>6128424</v>
      </c>
      <c r="F23" s="25">
        <v>6152970</v>
      </c>
      <c r="G23" s="26">
        <v>6035158</v>
      </c>
      <c r="H23" s="25">
        <v>5979975</v>
      </c>
      <c r="I23" s="26">
        <v>5225971</v>
      </c>
      <c r="J23" s="25">
        <v>5230489</v>
      </c>
      <c r="K23" s="26">
        <v>4552741</v>
      </c>
      <c r="L23" s="25">
        <v>4550820</v>
      </c>
      <c r="M23" s="26">
        <v>4658922</v>
      </c>
      <c r="N23" s="25">
        <v>4623615</v>
      </c>
    </row>
    <row r="24" spans="1:14" ht="14.25" thickTop="1">
      <c r="A24" s="2" t="s">
        <v>159</v>
      </c>
      <c r="B24" s="23">
        <v>478875</v>
      </c>
      <c r="C24" s="24">
        <v>646995</v>
      </c>
      <c r="D24" s="23">
        <v>568805</v>
      </c>
      <c r="E24" s="24">
        <v>741070</v>
      </c>
      <c r="F24" s="23">
        <v>738315</v>
      </c>
      <c r="G24" s="24">
        <v>741575</v>
      </c>
      <c r="H24" s="23">
        <v>700000</v>
      </c>
      <c r="I24" s="24">
        <v>700000</v>
      </c>
      <c r="J24" s="23">
        <v>700000</v>
      </c>
      <c r="K24" s="24">
        <v>700000</v>
      </c>
      <c r="L24" s="23">
        <v>720000</v>
      </c>
      <c r="M24" s="24">
        <v>1000000</v>
      </c>
      <c r="N24" s="23">
        <v>1130000</v>
      </c>
    </row>
    <row r="25" spans="1:14" ht="13.5">
      <c r="A25" s="2" t="s">
        <v>160</v>
      </c>
      <c r="B25" s="23">
        <v>500000</v>
      </c>
      <c r="C25" s="24">
        <v>500000</v>
      </c>
      <c r="D25" s="23">
        <v>500000</v>
      </c>
      <c r="E25" s="24">
        <v>440000</v>
      </c>
      <c r="F25" s="23">
        <v>405000</v>
      </c>
      <c r="G25" s="24">
        <v>380000</v>
      </c>
      <c r="H25" s="23">
        <v>380000</v>
      </c>
      <c r="I25" s="24">
        <v>260000</v>
      </c>
      <c r="J25" s="23">
        <v>270000</v>
      </c>
      <c r="K25" s="24">
        <v>160000</v>
      </c>
      <c r="L25" s="23">
        <v>140000</v>
      </c>
      <c r="M25" s="24">
        <v>140000</v>
      </c>
      <c r="N25" s="23">
        <v>160000</v>
      </c>
    </row>
    <row r="26" spans="1:14" ht="13.5">
      <c r="A26" s="2" t="s">
        <v>161</v>
      </c>
      <c r="B26" s="23">
        <v>123</v>
      </c>
      <c r="C26" s="24">
        <v>94</v>
      </c>
      <c r="D26" s="23">
        <v>120</v>
      </c>
      <c r="E26" s="24">
        <v>63</v>
      </c>
      <c r="F26" s="23">
        <v>75</v>
      </c>
      <c r="G26" s="24">
        <v>94</v>
      </c>
      <c r="H26" s="23">
        <v>65</v>
      </c>
      <c r="I26" s="24">
        <v>93</v>
      </c>
      <c r="J26" s="23">
        <v>65</v>
      </c>
      <c r="K26" s="24"/>
      <c r="L26" s="23">
        <v>70</v>
      </c>
      <c r="M26" s="24">
        <v>128</v>
      </c>
      <c r="N26" s="23"/>
    </row>
    <row r="27" spans="1:14" ht="13.5">
      <c r="A27" s="2" t="s">
        <v>162</v>
      </c>
      <c r="B27" s="23">
        <v>261</v>
      </c>
      <c r="C27" s="24">
        <v>272</v>
      </c>
      <c r="D27" s="23">
        <v>268</v>
      </c>
      <c r="E27" s="24">
        <v>280</v>
      </c>
      <c r="F27" s="23">
        <v>260</v>
      </c>
      <c r="G27" s="24">
        <v>246</v>
      </c>
      <c r="H27" s="23">
        <v>260</v>
      </c>
      <c r="I27" s="24">
        <v>259</v>
      </c>
      <c r="J27" s="23">
        <v>260</v>
      </c>
      <c r="K27" s="24">
        <v>272</v>
      </c>
      <c r="L27" s="23">
        <v>260</v>
      </c>
      <c r="M27" s="24">
        <v>248</v>
      </c>
      <c r="N27" s="23">
        <v>236</v>
      </c>
    </row>
    <row r="28" spans="1:14" ht="13.5">
      <c r="A28" s="2" t="s">
        <v>150</v>
      </c>
      <c r="B28" s="23">
        <v>7695</v>
      </c>
      <c r="C28" s="24">
        <v>6466</v>
      </c>
      <c r="D28" s="23">
        <v>6621</v>
      </c>
      <c r="E28" s="24"/>
      <c r="F28" s="23">
        <v>5668</v>
      </c>
      <c r="G28" s="24"/>
      <c r="H28" s="23">
        <v>5659</v>
      </c>
      <c r="I28" s="24"/>
      <c r="J28" s="23">
        <v>5197</v>
      </c>
      <c r="K28" s="24">
        <v>0</v>
      </c>
      <c r="L28" s="23">
        <v>3107</v>
      </c>
      <c r="M28" s="24"/>
      <c r="N28" s="23">
        <v>2214</v>
      </c>
    </row>
    <row r="29" spans="1:14" ht="13.5">
      <c r="A29" s="2" t="s">
        <v>163</v>
      </c>
      <c r="B29" s="23">
        <v>986954</v>
      </c>
      <c r="C29" s="24">
        <v>1153827</v>
      </c>
      <c r="D29" s="23">
        <v>1075814</v>
      </c>
      <c r="E29" s="24">
        <v>1187205</v>
      </c>
      <c r="F29" s="23">
        <v>1149319</v>
      </c>
      <c r="G29" s="24">
        <v>1129384</v>
      </c>
      <c r="H29" s="23">
        <v>1085985</v>
      </c>
      <c r="I29" s="24">
        <v>966562</v>
      </c>
      <c r="J29" s="23">
        <v>975523</v>
      </c>
      <c r="K29" s="24">
        <v>939978</v>
      </c>
      <c r="L29" s="23">
        <v>863442</v>
      </c>
      <c r="M29" s="24">
        <v>1142276</v>
      </c>
      <c r="N29" s="23">
        <v>1292450</v>
      </c>
    </row>
    <row r="30" spans="1:14" ht="13.5">
      <c r="A30" s="2" t="s">
        <v>164</v>
      </c>
      <c r="B30" s="23">
        <v>240000</v>
      </c>
      <c r="C30" s="24">
        <v>240000</v>
      </c>
      <c r="D30" s="23">
        <v>240000</v>
      </c>
      <c r="E30" s="24">
        <v>240000</v>
      </c>
      <c r="F30" s="23">
        <v>240000</v>
      </c>
      <c r="G30" s="24">
        <v>240000</v>
      </c>
      <c r="H30" s="23">
        <v>240000</v>
      </c>
      <c r="I30" s="24">
        <v>240000</v>
      </c>
      <c r="J30" s="23">
        <v>240000</v>
      </c>
      <c r="K30" s="24"/>
      <c r="L30" s="23"/>
      <c r="M30" s="24"/>
      <c r="N30" s="23"/>
    </row>
    <row r="31" spans="1:14" ht="13.5">
      <c r="A31" s="2" t="s">
        <v>165</v>
      </c>
      <c r="B31" s="23">
        <v>2558</v>
      </c>
      <c r="C31" s="24">
        <v>2258</v>
      </c>
      <c r="D31" s="23">
        <v>2171</v>
      </c>
      <c r="E31" s="24">
        <v>1997</v>
      </c>
      <c r="F31" s="23">
        <v>1890</v>
      </c>
      <c r="G31" s="24">
        <v>1757</v>
      </c>
      <c r="H31" s="23">
        <v>1622</v>
      </c>
      <c r="I31" s="24">
        <v>1470</v>
      </c>
      <c r="J31" s="23">
        <v>1360</v>
      </c>
      <c r="K31" s="24">
        <v>1231</v>
      </c>
      <c r="L31" s="23">
        <v>1108</v>
      </c>
      <c r="M31" s="24">
        <v>963</v>
      </c>
      <c r="N31" s="23">
        <v>824</v>
      </c>
    </row>
    <row r="32" spans="1:14" ht="13.5">
      <c r="A32" s="2" t="s">
        <v>166</v>
      </c>
      <c r="B32" s="23">
        <v>644</v>
      </c>
      <c r="C32" s="24">
        <v>643</v>
      </c>
      <c r="D32" s="23">
        <v>643</v>
      </c>
      <c r="E32" s="24">
        <v>643</v>
      </c>
      <c r="F32" s="23">
        <v>642</v>
      </c>
      <c r="G32" s="24">
        <v>640</v>
      </c>
      <c r="H32" s="23">
        <v>639</v>
      </c>
      <c r="I32" s="24"/>
      <c r="J32" s="23"/>
      <c r="K32" s="24"/>
      <c r="L32" s="23"/>
      <c r="M32" s="24"/>
      <c r="N32" s="23"/>
    </row>
    <row r="33" spans="1:14" ht="13.5">
      <c r="A33" s="2" t="s">
        <v>150</v>
      </c>
      <c r="B33" s="23">
        <v>33626</v>
      </c>
      <c r="C33" s="24">
        <v>16496</v>
      </c>
      <c r="D33" s="23">
        <v>7922</v>
      </c>
      <c r="E33" s="24">
        <v>6031</v>
      </c>
      <c r="F33" s="23">
        <v>6481</v>
      </c>
      <c r="G33" s="24">
        <v>6146</v>
      </c>
      <c r="H33" s="23">
        <v>6549</v>
      </c>
      <c r="I33" s="24">
        <v>6367</v>
      </c>
      <c r="J33" s="23">
        <v>2751</v>
      </c>
      <c r="K33" s="24">
        <v>2407</v>
      </c>
      <c r="L33" s="23">
        <v>2870</v>
      </c>
      <c r="M33" s="24">
        <v>1669</v>
      </c>
      <c r="N33" s="23">
        <v>1505</v>
      </c>
    </row>
    <row r="34" spans="1:14" ht="13.5">
      <c r="A34" s="2" t="s">
        <v>167</v>
      </c>
      <c r="B34" s="23">
        <v>276828</v>
      </c>
      <c r="C34" s="24">
        <v>259398</v>
      </c>
      <c r="D34" s="23">
        <v>250737</v>
      </c>
      <c r="E34" s="24">
        <v>252885</v>
      </c>
      <c r="F34" s="23">
        <v>249013</v>
      </c>
      <c r="G34" s="24">
        <v>252890</v>
      </c>
      <c r="H34" s="23">
        <v>248810</v>
      </c>
      <c r="I34" s="24">
        <v>248262</v>
      </c>
      <c r="J34" s="23">
        <v>244111</v>
      </c>
      <c r="K34" s="24">
        <v>4151</v>
      </c>
      <c r="L34" s="23">
        <v>3978</v>
      </c>
      <c r="M34" s="24">
        <v>3800</v>
      </c>
      <c r="N34" s="23">
        <v>2745</v>
      </c>
    </row>
    <row r="35" spans="1:14" ht="14.25" thickBot="1">
      <c r="A35" s="4" t="s">
        <v>168</v>
      </c>
      <c r="B35" s="25">
        <v>1263783</v>
      </c>
      <c r="C35" s="26">
        <v>1413226</v>
      </c>
      <c r="D35" s="25">
        <v>1326552</v>
      </c>
      <c r="E35" s="26">
        <v>1440090</v>
      </c>
      <c r="F35" s="25">
        <v>1398333</v>
      </c>
      <c r="G35" s="26">
        <v>1382274</v>
      </c>
      <c r="H35" s="25">
        <v>1334796</v>
      </c>
      <c r="I35" s="26">
        <v>1214824</v>
      </c>
      <c r="J35" s="25">
        <v>1219635</v>
      </c>
      <c r="K35" s="26">
        <v>944130</v>
      </c>
      <c r="L35" s="25">
        <v>867421</v>
      </c>
      <c r="M35" s="26">
        <v>1146076</v>
      </c>
      <c r="N35" s="25">
        <v>1295195</v>
      </c>
    </row>
    <row r="36" spans="1:14" ht="14.25" thickTop="1">
      <c r="A36" s="2" t="s">
        <v>169</v>
      </c>
      <c r="B36" s="23">
        <v>2254972</v>
      </c>
      <c r="C36" s="24">
        <v>2254972</v>
      </c>
      <c r="D36" s="23">
        <v>2254972</v>
      </c>
      <c r="E36" s="24">
        <v>2254972</v>
      </c>
      <c r="F36" s="23">
        <v>2254972</v>
      </c>
      <c r="G36" s="24">
        <v>2181375</v>
      </c>
      <c r="H36" s="23">
        <v>2181375</v>
      </c>
      <c r="I36" s="24">
        <v>1805565</v>
      </c>
      <c r="J36" s="23">
        <v>1805565</v>
      </c>
      <c r="K36" s="24">
        <v>1540965</v>
      </c>
      <c r="L36" s="23">
        <v>1540965</v>
      </c>
      <c r="M36" s="24">
        <v>1540965</v>
      </c>
      <c r="N36" s="23">
        <v>1540965</v>
      </c>
    </row>
    <row r="37" spans="1:14" ht="13.5">
      <c r="A37" s="3" t="s">
        <v>170</v>
      </c>
      <c r="B37" s="23">
        <v>1194864</v>
      </c>
      <c r="C37" s="24">
        <v>1194864</v>
      </c>
      <c r="D37" s="23">
        <v>1194864</v>
      </c>
      <c r="E37" s="24">
        <v>1194864</v>
      </c>
      <c r="F37" s="23">
        <v>1194864</v>
      </c>
      <c r="G37" s="24">
        <v>1025651</v>
      </c>
      <c r="H37" s="23">
        <v>1025651</v>
      </c>
      <c r="I37" s="24">
        <v>649841</v>
      </c>
      <c r="J37" s="23">
        <v>649841</v>
      </c>
      <c r="K37" s="24">
        <v>385241</v>
      </c>
      <c r="L37" s="23">
        <v>385241</v>
      </c>
      <c r="M37" s="24">
        <v>385241</v>
      </c>
      <c r="N37" s="23">
        <v>385241</v>
      </c>
    </row>
    <row r="38" spans="1:14" ht="13.5">
      <c r="A38" s="3" t="s">
        <v>171</v>
      </c>
      <c r="B38" s="23">
        <v>1194864</v>
      </c>
      <c r="C38" s="24">
        <v>1194864</v>
      </c>
      <c r="D38" s="23">
        <v>1194864</v>
      </c>
      <c r="E38" s="24">
        <v>1194864</v>
      </c>
      <c r="F38" s="23">
        <v>1194864</v>
      </c>
      <c r="G38" s="24">
        <v>1025651</v>
      </c>
      <c r="H38" s="23">
        <v>1025651</v>
      </c>
      <c r="I38" s="24">
        <v>649841</v>
      </c>
      <c r="J38" s="23">
        <v>649841</v>
      </c>
      <c r="K38" s="24">
        <v>385241</v>
      </c>
      <c r="L38" s="23">
        <v>385241</v>
      </c>
      <c r="M38" s="24">
        <v>385241</v>
      </c>
      <c r="N38" s="23">
        <v>385241</v>
      </c>
    </row>
    <row r="39" spans="1:14" ht="13.5">
      <c r="A39" s="3" t="s">
        <v>172</v>
      </c>
      <c r="B39" s="23">
        <v>4350</v>
      </c>
      <c r="C39" s="24">
        <v>4350</v>
      </c>
      <c r="D39" s="23">
        <v>4350</v>
      </c>
      <c r="E39" s="24">
        <v>4350</v>
      </c>
      <c r="F39" s="23">
        <v>4350</v>
      </c>
      <c r="G39" s="24">
        <v>4350</v>
      </c>
      <c r="H39" s="23">
        <v>4350</v>
      </c>
      <c r="I39" s="24">
        <v>4350</v>
      </c>
      <c r="J39" s="23">
        <v>4350</v>
      </c>
      <c r="K39" s="24">
        <v>4350</v>
      </c>
      <c r="L39" s="23">
        <v>4350</v>
      </c>
      <c r="M39" s="24">
        <v>4350</v>
      </c>
      <c r="N39" s="23">
        <v>4350</v>
      </c>
    </row>
    <row r="40" spans="1:14" ht="13.5">
      <c r="A40" s="3" t="s">
        <v>173</v>
      </c>
      <c r="B40" s="23">
        <v>1491821</v>
      </c>
      <c r="C40" s="24">
        <v>1318948</v>
      </c>
      <c r="D40" s="23">
        <v>1388014</v>
      </c>
      <c r="E40" s="24">
        <v>1230688</v>
      </c>
      <c r="F40" s="23">
        <v>1305957</v>
      </c>
      <c r="G40" s="24">
        <v>1437204</v>
      </c>
      <c r="H40" s="23">
        <v>1435279</v>
      </c>
      <c r="I40" s="24">
        <v>1554974</v>
      </c>
      <c r="J40" s="23">
        <v>1554688</v>
      </c>
      <c r="K40" s="24">
        <v>1683272</v>
      </c>
      <c r="L40" s="23">
        <v>1759131</v>
      </c>
      <c r="M40" s="24">
        <v>1584764</v>
      </c>
      <c r="N40" s="23">
        <v>1400226</v>
      </c>
    </row>
    <row r="41" spans="1:14" ht="13.5">
      <c r="A41" s="5" t="s">
        <v>174</v>
      </c>
      <c r="B41" s="23">
        <v>1491821</v>
      </c>
      <c r="C41" s="24">
        <v>1318948</v>
      </c>
      <c r="D41" s="23">
        <v>1388014</v>
      </c>
      <c r="E41" s="24">
        <v>1230688</v>
      </c>
      <c r="F41" s="23">
        <v>1305957</v>
      </c>
      <c r="G41" s="24">
        <v>1437204</v>
      </c>
      <c r="H41" s="23">
        <v>1435279</v>
      </c>
      <c r="I41" s="24">
        <v>1554974</v>
      </c>
      <c r="J41" s="23">
        <v>1554688</v>
      </c>
      <c r="K41" s="24">
        <v>1683272</v>
      </c>
      <c r="L41" s="23">
        <v>1759131</v>
      </c>
      <c r="M41" s="24">
        <v>1584764</v>
      </c>
      <c r="N41" s="23">
        <v>1400226</v>
      </c>
    </row>
    <row r="42" spans="1:14" ht="13.5">
      <c r="A42" s="3" t="s">
        <v>175</v>
      </c>
      <c r="B42" s="23">
        <v>1496171</v>
      </c>
      <c r="C42" s="24">
        <v>1323298</v>
      </c>
      <c r="D42" s="23">
        <v>1392364</v>
      </c>
      <c r="E42" s="24">
        <v>1235038</v>
      </c>
      <c r="F42" s="23">
        <v>1310307</v>
      </c>
      <c r="G42" s="24">
        <v>1441554</v>
      </c>
      <c r="H42" s="23">
        <v>1439629</v>
      </c>
      <c r="I42" s="24">
        <v>1559324</v>
      </c>
      <c r="J42" s="23">
        <v>1559038</v>
      </c>
      <c r="K42" s="24">
        <v>1687622</v>
      </c>
      <c r="L42" s="23">
        <v>1763481</v>
      </c>
      <c r="M42" s="24">
        <v>1589114</v>
      </c>
      <c r="N42" s="23">
        <v>1404576</v>
      </c>
    </row>
    <row r="43" spans="1:14" ht="13.5">
      <c r="A43" s="2" t="s">
        <v>176</v>
      </c>
      <c r="B43" s="23">
        <v>-3310</v>
      </c>
      <c r="C43" s="24">
        <v>-4295</v>
      </c>
      <c r="D43" s="23">
        <v>-4361</v>
      </c>
      <c r="E43" s="24">
        <v>-5453</v>
      </c>
      <c r="F43" s="23">
        <v>-2928</v>
      </c>
      <c r="G43" s="24">
        <v>-3196</v>
      </c>
      <c r="H43" s="23">
        <v>-3195</v>
      </c>
      <c r="I43" s="24">
        <v>-5184</v>
      </c>
      <c r="J43" s="23">
        <v>-5183</v>
      </c>
      <c r="K43" s="24">
        <v>-6218</v>
      </c>
      <c r="L43" s="23">
        <v>-6270</v>
      </c>
      <c r="M43" s="24">
        <v>-2447</v>
      </c>
      <c r="N43" s="23">
        <v>-2369</v>
      </c>
    </row>
    <row r="44" spans="1:14" ht="13.5">
      <c r="A44" s="2" t="s">
        <v>177</v>
      </c>
      <c r="B44" s="23">
        <v>4942698</v>
      </c>
      <c r="C44" s="24">
        <v>4768840</v>
      </c>
      <c r="D44" s="23">
        <v>4837840</v>
      </c>
      <c r="E44" s="24">
        <v>4679422</v>
      </c>
      <c r="F44" s="23">
        <v>4757217</v>
      </c>
      <c r="G44" s="24">
        <v>4645383</v>
      </c>
      <c r="H44" s="23">
        <v>4643460</v>
      </c>
      <c r="I44" s="24">
        <v>4009546</v>
      </c>
      <c r="J44" s="23">
        <v>4009261</v>
      </c>
      <c r="K44" s="24">
        <v>3607610</v>
      </c>
      <c r="L44" s="23">
        <v>3683417</v>
      </c>
      <c r="M44" s="24">
        <v>3512873</v>
      </c>
      <c r="N44" s="23">
        <v>3328414</v>
      </c>
    </row>
    <row r="45" spans="1:14" ht="13.5">
      <c r="A45" s="2" t="s">
        <v>178</v>
      </c>
      <c r="B45" s="23">
        <v>20749</v>
      </c>
      <c r="C45" s="24">
        <v>17395</v>
      </c>
      <c r="D45" s="23">
        <v>2296</v>
      </c>
      <c r="E45" s="24">
        <v>6753</v>
      </c>
      <c r="F45" s="23">
        <v>-3599</v>
      </c>
      <c r="G45" s="24">
        <v>5713</v>
      </c>
      <c r="H45" s="23">
        <v>-66</v>
      </c>
      <c r="I45" s="24">
        <v>-44</v>
      </c>
      <c r="J45" s="23">
        <v>-51</v>
      </c>
      <c r="K45" s="24">
        <v>-32</v>
      </c>
      <c r="L45" s="23">
        <v>-19</v>
      </c>
      <c r="M45" s="24">
        <v>-27</v>
      </c>
      <c r="N45" s="23">
        <v>5</v>
      </c>
    </row>
    <row r="46" spans="1:14" ht="13.5">
      <c r="A46" s="2" t="s">
        <v>179</v>
      </c>
      <c r="B46" s="23">
        <v>20749</v>
      </c>
      <c r="C46" s="24">
        <v>17395</v>
      </c>
      <c r="D46" s="23">
        <v>2296</v>
      </c>
      <c r="E46" s="24">
        <v>6753</v>
      </c>
      <c r="F46" s="23">
        <v>-3599</v>
      </c>
      <c r="G46" s="24">
        <v>5713</v>
      </c>
      <c r="H46" s="23">
        <v>-66</v>
      </c>
      <c r="I46" s="24">
        <v>-44</v>
      </c>
      <c r="J46" s="23">
        <v>-51</v>
      </c>
      <c r="K46" s="24">
        <v>-32</v>
      </c>
      <c r="L46" s="23">
        <v>-19</v>
      </c>
      <c r="M46" s="24">
        <v>-27</v>
      </c>
      <c r="N46" s="23">
        <v>5</v>
      </c>
    </row>
    <row r="47" spans="1:14" ht="13.5">
      <c r="A47" s="6" t="s">
        <v>180</v>
      </c>
      <c r="B47" s="23">
        <v>1733</v>
      </c>
      <c r="C47" s="24">
        <v>2687</v>
      </c>
      <c r="D47" s="23">
        <v>2749</v>
      </c>
      <c r="E47" s="24">
        <v>2158</v>
      </c>
      <c r="F47" s="23">
        <v>1019</v>
      </c>
      <c r="G47" s="24">
        <v>1786</v>
      </c>
      <c r="H47" s="23">
        <v>1786</v>
      </c>
      <c r="I47" s="24">
        <v>1643</v>
      </c>
      <c r="J47" s="23">
        <v>1643</v>
      </c>
      <c r="K47" s="24">
        <v>1032</v>
      </c>
      <c r="L47" s="23"/>
      <c r="M47" s="24"/>
      <c r="N47" s="23"/>
    </row>
    <row r="48" spans="1:14" ht="13.5">
      <c r="A48" s="6" t="s">
        <v>181</v>
      </c>
      <c r="B48" s="23">
        <v>4965181</v>
      </c>
      <c r="C48" s="24">
        <v>4788923</v>
      </c>
      <c r="D48" s="23">
        <v>4842886</v>
      </c>
      <c r="E48" s="24">
        <v>4688334</v>
      </c>
      <c r="F48" s="23">
        <v>4754636</v>
      </c>
      <c r="G48" s="24">
        <v>4652883</v>
      </c>
      <c r="H48" s="23">
        <v>4645179</v>
      </c>
      <c r="I48" s="24">
        <v>4011146</v>
      </c>
      <c r="J48" s="23">
        <v>4010853</v>
      </c>
      <c r="K48" s="24">
        <v>3608611</v>
      </c>
      <c r="L48" s="23">
        <v>3683398</v>
      </c>
      <c r="M48" s="24">
        <v>3512845</v>
      </c>
      <c r="N48" s="23">
        <v>3328419</v>
      </c>
    </row>
    <row r="49" spans="1:14" ht="14.25" thickBot="1">
      <c r="A49" s="7" t="s">
        <v>182</v>
      </c>
      <c r="B49" s="23">
        <v>6228964</v>
      </c>
      <c r="C49" s="24">
        <v>6202149</v>
      </c>
      <c r="D49" s="23">
        <v>6169438</v>
      </c>
      <c r="E49" s="24">
        <v>6128424</v>
      </c>
      <c r="F49" s="23">
        <v>6152970</v>
      </c>
      <c r="G49" s="24">
        <v>6035158</v>
      </c>
      <c r="H49" s="23">
        <v>5979975</v>
      </c>
      <c r="I49" s="24">
        <v>5225971</v>
      </c>
      <c r="J49" s="23">
        <v>5230489</v>
      </c>
      <c r="K49" s="24">
        <v>4552741</v>
      </c>
      <c r="L49" s="23">
        <v>4550820</v>
      </c>
      <c r="M49" s="24">
        <v>4658922</v>
      </c>
      <c r="N49" s="23">
        <v>4623615</v>
      </c>
    </row>
    <row r="50" spans="1:14" ht="14.25" thickTop="1">
      <c r="A50" s="8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2" ht="13.5">
      <c r="A52" s="20" t="s">
        <v>187</v>
      </c>
    </row>
    <row r="53" ht="13.5">
      <c r="A53" s="20" t="s">
        <v>188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2014-02-14T14:04:26Z</dcterms:created>
  <dcterms:modified xsi:type="dcterms:W3CDTF">2014-02-14T14:04:34Z</dcterms:modified>
  <cp:category/>
  <cp:version/>
  <cp:contentType/>
  <cp:contentStatus/>
</cp:coreProperties>
</file>