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<sst xmlns="http://schemas.openxmlformats.org/spreadsheetml/2006/main" count="603" uniqueCount="201">
  <si>
    <t>受取配当金</t>
  </si>
  <si>
    <t>投資事業組合運用益</t>
  </si>
  <si>
    <t>保険解約返戻金</t>
  </si>
  <si>
    <t>株式交付費</t>
  </si>
  <si>
    <t>投資事業組合運用損</t>
  </si>
  <si>
    <t>固定資産売却益</t>
  </si>
  <si>
    <t>金融商品取引責任準備金戻入</t>
  </si>
  <si>
    <t>投資有価証券売却益</t>
  </si>
  <si>
    <t>事業譲渡益</t>
  </si>
  <si>
    <t>特別利益</t>
  </si>
  <si>
    <t>固定資産除却損</t>
  </si>
  <si>
    <t>ゴルフ会員権評価損</t>
  </si>
  <si>
    <t>割増退職金</t>
  </si>
  <si>
    <t>再就職支援費用</t>
  </si>
  <si>
    <t>システム障害費用</t>
  </si>
  <si>
    <t>少数株主損益調整前四半期純利益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</si>
  <si>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</si>
  <si>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</si>
  <si>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</si>
  <si>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</si>
  <si>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</si>
  <si>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</si>
  <si>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</si>
  <si>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</si>
  <si>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2013/06/27</t>
  </si>
  <si>
    <t>通期</t>
  </si>
  <si>
    <t>2013/03/31</t>
  </si>
  <si>
    <t>2012/03/31</t>
  </si>
  <si>
    <t>2012/06/28</t>
  </si>
  <si>
    <t>2011/03/31</t>
  </si>
  <si>
    <t>2011/06/29</t>
  </si>
  <si>
    <t>2010/03/31</t>
  </si>
  <si>
    <t>2009/06/26</t>
  </si>
  <si>
    <t>2009/03/31</t>
  </si>
  <si>
    <t>2008/03/31</t>
  </si>
  <si>
    <t>現金及び預金</t>
  </si>
  <si>
    <t>千円</t>
  </si>
  <si>
    <t>前払費用</t>
  </si>
  <si>
    <t>未収還付法人税等</t>
  </si>
  <si>
    <t>その他</t>
  </si>
  <si>
    <t>流動資産</t>
  </si>
  <si>
    <t>建物</t>
  </si>
  <si>
    <t>減価償却累計額</t>
  </si>
  <si>
    <t>建物（純額）</t>
  </si>
  <si>
    <t>器具及び備品</t>
  </si>
  <si>
    <t>器具及び備品（純額）</t>
  </si>
  <si>
    <t>有形固定資産</t>
  </si>
  <si>
    <t>ソフトウエア</t>
  </si>
  <si>
    <t>無形固定資産</t>
  </si>
  <si>
    <t>投資有価証券</t>
  </si>
  <si>
    <t>関係会社株式</t>
  </si>
  <si>
    <t>関係会社長期貸付金</t>
  </si>
  <si>
    <t>貸倒引当金</t>
  </si>
  <si>
    <t>投資損失引当金</t>
  </si>
  <si>
    <t>投資その他の資産</t>
  </si>
  <si>
    <t>固定資産</t>
  </si>
  <si>
    <t>資産</t>
  </si>
  <si>
    <t>未払金</t>
  </si>
  <si>
    <t>未払費用</t>
  </si>
  <si>
    <t>未払法人税等</t>
  </si>
  <si>
    <t>流動負債</t>
  </si>
  <si>
    <t>繰延税金負債</t>
  </si>
  <si>
    <t>固定負債</t>
  </si>
  <si>
    <t>負債</t>
  </si>
  <si>
    <t>資本金</t>
  </si>
  <si>
    <t>資本準備金</t>
  </si>
  <si>
    <t>その他資本剰余金</t>
  </si>
  <si>
    <t>資本剰余金</t>
  </si>
  <si>
    <t>繰越利益剰余金</t>
  </si>
  <si>
    <t>利益剰余金</t>
  </si>
  <si>
    <t>自己株式</t>
  </si>
  <si>
    <t>株主資本</t>
  </si>
  <si>
    <t>純資産</t>
  </si>
  <si>
    <t>負債純資産</t>
  </si>
  <si>
    <t>証券コード</t>
  </si>
  <si>
    <t>企業名</t>
  </si>
  <si>
    <t>スターホールディングス株式会社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</si>
  <si>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</si>
  <si>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</si>
  <si>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</si>
  <si>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</si>
  <si>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</si>
  <si>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</si>
  <si>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</si>
  <si>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</si>
  <si>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</si>
  <si>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経営管理料</t>
  </si>
  <si>
    <t>営業収益</t>
  </si>
  <si>
    <t>販売費・一般管理費</t>
  </si>
  <si>
    <t>営業利益</t>
  </si>
  <si>
    <t>受取利息</t>
  </si>
  <si>
    <t>貸倒引当金戻入額</t>
  </si>
  <si>
    <t>営業外収益</t>
  </si>
  <si>
    <t>貸倒引当金繰入額</t>
  </si>
  <si>
    <t>自己株式取得費用</t>
  </si>
  <si>
    <t>営業外費用</t>
  </si>
  <si>
    <t>経常利益</t>
  </si>
  <si>
    <t>減損損失</t>
  </si>
  <si>
    <t>関係会社株式評価損</t>
  </si>
  <si>
    <t>投資損失引当金繰入額</t>
  </si>
  <si>
    <t>厚生年金基金特別掛金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</si>
  <si>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</si>
  <si>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</si>
  <si>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</si>
  <si>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</si>
  <si>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</si>
  <si>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</si>
  <si>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</si>
  <si>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2014/02/13</t>
  </si>
  <si>
    <t>四半期</t>
  </si>
  <si>
    <t>2013/12/31</t>
  </si>
  <si>
    <t>2013/11/13</t>
  </si>
  <si>
    <t>2013/09/30</t>
  </si>
  <si>
    <t>2013/08/13</t>
  </si>
  <si>
    <t>2013/06/30</t>
  </si>
  <si>
    <t>2013/02/13</t>
  </si>
  <si>
    <t>2012/12/31</t>
  </si>
  <si>
    <t>2012/11/13</t>
  </si>
  <si>
    <t>2012/09/30</t>
  </si>
  <si>
    <t>2012/08/13</t>
  </si>
  <si>
    <t>2012/06/30</t>
  </si>
  <si>
    <t>2012/02/13</t>
  </si>
  <si>
    <t>2011/12/31</t>
  </si>
  <si>
    <t>2011/11/11</t>
  </si>
  <si>
    <t>2011/09/30</t>
  </si>
  <si>
    <t>2011/08/12</t>
  </si>
  <si>
    <t>2011/06/30</t>
  </si>
  <si>
    <t>2011/02/10</t>
  </si>
  <si>
    <t>2010/12/31</t>
  </si>
  <si>
    <t>2010/11/15</t>
  </si>
  <si>
    <t>2010/09/30</t>
  </si>
  <si>
    <t>2010/08/13</t>
  </si>
  <si>
    <t>2010/06/30</t>
  </si>
  <si>
    <t>2010/02/12</t>
  </si>
  <si>
    <t>2009/12/31</t>
  </si>
  <si>
    <t>2009/11/13</t>
  </si>
  <si>
    <t>2009/09/30</t>
  </si>
  <si>
    <t>2009/08/13</t>
  </si>
  <si>
    <t>2009/06/30</t>
  </si>
  <si>
    <t>2009/02/12</t>
  </si>
  <si>
    <t>2008/12/31</t>
  </si>
  <si>
    <t>2008/11/13</t>
  </si>
  <si>
    <t>2008/09/30</t>
  </si>
  <si>
    <t>2008/08/13</t>
  </si>
  <si>
    <t>2008/06/30</t>
  </si>
  <si>
    <t>預託金</t>
  </si>
  <si>
    <t>売掛金</t>
  </si>
  <si>
    <t>商品</t>
  </si>
  <si>
    <t>仕掛品</t>
  </si>
  <si>
    <t>差入保証金</t>
  </si>
  <si>
    <t>買掛金</t>
  </si>
  <si>
    <t>トレーディング商品</t>
  </si>
  <si>
    <t>訴訟損失引当金</t>
  </si>
  <si>
    <t>長期未払金</t>
  </si>
  <si>
    <t>退職給付引当金</t>
  </si>
  <si>
    <t>役員退職慰労引当金</t>
  </si>
  <si>
    <t>負ののれん</t>
  </si>
  <si>
    <t>特別法上の準備金</t>
  </si>
  <si>
    <t>金融商品取引責任準備金</t>
  </si>
  <si>
    <t>その他有価証券評価差額金</t>
  </si>
  <si>
    <t>評価・換算差額等</t>
  </si>
  <si>
    <t>連結・貸借対照表</t>
  </si>
  <si>
    <t>累積四半期</t>
  </si>
  <si>
    <t>2013/04/01</t>
  </si>
  <si>
    <t>減価償却費</t>
  </si>
  <si>
    <t>負ののれん償却額</t>
  </si>
  <si>
    <t>貸倒引当金の増減額（△は減少）</t>
  </si>
  <si>
    <t>退職給付引当金の増減額（△は減少）</t>
  </si>
  <si>
    <t>役員退職慰労引当金の増減額（△は減少）</t>
  </si>
  <si>
    <t>ポイント引当金の増減額（△は減少）</t>
  </si>
  <si>
    <t>受取利息及び受取配当金</t>
  </si>
  <si>
    <t>投資有価証券売却損益（△は益）</t>
  </si>
  <si>
    <t>有形固定資産売却損益（△は益）</t>
  </si>
  <si>
    <t>有形固定資産除却損</t>
  </si>
  <si>
    <t>売上債権の増減額（△は増加）</t>
  </si>
  <si>
    <t>たな卸資産の増減額（△は増加）</t>
  </si>
  <si>
    <t>差入保証金の増減額（△は増加）</t>
  </si>
  <si>
    <t>長期未収債権の増減額（△は増加）</t>
  </si>
  <si>
    <t>仕入債務の増減額（△は減少）</t>
  </si>
  <si>
    <t>外国為替取引預り証拠金の増減額（△は減少）</t>
  </si>
  <si>
    <t>小計</t>
  </si>
  <si>
    <t>利息及び配当金の受取額</t>
  </si>
  <si>
    <t>法人税等の支払額</t>
  </si>
  <si>
    <t>法人税等の還付額</t>
  </si>
  <si>
    <t>営業活動によるキャッシュ・フロー</t>
  </si>
  <si>
    <t>有形固定資産の取得による支出</t>
  </si>
  <si>
    <t>有形固定資産の売却による収入</t>
  </si>
  <si>
    <t>無形固定資産の取得による支出</t>
  </si>
  <si>
    <t>投資有価証券の売却による収入</t>
  </si>
  <si>
    <t>従業員に対する貸付金の回収による収入</t>
  </si>
  <si>
    <t>投資活動によるキャッシュ・フロー</t>
  </si>
  <si>
    <t>自己株式の取得による支出</t>
  </si>
  <si>
    <t>財務活動によるキャッシュ・フロー</t>
  </si>
  <si>
    <t>現金及び現金同等物の増減額（△は減少）</t>
  </si>
  <si>
    <t>現金及び現金同等物の残高</t>
  </si>
  <si>
    <t>連結・キャッシュフロー計算書</t>
  </si>
  <si>
    <t>売上高</t>
  </si>
  <si>
    <t>売上原価</t>
  </si>
  <si>
    <t>売上総利益</t>
  </si>
  <si>
    <t>その他の営業収入</t>
  </si>
  <si>
    <t>営業総利益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</si>
</sst>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2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5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74</v>
      </c>
      <c r="B2" s="14">
        <v>8702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75</v>
      </c>
      <c r="B3" s="1" t="s">
        <v>76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17</v>
      </c>
      <c r="B4" s="15" t="str">
        <f>HYPERLINK("http://www.kabupro.jp/mark/20140213/S10011PF.htm","四半期報告書")</f>
        <v>四半期報告書</v>
      </c>
      <c r="C4" s="15" t="str">
        <f>HYPERLINK("http://www.kabupro.jp/mark/20131113/S10004T2.htm","四半期報告書")</f>
        <v>四半期報告書</v>
      </c>
      <c r="D4" s="15" t="str">
        <f>HYPERLINK("http://www.kabupro.jp/mark/20130813/S000EAV4.htm","四半期報告書")</f>
        <v>四半期報告書</v>
      </c>
      <c r="E4" s="15" t="str">
        <f>HYPERLINK("http://www.kabupro.jp/mark/20130627/S000DE7T.htm","有価証券報告書")</f>
        <v>有価証券報告書</v>
      </c>
      <c r="F4" s="15" t="str">
        <f>HYPERLINK("http://www.kabupro.jp/mark/20140213/S10011PF.htm","四半期報告書")</f>
        <v>四半期報告書</v>
      </c>
      <c r="G4" s="15" t="str">
        <f>HYPERLINK("http://www.kabupro.jp/mark/20131113/S10004T2.htm","四半期報告書")</f>
        <v>四半期報告書</v>
      </c>
      <c r="H4" s="15" t="str">
        <f>HYPERLINK("http://www.kabupro.jp/mark/20130813/S000EAV4.htm","四半期報告書")</f>
        <v>四半期報告書</v>
      </c>
      <c r="I4" s="15" t="str">
        <f>HYPERLINK("http://www.kabupro.jp/mark/20130627/S000DE7T.htm","有価証券報告書")</f>
        <v>有価証券報告書</v>
      </c>
      <c r="J4" s="15" t="str">
        <f>HYPERLINK("http://www.kabupro.jp/mark/20130213/S000CQHK.htm","四半期報告書")</f>
        <v>四半期報告書</v>
      </c>
      <c r="K4" s="15" t="str">
        <f>HYPERLINK("http://www.kabupro.jp/mark/20121113/S000C3V4.htm","四半期報告書")</f>
        <v>四半期報告書</v>
      </c>
      <c r="L4" s="15" t="str">
        <f>HYPERLINK("http://www.kabupro.jp/mark/20120813/S000BOGI.htm","四半期報告書")</f>
        <v>四半期報告書</v>
      </c>
      <c r="M4" s="15" t="str">
        <f>HYPERLINK("http://www.kabupro.jp/mark/20120628/S000B6PZ.htm","有価証券報告書")</f>
        <v>有価証券報告書</v>
      </c>
      <c r="N4" s="15" t="str">
        <f>HYPERLINK("http://www.kabupro.jp/mark/20120213/S000A8WE.htm","四半期報告書")</f>
        <v>四半期報告書</v>
      </c>
      <c r="O4" s="15" t="str">
        <f>HYPERLINK("http://www.kabupro.jp/mark/20111111/S0009MK7.htm","四半期報告書")</f>
        <v>四半期報告書</v>
      </c>
      <c r="P4" s="15" t="str">
        <f>HYPERLINK("http://www.kabupro.jp/mark/20110812/S00094AL.htm","四半期報告書")</f>
        <v>四半期報告書</v>
      </c>
      <c r="Q4" s="15" t="str">
        <f>HYPERLINK("http://www.kabupro.jp/mark/20110629/S0008JV7.htm","有価証券報告書")</f>
        <v>有価証券報告書</v>
      </c>
      <c r="R4" s="15" t="str">
        <f>HYPERLINK("http://www.kabupro.jp/mark/20110210/S0007OS5.htm","四半期報告書")</f>
        <v>四半期報告書</v>
      </c>
      <c r="S4" s="15" t="str">
        <f>HYPERLINK("http://www.kabupro.jp/mark/20101115/S00077PB.htm","四半期報告書")</f>
        <v>四半期報告書</v>
      </c>
      <c r="T4" s="15" t="str">
        <f>HYPERLINK("http://www.kabupro.jp/mark/20100813/S0006LY5.htm","四半期報告書")</f>
        <v>四半期報告書</v>
      </c>
      <c r="U4" s="15" t="str">
        <f>HYPERLINK("http://www.kabupro.jp/mark/20090626/S0003GJR.htm","有価証券報告書")</f>
        <v>有価証券報告書</v>
      </c>
      <c r="V4" s="15" t="str">
        <f>HYPERLINK("http://www.kabupro.jp/mark/20100212/S00056NK.htm","四半期報告書")</f>
        <v>四半期報告書</v>
      </c>
      <c r="W4" s="15" t="str">
        <f>HYPERLINK("http://www.kabupro.jp/mark/20091113/S0004K76.htm","四半期報告書")</f>
        <v>四半期報告書</v>
      </c>
      <c r="X4" s="15" t="str">
        <f>HYPERLINK("http://www.kabupro.jp/mark/20090813/S0003XPO.htm","四半期報告書")</f>
        <v>四半期報告書</v>
      </c>
      <c r="Y4" s="15" t="str">
        <f>HYPERLINK("http://www.kabupro.jp/mark/20090626/S0003GJR.htm","有価証券報告書")</f>
        <v>有価証券報告書</v>
      </c>
    </row>
    <row r="5" spans="1:25" ht="14.25" thickBot="1">
      <c r="A5" s="11" t="s">
        <v>18</v>
      </c>
      <c r="B5" s="1" t="s">
        <v>108</v>
      </c>
      <c r="C5" s="1" t="s">
        <v>111</v>
      </c>
      <c r="D5" s="1" t="s">
        <v>113</v>
      </c>
      <c r="E5" s="1" t="s">
        <v>24</v>
      </c>
      <c r="F5" s="1" t="s">
        <v>108</v>
      </c>
      <c r="G5" s="1" t="s">
        <v>111</v>
      </c>
      <c r="H5" s="1" t="s">
        <v>113</v>
      </c>
      <c r="I5" s="1" t="s">
        <v>24</v>
      </c>
      <c r="J5" s="1" t="s">
        <v>115</v>
      </c>
      <c r="K5" s="1" t="s">
        <v>117</v>
      </c>
      <c r="L5" s="1" t="s">
        <v>119</v>
      </c>
      <c r="M5" s="1" t="s">
        <v>28</v>
      </c>
      <c r="N5" s="1" t="s">
        <v>121</v>
      </c>
      <c r="O5" s="1" t="s">
        <v>123</v>
      </c>
      <c r="P5" s="1" t="s">
        <v>125</v>
      </c>
      <c r="Q5" s="1" t="s">
        <v>30</v>
      </c>
      <c r="R5" s="1" t="s">
        <v>127</v>
      </c>
      <c r="S5" s="1" t="s">
        <v>129</v>
      </c>
      <c r="T5" s="1" t="s">
        <v>131</v>
      </c>
      <c r="U5" s="1" t="s">
        <v>32</v>
      </c>
      <c r="V5" s="1" t="s">
        <v>133</v>
      </c>
      <c r="W5" s="1" t="s">
        <v>135</v>
      </c>
      <c r="X5" s="1" t="s">
        <v>137</v>
      </c>
      <c r="Y5" s="1" t="s">
        <v>32</v>
      </c>
    </row>
    <row r="6" spans="1:25" ht="15" thickBot="1" thickTop="1">
      <c r="A6" s="10" t="s">
        <v>19</v>
      </c>
      <c r="B6" s="18" t="s">
        <v>16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20</v>
      </c>
      <c r="B7" s="14" t="s">
        <v>162</v>
      </c>
      <c r="C7" s="14" t="s">
        <v>162</v>
      </c>
      <c r="D7" s="14" t="s">
        <v>162</v>
      </c>
      <c r="E7" s="16" t="s">
        <v>25</v>
      </c>
      <c r="F7" s="14" t="s">
        <v>162</v>
      </c>
      <c r="G7" s="14" t="s">
        <v>162</v>
      </c>
      <c r="H7" s="14" t="s">
        <v>162</v>
      </c>
      <c r="I7" s="16" t="s">
        <v>25</v>
      </c>
      <c r="J7" s="14" t="s">
        <v>162</v>
      </c>
      <c r="K7" s="14" t="s">
        <v>162</v>
      </c>
      <c r="L7" s="14" t="s">
        <v>162</v>
      </c>
      <c r="M7" s="16" t="s">
        <v>25</v>
      </c>
      <c r="N7" s="14" t="s">
        <v>162</v>
      </c>
      <c r="O7" s="14" t="s">
        <v>162</v>
      </c>
      <c r="P7" s="14" t="s">
        <v>162</v>
      </c>
      <c r="Q7" s="16" t="s">
        <v>25</v>
      </c>
      <c r="R7" s="14" t="s">
        <v>162</v>
      </c>
      <c r="S7" s="14" t="s">
        <v>162</v>
      </c>
      <c r="T7" s="14" t="s">
        <v>162</v>
      </c>
      <c r="U7" s="16" t="s">
        <v>25</v>
      </c>
      <c r="V7" s="14" t="s">
        <v>162</v>
      </c>
      <c r="W7" s="14" t="s">
        <v>162</v>
      </c>
      <c r="X7" s="14" t="s">
        <v>162</v>
      </c>
      <c r="Y7" s="16" t="s">
        <v>25</v>
      </c>
    </row>
    <row r="8" spans="1:25" ht="13.5">
      <c r="A8" s="13" t="s">
        <v>21</v>
      </c>
      <c r="B8" s="1" t="s">
        <v>163</v>
      </c>
      <c r="C8" s="1" t="s">
        <v>163</v>
      </c>
      <c r="D8" s="1" t="s">
        <v>163</v>
      </c>
      <c r="E8" s="17" t="s">
        <v>80</v>
      </c>
      <c r="F8" s="1" t="s">
        <v>80</v>
      </c>
      <c r="G8" s="1" t="s">
        <v>80</v>
      </c>
      <c r="H8" s="1" t="s">
        <v>80</v>
      </c>
      <c r="I8" s="17" t="s">
        <v>81</v>
      </c>
      <c r="J8" s="1" t="s">
        <v>81</v>
      </c>
      <c r="K8" s="1" t="s">
        <v>81</v>
      </c>
      <c r="L8" s="1" t="s">
        <v>81</v>
      </c>
      <c r="M8" s="17" t="s">
        <v>82</v>
      </c>
      <c r="N8" s="1" t="s">
        <v>82</v>
      </c>
      <c r="O8" s="1" t="s">
        <v>82</v>
      </c>
      <c r="P8" s="1" t="s">
        <v>82</v>
      </c>
      <c r="Q8" s="17" t="s">
        <v>83</v>
      </c>
      <c r="R8" s="1" t="s">
        <v>83</v>
      </c>
      <c r="S8" s="1" t="s">
        <v>83</v>
      </c>
      <c r="T8" s="1" t="s">
        <v>83</v>
      </c>
      <c r="U8" s="17" t="s">
        <v>84</v>
      </c>
      <c r="V8" s="1" t="s">
        <v>84</v>
      </c>
      <c r="W8" s="1" t="s">
        <v>84</v>
      </c>
      <c r="X8" s="1" t="s">
        <v>84</v>
      </c>
      <c r="Y8" s="17" t="s">
        <v>85</v>
      </c>
    </row>
    <row r="9" spans="1:25" ht="13.5">
      <c r="A9" s="13" t="s">
        <v>22</v>
      </c>
      <c r="B9" s="1" t="s">
        <v>110</v>
      </c>
      <c r="C9" s="1" t="s">
        <v>112</v>
      </c>
      <c r="D9" s="1" t="s">
        <v>114</v>
      </c>
      <c r="E9" s="17" t="s">
        <v>26</v>
      </c>
      <c r="F9" s="1" t="s">
        <v>116</v>
      </c>
      <c r="G9" s="1" t="s">
        <v>118</v>
      </c>
      <c r="H9" s="1" t="s">
        <v>120</v>
      </c>
      <c r="I9" s="17" t="s">
        <v>27</v>
      </c>
      <c r="J9" s="1" t="s">
        <v>122</v>
      </c>
      <c r="K9" s="1" t="s">
        <v>124</v>
      </c>
      <c r="L9" s="1" t="s">
        <v>126</v>
      </c>
      <c r="M9" s="17" t="s">
        <v>29</v>
      </c>
      <c r="N9" s="1" t="s">
        <v>128</v>
      </c>
      <c r="O9" s="1" t="s">
        <v>130</v>
      </c>
      <c r="P9" s="1" t="s">
        <v>132</v>
      </c>
      <c r="Q9" s="17" t="s">
        <v>31</v>
      </c>
      <c r="R9" s="1" t="s">
        <v>134</v>
      </c>
      <c r="S9" s="1" t="s">
        <v>136</v>
      </c>
      <c r="T9" s="1" t="s">
        <v>138</v>
      </c>
      <c r="U9" s="17" t="s">
        <v>33</v>
      </c>
      <c r="V9" s="1" t="s">
        <v>140</v>
      </c>
      <c r="W9" s="1" t="s">
        <v>142</v>
      </c>
      <c r="X9" s="1" t="s">
        <v>144</v>
      </c>
      <c r="Y9" s="17" t="s">
        <v>34</v>
      </c>
    </row>
    <row r="10" spans="1:25" ht="14.25" thickBot="1">
      <c r="A10" s="13" t="s">
        <v>23</v>
      </c>
      <c r="B10" s="1" t="s">
        <v>36</v>
      </c>
      <c r="C10" s="1" t="s">
        <v>36</v>
      </c>
      <c r="D10" s="1" t="s">
        <v>36</v>
      </c>
      <c r="E10" s="17" t="s">
        <v>36</v>
      </c>
      <c r="F10" s="1" t="s">
        <v>36</v>
      </c>
      <c r="G10" s="1" t="s">
        <v>36</v>
      </c>
      <c r="H10" s="1" t="s">
        <v>36</v>
      </c>
      <c r="I10" s="17" t="s">
        <v>36</v>
      </c>
      <c r="J10" s="1" t="s">
        <v>36</v>
      </c>
      <c r="K10" s="1" t="s">
        <v>36</v>
      </c>
      <c r="L10" s="1" t="s">
        <v>36</v>
      </c>
      <c r="M10" s="17" t="s">
        <v>36</v>
      </c>
      <c r="N10" s="1" t="s">
        <v>36</v>
      </c>
      <c r="O10" s="1" t="s">
        <v>36</v>
      </c>
      <c r="P10" s="1" t="s">
        <v>36</v>
      </c>
      <c r="Q10" s="17" t="s">
        <v>36</v>
      </c>
      <c r="R10" s="1" t="s">
        <v>36</v>
      </c>
      <c r="S10" s="1" t="s">
        <v>36</v>
      </c>
      <c r="T10" s="1" t="s">
        <v>36</v>
      </c>
      <c r="U10" s="17" t="s">
        <v>36</v>
      </c>
      <c r="V10" s="1" t="s">
        <v>36</v>
      </c>
      <c r="W10" s="1" t="s">
        <v>36</v>
      </c>
      <c r="X10" s="1" t="s">
        <v>36</v>
      </c>
      <c r="Y10" s="17" t="s">
        <v>36</v>
      </c>
    </row>
    <row r="11" spans="1:25" ht="14.25" thickTop="1">
      <c r="A11" s="30" t="s">
        <v>196</v>
      </c>
      <c r="B11" s="27">
        <v>521528</v>
      </c>
      <c r="C11" s="27">
        <v>441861</v>
      </c>
      <c r="D11" s="27">
        <v>129002</v>
      </c>
      <c r="E11" s="21">
        <v>344591</v>
      </c>
      <c r="F11" s="27">
        <v>252284</v>
      </c>
      <c r="G11" s="27">
        <v>179117</v>
      </c>
      <c r="H11" s="27">
        <v>114300</v>
      </c>
      <c r="I11" s="21">
        <v>394634</v>
      </c>
      <c r="J11" s="27">
        <v>324152</v>
      </c>
      <c r="K11" s="27">
        <v>176228</v>
      </c>
      <c r="L11" s="27">
        <v>71652</v>
      </c>
      <c r="M11" s="21">
        <v>260724</v>
      </c>
      <c r="N11" s="27">
        <v>198062</v>
      </c>
      <c r="O11" s="27">
        <v>101162</v>
      </c>
      <c r="P11" s="27">
        <v>41595</v>
      </c>
      <c r="Q11" s="21"/>
      <c r="R11" s="27"/>
      <c r="S11" s="27"/>
      <c r="T11" s="27"/>
      <c r="U11" s="21"/>
      <c r="V11" s="27"/>
      <c r="W11" s="27"/>
      <c r="X11" s="27"/>
      <c r="Y11" s="21"/>
    </row>
    <row r="12" spans="1:25" ht="13.5">
      <c r="A12" s="7" t="s">
        <v>197</v>
      </c>
      <c r="B12" s="28">
        <v>366862</v>
      </c>
      <c r="C12" s="28">
        <v>305671</v>
      </c>
      <c r="D12" s="28">
        <v>98225</v>
      </c>
      <c r="E12" s="22">
        <v>286432</v>
      </c>
      <c r="F12" s="28">
        <v>210890</v>
      </c>
      <c r="G12" s="28">
        <v>150326</v>
      </c>
      <c r="H12" s="28">
        <v>95182</v>
      </c>
      <c r="I12" s="22">
        <v>329151</v>
      </c>
      <c r="J12" s="28">
        <v>265352</v>
      </c>
      <c r="K12" s="28">
        <v>144175</v>
      </c>
      <c r="L12" s="28">
        <v>56644</v>
      </c>
      <c r="M12" s="22">
        <v>197997</v>
      </c>
      <c r="N12" s="28">
        <v>150509</v>
      </c>
      <c r="O12" s="28">
        <v>76111</v>
      </c>
      <c r="P12" s="28">
        <v>30938</v>
      </c>
      <c r="Q12" s="22"/>
      <c r="R12" s="28"/>
      <c r="S12" s="28"/>
      <c r="T12" s="28"/>
      <c r="U12" s="22"/>
      <c r="V12" s="28"/>
      <c r="W12" s="28"/>
      <c r="X12" s="28"/>
      <c r="Y12" s="22"/>
    </row>
    <row r="13" spans="1:25" ht="13.5">
      <c r="A13" s="7" t="s">
        <v>198</v>
      </c>
      <c r="B13" s="28">
        <v>154665</v>
      </c>
      <c r="C13" s="28"/>
      <c r="D13" s="28"/>
      <c r="E13" s="22"/>
      <c r="F13" s="28">
        <v>41394</v>
      </c>
      <c r="G13" s="28"/>
      <c r="H13" s="28"/>
      <c r="I13" s="22"/>
      <c r="J13" s="28"/>
      <c r="K13" s="28"/>
      <c r="L13" s="28"/>
      <c r="M13" s="22"/>
      <c r="N13" s="28"/>
      <c r="O13" s="28"/>
      <c r="P13" s="28"/>
      <c r="Q13" s="22"/>
      <c r="R13" s="28"/>
      <c r="S13" s="28"/>
      <c r="T13" s="28"/>
      <c r="U13" s="22"/>
      <c r="V13" s="28"/>
      <c r="W13" s="28"/>
      <c r="X13" s="28"/>
      <c r="Y13" s="22"/>
    </row>
    <row r="14" spans="1:25" ht="13.5">
      <c r="A14" s="7" t="s">
        <v>199</v>
      </c>
      <c r="B14" s="28">
        <v>-8514</v>
      </c>
      <c r="C14" s="28"/>
      <c r="D14" s="28"/>
      <c r="E14" s="22"/>
      <c r="F14" s="28">
        <v>298053</v>
      </c>
      <c r="G14" s="28"/>
      <c r="H14" s="28"/>
      <c r="I14" s="22"/>
      <c r="J14" s="28"/>
      <c r="K14" s="28"/>
      <c r="L14" s="28"/>
      <c r="M14" s="22"/>
      <c r="N14" s="28"/>
      <c r="O14" s="28"/>
      <c r="P14" s="28"/>
      <c r="Q14" s="22"/>
      <c r="R14" s="28"/>
      <c r="S14" s="28"/>
      <c r="T14" s="28"/>
      <c r="U14" s="22"/>
      <c r="V14" s="28"/>
      <c r="W14" s="28"/>
      <c r="X14" s="28"/>
      <c r="Y14" s="22"/>
    </row>
    <row r="15" spans="1:25" ht="13.5">
      <c r="A15" s="7" t="s">
        <v>200</v>
      </c>
      <c r="B15" s="28">
        <v>146151</v>
      </c>
      <c r="C15" s="28"/>
      <c r="D15" s="28"/>
      <c r="E15" s="22"/>
      <c r="F15" s="28">
        <v>339447</v>
      </c>
      <c r="G15" s="28"/>
      <c r="H15" s="28"/>
      <c r="I15" s="22"/>
      <c r="J15" s="28"/>
      <c r="K15" s="28"/>
      <c r="L15" s="28"/>
      <c r="M15" s="22"/>
      <c r="N15" s="28"/>
      <c r="O15" s="28"/>
      <c r="P15" s="28"/>
      <c r="Q15" s="22"/>
      <c r="R15" s="28"/>
      <c r="S15" s="28"/>
      <c r="T15" s="28"/>
      <c r="U15" s="22"/>
      <c r="V15" s="28"/>
      <c r="W15" s="28"/>
      <c r="X15" s="28"/>
      <c r="Y15" s="22"/>
    </row>
    <row r="16" spans="1:25" ht="13.5">
      <c r="A16" s="7" t="s">
        <v>88</v>
      </c>
      <c r="B16" s="28">
        <v>287949</v>
      </c>
      <c r="C16" s="28">
        <v>184754</v>
      </c>
      <c r="D16" s="28">
        <v>83480</v>
      </c>
      <c r="E16" s="22">
        <v>919664</v>
      </c>
      <c r="F16" s="28">
        <v>787462</v>
      </c>
      <c r="G16" s="28">
        <v>571001</v>
      </c>
      <c r="H16" s="28">
        <v>306896</v>
      </c>
      <c r="I16" s="22">
        <v>1485681</v>
      </c>
      <c r="J16" s="28">
        <v>1146517</v>
      </c>
      <c r="K16" s="28">
        <v>816871</v>
      </c>
      <c r="L16" s="28">
        <v>434414</v>
      </c>
      <c r="M16" s="22">
        <v>2020144</v>
      </c>
      <c r="N16" s="28">
        <v>1524633</v>
      </c>
      <c r="O16" s="28">
        <v>1057278</v>
      </c>
      <c r="P16" s="28">
        <v>604796</v>
      </c>
      <c r="Q16" s="22"/>
      <c r="R16" s="28"/>
      <c r="S16" s="28"/>
      <c r="T16" s="28"/>
      <c r="U16" s="22"/>
      <c r="V16" s="28"/>
      <c r="W16" s="28"/>
      <c r="X16" s="28"/>
      <c r="Y16" s="22"/>
    </row>
    <row r="17" spans="1:25" ht="14.25" thickBot="1">
      <c r="A17" s="25" t="s">
        <v>89</v>
      </c>
      <c r="B17" s="29">
        <v>-141798</v>
      </c>
      <c r="C17" s="29">
        <v>-55696</v>
      </c>
      <c r="D17" s="29">
        <v>-60628</v>
      </c>
      <c r="E17" s="23">
        <v>-564494</v>
      </c>
      <c r="F17" s="29">
        <v>-448014</v>
      </c>
      <c r="G17" s="29">
        <v>-309786</v>
      </c>
      <c r="H17" s="29">
        <v>-156086</v>
      </c>
      <c r="I17" s="23">
        <v>-301793</v>
      </c>
      <c r="J17" s="29">
        <v>-128113</v>
      </c>
      <c r="K17" s="29">
        <v>-34496</v>
      </c>
      <c r="L17" s="29">
        <v>-17314</v>
      </c>
      <c r="M17" s="23">
        <v>-174391</v>
      </c>
      <c r="N17" s="29">
        <v>-105884</v>
      </c>
      <c r="O17" s="29">
        <v>-16571</v>
      </c>
      <c r="P17" s="29">
        <v>16163</v>
      </c>
      <c r="Q17" s="23">
        <v>-601478</v>
      </c>
      <c r="R17" s="29">
        <v>-228060</v>
      </c>
      <c r="S17" s="29">
        <v>-44666</v>
      </c>
      <c r="T17" s="29">
        <v>-89328</v>
      </c>
      <c r="U17" s="23">
        <v>-585777</v>
      </c>
      <c r="V17" s="29">
        <v>-144458</v>
      </c>
      <c r="W17" s="29">
        <v>-65810</v>
      </c>
      <c r="X17" s="29">
        <v>-212769</v>
      </c>
      <c r="Y17" s="23">
        <v>-419589</v>
      </c>
    </row>
    <row r="18" spans="1:25" ht="14.25" thickTop="1">
      <c r="A18" s="6" t="s">
        <v>90</v>
      </c>
      <c r="B18" s="28">
        <v>615</v>
      </c>
      <c r="C18" s="28">
        <v>502</v>
      </c>
      <c r="D18" s="28">
        <v>39</v>
      </c>
      <c r="E18" s="22">
        <v>1399</v>
      </c>
      <c r="F18" s="28">
        <v>873</v>
      </c>
      <c r="G18" s="28">
        <v>795</v>
      </c>
      <c r="H18" s="28">
        <v>139</v>
      </c>
      <c r="I18" s="22">
        <v>1687</v>
      </c>
      <c r="J18" s="28">
        <v>1025</v>
      </c>
      <c r="K18" s="28">
        <v>868</v>
      </c>
      <c r="L18" s="28">
        <v>148</v>
      </c>
      <c r="M18" s="22">
        <v>2177</v>
      </c>
      <c r="N18" s="28">
        <v>1413</v>
      </c>
      <c r="O18" s="28">
        <v>1226</v>
      </c>
      <c r="P18" s="28">
        <v>250</v>
      </c>
      <c r="Q18" s="22">
        <v>4214</v>
      </c>
      <c r="R18" s="28">
        <v>2673</v>
      </c>
      <c r="S18" s="28">
        <v>2234</v>
      </c>
      <c r="T18" s="28">
        <v>437</v>
      </c>
      <c r="U18" s="22">
        <v>15115</v>
      </c>
      <c r="V18" s="28">
        <v>8796</v>
      </c>
      <c r="W18" s="28">
        <v>8201</v>
      </c>
      <c r="X18" s="28">
        <v>411</v>
      </c>
      <c r="Y18" s="22">
        <v>20097</v>
      </c>
    </row>
    <row r="19" spans="1:25" ht="13.5">
      <c r="A19" s="6" t="s">
        <v>0</v>
      </c>
      <c r="B19" s="28">
        <v>1556</v>
      </c>
      <c r="C19" s="28">
        <v>1012</v>
      </c>
      <c r="D19" s="28">
        <v>1012</v>
      </c>
      <c r="E19" s="22">
        <v>2199</v>
      </c>
      <c r="F19" s="28">
        <v>2199</v>
      </c>
      <c r="G19" s="28">
        <v>1657</v>
      </c>
      <c r="H19" s="28">
        <v>1657</v>
      </c>
      <c r="I19" s="22">
        <v>2199</v>
      </c>
      <c r="J19" s="28">
        <v>2199</v>
      </c>
      <c r="K19" s="28">
        <v>1677</v>
      </c>
      <c r="L19" s="28">
        <v>1677</v>
      </c>
      <c r="M19" s="22">
        <v>2729</v>
      </c>
      <c r="N19" s="28">
        <v>2729</v>
      </c>
      <c r="O19" s="28">
        <v>2534</v>
      </c>
      <c r="P19" s="28">
        <v>2534</v>
      </c>
      <c r="Q19" s="22">
        <v>3912</v>
      </c>
      <c r="R19" s="28">
        <v>3912</v>
      </c>
      <c r="S19" s="28">
        <v>3717</v>
      </c>
      <c r="T19" s="28">
        <v>3717</v>
      </c>
      <c r="U19" s="22">
        <v>3146</v>
      </c>
      <c r="V19" s="28">
        <v>3146</v>
      </c>
      <c r="W19" s="28">
        <v>2959</v>
      </c>
      <c r="X19" s="28">
        <v>2959</v>
      </c>
      <c r="Y19" s="22">
        <v>1493</v>
      </c>
    </row>
    <row r="20" spans="1:25" ht="13.5">
      <c r="A20" s="6" t="s">
        <v>165</v>
      </c>
      <c r="B20" s="28">
        <v>22010</v>
      </c>
      <c r="C20" s="28">
        <v>14673</v>
      </c>
      <c r="D20" s="28">
        <v>7336</v>
      </c>
      <c r="E20" s="22">
        <v>29347</v>
      </c>
      <c r="F20" s="28">
        <v>22010</v>
      </c>
      <c r="G20" s="28">
        <v>14673</v>
      </c>
      <c r="H20" s="28">
        <v>7336</v>
      </c>
      <c r="I20" s="22">
        <v>29347</v>
      </c>
      <c r="J20" s="28">
        <v>22010</v>
      </c>
      <c r="K20" s="28">
        <v>14673</v>
      </c>
      <c r="L20" s="28">
        <v>7336</v>
      </c>
      <c r="M20" s="22">
        <v>29347</v>
      </c>
      <c r="N20" s="28">
        <v>22010</v>
      </c>
      <c r="O20" s="28">
        <v>14673</v>
      </c>
      <c r="P20" s="28">
        <v>7336</v>
      </c>
      <c r="Q20" s="22">
        <v>29347</v>
      </c>
      <c r="R20" s="28">
        <v>22010</v>
      </c>
      <c r="S20" s="28">
        <v>14673</v>
      </c>
      <c r="T20" s="28">
        <v>7336</v>
      </c>
      <c r="U20" s="22">
        <v>29347</v>
      </c>
      <c r="V20" s="28">
        <v>22010</v>
      </c>
      <c r="W20" s="28">
        <v>14673</v>
      </c>
      <c r="X20" s="28">
        <v>7336</v>
      </c>
      <c r="Y20" s="22">
        <v>29347</v>
      </c>
    </row>
    <row r="21" spans="1:25" ht="13.5">
      <c r="A21" s="6" t="s">
        <v>91</v>
      </c>
      <c r="B21" s="28">
        <v>478</v>
      </c>
      <c r="C21" s="28">
        <v>315</v>
      </c>
      <c r="D21" s="28">
        <v>184</v>
      </c>
      <c r="E21" s="22"/>
      <c r="F21" s="28">
        <v>807</v>
      </c>
      <c r="G21" s="28">
        <v>656</v>
      </c>
      <c r="H21" s="28">
        <v>364</v>
      </c>
      <c r="I21" s="22">
        <v>6672</v>
      </c>
      <c r="J21" s="28">
        <v>8334</v>
      </c>
      <c r="K21" s="28">
        <v>8774</v>
      </c>
      <c r="L21" s="28">
        <v>8310</v>
      </c>
      <c r="M21" s="22"/>
      <c r="N21" s="28"/>
      <c r="O21" s="28"/>
      <c r="P21" s="28"/>
      <c r="Q21" s="22"/>
      <c r="R21" s="28"/>
      <c r="S21" s="28"/>
      <c r="T21" s="28"/>
      <c r="U21" s="22"/>
      <c r="V21" s="28"/>
      <c r="W21" s="28"/>
      <c r="X21" s="28"/>
      <c r="Y21" s="22"/>
    </row>
    <row r="22" spans="1:25" ht="13.5">
      <c r="A22" s="6" t="s">
        <v>1</v>
      </c>
      <c r="B22" s="28">
        <v>8198</v>
      </c>
      <c r="C22" s="28">
        <v>8198</v>
      </c>
      <c r="D22" s="28"/>
      <c r="E22" s="22"/>
      <c r="F22" s="28"/>
      <c r="G22" s="28"/>
      <c r="H22" s="28"/>
      <c r="I22" s="22"/>
      <c r="J22" s="28"/>
      <c r="K22" s="28"/>
      <c r="L22" s="28"/>
      <c r="M22" s="22"/>
      <c r="N22" s="28"/>
      <c r="O22" s="28"/>
      <c r="P22" s="28"/>
      <c r="Q22" s="22"/>
      <c r="R22" s="28"/>
      <c r="S22" s="28"/>
      <c r="T22" s="28"/>
      <c r="U22" s="22"/>
      <c r="V22" s="28"/>
      <c r="W22" s="28"/>
      <c r="X22" s="28"/>
      <c r="Y22" s="22"/>
    </row>
    <row r="23" spans="1:25" ht="13.5">
      <c r="A23" s="6" t="s">
        <v>2</v>
      </c>
      <c r="B23" s="28">
        <v>10213</v>
      </c>
      <c r="C23" s="28">
        <v>10174</v>
      </c>
      <c r="D23" s="28"/>
      <c r="E23" s="22"/>
      <c r="F23" s="28"/>
      <c r="G23" s="28"/>
      <c r="H23" s="28"/>
      <c r="I23" s="22"/>
      <c r="J23" s="28"/>
      <c r="K23" s="28"/>
      <c r="L23" s="28"/>
      <c r="M23" s="22"/>
      <c r="N23" s="28"/>
      <c r="O23" s="28"/>
      <c r="P23" s="28"/>
      <c r="Q23" s="22"/>
      <c r="R23" s="28"/>
      <c r="S23" s="28"/>
      <c r="T23" s="28"/>
      <c r="U23" s="22"/>
      <c r="V23" s="28"/>
      <c r="W23" s="28"/>
      <c r="X23" s="28"/>
      <c r="Y23" s="22"/>
    </row>
    <row r="24" spans="1:25" ht="13.5">
      <c r="A24" s="6" t="s">
        <v>39</v>
      </c>
      <c r="B24" s="28">
        <v>2713</v>
      </c>
      <c r="C24" s="28">
        <v>1712</v>
      </c>
      <c r="D24" s="28">
        <v>625</v>
      </c>
      <c r="E24" s="22">
        <v>2221</v>
      </c>
      <c r="F24" s="28">
        <v>1083</v>
      </c>
      <c r="G24" s="28">
        <v>545</v>
      </c>
      <c r="H24" s="28">
        <v>378</v>
      </c>
      <c r="I24" s="22">
        <v>7304</v>
      </c>
      <c r="J24" s="28">
        <v>5540</v>
      </c>
      <c r="K24" s="28">
        <v>2536</v>
      </c>
      <c r="L24" s="28">
        <v>181</v>
      </c>
      <c r="M24" s="22">
        <v>3111</v>
      </c>
      <c r="N24" s="28">
        <v>2244</v>
      </c>
      <c r="O24" s="28">
        <v>2050</v>
      </c>
      <c r="P24" s="28">
        <v>1490</v>
      </c>
      <c r="Q24" s="22">
        <v>4006</v>
      </c>
      <c r="R24" s="28">
        <v>3323</v>
      </c>
      <c r="S24" s="28">
        <v>2948</v>
      </c>
      <c r="T24" s="28">
        <v>2299</v>
      </c>
      <c r="U24" s="22">
        <v>5123</v>
      </c>
      <c r="V24" s="28">
        <v>4559</v>
      </c>
      <c r="W24" s="28">
        <v>3815</v>
      </c>
      <c r="X24" s="28">
        <v>1913</v>
      </c>
      <c r="Y24" s="22">
        <v>6181</v>
      </c>
    </row>
    <row r="25" spans="1:25" ht="13.5">
      <c r="A25" s="6" t="s">
        <v>92</v>
      </c>
      <c r="B25" s="28">
        <v>45787</v>
      </c>
      <c r="C25" s="28">
        <v>36589</v>
      </c>
      <c r="D25" s="28">
        <v>9198</v>
      </c>
      <c r="E25" s="22">
        <v>35168</v>
      </c>
      <c r="F25" s="28">
        <v>26974</v>
      </c>
      <c r="G25" s="28">
        <v>18329</v>
      </c>
      <c r="H25" s="28">
        <v>9876</v>
      </c>
      <c r="I25" s="22">
        <v>47211</v>
      </c>
      <c r="J25" s="28">
        <v>39110</v>
      </c>
      <c r="K25" s="28">
        <v>28531</v>
      </c>
      <c r="L25" s="28">
        <v>17655</v>
      </c>
      <c r="M25" s="22">
        <v>37365</v>
      </c>
      <c r="N25" s="28">
        <v>28397</v>
      </c>
      <c r="O25" s="28">
        <v>20484</v>
      </c>
      <c r="P25" s="28">
        <v>11611</v>
      </c>
      <c r="Q25" s="22">
        <v>41481</v>
      </c>
      <c r="R25" s="28">
        <v>31920</v>
      </c>
      <c r="S25" s="28">
        <v>23574</v>
      </c>
      <c r="T25" s="28">
        <v>13791</v>
      </c>
      <c r="U25" s="22">
        <v>52733</v>
      </c>
      <c r="V25" s="28">
        <v>38513</v>
      </c>
      <c r="W25" s="28">
        <v>29650</v>
      </c>
      <c r="X25" s="28">
        <v>12621</v>
      </c>
      <c r="Y25" s="22">
        <v>57120</v>
      </c>
    </row>
    <row r="26" spans="1:25" ht="13.5">
      <c r="A26" s="6" t="s">
        <v>3</v>
      </c>
      <c r="B26" s="28"/>
      <c r="C26" s="28"/>
      <c r="D26" s="28"/>
      <c r="E26" s="22">
        <v>618</v>
      </c>
      <c r="F26" s="28">
        <v>618</v>
      </c>
      <c r="G26" s="28"/>
      <c r="H26" s="28"/>
      <c r="I26" s="22"/>
      <c r="J26" s="28"/>
      <c r="K26" s="28"/>
      <c r="L26" s="28"/>
      <c r="M26" s="22"/>
      <c r="N26" s="28"/>
      <c r="O26" s="28"/>
      <c r="P26" s="28"/>
      <c r="Q26" s="22"/>
      <c r="R26" s="28"/>
      <c r="S26" s="28"/>
      <c r="T26" s="28"/>
      <c r="U26" s="22">
        <v>835</v>
      </c>
      <c r="V26" s="28">
        <v>835</v>
      </c>
      <c r="W26" s="28">
        <v>835</v>
      </c>
      <c r="X26" s="28">
        <v>835</v>
      </c>
      <c r="Y26" s="22"/>
    </row>
    <row r="27" spans="1:25" ht="13.5">
      <c r="A27" s="6" t="s">
        <v>4</v>
      </c>
      <c r="B27" s="28"/>
      <c r="C27" s="28"/>
      <c r="D27" s="28"/>
      <c r="E27" s="22">
        <v>12776</v>
      </c>
      <c r="F27" s="28">
        <v>9119</v>
      </c>
      <c r="G27" s="28">
        <v>9119</v>
      </c>
      <c r="H27" s="28"/>
      <c r="I27" s="22">
        <v>7854</v>
      </c>
      <c r="J27" s="28">
        <v>2903</v>
      </c>
      <c r="K27" s="28">
        <v>2903</v>
      </c>
      <c r="L27" s="28"/>
      <c r="M27" s="22">
        <v>12959</v>
      </c>
      <c r="N27" s="28">
        <v>4512</v>
      </c>
      <c r="O27" s="28">
        <v>4512</v>
      </c>
      <c r="P27" s="28"/>
      <c r="Q27" s="22">
        <v>12607</v>
      </c>
      <c r="R27" s="28">
        <v>5012</v>
      </c>
      <c r="S27" s="28">
        <v>5012</v>
      </c>
      <c r="T27" s="28"/>
      <c r="U27" s="22">
        <v>15121</v>
      </c>
      <c r="V27" s="28">
        <v>6015</v>
      </c>
      <c r="W27" s="28">
        <v>6015</v>
      </c>
      <c r="X27" s="28"/>
      <c r="Y27" s="22">
        <v>6254</v>
      </c>
    </row>
    <row r="28" spans="1:25" ht="13.5">
      <c r="A28" s="6" t="s">
        <v>94</v>
      </c>
      <c r="B28" s="28">
        <v>776</v>
      </c>
      <c r="C28" s="28">
        <v>330</v>
      </c>
      <c r="D28" s="28">
        <v>244</v>
      </c>
      <c r="E28" s="22"/>
      <c r="F28" s="28">
        <v>231</v>
      </c>
      <c r="G28" s="28">
        <v>73</v>
      </c>
      <c r="H28" s="28">
        <v>73</v>
      </c>
      <c r="I28" s="22"/>
      <c r="J28" s="28"/>
      <c r="K28" s="28"/>
      <c r="L28" s="28"/>
      <c r="M28" s="22"/>
      <c r="N28" s="28"/>
      <c r="O28" s="28"/>
      <c r="P28" s="28"/>
      <c r="Q28" s="22"/>
      <c r="R28" s="28"/>
      <c r="S28" s="28"/>
      <c r="T28" s="28"/>
      <c r="U28" s="22"/>
      <c r="V28" s="28"/>
      <c r="W28" s="28"/>
      <c r="X28" s="28"/>
      <c r="Y28" s="22"/>
    </row>
    <row r="29" spans="1:25" ht="13.5">
      <c r="A29" s="6" t="s">
        <v>39</v>
      </c>
      <c r="B29" s="28"/>
      <c r="C29" s="28"/>
      <c r="D29" s="28"/>
      <c r="E29" s="22">
        <v>538</v>
      </c>
      <c r="F29" s="28">
        <v>120</v>
      </c>
      <c r="G29" s="28">
        <v>0</v>
      </c>
      <c r="H29" s="28">
        <v>0</v>
      </c>
      <c r="I29" s="22">
        <v>514</v>
      </c>
      <c r="J29" s="28">
        <v>226</v>
      </c>
      <c r="K29" s="28">
        <v>95</v>
      </c>
      <c r="L29" s="28"/>
      <c r="M29" s="22">
        <v>503</v>
      </c>
      <c r="N29" s="28">
        <v>358</v>
      </c>
      <c r="O29" s="28">
        <v>151</v>
      </c>
      <c r="P29" s="28">
        <v>59</v>
      </c>
      <c r="Q29" s="22">
        <v>435</v>
      </c>
      <c r="R29" s="28">
        <v>328</v>
      </c>
      <c r="S29" s="28">
        <v>279</v>
      </c>
      <c r="T29" s="28">
        <v>55</v>
      </c>
      <c r="U29" s="22">
        <v>356</v>
      </c>
      <c r="V29" s="28">
        <v>258</v>
      </c>
      <c r="W29" s="28">
        <v>181</v>
      </c>
      <c r="X29" s="28">
        <v>55</v>
      </c>
      <c r="Y29" s="22">
        <v>688</v>
      </c>
    </row>
    <row r="30" spans="1:25" ht="13.5">
      <c r="A30" s="6" t="s">
        <v>95</v>
      </c>
      <c r="B30" s="28">
        <v>776</v>
      </c>
      <c r="C30" s="28">
        <v>330</v>
      </c>
      <c r="D30" s="28">
        <v>244</v>
      </c>
      <c r="E30" s="22">
        <v>16574</v>
      </c>
      <c r="F30" s="28">
        <v>10089</v>
      </c>
      <c r="G30" s="28">
        <v>9733</v>
      </c>
      <c r="H30" s="28">
        <v>921</v>
      </c>
      <c r="I30" s="22">
        <v>9153</v>
      </c>
      <c r="J30" s="28">
        <v>5583</v>
      </c>
      <c r="K30" s="28">
        <v>4646</v>
      </c>
      <c r="L30" s="28">
        <v>1152</v>
      </c>
      <c r="M30" s="22">
        <v>17562</v>
      </c>
      <c r="N30" s="28">
        <v>7938</v>
      </c>
      <c r="O30" s="28">
        <v>9673</v>
      </c>
      <c r="P30" s="28">
        <v>3288</v>
      </c>
      <c r="Q30" s="22">
        <v>17895</v>
      </c>
      <c r="R30" s="28">
        <v>10781</v>
      </c>
      <c r="S30" s="28">
        <v>10947</v>
      </c>
      <c r="T30" s="28">
        <v>1550</v>
      </c>
      <c r="U30" s="22">
        <v>23567</v>
      </c>
      <c r="V30" s="28">
        <v>10027</v>
      </c>
      <c r="W30" s="28">
        <v>7474</v>
      </c>
      <c r="X30" s="28">
        <v>1128</v>
      </c>
      <c r="Y30" s="22">
        <v>22142</v>
      </c>
    </row>
    <row r="31" spans="1:25" ht="14.25" thickBot="1">
      <c r="A31" s="25" t="s">
        <v>96</v>
      </c>
      <c r="B31" s="29">
        <v>-96788</v>
      </c>
      <c r="C31" s="29">
        <v>-19437</v>
      </c>
      <c r="D31" s="29">
        <v>-51673</v>
      </c>
      <c r="E31" s="23">
        <v>-545900</v>
      </c>
      <c r="F31" s="29">
        <v>-431130</v>
      </c>
      <c r="G31" s="29">
        <v>-301190</v>
      </c>
      <c r="H31" s="29">
        <v>-147130</v>
      </c>
      <c r="I31" s="23">
        <v>-263734</v>
      </c>
      <c r="J31" s="29">
        <v>-94586</v>
      </c>
      <c r="K31" s="29">
        <v>-10611</v>
      </c>
      <c r="L31" s="29">
        <v>-812</v>
      </c>
      <c r="M31" s="23">
        <v>-154588</v>
      </c>
      <c r="N31" s="29">
        <v>-85425</v>
      </c>
      <c r="O31" s="29">
        <v>-5760</v>
      </c>
      <c r="P31" s="29">
        <v>24487</v>
      </c>
      <c r="Q31" s="23">
        <v>-577892</v>
      </c>
      <c r="R31" s="29">
        <v>-206922</v>
      </c>
      <c r="S31" s="29">
        <v>-32040</v>
      </c>
      <c r="T31" s="29">
        <v>-77087</v>
      </c>
      <c r="U31" s="23">
        <v>-556611</v>
      </c>
      <c r="V31" s="29">
        <v>-115971</v>
      </c>
      <c r="W31" s="29">
        <v>-43634</v>
      </c>
      <c r="X31" s="29">
        <v>-201276</v>
      </c>
      <c r="Y31" s="23">
        <v>-384611</v>
      </c>
    </row>
    <row r="32" spans="1:25" ht="14.25" thickTop="1">
      <c r="A32" s="6" t="s">
        <v>5</v>
      </c>
      <c r="B32" s="28"/>
      <c r="C32" s="28"/>
      <c r="D32" s="28"/>
      <c r="E32" s="22">
        <v>267</v>
      </c>
      <c r="F32" s="28">
        <v>267</v>
      </c>
      <c r="G32" s="28">
        <v>267</v>
      </c>
      <c r="H32" s="28"/>
      <c r="I32" s="22"/>
      <c r="J32" s="28"/>
      <c r="K32" s="28"/>
      <c r="L32" s="28"/>
      <c r="M32" s="22"/>
      <c r="N32" s="28"/>
      <c r="O32" s="28"/>
      <c r="P32" s="28"/>
      <c r="Q32" s="22"/>
      <c r="R32" s="28"/>
      <c r="S32" s="28"/>
      <c r="T32" s="28"/>
      <c r="U32" s="22"/>
      <c r="V32" s="28"/>
      <c r="W32" s="28"/>
      <c r="X32" s="28"/>
      <c r="Y32" s="22">
        <v>8259</v>
      </c>
    </row>
    <row r="33" spans="1:25" ht="13.5">
      <c r="A33" s="6" t="s">
        <v>6</v>
      </c>
      <c r="B33" s="28">
        <v>74552</v>
      </c>
      <c r="C33" s="28"/>
      <c r="D33" s="28"/>
      <c r="E33" s="22"/>
      <c r="F33" s="28"/>
      <c r="G33" s="28"/>
      <c r="H33" s="28"/>
      <c r="I33" s="22"/>
      <c r="J33" s="28"/>
      <c r="K33" s="28"/>
      <c r="L33" s="28"/>
      <c r="M33" s="22"/>
      <c r="N33" s="28"/>
      <c r="O33" s="28"/>
      <c r="P33" s="28"/>
      <c r="Q33" s="22"/>
      <c r="R33" s="28"/>
      <c r="S33" s="28"/>
      <c r="T33" s="28"/>
      <c r="U33" s="22">
        <v>22</v>
      </c>
      <c r="V33" s="28"/>
      <c r="W33" s="28"/>
      <c r="X33" s="28"/>
      <c r="Y33" s="22"/>
    </row>
    <row r="34" spans="1:25" ht="13.5">
      <c r="A34" s="6" t="s">
        <v>7</v>
      </c>
      <c r="B34" s="28">
        <v>32630</v>
      </c>
      <c r="C34" s="28"/>
      <c r="D34" s="28"/>
      <c r="E34" s="22">
        <v>7802</v>
      </c>
      <c r="F34" s="28">
        <v>7802</v>
      </c>
      <c r="G34" s="28">
        <v>7802</v>
      </c>
      <c r="H34" s="28"/>
      <c r="I34" s="22"/>
      <c r="J34" s="28"/>
      <c r="K34" s="28"/>
      <c r="L34" s="28"/>
      <c r="M34" s="22">
        <v>1337</v>
      </c>
      <c r="N34" s="28"/>
      <c r="O34" s="28"/>
      <c r="P34" s="28"/>
      <c r="Q34" s="22"/>
      <c r="R34" s="28"/>
      <c r="S34" s="28"/>
      <c r="T34" s="28"/>
      <c r="U34" s="22"/>
      <c r="V34" s="28"/>
      <c r="W34" s="28"/>
      <c r="X34" s="28"/>
      <c r="Y34" s="22"/>
    </row>
    <row r="35" spans="1:25" ht="13.5">
      <c r="A35" s="6" t="s">
        <v>8</v>
      </c>
      <c r="B35" s="28"/>
      <c r="C35" s="28"/>
      <c r="D35" s="28"/>
      <c r="E35" s="22">
        <v>407852</v>
      </c>
      <c r="F35" s="28">
        <v>407852</v>
      </c>
      <c r="G35" s="28"/>
      <c r="H35" s="28"/>
      <c r="I35" s="22"/>
      <c r="J35" s="28"/>
      <c r="K35" s="28"/>
      <c r="L35" s="28"/>
      <c r="M35" s="22"/>
      <c r="N35" s="28"/>
      <c r="O35" s="28"/>
      <c r="P35" s="28"/>
      <c r="Q35" s="22">
        <v>12777</v>
      </c>
      <c r="R35" s="28">
        <v>12777</v>
      </c>
      <c r="S35" s="28"/>
      <c r="T35" s="28"/>
      <c r="U35" s="22">
        <v>40952</v>
      </c>
      <c r="V35" s="28"/>
      <c r="W35" s="28"/>
      <c r="X35" s="28"/>
      <c r="Y35" s="22"/>
    </row>
    <row r="36" spans="1:25" ht="13.5">
      <c r="A36" s="6" t="s">
        <v>9</v>
      </c>
      <c r="B36" s="28">
        <v>107183</v>
      </c>
      <c r="C36" s="28"/>
      <c r="D36" s="28"/>
      <c r="E36" s="22">
        <v>415922</v>
      </c>
      <c r="F36" s="28">
        <v>415922</v>
      </c>
      <c r="G36" s="28">
        <v>8070</v>
      </c>
      <c r="H36" s="28"/>
      <c r="I36" s="22"/>
      <c r="J36" s="28"/>
      <c r="K36" s="28"/>
      <c r="L36" s="28"/>
      <c r="M36" s="22">
        <v>16681</v>
      </c>
      <c r="N36" s="28">
        <v>15143</v>
      </c>
      <c r="O36" s="28">
        <v>16249</v>
      </c>
      <c r="P36" s="28">
        <v>14346</v>
      </c>
      <c r="Q36" s="22">
        <v>309167</v>
      </c>
      <c r="R36" s="28">
        <v>201076</v>
      </c>
      <c r="S36" s="28">
        <v>177290</v>
      </c>
      <c r="T36" s="28">
        <v>169739</v>
      </c>
      <c r="U36" s="22">
        <v>205234</v>
      </c>
      <c r="V36" s="28">
        <v>142747</v>
      </c>
      <c r="W36" s="28">
        <v>148715</v>
      </c>
      <c r="X36" s="28">
        <v>102343</v>
      </c>
      <c r="Y36" s="22">
        <v>115163</v>
      </c>
    </row>
    <row r="37" spans="1:25" ht="13.5">
      <c r="A37" s="6" t="s">
        <v>10</v>
      </c>
      <c r="B37" s="28">
        <v>2130</v>
      </c>
      <c r="C37" s="28">
        <v>2130</v>
      </c>
      <c r="D37" s="28">
        <v>1000</v>
      </c>
      <c r="E37" s="22">
        <v>8093</v>
      </c>
      <c r="F37" s="28">
        <v>493</v>
      </c>
      <c r="G37" s="28">
        <v>493</v>
      </c>
      <c r="H37" s="28">
        <v>0</v>
      </c>
      <c r="I37" s="22">
        <v>114</v>
      </c>
      <c r="J37" s="28">
        <v>114</v>
      </c>
      <c r="K37" s="28"/>
      <c r="L37" s="28"/>
      <c r="M37" s="22">
        <v>121</v>
      </c>
      <c r="N37" s="28">
        <v>121</v>
      </c>
      <c r="O37" s="28">
        <v>121</v>
      </c>
      <c r="P37" s="28">
        <v>9</v>
      </c>
      <c r="Q37" s="22">
        <v>22989</v>
      </c>
      <c r="R37" s="28">
        <v>1086</v>
      </c>
      <c r="S37" s="28">
        <v>945</v>
      </c>
      <c r="T37" s="28">
        <v>389</v>
      </c>
      <c r="U37" s="22">
        <v>167</v>
      </c>
      <c r="V37" s="28">
        <v>167</v>
      </c>
      <c r="W37" s="28">
        <v>167</v>
      </c>
      <c r="X37" s="28"/>
      <c r="Y37" s="22">
        <v>741</v>
      </c>
    </row>
    <row r="38" spans="1:25" ht="13.5">
      <c r="A38" s="6" t="s">
        <v>97</v>
      </c>
      <c r="B38" s="28"/>
      <c r="C38" s="28"/>
      <c r="D38" s="28"/>
      <c r="E38" s="22">
        <v>150247</v>
      </c>
      <c r="F38" s="28">
        <v>108299</v>
      </c>
      <c r="G38" s="28">
        <v>108299</v>
      </c>
      <c r="H38" s="28"/>
      <c r="I38" s="22"/>
      <c r="J38" s="28"/>
      <c r="K38" s="28"/>
      <c r="L38" s="28"/>
      <c r="M38" s="22">
        <v>1185</v>
      </c>
      <c r="N38" s="28"/>
      <c r="O38" s="28"/>
      <c r="P38" s="28"/>
      <c r="Q38" s="22">
        <v>67558</v>
      </c>
      <c r="R38" s="28">
        <v>43810</v>
      </c>
      <c r="S38" s="28">
        <v>43810</v>
      </c>
      <c r="T38" s="28">
        <v>15053</v>
      </c>
      <c r="U38" s="22">
        <v>48511</v>
      </c>
      <c r="V38" s="28">
        <v>4890</v>
      </c>
      <c r="W38" s="28">
        <v>4890</v>
      </c>
      <c r="X38" s="28">
        <v>4890</v>
      </c>
      <c r="Y38" s="22">
        <v>3671</v>
      </c>
    </row>
    <row r="39" spans="1:25" ht="13.5">
      <c r="A39" s="6" t="s">
        <v>11</v>
      </c>
      <c r="B39" s="28"/>
      <c r="C39" s="28"/>
      <c r="D39" s="28"/>
      <c r="E39" s="22">
        <v>1066</v>
      </c>
      <c r="F39" s="28">
        <v>1050</v>
      </c>
      <c r="G39" s="28">
        <v>966</v>
      </c>
      <c r="H39" s="28">
        <v>966</v>
      </c>
      <c r="I39" s="22"/>
      <c r="J39" s="28"/>
      <c r="K39" s="28"/>
      <c r="L39" s="28"/>
      <c r="M39" s="22"/>
      <c r="N39" s="28"/>
      <c r="O39" s="28"/>
      <c r="P39" s="28"/>
      <c r="Q39" s="22">
        <v>3075</v>
      </c>
      <c r="R39" s="28">
        <v>2874</v>
      </c>
      <c r="S39" s="28">
        <v>2825</v>
      </c>
      <c r="T39" s="28">
        <v>2649</v>
      </c>
      <c r="U39" s="22">
        <v>4666</v>
      </c>
      <c r="V39" s="28">
        <v>4166</v>
      </c>
      <c r="W39" s="28">
        <v>3650</v>
      </c>
      <c r="X39" s="28"/>
      <c r="Y39" s="22"/>
    </row>
    <row r="40" spans="1:25" ht="13.5">
      <c r="A40" s="6" t="s">
        <v>12</v>
      </c>
      <c r="B40" s="28">
        <v>2291</v>
      </c>
      <c r="C40" s="28">
        <v>2291</v>
      </c>
      <c r="D40" s="28">
        <v>166</v>
      </c>
      <c r="E40" s="22">
        <v>8808</v>
      </c>
      <c r="F40" s="28"/>
      <c r="G40" s="28"/>
      <c r="H40" s="28"/>
      <c r="I40" s="22">
        <v>7710</v>
      </c>
      <c r="J40" s="28">
        <v>2363</v>
      </c>
      <c r="K40" s="28">
        <v>2363</v>
      </c>
      <c r="L40" s="28">
        <v>1459</v>
      </c>
      <c r="M40" s="22">
        <v>15350</v>
      </c>
      <c r="N40" s="28">
        <v>2958</v>
      </c>
      <c r="O40" s="28">
        <v>2156</v>
      </c>
      <c r="P40" s="28">
        <v>2156</v>
      </c>
      <c r="Q40" s="22">
        <v>13577</v>
      </c>
      <c r="R40" s="28">
        <v>6779</v>
      </c>
      <c r="S40" s="28">
        <v>1479</v>
      </c>
      <c r="T40" s="28">
        <v>1479</v>
      </c>
      <c r="U40" s="22">
        <v>12099</v>
      </c>
      <c r="V40" s="28"/>
      <c r="W40" s="28"/>
      <c r="X40" s="28"/>
      <c r="Y40" s="22"/>
    </row>
    <row r="41" spans="1:25" ht="13.5">
      <c r="A41" s="6" t="s">
        <v>13</v>
      </c>
      <c r="B41" s="28">
        <v>2400</v>
      </c>
      <c r="C41" s="28"/>
      <c r="D41" s="28">
        <v>1800</v>
      </c>
      <c r="E41" s="22"/>
      <c r="F41" s="28">
        <v>3000</v>
      </c>
      <c r="G41" s="28"/>
      <c r="H41" s="28">
        <v>3000</v>
      </c>
      <c r="I41" s="22"/>
      <c r="J41" s="28">
        <v>4200</v>
      </c>
      <c r="K41" s="28"/>
      <c r="L41" s="28">
        <v>3000</v>
      </c>
      <c r="M41" s="22"/>
      <c r="N41" s="28"/>
      <c r="O41" s="28"/>
      <c r="P41" s="28"/>
      <c r="Q41" s="22"/>
      <c r="R41" s="28"/>
      <c r="S41" s="28"/>
      <c r="T41" s="28"/>
      <c r="U41" s="22"/>
      <c r="V41" s="28"/>
      <c r="W41" s="28"/>
      <c r="X41" s="28"/>
      <c r="Y41" s="22"/>
    </row>
    <row r="42" spans="1:25" ht="13.5">
      <c r="A42" s="6" t="s">
        <v>14</v>
      </c>
      <c r="B42" s="28"/>
      <c r="C42" s="28"/>
      <c r="D42" s="28"/>
      <c r="E42" s="22"/>
      <c r="F42" s="28">
        <v>18268</v>
      </c>
      <c r="G42" s="28"/>
      <c r="H42" s="28">
        <v>18280</v>
      </c>
      <c r="I42" s="22"/>
      <c r="J42" s="28">
        <v>63900</v>
      </c>
      <c r="K42" s="28"/>
      <c r="L42" s="28"/>
      <c r="M42" s="22"/>
      <c r="N42" s="28"/>
      <c r="O42" s="28"/>
      <c r="P42" s="28"/>
      <c r="Q42" s="22"/>
      <c r="R42" s="28"/>
      <c r="S42" s="28"/>
      <c r="T42" s="28"/>
      <c r="U42" s="22"/>
      <c r="V42" s="28"/>
      <c r="W42" s="28"/>
      <c r="X42" s="28"/>
      <c r="Y42" s="22"/>
    </row>
    <row r="43" spans="1:25" ht="13.5">
      <c r="A43" s="6" t="s">
        <v>101</v>
      </c>
      <c r="B43" s="28">
        <v>6821</v>
      </c>
      <c r="C43" s="28">
        <v>6821</v>
      </c>
      <c r="D43" s="28">
        <v>2966</v>
      </c>
      <c r="E43" s="22">
        <v>255630</v>
      </c>
      <c r="F43" s="28">
        <v>131111</v>
      </c>
      <c r="G43" s="28">
        <v>131028</v>
      </c>
      <c r="H43" s="28">
        <v>22247</v>
      </c>
      <c r="I43" s="22">
        <v>93605</v>
      </c>
      <c r="J43" s="28">
        <v>86605</v>
      </c>
      <c r="K43" s="28">
        <v>78832</v>
      </c>
      <c r="L43" s="28">
        <v>12290</v>
      </c>
      <c r="M43" s="22">
        <v>51137</v>
      </c>
      <c r="N43" s="28">
        <v>33159</v>
      </c>
      <c r="O43" s="28">
        <v>27851</v>
      </c>
      <c r="P43" s="28">
        <v>21088</v>
      </c>
      <c r="Q43" s="22">
        <v>423501</v>
      </c>
      <c r="R43" s="28">
        <v>289690</v>
      </c>
      <c r="S43" s="28">
        <v>254297</v>
      </c>
      <c r="T43" s="28">
        <v>203139</v>
      </c>
      <c r="U43" s="22">
        <v>193502</v>
      </c>
      <c r="V43" s="28">
        <v>19899</v>
      </c>
      <c r="W43" s="28">
        <v>17207</v>
      </c>
      <c r="X43" s="28">
        <v>9080</v>
      </c>
      <c r="Y43" s="22">
        <v>44577</v>
      </c>
    </row>
    <row r="44" spans="1:25" ht="13.5">
      <c r="A44" s="7" t="s">
        <v>102</v>
      </c>
      <c r="B44" s="28">
        <v>3573</v>
      </c>
      <c r="C44" s="28">
        <v>-26259</v>
      </c>
      <c r="D44" s="28">
        <v>-54640</v>
      </c>
      <c r="E44" s="22">
        <v>-385607</v>
      </c>
      <c r="F44" s="28">
        <v>-146319</v>
      </c>
      <c r="G44" s="28">
        <v>-424148</v>
      </c>
      <c r="H44" s="28">
        <v>-169378</v>
      </c>
      <c r="I44" s="22">
        <v>-357340</v>
      </c>
      <c r="J44" s="28">
        <v>-181191</v>
      </c>
      <c r="K44" s="28">
        <v>-89443</v>
      </c>
      <c r="L44" s="28">
        <v>-13102</v>
      </c>
      <c r="M44" s="22">
        <v>-189044</v>
      </c>
      <c r="N44" s="28">
        <v>-103440</v>
      </c>
      <c r="O44" s="28">
        <v>-17362</v>
      </c>
      <c r="P44" s="28">
        <v>17744</v>
      </c>
      <c r="Q44" s="22">
        <v>-692227</v>
      </c>
      <c r="R44" s="28">
        <v>-295536</v>
      </c>
      <c r="S44" s="28">
        <v>-109046</v>
      </c>
      <c r="T44" s="28">
        <v>-110486</v>
      </c>
      <c r="U44" s="22">
        <v>-544879</v>
      </c>
      <c r="V44" s="28">
        <v>6875</v>
      </c>
      <c r="W44" s="28">
        <v>87873</v>
      </c>
      <c r="X44" s="28">
        <v>-108012</v>
      </c>
      <c r="Y44" s="22">
        <v>-314025</v>
      </c>
    </row>
    <row r="45" spans="1:25" ht="13.5">
      <c r="A45" s="7" t="s">
        <v>103</v>
      </c>
      <c r="B45" s="28">
        <v>6364</v>
      </c>
      <c r="C45" s="28">
        <v>6924</v>
      </c>
      <c r="D45" s="28">
        <v>1111</v>
      </c>
      <c r="E45" s="22">
        <v>3722</v>
      </c>
      <c r="F45" s="28">
        <v>2993</v>
      </c>
      <c r="G45" s="28">
        <v>1649</v>
      </c>
      <c r="H45" s="28">
        <v>833</v>
      </c>
      <c r="I45" s="22">
        <v>3225</v>
      </c>
      <c r="J45" s="28">
        <v>2402</v>
      </c>
      <c r="K45" s="28">
        <v>1601</v>
      </c>
      <c r="L45" s="28">
        <v>800</v>
      </c>
      <c r="M45" s="22">
        <v>4368</v>
      </c>
      <c r="N45" s="28">
        <v>3302</v>
      </c>
      <c r="O45" s="28">
        <v>2237</v>
      </c>
      <c r="P45" s="28">
        <v>1171</v>
      </c>
      <c r="Q45" s="22">
        <v>179033</v>
      </c>
      <c r="R45" s="28">
        <v>177654</v>
      </c>
      <c r="S45" s="28">
        <v>176275</v>
      </c>
      <c r="T45" s="28">
        <v>88479</v>
      </c>
      <c r="U45" s="22">
        <v>243997</v>
      </c>
      <c r="V45" s="28">
        <v>161338</v>
      </c>
      <c r="W45" s="28">
        <v>112908</v>
      </c>
      <c r="X45" s="28">
        <v>22929</v>
      </c>
      <c r="Y45" s="22">
        <v>9237</v>
      </c>
    </row>
    <row r="46" spans="1:25" ht="13.5">
      <c r="A46" s="7" t="s">
        <v>104</v>
      </c>
      <c r="B46" s="28"/>
      <c r="C46" s="28"/>
      <c r="D46" s="28"/>
      <c r="E46" s="22"/>
      <c r="F46" s="28"/>
      <c r="G46" s="28"/>
      <c r="H46" s="28"/>
      <c r="I46" s="22">
        <v>-1127</v>
      </c>
      <c r="J46" s="28">
        <v>-1127</v>
      </c>
      <c r="K46" s="28">
        <v>-1127</v>
      </c>
      <c r="L46" s="28">
        <v>-647</v>
      </c>
      <c r="M46" s="22">
        <v>-19464</v>
      </c>
      <c r="N46" s="28">
        <v>-14843</v>
      </c>
      <c r="O46" s="28">
        <v>-9853</v>
      </c>
      <c r="P46" s="28">
        <v>-4884</v>
      </c>
      <c r="Q46" s="22">
        <v>-21378</v>
      </c>
      <c r="R46" s="28">
        <v>-16081</v>
      </c>
      <c r="S46" s="28">
        <v>-10675</v>
      </c>
      <c r="T46" s="28">
        <v>-5311</v>
      </c>
      <c r="U46" s="22">
        <v>-1574</v>
      </c>
      <c r="V46" s="28">
        <v>-1006</v>
      </c>
      <c r="W46" s="28">
        <v>-545</v>
      </c>
      <c r="X46" s="28">
        <v>-196</v>
      </c>
      <c r="Y46" s="22">
        <v>17418</v>
      </c>
    </row>
    <row r="47" spans="1:25" ht="13.5">
      <c r="A47" s="7" t="s">
        <v>105</v>
      </c>
      <c r="B47" s="28">
        <v>6364</v>
      </c>
      <c r="C47" s="28">
        <v>6924</v>
      </c>
      <c r="D47" s="28">
        <v>1111</v>
      </c>
      <c r="E47" s="22">
        <v>3722</v>
      </c>
      <c r="F47" s="28">
        <v>2993</v>
      </c>
      <c r="G47" s="28">
        <v>1649</v>
      </c>
      <c r="H47" s="28">
        <v>833</v>
      </c>
      <c r="I47" s="22">
        <v>2097</v>
      </c>
      <c r="J47" s="28">
        <v>1274</v>
      </c>
      <c r="K47" s="28">
        <v>473</v>
      </c>
      <c r="L47" s="28">
        <v>153</v>
      </c>
      <c r="M47" s="22">
        <v>-15095</v>
      </c>
      <c r="N47" s="28">
        <v>-11540</v>
      </c>
      <c r="O47" s="28">
        <v>-7616</v>
      </c>
      <c r="P47" s="28">
        <v>-3713</v>
      </c>
      <c r="Q47" s="22">
        <v>157655</v>
      </c>
      <c r="R47" s="28">
        <v>161572</v>
      </c>
      <c r="S47" s="28">
        <v>165599</v>
      </c>
      <c r="T47" s="28">
        <v>83167</v>
      </c>
      <c r="U47" s="22">
        <v>242423</v>
      </c>
      <c r="V47" s="28">
        <v>160332</v>
      </c>
      <c r="W47" s="28">
        <v>112363</v>
      </c>
      <c r="X47" s="28">
        <v>22733</v>
      </c>
      <c r="Y47" s="22">
        <v>26656</v>
      </c>
    </row>
    <row r="48" spans="1:25" ht="13.5">
      <c r="A48" s="7" t="s">
        <v>15</v>
      </c>
      <c r="B48" s="28">
        <v>-2790</v>
      </c>
      <c r="C48" s="28">
        <v>-33184</v>
      </c>
      <c r="D48" s="28">
        <v>-55751</v>
      </c>
      <c r="E48" s="22">
        <v>-389330</v>
      </c>
      <c r="F48" s="28">
        <v>-149313</v>
      </c>
      <c r="G48" s="28">
        <v>-425798</v>
      </c>
      <c r="H48" s="28">
        <v>-170211</v>
      </c>
      <c r="I48" s="22">
        <v>-359438</v>
      </c>
      <c r="J48" s="28">
        <v>-182466</v>
      </c>
      <c r="K48" s="28">
        <v>-89917</v>
      </c>
      <c r="L48" s="28">
        <v>-13255</v>
      </c>
      <c r="M48" s="22">
        <v>-173948</v>
      </c>
      <c r="N48" s="28">
        <v>-91899</v>
      </c>
      <c r="O48" s="28">
        <v>-9746</v>
      </c>
      <c r="P48" s="28">
        <v>21457</v>
      </c>
      <c r="Q48" s="22"/>
      <c r="R48" s="28"/>
      <c r="S48" s="28"/>
      <c r="T48" s="28"/>
      <c r="U48" s="22"/>
      <c r="V48" s="28"/>
      <c r="W48" s="28"/>
      <c r="X48" s="28"/>
      <c r="Y48" s="22"/>
    </row>
    <row r="49" spans="1:25" ht="14.25" thickBot="1">
      <c r="A49" s="7" t="s">
        <v>106</v>
      </c>
      <c r="B49" s="28">
        <v>-2790</v>
      </c>
      <c r="C49" s="28">
        <v>-33184</v>
      </c>
      <c r="D49" s="28">
        <v>-55751</v>
      </c>
      <c r="E49" s="22">
        <v>-389330</v>
      </c>
      <c r="F49" s="28">
        <v>-149313</v>
      </c>
      <c r="G49" s="28">
        <v>-425798</v>
      </c>
      <c r="H49" s="28">
        <v>-170211</v>
      </c>
      <c r="I49" s="22">
        <v>-359438</v>
      </c>
      <c r="J49" s="28">
        <v>-182466</v>
      </c>
      <c r="K49" s="28">
        <v>-89917</v>
      </c>
      <c r="L49" s="28">
        <v>-13255</v>
      </c>
      <c r="M49" s="22">
        <v>-173948</v>
      </c>
      <c r="N49" s="28">
        <v>-91899</v>
      </c>
      <c r="O49" s="28">
        <v>-9746</v>
      </c>
      <c r="P49" s="28">
        <v>21457</v>
      </c>
      <c r="Q49" s="22">
        <v>-849882</v>
      </c>
      <c r="R49" s="28">
        <v>-457109</v>
      </c>
      <c r="S49" s="28">
        <v>-274645</v>
      </c>
      <c r="T49" s="28">
        <v>-193654</v>
      </c>
      <c r="U49" s="22">
        <v>-787302</v>
      </c>
      <c r="V49" s="28">
        <v>-153456</v>
      </c>
      <c r="W49" s="28">
        <v>-24489</v>
      </c>
      <c r="X49" s="28">
        <v>-130746</v>
      </c>
      <c r="Y49" s="22">
        <v>-340682</v>
      </c>
    </row>
    <row r="50" spans="1:25" ht="14.25" thickTop="1">
      <c r="A50" s="8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</row>
    <row r="52" ht="13.5">
      <c r="A52" s="20" t="s">
        <v>78</v>
      </c>
    </row>
    <row r="53" ht="13.5">
      <c r="A53" s="20" t="s">
        <v>79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50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74</v>
      </c>
      <c r="B2" s="14">
        <v>8702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75</v>
      </c>
      <c r="B3" s="1" t="s">
        <v>76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17</v>
      </c>
      <c r="B4" s="15" t="str">
        <f>HYPERLINK("http://www.kabupro.jp/mark/20131113/S10004T2.htm","四半期報告書")</f>
        <v>四半期報告書</v>
      </c>
      <c r="C4" s="15" t="str">
        <f>HYPERLINK("http://www.kabupro.jp/mark/20130627/S000DE7T.htm","有価証券報告書")</f>
        <v>有価証券報告書</v>
      </c>
      <c r="D4" s="15" t="str">
        <f>HYPERLINK("http://www.kabupro.jp/mark/20131113/S10004T2.htm","四半期報告書")</f>
        <v>四半期報告書</v>
      </c>
      <c r="E4" s="15" t="str">
        <f>HYPERLINK("http://www.kabupro.jp/mark/20130627/S000DE7T.htm","有価証券報告書")</f>
        <v>有価証券報告書</v>
      </c>
      <c r="F4" s="15" t="str">
        <f>HYPERLINK("http://www.kabupro.jp/mark/20121113/S000C3V4.htm","四半期報告書")</f>
        <v>四半期報告書</v>
      </c>
      <c r="G4" s="15" t="str">
        <f>HYPERLINK("http://www.kabupro.jp/mark/20120628/S000B6PZ.htm","有価証券報告書")</f>
        <v>有価証券報告書</v>
      </c>
      <c r="H4" s="15" t="str">
        <f>HYPERLINK("http://www.kabupro.jp/mark/20110210/S0007OS5.htm","四半期報告書")</f>
        <v>四半期報告書</v>
      </c>
      <c r="I4" s="15" t="str">
        <f>HYPERLINK("http://www.kabupro.jp/mark/20111111/S0009MK7.htm","四半期報告書")</f>
        <v>四半期報告書</v>
      </c>
      <c r="J4" s="15" t="str">
        <f>HYPERLINK("http://www.kabupro.jp/mark/20100813/S0006LY5.htm","四半期報告書")</f>
        <v>四半期報告書</v>
      </c>
      <c r="K4" s="15" t="str">
        <f>HYPERLINK("http://www.kabupro.jp/mark/20110629/S0008JV7.htm","有価証券報告書")</f>
        <v>有価証券報告書</v>
      </c>
      <c r="L4" s="15" t="str">
        <f>HYPERLINK("http://www.kabupro.jp/mark/20110210/S0007OS5.htm","四半期報告書")</f>
        <v>四半期報告書</v>
      </c>
      <c r="M4" s="15" t="str">
        <f>HYPERLINK("http://www.kabupro.jp/mark/20101115/S00077PB.htm","四半期報告書")</f>
        <v>四半期報告書</v>
      </c>
      <c r="N4" s="15" t="str">
        <f>HYPERLINK("http://www.kabupro.jp/mark/20100813/S0006LY5.htm","四半期報告書")</f>
        <v>四半期報告書</v>
      </c>
      <c r="O4" s="15" t="str">
        <f>HYPERLINK("http://www.kabupro.jp/mark/20090626/S0003GJR.htm","有価証券報告書")</f>
        <v>有価証券報告書</v>
      </c>
      <c r="P4" s="15" t="str">
        <f>HYPERLINK("http://www.kabupro.jp/mark/20100212/S00056NK.htm","四半期報告書")</f>
        <v>四半期報告書</v>
      </c>
      <c r="Q4" s="15" t="str">
        <f>HYPERLINK("http://www.kabupro.jp/mark/20091113/S0004K76.htm","四半期報告書")</f>
        <v>四半期報告書</v>
      </c>
      <c r="R4" s="15" t="str">
        <f>HYPERLINK("http://www.kabupro.jp/mark/20090813/S0003XPO.htm","四半期報告書")</f>
        <v>四半期報告書</v>
      </c>
      <c r="S4" s="15" t="str">
        <f>HYPERLINK("http://www.kabupro.jp/mark/20090626/S0003GJR.htm","有価証券報告書")</f>
        <v>有価証券報告書</v>
      </c>
    </row>
    <row r="5" spans="1:19" ht="14.25" thickBot="1">
      <c r="A5" s="11" t="s">
        <v>18</v>
      </c>
      <c r="B5" s="1" t="s">
        <v>111</v>
      </c>
      <c r="C5" s="1" t="s">
        <v>24</v>
      </c>
      <c r="D5" s="1" t="s">
        <v>111</v>
      </c>
      <c r="E5" s="1" t="s">
        <v>24</v>
      </c>
      <c r="F5" s="1" t="s">
        <v>117</v>
      </c>
      <c r="G5" s="1" t="s">
        <v>28</v>
      </c>
      <c r="H5" s="1" t="s">
        <v>127</v>
      </c>
      <c r="I5" s="1" t="s">
        <v>123</v>
      </c>
      <c r="J5" s="1" t="s">
        <v>131</v>
      </c>
      <c r="K5" s="1" t="s">
        <v>30</v>
      </c>
      <c r="L5" s="1" t="s">
        <v>127</v>
      </c>
      <c r="M5" s="1" t="s">
        <v>129</v>
      </c>
      <c r="N5" s="1" t="s">
        <v>131</v>
      </c>
      <c r="O5" s="1" t="s">
        <v>32</v>
      </c>
      <c r="P5" s="1" t="s">
        <v>133</v>
      </c>
      <c r="Q5" s="1" t="s">
        <v>135</v>
      </c>
      <c r="R5" s="1" t="s">
        <v>137</v>
      </c>
      <c r="S5" s="1" t="s">
        <v>32</v>
      </c>
    </row>
    <row r="6" spans="1:19" ht="15" thickBot="1" thickTop="1">
      <c r="A6" s="10" t="s">
        <v>19</v>
      </c>
      <c r="B6" s="18" t="s">
        <v>195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20</v>
      </c>
      <c r="B7" s="14" t="s">
        <v>162</v>
      </c>
      <c r="C7" s="16" t="s">
        <v>25</v>
      </c>
      <c r="D7" s="14" t="s">
        <v>162</v>
      </c>
      <c r="E7" s="16" t="s">
        <v>25</v>
      </c>
      <c r="F7" s="14" t="s">
        <v>162</v>
      </c>
      <c r="G7" s="16" t="s">
        <v>25</v>
      </c>
      <c r="H7" s="14" t="s">
        <v>162</v>
      </c>
      <c r="I7" s="14" t="s">
        <v>162</v>
      </c>
      <c r="J7" s="14" t="s">
        <v>162</v>
      </c>
      <c r="K7" s="16" t="s">
        <v>25</v>
      </c>
      <c r="L7" s="14" t="s">
        <v>162</v>
      </c>
      <c r="M7" s="14" t="s">
        <v>162</v>
      </c>
      <c r="N7" s="14" t="s">
        <v>162</v>
      </c>
      <c r="O7" s="16" t="s">
        <v>25</v>
      </c>
      <c r="P7" s="14" t="s">
        <v>162</v>
      </c>
      <c r="Q7" s="14" t="s">
        <v>162</v>
      </c>
      <c r="R7" s="14" t="s">
        <v>162</v>
      </c>
      <c r="S7" s="16" t="s">
        <v>25</v>
      </c>
    </row>
    <row r="8" spans="1:19" ht="13.5">
      <c r="A8" s="13" t="s">
        <v>21</v>
      </c>
      <c r="B8" s="1" t="s">
        <v>163</v>
      </c>
      <c r="C8" s="17" t="s">
        <v>80</v>
      </c>
      <c r="D8" s="1" t="s">
        <v>80</v>
      </c>
      <c r="E8" s="17" t="s">
        <v>81</v>
      </c>
      <c r="F8" s="1" t="s">
        <v>81</v>
      </c>
      <c r="G8" s="17" t="s">
        <v>82</v>
      </c>
      <c r="H8" s="1" t="s">
        <v>82</v>
      </c>
      <c r="I8" s="1" t="s">
        <v>82</v>
      </c>
      <c r="J8" s="1" t="s">
        <v>82</v>
      </c>
      <c r="K8" s="17" t="s">
        <v>83</v>
      </c>
      <c r="L8" s="1" t="s">
        <v>83</v>
      </c>
      <c r="M8" s="1" t="s">
        <v>83</v>
      </c>
      <c r="N8" s="1" t="s">
        <v>83</v>
      </c>
      <c r="O8" s="17" t="s">
        <v>84</v>
      </c>
      <c r="P8" s="1" t="s">
        <v>84</v>
      </c>
      <c r="Q8" s="1" t="s">
        <v>84</v>
      </c>
      <c r="R8" s="1" t="s">
        <v>84</v>
      </c>
      <c r="S8" s="17" t="s">
        <v>85</v>
      </c>
    </row>
    <row r="9" spans="1:19" ht="13.5">
      <c r="A9" s="13" t="s">
        <v>22</v>
      </c>
      <c r="B9" s="1" t="s">
        <v>112</v>
      </c>
      <c r="C9" s="17" t="s">
        <v>26</v>
      </c>
      <c r="D9" s="1" t="s">
        <v>118</v>
      </c>
      <c r="E9" s="17" t="s">
        <v>27</v>
      </c>
      <c r="F9" s="1" t="s">
        <v>124</v>
      </c>
      <c r="G9" s="17" t="s">
        <v>29</v>
      </c>
      <c r="H9" s="1" t="s">
        <v>128</v>
      </c>
      <c r="I9" s="1" t="s">
        <v>130</v>
      </c>
      <c r="J9" s="1" t="s">
        <v>132</v>
      </c>
      <c r="K9" s="17" t="s">
        <v>31</v>
      </c>
      <c r="L9" s="1" t="s">
        <v>134</v>
      </c>
      <c r="M9" s="1" t="s">
        <v>136</v>
      </c>
      <c r="N9" s="1" t="s">
        <v>138</v>
      </c>
      <c r="O9" s="17" t="s">
        <v>33</v>
      </c>
      <c r="P9" s="1" t="s">
        <v>140</v>
      </c>
      <c r="Q9" s="1" t="s">
        <v>142</v>
      </c>
      <c r="R9" s="1" t="s">
        <v>144</v>
      </c>
      <c r="S9" s="17" t="s">
        <v>34</v>
      </c>
    </row>
    <row r="10" spans="1:19" ht="14.25" thickBot="1">
      <c r="A10" s="13" t="s">
        <v>23</v>
      </c>
      <c r="B10" s="1" t="s">
        <v>36</v>
      </c>
      <c r="C10" s="17" t="s">
        <v>36</v>
      </c>
      <c r="D10" s="1" t="s">
        <v>36</v>
      </c>
      <c r="E10" s="17" t="s">
        <v>36</v>
      </c>
      <c r="F10" s="1" t="s">
        <v>36</v>
      </c>
      <c r="G10" s="17" t="s">
        <v>36</v>
      </c>
      <c r="H10" s="1" t="s">
        <v>36</v>
      </c>
      <c r="I10" s="1" t="s">
        <v>36</v>
      </c>
      <c r="J10" s="1" t="s">
        <v>36</v>
      </c>
      <c r="K10" s="17" t="s">
        <v>36</v>
      </c>
      <c r="L10" s="1" t="s">
        <v>36</v>
      </c>
      <c r="M10" s="1" t="s">
        <v>36</v>
      </c>
      <c r="N10" s="1" t="s">
        <v>36</v>
      </c>
      <c r="O10" s="17" t="s">
        <v>36</v>
      </c>
      <c r="P10" s="1" t="s">
        <v>36</v>
      </c>
      <c r="Q10" s="1" t="s">
        <v>36</v>
      </c>
      <c r="R10" s="1" t="s">
        <v>36</v>
      </c>
      <c r="S10" s="17" t="s">
        <v>36</v>
      </c>
    </row>
    <row r="11" spans="1:19" ht="14.25" thickTop="1">
      <c r="A11" s="26" t="s">
        <v>102</v>
      </c>
      <c r="B11" s="27">
        <v>-26259</v>
      </c>
      <c r="C11" s="21">
        <v>-385607</v>
      </c>
      <c r="D11" s="27">
        <v>-424148</v>
      </c>
      <c r="E11" s="21">
        <v>-357340</v>
      </c>
      <c r="F11" s="27">
        <v>-89443</v>
      </c>
      <c r="G11" s="21">
        <v>-189044</v>
      </c>
      <c r="H11" s="27">
        <v>-103440</v>
      </c>
      <c r="I11" s="27">
        <v>-17362</v>
      </c>
      <c r="J11" s="27">
        <v>17744</v>
      </c>
      <c r="K11" s="21">
        <v>-692227</v>
      </c>
      <c r="L11" s="27">
        <v>-295536</v>
      </c>
      <c r="M11" s="27">
        <v>-109046</v>
      </c>
      <c r="N11" s="27">
        <v>-110486</v>
      </c>
      <c r="O11" s="21">
        <v>-544879</v>
      </c>
      <c r="P11" s="27">
        <v>6875</v>
      </c>
      <c r="Q11" s="27">
        <v>87873</v>
      </c>
      <c r="R11" s="27">
        <v>-108012</v>
      </c>
      <c r="S11" s="21">
        <v>-314025</v>
      </c>
    </row>
    <row r="12" spans="1:19" ht="13.5">
      <c r="A12" s="6" t="s">
        <v>164</v>
      </c>
      <c r="B12" s="28">
        <v>4473</v>
      </c>
      <c r="C12" s="22">
        <v>45553</v>
      </c>
      <c r="D12" s="28">
        <v>28936</v>
      </c>
      <c r="E12" s="22">
        <v>54572</v>
      </c>
      <c r="F12" s="28">
        <v>26210</v>
      </c>
      <c r="G12" s="22">
        <v>41908</v>
      </c>
      <c r="H12" s="28">
        <v>30339</v>
      </c>
      <c r="I12" s="28">
        <v>19843</v>
      </c>
      <c r="J12" s="28">
        <v>9959</v>
      </c>
      <c r="K12" s="22">
        <v>59404</v>
      </c>
      <c r="L12" s="28">
        <v>44459</v>
      </c>
      <c r="M12" s="28">
        <v>30484</v>
      </c>
      <c r="N12" s="28">
        <v>14598</v>
      </c>
      <c r="O12" s="22">
        <v>61501</v>
      </c>
      <c r="P12" s="28">
        <v>44330</v>
      </c>
      <c r="Q12" s="28">
        <v>28746</v>
      </c>
      <c r="R12" s="28">
        <v>14308</v>
      </c>
      <c r="S12" s="22">
        <v>55260</v>
      </c>
    </row>
    <row r="13" spans="1:19" ht="13.5">
      <c r="A13" s="6" t="s">
        <v>97</v>
      </c>
      <c r="B13" s="28"/>
      <c r="C13" s="22">
        <v>150247</v>
      </c>
      <c r="D13" s="28">
        <v>108299</v>
      </c>
      <c r="E13" s="22"/>
      <c r="F13" s="28"/>
      <c r="G13" s="22">
        <v>1185</v>
      </c>
      <c r="H13" s="28"/>
      <c r="I13" s="28"/>
      <c r="J13" s="28"/>
      <c r="K13" s="22">
        <v>67558</v>
      </c>
      <c r="L13" s="28">
        <v>43810</v>
      </c>
      <c r="M13" s="28">
        <v>43810</v>
      </c>
      <c r="N13" s="28">
        <v>15053</v>
      </c>
      <c r="O13" s="22">
        <v>48511</v>
      </c>
      <c r="P13" s="28">
        <v>4890</v>
      </c>
      <c r="Q13" s="28">
        <v>4890</v>
      </c>
      <c r="R13" s="28">
        <v>4890</v>
      </c>
      <c r="S13" s="22">
        <v>3671</v>
      </c>
    </row>
    <row r="14" spans="1:19" ht="13.5">
      <c r="A14" s="6" t="s">
        <v>165</v>
      </c>
      <c r="B14" s="28">
        <v>-14673</v>
      </c>
      <c r="C14" s="22">
        <v>-29347</v>
      </c>
      <c r="D14" s="28">
        <v>-14673</v>
      </c>
      <c r="E14" s="22">
        <v>-29347</v>
      </c>
      <c r="F14" s="28">
        <v>-14673</v>
      </c>
      <c r="G14" s="22">
        <v>-29347</v>
      </c>
      <c r="H14" s="28">
        <v>-22010</v>
      </c>
      <c r="I14" s="28">
        <v>-14673</v>
      </c>
      <c r="J14" s="28">
        <v>-7336</v>
      </c>
      <c r="K14" s="22">
        <v>-29347</v>
      </c>
      <c r="L14" s="28">
        <v>-22010</v>
      </c>
      <c r="M14" s="28">
        <v>-14673</v>
      </c>
      <c r="N14" s="28">
        <v>-7336</v>
      </c>
      <c r="O14" s="22">
        <v>-29347</v>
      </c>
      <c r="P14" s="28">
        <v>-22010</v>
      </c>
      <c r="Q14" s="28">
        <v>-14673</v>
      </c>
      <c r="R14" s="28">
        <v>-7336</v>
      </c>
      <c r="S14" s="22">
        <v>-29347</v>
      </c>
    </row>
    <row r="15" spans="1:19" ht="13.5">
      <c r="A15" s="6" t="s">
        <v>166</v>
      </c>
      <c r="B15" s="28">
        <v>-315</v>
      </c>
      <c r="C15" s="22">
        <v>2641</v>
      </c>
      <c r="D15" s="28">
        <v>-656</v>
      </c>
      <c r="E15" s="22">
        <v>-183440</v>
      </c>
      <c r="F15" s="28">
        <v>-105480</v>
      </c>
      <c r="G15" s="22">
        <v>-94459</v>
      </c>
      <c r="H15" s="28">
        <v>-28294</v>
      </c>
      <c r="I15" s="28">
        <v>-22832</v>
      </c>
      <c r="J15" s="28">
        <v>-24315</v>
      </c>
      <c r="K15" s="22">
        <v>-77877</v>
      </c>
      <c r="L15" s="28">
        <v>-51884</v>
      </c>
      <c r="M15" s="28">
        <v>-40887</v>
      </c>
      <c r="N15" s="28">
        <v>-33349</v>
      </c>
      <c r="O15" s="22">
        <v>-9389</v>
      </c>
      <c r="P15" s="28">
        <v>-12337</v>
      </c>
      <c r="Q15" s="28">
        <v>-21184</v>
      </c>
      <c r="R15" s="28">
        <v>-18241</v>
      </c>
      <c r="S15" s="22">
        <v>16511</v>
      </c>
    </row>
    <row r="16" spans="1:19" ht="13.5">
      <c r="A16" s="6" t="s">
        <v>167</v>
      </c>
      <c r="B16" s="28">
        <v>-40229</v>
      </c>
      <c r="C16" s="22">
        <v>15742</v>
      </c>
      <c r="D16" s="28">
        <v>8241</v>
      </c>
      <c r="E16" s="22">
        <v>45160</v>
      </c>
      <c r="F16" s="28">
        <v>21627</v>
      </c>
      <c r="G16" s="22"/>
      <c r="H16" s="28"/>
      <c r="I16" s="28"/>
      <c r="J16" s="28"/>
      <c r="K16" s="22"/>
      <c r="L16" s="28"/>
      <c r="M16" s="28"/>
      <c r="N16" s="28"/>
      <c r="O16" s="22"/>
      <c r="P16" s="28"/>
      <c r="Q16" s="28"/>
      <c r="R16" s="28"/>
      <c r="S16" s="22"/>
    </row>
    <row r="17" spans="1:19" ht="13.5">
      <c r="A17" s="6" t="s">
        <v>168</v>
      </c>
      <c r="B17" s="28"/>
      <c r="C17" s="22">
        <v>-319490</v>
      </c>
      <c r="D17" s="28">
        <v>-319490</v>
      </c>
      <c r="E17" s="22"/>
      <c r="F17" s="28"/>
      <c r="G17" s="22"/>
      <c r="H17" s="28"/>
      <c r="I17" s="28"/>
      <c r="J17" s="28">
        <v>3400</v>
      </c>
      <c r="K17" s="22">
        <v>-3665</v>
      </c>
      <c r="L17" s="28">
        <v>-3665</v>
      </c>
      <c r="M17" s="28">
        <v>-3665</v>
      </c>
      <c r="N17" s="28">
        <v>1796</v>
      </c>
      <c r="O17" s="22">
        <v>3665</v>
      </c>
      <c r="P17" s="28">
        <v>2683</v>
      </c>
      <c r="Q17" s="28">
        <v>1702</v>
      </c>
      <c r="R17" s="28">
        <v>851</v>
      </c>
      <c r="S17" s="22">
        <v>21630</v>
      </c>
    </row>
    <row r="18" spans="1:19" ht="13.5">
      <c r="A18" s="6" t="s">
        <v>169</v>
      </c>
      <c r="B18" s="28"/>
      <c r="C18" s="22">
        <v>-40540</v>
      </c>
      <c r="D18" s="28">
        <v>-673</v>
      </c>
      <c r="E18" s="22">
        <v>-17661</v>
      </c>
      <c r="F18" s="28">
        <v>5979</v>
      </c>
      <c r="G18" s="22">
        <v>36105</v>
      </c>
      <c r="H18" s="28"/>
      <c r="I18" s="28">
        <v>9210</v>
      </c>
      <c r="J18" s="28"/>
      <c r="K18" s="22"/>
      <c r="L18" s="28"/>
      <c r="M18" s="28"/>
      <c r="N18" s="28"/>
      <c r="O18" s="22"/>
      <c r="P18" s="28"/>
      <c r="Q18" s="28"/>
      <c r="R18" s="28"/>
      <c r="S18" s="22"/>
    </row>
    <row r="19" spans="1:19" ht="13.5">
      <c r="A19" s="6" t="s">
        <v>170</v>
      </c>
      <c r="B19" s="28">
        <v>-1515</v>
      </c>
      <c r="C19" s="22">
        <v>-3599</v>
      </c>
      <c r="D19" s="28">
        <v>-2452</v>
      </c>
      <c r="E19" s="22">
        <v>-3887</v>
      </c>
      <c r="F19" s="28">
        <v>-2546</v>
      </c>
      <c r="G19" s="22">
        <v>-4906</v>
      </c>
      <c r="H19" s="28">
        <v>-4142</v>
      </c>
      <c r="I19" s="28">
        <v>-3760</v>
      </c>
      <c r="J19" s="28">
        <v>-2784</v>
      </c>
      <c r="K19" s="22">
        <v>-8127</v>
      </c>
      <c r="L19" s="28">
        <v>-6586</v>
      </c>
      <c r="M19" s="28">
        <v>-5952</v>
      </c>
      <c r="N19" s="28">
        <v>-4155</v>
      </c>
      <c r="O19" s="22">
        <v>-18262</v>
      </c>
      <c r="P19" s="28">
        <v>-11943</v>
      </c>
      <c r="Q19" s="28">
        <v>-11161</v>
      </c>
      <c r="R19" s="28">
        <v>-3371</v>
      </c>
      <c r="S19" s="22">
        <v>-21591</v>
      </c>
    </row>
    <row r="20" spans="1:19" ht="13.5">
      <c r="A20" s="6" t="s">
        <v>171</v>
      </c>
      <c r="B20" s="28"/>
      <c r="C20" s="22">
        <v>-7802</v>
      </c>
      <c r="D20" s="28">
        <v>-7802</v>
      </c>
      <c r="E20" s="22"/>
      <c r="F20" s="28"/>
      <c r="G20" s="22">
        <v>-1337</v>
      </c>
      <c r="H20" s="28"/>
      <c r="I20" s="28"/>
      <c r="J20" s="28"/>
      <c r="K20" s="22"/>
      <c r="L20" s="28"/>
      <c r="M20" s="28"/>
      <c r="N20" s="28"/>
      <c r="O20" s="22"/>
      <c r="P20" s="28"/>
      <c r="Q20" s="28"/>
      <c r="R20" s="28"/>
      <c r="S20" s="22">
        <v>876</v>
      </c>
    </row>
    <row r="21" spans="1:19" ht="13.5">
      <c r="A21" s="6" t="s">
        <v>172</v>
      </c>
      <c r="B21" s="28"/>
      <c r="C21" s="22">
        <v>-267</v>
      </c>
      <c r="D21" s="28">
        <v>-267</v>
      </c>
      <c r="E21" s="22"/>
      <c r="F21" s="28"/>
      <c r="G21" s="22"/>
      <c r="H21" s="28"/>
      <c r="I21" s="28"/>
      <c r="J21" s="28"/>
      <c r="K21" s="22">
        <v>826</v>
      </c>
      <c r="L21" s="28">
        <v>826</v>
      </c>
      <c r="M21" s="28"/>
      <c r="N21" s="28"/>
      <c r="O21" s="22">
        <v>1558</v>
      </c>
      <c r="P21" s="28">
        <v>1558</v>
      </c>
      <c r="Q21" s="28">
        <v>1558</v>
      </c>
      <c r="R21" s="28">
        <v>739</v>
      </c>
      <c r="S21" s="22">
        <v>-4601</v>
      </c>
    </row>
    <row r="22" spans="1:19" ht="13.5">
      <c r="A22" s="6" t="s">
        <v>173</v>
      </c>
      <c r="B22" s="28">
        <v>2130</v>
      </c>
      <c r="C22" s="22">
        <v>493</v>
      </c>
      <c r="D22" s="28">
        <v>493</v>
      </c>
      <c r="E22" s="22">
        <v>114</v>
      </c>
      <c r="F22" s="28"/>
      <c r="G22" s="22">
        <v>121</v>
      </c>
      <c r="H22" s="28">
        <v>121</v>
      </c>
      <c r="I22" s="28">
        <v>121</v>
      </c>
      <c r="J22" s="28">
        <v>9</v>
      </c>
      <c r="K22" s="22">
        <v>840</v>
      </c>
      <c r="L22" s="28">
        <v>777</v>
      </c>
      <c r="M22" s="28">
        <v>636</v>
      </c>
      <c r="N22" s="28">
        <v>389</v>
      </c>
      <c r="O22" s="22">
        <v>167</v>
      </c>
      <c r="P22" s="28">
        <v>167</v>
      </c>
      <c r="Q22" s="28">
        <v>167</v>
      </c>
      <c r="R22" s="28"/>
      <c r="S22" s="22">
        <v>741</v>
      </c>
    </row>
    <row r="23" spans="1:19" ht="13.5">
      <c r="A23" s="6" t="s">
        <v>174</v>
      </c>
      <c r="B23" s="28">
        <v>3227</v>
      </c>
      <c r="C23" s="22">
        <v>-12522</v>
      </c>
      <c r="D23" s="28">
        <v>-4794</v>
      </c>
      <c r="E23" s="22">
        <v>-918</v>
      </c>
      <c r="F23" s="28"/>
      <c r="G23" s="22"/>
      <c r="H23" s="28"/>
      <c r="I23" s="28"/>
      <c r="J23" s="28"/>
      <c r="K23" s="22"/>
      <c r="L23" s="28"/>
      <c r="M23" s="28"/>
      <c r="N23" s="28"/>
      <c r="O23" s="22"/>
      <c r="P23" s="28"/>
      <c r="Q23" s="28"/>
      <c r="R23" s="28"/>
      <c r="S23" s="22"/>
    </row>
    <row r="24" spans="1:19" ht="13.5">
      <c r="A24" s="6" t="s">
        <v>175</v>
      </c>
      <c r="B24" s="28">
        <v>41705</v>
      </c>
      <c r="C24" s="22">
        <v>-53633</v>
      </c>
      <c r="D24" s="28">
        <v>-48397</v>
      </c>
      <c r="E24" s="22">
        <v>-716</v>
      </c>
      <c r="F24" s="28"/>
      <c r="G24" s="22"/>
      <c r="H24" s="28"/>
      <c r="I24" s="28"/>
      <c r="J24" s="28"/>
      <c r="K24" s="22"/>
      <c r="L24" s="28"/>
      <c r="M24" s="28"/>
      <c r="N24" s="28"/>
      <c r="O24" s="22"/>
      <c r="P24" s="28"/>
      <c r="Q24" s="28"/>
      <c r="R24" s="28"/>
      <c r="S24" s="22"/>
    </row>
    <row r="25" spans="1:19" ht="13.5">
      <c r="A25" s="6" t="s">
        <v>176</v>
      </c>
      <c r="B25" s="28">
        <v>-13762</v>
      </c>
      <c r="C25" s="22">
        <v>27885313</v>
      </c>
      <c r="D25" s="28">
        <v>2364435</v>
      </c>
      <c r="E25" s="22">
        <v>2973506</v>
      </c>
      <c r="F25" s="28">
        <v>-523455</v>
      </c>
      <c r="G25" s="22">
        <v>-4363634</v>
      </c>
      <c r="H25" s="28">
        <v>-4591241</v>
      </c>
      <c r="I25" s="28">
        <v>-3391604</v>
      </c>
      <c r="J25" s="28">
        <v>-1321733</v>
      </c>
      <c r="K25" s="22">
        <v>-6082295</v>
      </c>
      <c r="L25" s="28">
        <v>-4016267</v>
      </c>
      <c r="M25" s="28">
        <v>-2453602</v>
      </c>
      <c r="N25" s="28">
        <v>-759091</v>
      </c>
      <c r="O25" s="22">
        <v>-1606582</v>
      </c>
      <c r="P25" s="28">
        <v>-401756</v>
      </c>
      <c r="Q25" s="28">
        <v>-4588086</v>
      </c>
      <c r="R25" s="28">
        <v>-5034015</v>
      </c>
      <c r="S25" s="22">
        <v>-3468604</v>
      </c>
    </row>
    <row r="26" spans="1:19" ht="13.5">
      <c r="A26" s="6" t="s">
        <v>177</v>
      </c>
      <c r="B26" s="28">
        <v>420</v>
      </c>
      <c r="C26" s="22">
        <v>-6220</v>
      </c>
      <c r="D26" s="28">
        <v>917</v>
      </c>
      <c r="E26" s="22">
        <v>17180</v>
      </c>
      <c r="F26" s="28">
        <v>4378</v>
      </c>
      <c r="G26" s="22">
        <v>121286</v>
      </c>
      <c r="H26" s="28">
        <v>43863</v>
      </c>
      <c r="I26" s="28">
        <v>37856</v>
      </c>
      <c r="J26" s="28">
        <v>40465</v>
      </c>
      <c r="K26" s="22">
        <v>125940</v>
      </c>
      <c r="L26" s="28">
        <v>64454</v>
      </c>
      <c r="M26" s="28">
        <v>50232</v>
      </c>
      <c r="N26" s="28">
        <v>47146</v>
      </c>
      <c r="O26" s="22">
        <v>-18920</v>
      </c>
      <c r="P26" s="28">
        <v>-34115</v>
      </c>
      <c r="Q26" s="28">
        <v>-26373</v>
      </c>
      <c r="R26" s="28">
        <v>-2985</v>
      </c>
      <c r="S26" s="22">
        <v>23611</v>
      </c>
    </row>
    <row r="27" spans="1:19" ht="13.5">
      <c r="A27" s="6" t="s">
        <v>178</v>
      </c>
      <c r="B27" s="28">
        <v>-126</v>
      </c>
      <c r="C27" s="22">
        <v>-397</v>
      </c>
      <c r="D27" s="28">
        <v>-6100</v>
      </c>
      <c r="E27" s="22">
        <v>4785</v>
      </c>
      <c r="F27" s="28"/>
      <c r="G27" s="22"/>
      <c r="H27" s="28"/>
      <c r="I27" s="28"/>
      <c r="J27" s="28"/>
      <c r="K27" s="22"/>
      <c r="L27" s="28"/>
      <c r="M27" s="28"/>
      <c r="N27" s="28"/>
      <c r="O27" s="22"/>
      <c r="P27" s="28"/>
      <c r="Q27" s="28"/>
      <c r="R27" s="28"/>
      <c r="S27" s="22"/>
    </row>
    <row r="28" spans="1:19" ht="13.5">
      <c r="A28" s="6" t="s">
        <v>179</v>
      </c>
      <c r="B28" s="28"/>
      <c r="C28" s="22">
        <v>-27790940</v>
      </c>
      <c r="D28" s="28">
        <v>-2390536</v>
      </c>
      <c r="E28" s="22">
        <v>-3339848</v>
      </c>
      <c r="F28" s="28">
        <v>418137</v>
      </c>
      <c r="G28" s="22">
        <v>4039388</v>
      </c>
      <c r="H28" s="28">
        <v>4320142</v>
      </c>
      <c r="I28" s="28">
        <v>3286221</v>
      </c>
      <c r="J28" s="28">
        <v>1183374</v>
      </c>
      <c r="K28" s="22">
        <v>7489927</v>
      </c>
      <c r="L28" s="28">
        <v>4028335</v>
      </c>
      <c r="M28" s="28">
        <v>2926410</v>
      </c>
      <c r="N28" s="28">
        <v>1277524</v>
      </c>
      <c r="O28" s="22">
        <v>2803287</v>
      </c>
      <c r="P28" s="28">
        <v>658525</v>
      </c>
      <c r="Q28" s="28">
        <v>5241842</v>
      </c>
      <c r="R28" s="28">
        <v>5394046</v>
      </c>
      <c r="S28" s="22">
        <v>3480788</v>
      </c>
    </row>
    <row r="29" spans="1:19" ht="13.5">
      <c r="A29" s="6" t="s">
        <v>39</v>
      </c>
      <c r="B29" s="28">
        <v>-62302</v>
      </c>
      <c r="C29" s="22">
        <v>30633</v>
      </c>
      <c r="D29" s="28">
        <v>308598</v>
      </c>
      <c r="E29" s="22">
        <v>1077577</v>
      </c>
      <c r="F29" s="28">
        <v>216212</v>
      </c>
      <c r="G29" s="22">
        <v>238519</v>
      </c>
      <c r="H29" s="28">
        <v>51164</v>
      </c>
      <c r="I29" s="28">
        <v>-79970</v>
      </c>
      <c r="J29" s="28">
        <v>-66635</v>
      </c>
      <c r="K29" s="22">
        <v>179150</v>
      </c>
      <c r="L29" s="28">
        <v>371591</v>
      </c>
      <c r="M29" s="28">
        <v>-119482</v>
      </c>
      <c r="N29" s="28">
        <v>385383</v>
      </c>
      <c r="O29" s="22">
        <v>-246784</v>
      </c>
      <c r="P29" s="28">
        <v>-512678</v>
      </c>
      <c r="Q29" s="28">
        <v>-172685</v>
      </c>
      <c r="R29" s="28">
        <v>-260641</v>
      </c>
      <c r="S29" s="22">
        <v>42980</v>
      </c>
    </row>
    <row r="30" spans="1:19" ht="13.5">
      <c r="A30" s="6" t="s">
        <v>180</v>
      </c>
      <c r="B30" s="28">
        <v>-107229</v>
      </c>
      <c r="C30" s="22">
        <v>-919996</v>
      </c>
      <c r="D30" s="28">
        <v>-400074</v>
      </c>
      <c r="E30" s="22">
        <v>539737</v>
      </c>
      <c r="F30" s="28">
        <v>256141</v>
      </c>
      <c r="G30" s="22">
        <v>-227326</v>
      </c>
      <c r="H30" s="28">
        <v>-327996</v>
      </c>
      <c r="I30" s="28">
        <v>-199802</v>
      </c>
      <c r="J30" s="28">
        <v>-186040</v>
      </c>
      <c r="K30" s="22">
        <v>492892</v>
      </c>
      <c r="L30" s="28">
        <v>267339</v>
      </c>
      <c r="M30" s="28">
        <v>308175</v>
      </c>
      <c r="N30" s="28">
        <v>586211</v>
      </c>
      <c r="O30" s="22">
        <v>177305</v>
      </c>
      <c r="P30" s="28">
        <v>-18614</v>
      </c>
      <c r="Q30" s="28">
        <v>337381</v>
      </c>
      <c r="R30" s="28">
        <v>67459</v>
      </c>
      <c r="S30" s="22">
        <v>-204995</v>
      </c>
    </row>
    <row r="31" spans="1:19" ht="13.5">
      <c r="A31" s="6" t="s">
        <v>181</v>
      </c>
      <c r="B31" s="28">
        <v>1514</v>
      </c>
      <c r="C31" s="22">
        <v>3612</v>
      </c>
      <c r="D31" s="28">
        <v>2452</v>
      </c>
      <c r="E31" s="22">
        <v>3887</v>
      </c>
      <c r="F31" s="28">
        <v>2546</v>
      </c>
      <c r="G31" s="22">
        <v>4964</v>
      </c>
      <c r="H31" s="28">
        <v>4195</v>
      </c>
      <c r="I31" s="28">
        <v>3789</v>
      </c>
      <c r="J31" s="28">
        <v>2805</v>
      </c>
      <c r="K31" s="22">
        <v>9289</v>
      </c>
      <c r="L31" s="28">
        <v>7738</v>
      </c>
      <c r="M31" s="28">
        <v>6723</v>
      </c>
      <c r="N31" s="28">
        <v>5301</v>
      </c>
      <c r="O31" s="22">
        <v>20482</v>
      </c>
      <c r="P31" s="28">
        <v>15255</v>
      </c>
      <c r="Q31" s="28">
        <v>11438</v>
      </c>
      <c r="R31" s="28">
        <v>6852</v>
      </c>
      <c r="S31" s="22">
        <v>20324</v>
      </c>
    </row>
    <row r="32" spans="1:19" ht="13.5">
      <c r="A32" s="6" t="s">
        <v>182</v>
      </c>
      <c r="B32" s="28">
        <v>-3876</v>
      </c>
      <c r="C32" s="22">
        <v>-3595</v>
      </c>
      <c r="D32" s="28">
        <v>-3485</v>
      </c>
      <c r="E32" s="22">
        <v>-4759</v>
      </c>
      <c r="F32" s="28">
        <v>-4644</v>
      </c>
      <c r="G32" s="22">
        <v>-65241</v>
      </c>
      <c r="H32" s="28">
        <v>-65162</v>
      </c>
      <c r="I32" s="28">
        <v>-5840</v>
      </c>
      <c r="J32" s="28">
        <v>-5724</v>
      </c>
      <c r="K32" s="22">
        <v>-445104</v>
      </c>
      <c r="L32" s="28">
        <v>-444905</v>
      </c>
      <c r="M32" s="28">
        <v>-271850</v>
      </c>
      <c r="N32" s="28">
        <v>-271599</v>
      </c>
      <c r="O32" s="22">
        <v>-10263</v>
      </c>
      <c r="P32" s="28">
        <v>-8939</v>
      </c>
      <c r="Q32" s="28">
        <v>-8874</v>
      </c>
      <c r="R32" s="28">
        <v>-8038</v>
      </c>
      <c r="S32" s="22">
        <v>-157712</v>
      </c>
    </row>
    <row r="33" spans="1:19" ht="13.5">
      <c r="A33" s="6" t="s">
        <v>183</v>
      </c>
      <c r="B33" s="28">
        <v>351</v>
      </c>
      <c r="C33" s="22">
        <v>406</v>
      </c>
      <c r="D33" s="28">
        <v>406</v>
      </c>
      <c r="E33" s="22">
        <v>59798</v>
      </c>
      <c r="F33" s="28">
        <v>59798</v>
      </c>
      <c r="G33" s="22">
        <v>28314</v>
      </c>
      <c r="H33" s="28">
        <v>28314</v>
      </c>
      <c r="I33" s="28">
        <v>28314</v>
      </c>
      <c r="J33" s="28">
        <v>7</v>
      </c>
      <c r="K33" s="22">
        <v>2242</v>
      </c>
      <c r="L33" s="28">
        <v>2242</v>
      </c>
      <c r="M33" s="28">
        <v>2242</v>
      </c>
      <c r="N33" s="28">
        <v>43</v>
      </c>
      <c r="O33" s="22">
        <v>141917</v>
      </c>
      <c r="P33" s="28">
        <v>141917</v>
      </c>
      <c r="Q33" s="28">
        <v>141917</v>
      </c>
      <c r="R33" s="28">
        <v>22</v>
      </c>
      <c r="S33" s="22">
        <v>15431</v>
      </c>
    </row>
    <row r="34" spans="1:19" ht="14.25" thickBot="1">
      <c r="A34" s="5" t="s">
        <v>184</v>
      </c>
      <c r="B34" s="29">
        <v>-109241</v>
      </c>
      <c r="C34" s="23">
        <v>-919572</v>
      </c>
      <c r="D34" s="29">
        <v>-400700</v>
      </c>
      <c r="E34" s="23">
        <v>598663</v>
      </c>
      <c r="F34" s="29">
        <v>313841</v>
      </c>
      <c r="G34" s="23">
        <v>-259289</v>
      </c>
      <c r="H34" s="29">
        <v>-360648</v>
      </c>
      <c r="I34" s="29">
        <v>-173538</v>
      </c>
      <c r="J34" s="29">
        <v>-188952</v>
      </c>
      <c r="K34" s="23">
        <v>59320</v>
      </c>
      <c r="L34" s="29">
        <v>-167585</v>
      </c>
      <c r="M34" s="29">
        <v>45290</v>
      </c>
      <c r="N34" s="29">
        <v>319957</v>
      </c>
      <c r="O34" s="23">
        <v>329442</v>
      </c>
      <c r="P34" s="29">
        <v>129619</v>
      </c>
      <c r="Q34" s="29">
        <v>481863</v>
      </c>
      <c r="R34" s="29">
        <v>66296</v>
      </c>
      <c r="S34" s="23">
        <v>-326951</v>
      </c>
    </row>
    <row r="35" spans="1:19" ht="14.25" thickTop="1">
      <c r="A35" s="6" t="s">
        <v>185</v>
      </c>
      <c r="B35" s="28">
        <v>-132559</v>
      </c>
      <c r="C35" s="22">
        <v>-15688</v>
      </c>
      <c r="D35" s="28">
        <v>-1441</v>
      </c>
      <c r="E35" s="22">
        <v>-2067</v>
      </c>
      <c r="F35" s="28"/>
      <c r="G35" s="22">
        <v>-5606</v>
      </c>
      <c r="H35" s="28">
        <v>-5378</v>
      </c>
      <c r="I35" s="28">
        <v>-4578</v>
      </c>
      <c r="J35" s="28">
        <v>-4278</v>
      </c>
      <c r="K35" s="22">
        <v>-45813</v>
      </c>
      <c r="L35" s="28">
        <v>-27479</v>
      </c>
      <c r="M35" s="28">
        <v>-20620</v>
      </c>
      <c r="N35" s="28">
        <v>-15720</v>
      </c>
      <c r="O35" s="22">
        <v>-14050</v>
      </c>
      <c r="P35" s="28">
        <v>-9397</v>
      </c>
      <c r="Q35" s="28">
        <v>-208</v>
      </c>
      <c r="R35" s="28"/>
      <c r="S35" s="22">
        <v>-6304</v>
      </c>
    </row>
    <row r="36" spans="1:19" ht="13.5">
      <c r="A36" s="6" t="s">
        <v>186</v>
      </c>
      <c r="B36" s="28"/>
      <c r="C36" s="22">
        <v>380</v>
      </c>
      <c r="D36" s="28">
        <v>380</v>
      </c>
      <c r="E36" s="22"/>
      <c r="F36" s="28"/>
      <c r="G36" s="22"/>
      <c r="H36" s="28"/>
      <c r="I36" s="28"/>
      <c r="J36" s="28"/>
      <c r="K36" s="22">
        <v>942</v>
      </c>
      <c r="L36" s="28">
        <v>942</v>
      </c>
      <c r="M36" s="28"/>
      <c r="N36" s="28"/>
      <c r="O36" s="22">
        <v>20639</v>
      </c>
      <c r="P36" s="28">
        <v>20639</v>
      </c>
      <c r="Q36" s="28">
        <v>20639</v>
      </c>
      <c r="R36" s="28">
        <v>7700</v>
      </c>
      <c r="S36" s="22">
        <v>165521</v>
      </c>
    </row>
    <row r="37" spans="1:19" ht="13.5">
      <c r="A37" s="6" t="s">
        <v>187</v>
      </c>
      <c r="B37" s="28"/>
      <c r="C37" s="22">
        <v>-40580</v>
      </c>
      <c r="D37" s="28">
        <v>-40580</v>
      </c>
      <c r="E37" s="22">
        <v>-9080</v>
      </c>
      <c r="F37" s="28">
        <v>-9080</v>
      </c>
      <c r="G37" s="22">
        <v>-14030</v>
      </c>
      <c r="H37" s="28">
        <v>-7455</v>
      </c>
      <c r="I37" s="28">
        <v>-3255</v>
      </c>
      <c r="J37" s="28"/>
      <c r="K37" s="22">
        <v>-94994</v>
      </c>
      <c r="L37" s="28">
        <v>-86016</v>
      </c>
      <c r="M37" s="28">
        <v>-74514</v>
      </c>
      <c r="N37" s="28">
        <v>-68026</v>
      </c>
      <c r="O37" s="22">
        <v>-71165</v>
      </c>
      <c r="P37" s="28"/>
      <c r="Q37" s="28"/>
      <c r="R37" s="28"/>
      <c r="S37" s="22"/>
    </row>
    <row r="38" spans="1:19" ht="13.5">
      <c r="A38" s="6" t="s">
        <v>188</v>
      </c>
      <c r="B38" s="28"/>
      <c r="C38" s="22">
        <v>13302</v>
      </c>
      <c r="D38" s="28">
        <v>13302</v>
      </c>
      <c r="E38" s="22"/>
      <c r="F38" s="28"/>
      <c r="G38" s="22">
        <v>2337</v>
      </c>
      <c r="H38" s="28"/>
      <c r="I38" s="28"/>
      <c r="J38" s="28"/>
      <c r="K38" s="22"/>
      <c r="L38" s="28"/>
      <c r="M38" s="28"/>
      <c r="N38" s="28"/>
      <c r="O38" s="22"/>
      <c r="P38" s="28"/>
      <c r="Q38" s="28"/>
      <c r="R38" s="28"/>
      <c r="S38" s="22">
        <v>8123</v>
      </c>
    </row>
    <row r="39" spans="1:19" ht="13.5">
      <c r="A39" s="6" t="s">
        <v>189</v>
      </c>
      <c r="B39" s="28">
        <v>721</v>
      </c>
      <c r="C39" s="22">
        <v>132</v>
      </c>
      <c r="D39" s="28">
        <v>66</v>
      </c>
      <c r="E39" s="22">
        <v>2392</v>
      </c>
      <c r="F39" s="28">
        <v>794</v>
      </c>
      <c r="G39" s="22">
        <v>1935</v>
      </c>
      <c r="H39" s="28">
        <v>1800</v>
      </c>
      <c r="I39" s="28">
        <v>1680</v>
      </c>
      <c r="J39" s="28">
        <v>1280</v>
      </c>
      <c r="K39" s="22">
        <v>19020</v>
      </c>
      <c r="L39" s="28">
        <v>11110</v>
      </c>
      <c r="M39" s="28">
        <v>10255</v>
      </c>
      <c r="N39" s="28">
        <v>4068</v>
      </c>
      <c r="O39" s="22">
        <v>40611</v>
      </c>
      <c r="P39" s="28">
        <v>28423</v>
      </c>
      <c r="Q39" s="28">
        <v>14281</v>
      </c>
      <c r="R39" s="28">
        <v>8977</v>
      </c>
      <c r="S39" s="22">
        <v>20998</v>
      </c>
    </row>
    <row r="40" spans="1:19" ht="13.5">
      <c r="A40" s="6" t="s">
        <v>39</v>
      </c>
      <c r="B40" s="28"/>
      <c r="C40" s="22">
        <v>280</v>
      </c>
      <c r="D40" s="28">
        <v>240</v>
      </c>
      <c r="E40" s="22">
        <v>930</v>
      </c>
      <c r="F40" s="28">
        <v>540</v>
      </c>
      <c r="G40" s="22">
        <v>2615</v>
      </c>
      <c r="H40" s="28">
        <v>2405</v>
      </c>
      <c r="I40" s="28">
        <v>420</v>
      </c>
      <c r="J40" s="28">
        <v>210</v>
      </c>
      <c r="K40" s="22">
        <v>600</v>
      </c>
      <c r="L40" s="28">
        <v>450</v>
      </c>
      <c r="M40" s="28">
        <v>300</v>
      </c>
      <c r="N40" s="28">
        <v>150</v>
      </c>
      <c r="O40" s="22">
        <v>-1601</v>
      </c>
      <c r="P40" s="28">
        <v>-58366</v>
      </c>
      <c r="Q40" s="28">
        <v>-4165</v>
      </c>
      <c r="R40" s="28"/>
      <c r="S40" s="22">
        <v>-44567</v>
      </c>
    </row>
    <row r="41" spans="1:19" ht="14.25" thickBot="1">
      <c r="A41" s="5" t="s">
        <v>190</v>
      </c>
      <c r="B41" s="29">
        <v>-131838</v>
      </c>
      <c r="C41" s="23">
        <v>265678</v>
      </c>
      <c r="D41" s="29">
        <v>-28031</v>
      </c>
      <c r="E41" s="23">
        <v>-13825</v>
      </c>
      <c r="F41" s="29">
        <v>-11746</v>
      </c>
      <c r="G41" s="23">
        <v>-64849</v>
      </c>
      <c r="H41" s="29">
        <v>-9428</v>
      </c>
      <c r="I41" s="29">
        <v>-6533</v>
      </c>
      <c r="J41" s="29">
        <v>-2788</v>
      </c>
      <c r="K41" s="23">
        <v>35538</v>
      </c>
      <c r="L41" s="29">
        <v>54790</v>
      </c>
      <c r="M41" s="29">
        <v>71205</v>
      </c>
      <c r="N41" s="29">
        <v>82756</v>
      </c>
      <c r="O41" s="23">
        <v>-24278</v>
      </c>
      <c r="P41" s="29">
        <v>-32514</v>
      </c>
      <c r="Q41" s="29">
        <v>22198</v>
      </c>
      <c r="R41" s="29">
        <v>12927</v>
      </c>
      <c r="S41" s="23">
        <v>66129</v>
      </c>
    </row>
    <row r="42" spans="1:19" ht="14.25" thickTop="1">
      <c r="A42" s="6" t="s">
        <v>191</v>
      </c>
      <c r="B42" s="28">
        <v>-55826</v>
      </c>
      <c r="C42" s="22">
        <v>-66977</v>
      </c>
      <c r="D42" s="28">
        <v>-9650</v>
      </c>
      <c r="E42" s="22">
        <v>-81426</v>
      </c>
      <c r="F42" s="28">
        <v>-12529</v>
      </c>
      <c r="G42" s="22">
        <v>-57906</v>
      </c>
      <c r="H42" s="28">
        <v>-40961</v>
      </c>
      <c r="I42" s="28">
        <v>-8251</v>
      </c>
      <c r="J42" s="28">
        <v>-4160</v>
      </c>
      <c r="K42" s="22">
        <v>-19724</v>
      </c>
      <c r="L42" s="28">
        <v>-12410</v>
      </c>
      <c r="M42" s="28">
        <v>-11196</v>
      </c>
      <c r="N42" s="28">
        <v>-7070</v>
      </c>
      <c r="O42" s="22">
        <v>-13198</v>
      </c>
      <c r="P42" s="28">
        <v>-5150</v>
      </c>
      <c r="Q42" s="28">
        <v>-339</v>
      </c>
      <c r="R42" s="28"/>
      <c r="S42" s="22">
        <v>-10</v>
      </c>
    </row>
    <row r="43" spans="1:19" ht="14.25" thickBot="1">
      <c r="A43" s="5" t="s">
        <v>192</v>
      </c>
      <c r="B43" s="29">
        <v>-55826</v>
      </c>
      <c r="C43" s="23">
        <v>-66977</v>
      </c>
      <c r="D43" s="29">
        <v>-9650</v>
      </c>
      <c r="E43" s="23">
        <v>-81426</v>
      </c>
      <c r="F43" s="29">
        <v>-12529</v>
      </c>
      <c r="G43" s="23">
        <v>-57906</v>
      </c>
      <c r="H43" s="29">
        <v>-40961</v>
      </c>
      <c r="I43" s="29">
        <v>-8251</v>
      </c>
      <c r="J43" s="29">
        <v>-4161</v>
      </c>
      <c r="K43" s="23">
        <v>-19768</v>
      </c>
      <c r="L43" s="29">
        <v>-12452</v>
      </c>
      <c r="M43" s="29">
        <v>-11235</v>
      </c>
      <c r="N43" s="29">
        <v>-7105</v>
      </c>
      <c r="O43" s="23">
        <v>-13251</v>
      </c>
      <c r="P43" s="29">
        <v>-5199</v>
      </c>
      <c r="Q43" s="29">
        <v>-381</v>
      </c>
      <c r="R43" s="29">
        <v>-5</v>
      </c>
      <c r="S43" s="23">
        <v>-18056</v>
      </c>
    </row>
    <row r="44" spans="1:19" ht="14.25" thickTop="1">
      <c r="A44" s="7" t="s">
        <v>193</v>
      </c>
      <c r="B44" s="28">
        <v>-296905</v>
      </c>
      <c r="C44" s="22">
        <v>-720871</v>
      </c>
      <c r="D44" s="28">
        <v>-438382</v>
      </c>
      <c r="E44" s="22">
        <v>503411</v>
      </c>
      <c r="F44" s="28">
        <v>289565</v>
      </c>
      <c r="G44" s="22">
        <v>-382046</v>
      </c>
      <c r="H44" s="28">
        <v>-411038</v>
      </c>
      <c r="I44" s="28">
        <v>-188323</v>
      </c>
      <c r="J44" s="28">
        <v>-195901</v>
      </c>
      <c r="K44" s="22">
        <v>75090</v>
      </c>
      <c r="L44" s="28">
        <v>-125246</v>
      </c>
      <c r="M44" s="28">
        <v>105260</v>
      </c>
      <c r="N44" s="28">
        <v>395608</v>
      </c>
      <c r="O44" s="22">
        <v>291912</v>
      </c>
      <c r="P44" s="28">
        <v>91906</v>
      </c>
      <c r="Q44" s="28">
        <v>503679</v>
      </c>
      <c r="R44" s="28">
        <v>79218</v>
      </c>
      <c r="S44" s="22">
        <v>-278878</v>
      </c>
    </row>
    <row r="45" spans="1:19" ht="13.5">
      <c r="A45" s="7" t="s">
        <v>194</v>
      </c>
      <c r="B45" s="28">
        <v>2590587</v>
      </c>
      <c r="C45" s="22">
        <v>3311458</v>
      </c>
      <c r="D45" s="28">
        <v>3311458</v>
      </c>
      <c r="E45" s="22">
        <v>2808046</v>
      </c>
      <c r="F45" s="28">
        <v>2808046</v>
      </c>
      <c r="G45" s="22">
        <v>3190092</v>
      </c>
      <c r="H45" s="28">
        <v>3190092</v>
      </c>
      <c r="I45" s="28">
        <v>3190092</v>
      </c>
      <c r="J45" s="28">
        <v>3190092</v>
      </c>
      <c r="K45" s="22">
        <v>3115002</v>
      </c>
      <c r="L45" s="28">
        <v>3115002</v>
      </c>
      <c r="M45" s="28">
        <v>3115002</v>
      </c>
      <c r="N45" s="28">
        <v>3115002</v>
      </c>
      <c r="O45" s="22">
        <v>2823089</v>
      </c>
      <c r="P45" s="28">
        <v>2823089</v>
      </c>
      <c r="Q45" s="28">
        <v>2823089</v>
      </c>
      <c r="R45" s="28">
        <v>2823089</v>
      </c>
      <c r="S45" s="22">
        <v>3101968</v>
      </c>
    </row>
    <row r="46" spans="1:19" ht="14.25" thickBot="1">
      <c r="A46" s="7" t="s">
        <v>194</v>
      </c>
      <c r="B46" s="28">
        <v>2293681</v>
      </c>
      <c r="C46" s="22">
        <v>2590587</v>
      </c>
      <c r="D46" s="28">
        <v>2873075</v>
      </c>
      <c r="E46" s="22">
        <v>3311458</v>
      </c>
      <c r="F46" s="28">
        <v>3097612</v>
      </c>
      <c r="G46" s="22">
        <v>2808046</v>
      </c>
      <c r="H46" s="28">
        <v>2779053</v>
      </c>
      <c r="I46" s="28">
        <v>3001768</v>
      </c>
      <c r="J46" s="28">
        <v>2994190</v>
      </c>
      <c r="K46" s="22">
        <v>3190092</v>
      </c>
      <c r="L46" s="28">
        <v>2989755</v>
      </c>
      <c r="M46" s="28">
        <v>3220262</v>
      </c>
      <c r="N46" s="28">
        <v>3510610</v>
      </c>
      <c r="O46" s="22">
        <v>3115002</v>
      </c>
      <c r="P46" s="28">
        <v>2914996</v>
      </c>
      <c r="Q46" s="28">
        <v>3326769</v>
      </c>
      <c r="R46" s="28">
        <v>2902308</v>
      </c>
      <c r="S46" s="22">
        <v>2823089</v>
      </c>
    </row>
    <row r="47" spans="1:19" ht="14.25" thickTop="1">
      <c r="A47" s="8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</row>
    <row r="49" ht="13.5">
      <c r="A49" s="20" t="s">
        <v>78</v>
      </c>
    </row>
    <row r="50" ht="13.5">
      <c r="A50" s="20" t="s">
        <v>79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55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74</v>
      </c>
      <c r="B2" s="14">
        <v>8702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75</v>
      </c>
      <c r="B3" s="1" t="s">
        <v>76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17</v>
      </c>
      <c r="B4" s="15" t="str">
        <f>HYPERLINK("http://www.kabupro.jp/mark/20140213/S10011PF.htm","四半期報告書")</f>
        <v>四半期報告書</v>
      </c>
      <c r="C4" s="15" t="str">
        <f>HYPERLINK("http://www.kabupro.jp/mark/20131113/S10004T2.htm","四半期報告書")</f>
        <v>四半期報告書</v>
      </c>
      <c r="D4" s="15" t="str">
        <f>HYPERLINK("http://www.kabupro.jp/mark/20130813/S000EAV4.htm","四半期報告書")</f>
        <v>四半期報告書</v>
      </c>
      <c r="E4" s="15" t="str">
        <f>HYPERLINK("http://www.kabupro.jp/mark/20140213/S10011PF.htm","四半期報告書")</f>
        <v>四半期報告書</v>
      </c>
      <c r="F4" s="15" t="str">
        <f>HYPERLINK("http://www.kabupro.jp/mark/20130213/S000CQHK.htm","四半期報告書")</f>
        <v>四半期報告書</v>
      </c>
      <c r="G4" s="15" t="str">
        <f>HYPERLINK("http://www.kabupro.jp/mark/20121113/S000C3V4.htm","四半期報告書")</f>
        <v>四半期報告書</v>
      </c>
      <c r="H4" s="15" t="str">
        <f>HYPERLINK("http://www.kabupro.jp/mark/20120813/S000BOGI.htm","四半期報告書")</f>
        <v>四半期報告書</v>
      </c>
      <c r="I4" s="15" t="str">
        <f>HYPERLINK("http://www.kabupro.jp/mark/20130627/S000DE7T.htm","有価証券報告書")</f>
        <v>有価証券報告書</v>
      </c>
      <c r="J4" s="15" t="str">
        <f>HYPERLINK("http://www.kabupro.jp/mark/20120213/S000A8WE.htm","四半期報告書")</f>
        <v>四半期報告書</v>
      </c>
      <c r="K4" s="15" t="str">
        <f>HYPERLINK("http://www.kabupro.jp/mark/20111111/S0009MK7.htm","四半期報告書")</f>
        <v>四半期報告書</v>
      </c>
      <c r="L4" s="15" t="str">
        <f>HYPERLINK("http://www.kabupro.jp/mark/20110812/S00094AL.htm","四半期報告書")</f>
        <v>四半期報告書</v>
      </c>
      <c r="M4" s="15" t="str">
        <f>HYPERLINK("http://www.kabupro.jp/mark/20120628/S000B6PZ.htm","有価証券報告書")</f>
        <v>有価証券報告書</v>
      </c>
      <c r="N4" s="15" t="str">
        <f>HYPERLINK("http://www.kabupro.jp/mark/20110210/S0007OS5.htm","四半期報告書")</f>
        <v>四半期報告書</v>
      </c>
      <c r="O4" s="15" t="str">
        <f>HYPERLINK("http://www.kabupro.jp/mark/20101115/S00077PB.htm","四半期報告書")</f>
        <v>四半期報告書</v>
      </c>
      <c r="P4" s="15" t="str">
        <f>HYPERLINK("http://www.kabupro.jp/mark/20100813/S0006LY5.htm","四半期報告書")</f>
        <v>四半期報告書</v>
      </c>
      <c r="Q4" s="15" t="str">
        <f>HYPERLINK("http://www.kabupro.jp/mark/20110629/S0008JV7.htm","有価証券報告書")</f>
        <v>有価証券報告書</v>
      </c>
      <c r="R4" s="15" t="str">
        <f>HYPERLINK("http://www.kabupro.jp/mark/20100212/S00056NK.htm","四半期報告書")</f>
        <v>四半期報告書</v>
      </c>
      <c r="S4" s="15" t="str">
        <f>HYPERLINK("http://www.kabupro.jp/mark/20091113/S0004K76.htm","四半期報告書")</f>
        <v>四半期報告書</v>
      </c>
      <c r="T4" s="15" t="str">
        <f>HYPERLINK("http://www.kabupro.jp/mark/20090813/S0003XPO.htm","四半期報告書")</f>
        <v>四半期報告書</v>
      </c>
      <c r="U4" s="15" t="str">
        <f>HYPERLINK("http://www.kabupro.jp/mark/20100212/S00056NK.htm","四半期報告書")</f>
        <v>四半期報告書</v>
      </c>
      <c r="V4" s="15" t="str">
        <f>HYPERLINK("http://www.kabupro.jp/mark/20090212/S0002FQY.htm","四半期報告書")</f>
        <v>四半期報告書</v>
      </c>
      <c r="W4" s="15" t="str">
        <f>HYPERLINK("http://www.kabupro.jp/mark/20081113/S0001PXZ.htm","四半期報告書")</f>
        <v>四半期報告書</v>
      </c>
      <c r="X4" s="15" t="str">
        <f>HYPERLINK("http://www.kabupro.jp/mark/20080813/S00015AK.htm","四半期報告書")</f>
        <v>四半期報告書</v>
      </c>
      <c r="Y4" s="15" t="str">
        <f>HYPERLINK("http://www.kabupro.jp/mark/20090626/S0003GJR.htm","有価証券報告書")</f>
        <v>有価証券報告書</v>
      </c>
    </row>
    <row r="5" spans="1:25" ht="14.25" thickBot="1">
      <c r="A5" s="11" t="s">
        <v>18</v>
      </c>
      <c r="B5" s="1" t="s">
        <v>108</v>
      </c>
      <c r="C5" s="1" t="s">
        <v>111</v>
      </c>
      <c r="D5" s="1" t="s">
        <v>113</v>
      </c>
      <c r="E5" s="1" t="s">
        <v>108</v>
      </c>
      <c r="F5" s="1" t="s">
        <v>115</v>
      </c>
      <c r="G5" s="1" t="s">
        <v>117</v>
      </c>
      <c r="H5" s="1" t="s">
        <v>119</v>
      </c>
      <c r="I5" s="1" t="s">
        <v>24</v>
      </c>
      <c r="J5" s="1" t="s">
        <v>121</v>
      </c>
      <c r="K5" s="1" t="s">
        <v>123</v>
      </c>
      <c r="L5" s="1" t="s">
        <v>125</v>
      </c>
      <c r="M5" s="1" t="s">
        <v>28</v>
      </c>
      <c r="N5" s="1" t="s">
        <v>127</v>
      </c>
      <c r="O5" s="1" t="s">
        <v>129</v>
      </c>
      <c r="P5" s="1" t="s">
        <v>131</v>
      </c>
      <c r="Q5" s="1" t="s">
        <v>30</v>
      </c>
      <c r="R5" s="1" t="s">
        <v>133</v>
      </c>
      <c r="S5" s="1" t="s">
        <v>135</v>
      </c>
      <c r="T5" s="1" t="s">
        <v>137</v>
      </c>
      <c r="U5" s="1" t="s">
        <v>133</v>
      </c>
      <c r="V5" s="1" t="s">
        <v>139</v>
      </c>
      <c r="W5" s="1" t="s">
        <v>141</v>
      </c>
      <c r="X5" s="1" t="s">
        <v>143</v>
      </c>
      <c r="Y5" s="1" t="s">
        <v>32</v>
      </c>
    </row>
    <row r="6" spans="1:25" ht="15" thickBot="1" thickTop="1">
      <c r="A6" s="10" t="s">
        <v>19</v>
      </c>
      <c r="B6" s="18" t="s">
        <v>161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20</v>
      </c>
      <c r="B7" s="14" t="s">
        <v>109</v>
      </c>
      <c r="C7" s="14" t="s">
        <v>109</v>
      </c>
      <c r="D7" s="14" t="s">
        <v>109</v>
      </c>
      <c r="E7" s="16" t="s">
        <v>25</v>
      </c>
      <c r="F7" s="14" t="s">
        <v>109</v>
      </c>
      <c r="G7" s="14" t="s">
        <v>109</v>
      </c>
      <c r="H7" s="14" t="s">
        <v>109</v>
      </c>
      <c r="I7" s="16" t="s">
        <v>25</v>
      </c>
      <c r="J7" s="14" t="s">
        <v>109</v>
      </c>
      <c r="K7" s="14" t="s">
        <v>109</v>
      </c>
      <c r="L7" s="14" t="s">
        <v>109</v>
      </c>
      <c r="M7" s="16" t="s">
        <v>25</v>
      </c>
      <c r="N7" s="14" t="s">
        <v>109</v>
      </c>
      <c r="O7" s="14" t="s">
        <v>109</v>
      </c>
      <c r="P7" s="14" t="s">
        <v>109</v>
      </c>
      <c r="Q7" s="16" t="s">
        <v>25</v>
      </c>
      <c r="R7" s="14" t="s">
        <v>109</v>
      </c>
      <c r="S7" s="14" t="s">
        <v>109</v>
      </c>
      <c r="T7" s="14" t="s">
        <v>109</v>
      </c>
      <c r="U7" s="16" t="s">
        <v>25</v>
      </c>
      <c r="V7" s="14" t="s">
        <v>109</v>
      </c>
      <c r="W7" s="14" t="s">
        <v>109</v>
      </c>
      <c r="X7" s="14" t="s">
        <v>109</v>
      </c>
      <c r="Y7" s="16" t="s">
        <v>25</v>
      </c>
    </row>
    <row r="8" spans="1:25" ht="13.5">
      <c r="A8" s="13" t="s">
        <v>21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22</v>
      </c>
      <c r="B9" s="1" t="s">
        <v>110</v>
      </c>
      <c r="C9" s="1" t="s">
        <v>112</v>
      </c>
      <c r="D9" s="1" t="s">
        <v>114</v>
      </c>
      <c r="E9" s="17" t="s">
        <v>26</v>
      </c>
      <c r="F9" s="1" t="s">
        <v>116</v>
      </c>
      <c r="G9" s="1" t="s">
        <v>118</v>
      </c>
      <c r="H9" s="1" t="s">
        <v>120</v>
      </c>
      <c r="I9" s="17" t="s">
        <v>27</v>
      </c>
      <c r="J9" s="1" t="s">
        <v>122</v>
      </c>
      <c r="K9" s="1" t="s">
        <v>124</v>
      </c>
      <c r="L9" s="1" t="s">
        <v>126</v>
      </c>
      <c r="M9" s="17" t="s">
        <v>29</v>
      </c>
      <c r="N9" s="1" t="s">
        <v>128</v>
      </c>
      <c r="O9" s="1" t="s">
        <v>130</v>
      </c>
      <c r="P9" s="1" t="s">
        <v>132</v>
      </c>
      <c r="Q9" s="17" t="s">
        <v>31</v>
      </c>
      <c r="R9" s="1" t="s">
        <v>134</v>
      </c>
      <c r="S9" s="1" t="s">
        <v>136</v>
      </c>
      <c r="T9" s="1" t="s">
        <v>138</v>
      </c>
      <c r="U9" s="17" t="s">
        <v>33</v>
      </c>
      <c r="V9" s="1" t="s">
        <v>140</v>
      </c>
      <c r="W9" s="1" t="s">
        <v>142</v>
      </c>
      <c r="X9" s="1" t="s">
        <v>144</v>
      </c>
      <c r="Y9" s="17" t="s">
        <v>34</v>
      </c>
    </row>
    <row r="10" spans="1:25" ht="14.25" thickBot="1">
      <c r="A10" s="13" t="s">
        <v>23</v>
      </c>
      <c r="B10" s="1" t="s">
        <v>36</v>
      </c>
      <c r="C10" s="1" t="s">
        <v>36</v>
      </c>
      <c r="D10" s="1" t="s">
        <v>36</v>
      </c>
      <c r="E10" s="17" t="s">
        <v>36</v>
      </c>
      <c r="F10" s="1" t="s">
        <v>36</v>
      </c>
      <c r="G10" s="1" t="s">
        <v>36</v>
      </c>
      <c r="H10" s="1" t="s">
        <v>36</v>
      </c>
      <c r="I10" s="17" t="s">
        <v>36</v>
      </c>
      <c r="J10" s="1" t="s">
        <v>36</v>
      </c>
      <c r="K10" s="1" t="s">
        <v>36</v>
      </c>
      <c r="L10" s="1" t="s">
        <v>36</v>
      </c>
      <c r="M10" s="17" t="s">
        <v>36</v>
      </c>
      <c r="N10" s="1" t="s">
        <v>36</v>
      </c>
      <c r="O10" s="1" t="s">
        <v>36</v>
      </c>
      <c r="P10" s="1" t="s">
        <v>36</v>
      </c>
      <c r="Q10" s="17" t="s">
        <v>36</v>
      </c>
      <c r="R10" s="1" t="s">
        <v>36</v>
      </c>
      <c r="S10" s="1" t="s">
        <v>36</v>
      </c>
      <c r="T10" s="1" t="s">
        <v>36</v>
      </c>
      <c r="U10" s="17" t="s">
        <v>36</v>
      </c>
      <c r="V10" s="1" t="s">
        <v>36</v>
      </c>
      <c r="W10" s="1" t="s">
        <v>36</v>
      </c>
      <c r="X10" s="1" t="s">
        <v>36</v>
      </c>
      <c r="Y10" s="17" t="s">
        <v>36</v>
      </c>
    </row>
    <row r="11" spans="1:25" ht="14.25" thickTop="1">
      <c r="A11" s="9" t="s">
        <v>35</v>
      </c>
      <c r="B11" s="27">
        <v>3298841</v>
      </c>
      <c r="C11" s="27">
        <v>2681498</v>
      </c>
      <c r="D11" s="27">
        <v>2781680</v>
      </c>
      <c r="E11" s="21">
        <v>2978235</v>
      </c>
      <c r="F11" s="27">
        <v>3080918</v>
      </c>
      <c r="G11" s="27">
        <v>3242975</v>
      </c>
      <c r="H11" s="27">
        <v>3440705</v>
      </c>
      <c r="I11" s="21">
        <v>3700172</v>
      </c>
      <c r="J11" s="27">
        <v>3761815</v>
      </c>
      <c r="K11" s="27">
        <v>3965217</v>
      </c>
      <c r="L11" s="27">
        <v>3708528</v>
      </c>
      <c r="M11" s="21">
        <v>3785415</v>
      </c>
      <c r="N11" s="27">
        <v>3730003</v>
      </c>
      <c r="O11" s="27">
        <v>3977132</v>
      </c>
      <c r="P11" s="27">
        <v>4012802</v>
      </c>
      <c r="Q11" s="21">
        <v>4285014</v>
      </c>
      <c r="R11" s="27">
        <v>4005710</v>
      </c>
      <c r="S11" s="27">
        <v>4674532</v>
      </c>
      <c r="T11" s="27">
        <v>4493376</v>
      </c>
      <c r="U11" s="21">
        <v>3994481</v>
      </c>
      <c r="V11" s="27">
        <v>3697136</v>
      </c>
      <c r="W11" s="27">
        <v>4014961</v>
      </c>
      <c r="X11" s="27">
        <v>3723213</v>
      </c>
      <c r="Y11" s="21">
        <v>3387773</v>
      </c>
    </row>
    <row r="12" spans="1:25" ht="13.5">
      <c r="A12" s="2" t="s">
        <v>145</v>
      </c>
      <c r="B12" s="28"/>
      <c r="C12" s="28">
        <v>1100000</v>
      </c>
      <c r="D12" s="28">
        <v>1100000</v>
      </c>
      <c r="E12" s="22">
        <v>1100000</v>
      </c>
      <c r="F12" s="28">
        <v>1100000</v>
      </c>
      <c r="G12" s="28">
        <v>1100000</v>
      </c>
      <c r="H12" s="28">
        <v>1100000</v>
      </c>
      <c r="I12" s="22">
        <v>1100000</v>
      </c>
      <c r="J12" s="28">
        <v>1100000</v>
      </c>
      <c r="K12" s="28">
        <v>1100000</v>
      </c>
      <c r="L12" s="28">
        <v>1400000</v>
      </c>
      <c r="M12" s="22">
        <v>1400000</v>
      </c>
      <c r="N12" s="28">
        <v>1400000</v>
      </c>
      <c r="O12" s="28">
        <v>1400000</v>
      </c>
      <c r="P12" s="28">
        <v>1400000</v>
      </c>
      <c r="Q12" s="22">
        <v>1400000</v>
      </c>
      <c r="R12" s="28">
        <v>705000</v>
      </c>
      <c r="S12" s="28">
        <v>705000</v>
      </c>
      <c r="T12" s="28">
        <v>705000</v>
      </c>
      <c r="U12" s="22">
        <v>675000</v>
      </c>
      <c r="V12" s="28">
        <v>725000</v>
      </c>
      <c r="W12" s="28">
        <v>875000</v>
      </c>
      <c r="X12" s="28">
        <v>1025000</v>
      </c>
      <c r="Y12" s="22">
        <v>1025000</v>
      </c>
    </row>
    <row r="13" spans="1:25" ht="13.5">
      <c r="A13" s="2" t="s">
        <v>146</v>
      </c>
      <c r="B13" s="28">
        <v>11544</v>
      </c>
      <c r="C13" s="28">
        <v>12890</v>
      </c>
      <c r="D13" s="28">
        <v>19045</v>
      </c>
      <c r="E13" s="22">
        <v>16118</v>
      </c>
      <c r="F13" s="28">
        <v>18615</v>
      </c>
      <c r="G13" s="28">
        <v>8390</v>
      </c>
      <c r="H13" s="28">
        <v>13821</v>
      </c>
      <c r="I13" s="22">
        <v>3595</v>
      </c>
      <c r="J13" s="28">
        <v>14550</v>
      </c>
      <c r="K13" s="28">
        <v>2550</v>
      </c>
      <c r="L13" s="28">
        <v>777</v>
      </c>
      <c r="M13" s="22">
        <v>2677</v>
      </c>
      <c r="N13" s="28">
        <v>10421</v>
      </c>
      <c r="O13" s="28">
        <v>189</v>
      </c>
      <c r="P13" s="28">
        <v>4739</v>
      </c>
      <c r="Q13" s="22">
        <v>767</v>
      </c>
      <c r="R13" s="28">
        <v>4318</v>
      </c>
      <c r="S13" s="28"/>
      <c r="T13" s="28"/>
      <c r="U13" s="22"/>
      <c r="V13" s="28"/>
      <c r="W13" s="28"/>
      <c r="X13" s="28"/>
      <c r="Y13" s="22"/>
    </row>
    <row r="14" spans="1:25" ht="13.5">
      <c r="A14" s="2" t="s">
        <v>147</v>
      </c>
      <c r="B14" s="28">
        <v>4137</v>
      </c>
      <c r="C14" s="28">
        <v>5091</v>
      </c>
      <c r="D14" s="28">
        <v>140264</v>
      </c>
      <c r="E14" s="22">
        <v>55979</v>
      </c>
      <c r="F14" s="28">
        <v>47891</v>
      </c>
      <c r="G14" s="28">
        <v>50743</v>
      </c>
      <c r="H14" s="28">
        <v>36432</v>
      </c>
      <c r="I14" s="22">
        <v>2345</v>
      </c>
      <c r="J14" s="28">
        <v>6148</v>
      </c>
      <c r="K14" s="28">
        <v>15432</v>
      </c>
      <c r="L14" s="28">
        <v>9847</v>
      </c>
      <c r="M14" s="22">
        <v>1629</v>
      </c>
      <c r="N14" s="28">
        <v>4988</v>
      </c>
      <c r="O14" s="28">
        <v>3891</v>
      </c>
      <c r="P14" s="28">
        <v>12490</v>
      </c>
      <c r="Q14" s="22">
        <v>2491</v>
      </c>
      <c r="R14" s="28"/>
      <c r="S14" s="28"/>
      <c r="T14" s="28"/>
      <c r="U14" s="22"/>
      <c r="V14" s="28"/>
      <c r="W14" s="28"/>
      <c r="X14" s="28"/>
      <c r="Y14" s="22"/>
    </row>
    <row r="15" spans="1:25" ht="13.5">
      <c r="A15" s="2" t="s">
        <v>148</v>
      </c>
      <c r="B15" s="28">
        <v>657</v>
      </c>
      <c r="C15" s="28">
        <v>9181</v>
      </c>
      <c r="D15" s="28">
        <v>3575</v>
      </c>
      <c r="E15" s="22"/>
      <c r="F15" s="28"/>
      <c r="G15" s="28"/>
      <c r="H15" s="28"/>
      <c r="I15" s="22"/>
      <c r="J15" s="28"/>
      <c r="K15" s="28"/>
      <c r="L15" s="28"/>
      <c r="M15" s="22"/>
      <c r="N15" s="28"/>
      <c r="O15" s="28"/>
      <c r="P15" s="28"/>
      <c r="Q15" s="22"/>
      <c r="R15" s="28"/>
      <c r="S15" s="28"/>
      <c r="T15" s="28"/>
      <c r="U15" s="22"/>
      <c r="V15" s="28"/>
      <c r="W15" s="28"/>
      <c r="X15" s="28"/>
      <c r="Y15" s="22"/>
    </row>
    <row r="16" spans="1:25" ht="13.5">
      <c r="A16" s="2" t="s">
        <v>149</v>
      </c>
      <c r="B16" s="28">
        <v>40734</v>
      </c>
      <c r="C16" s="28">
        <v>42078</v>
      </c>
      <c r="D16" s="28">
        <v>34737</v>
      </c>
      <c r="E16" s="22">
        <v>28316</v>
      </c>
      <c r="F16" s="28">
        <v>13514</v>
      </c>
      <c r="G16" s="28">
        <v>25549194</v>
      </c>
      <c r="H16" s="28">
        <v>26422856</v>
      </c>
      <c r="I16" s="22"/>
      <c r="J16" s="28">
        <v>30164949</v>
      </c>
      <c r="K16" s="28">
        <v>31410591</v>
      </c>
      <c r="L16" s="28">
        <v>33418375</v>
      </c>
      <c r="M16" s="22"/>
      <c r="N16" s="28">
        <v>31114743</v>
      </c>
      <c r="O16" s="28">
        <v>29915106</v>
      </c>
      <c r="P16" s="28">
        <v>27845235</v>
      </c>
      <c r="Q16" s="22"/>
      <c r="R16" s="28">
        <v>24457473</v>
      </c>
      <c r="S16" s="28">
        <v>22894808</v>
      </c>
      <c r="T16" s="28">
        <v>21200297</v>
      </c>
      <c r="U16" s="22">
        <v>20441205</v>
      </c>
      <c r="V16" s="28">
        <v>19236379</v>
      </c>
      <c r="W16" s="28">
        <v>23422710</v>
      </c>
      <c r="X16" s="28">
        <v>23868638</v>
      </c>
      <c r="Y16" s="22"/>
    </row>
    <row r="17" spans="1:25" ht="13.5">
      <c r="A17" s="2" t="s">
        <v>38</v>
      </c>
      <c r="B17" s="28">
        <v>218</v>
      </c>
      <c r="C17" s="28">
        <v>171</v>
      </c>
      <c r="D17" s="28">
        <v>469</v>
      </c>
      <c r="E17" s="22">
        <v>351</v>
      </c>
      <c r="F17" s="28">
        <v>305</v>
      </c>
      <c r="G17" s="28">
        <v>259</v>
      </c>
      <c r="H17" s="28">
        <v>597</v>
      </c>
      <c r="I17" s="22">
        <v>406</v>
      </c>
      <c r="J17" s="28">
        <v>338</v>
      </c>
      <c r="K17" s="28">
        <v>291</v>
      </c>
      <c r="L17" s="28">
        <v>61203</v>
      </c>
      <c r="M17" s="22">
        <v>60993</v>
      </c>
      <c r="N17" s="28">
        <v>60959</v>
      </c>
      <c r="O17" s="28">
        <v>396</v>
      </c>
      <c r="P17" s="28">
        <v>28588</v>
      </c>
      <c r="Q17" s="22">
        <v>28314</v>
      </c>
      <c r="R17" s="28">
        <v>28115</v>
      </c>
      <c r="S17" s="28">
        <v>28071</v>
      </c>
      <c r="T17" s="28">
        <v>31091</v>
      </c>
      <c r="U17" s="22">
        <v>3244</v>
      </c>
      <c r="V17" s="28">
        <v>1068</v>
      </c>
      <c r="W17" s="28">
        <v>1055</v>
      </c>
      <c r="X17" s="28">
        <v>142237</v>
      </c>
      <c r="Y17" s="22">
        <v>141917</v>
      </c>
    </row>
    <row r="18" spans="1:25" ht="13.5">
      <c r="A18" s="2" t="s">
        <v>39</v>
      </c>
      <c r="B18" s="28">
        <v>81624</v>
      </c>
      <c r="C18" s="28">
        <v>123175</v>
      </c>
      <c r="D18" s="28">
        <v>138042</v>
      </c>
      <c r="E18" s="22">
        <v>135908</v>
      </c>
      <c r="F18" s="28">
        <v>139642</v>
      </c>
      <c r="G18" s="28">
        <v>81265</v>
      </c>
      <c r="H18" s="28">
        <v>100393</v>
      </c>
      <c r="I18" s="22">
        <v>75711</v>
      </c>
      <c r="J18" s="28">
        <v>88833</v>
      </c>
      <c r="K18" s="28">
        <v>221587</v>
      </c>
      <c r="L18" s="28">
        <v>133687</v>
      </c>
      <c r="M18" s="22">
        <v>127760</v>
      </c>
      <c r="N18" s="28">
        <v>119605</v>
      </c>
      <c r="O18" s="28">
        <v>113732</v>
      </c>
      <c r="P18" s="28">
        <v>174912</v>
      </c>
      <c r="Q18" s="22">
        <v>154858</v>
      </c>
      <c r="R18" s="28">
        <v>208415</v>
      </c>
      <c r="S18" s="28">
        <v>303226</v>
      </c>
      <c r="T18" s="28">
        <v>299449</v>
      </c>
      <c r="U18" s="22">
        <v>414426</v>
      </c>
      <c r="V18" s="28">
        <v>468871</v>
      </c>
      <c r="W18" s="28">
        <v>414173</v>
      </c>
      <c r="X18" s="28">
        <v>304903</v>
      </c>
      <c r="Y18" s="22">
        <v>211714</v>
      </c>
    </row>
    <row r="19" spans="1:25" ht="13.5">
      <c r="A19" s="2" t="s">
        <v>40</v>
      </c>
      <c r="B19" s="28">
        <v>3437758</v>
      </c>
      <c r="C19" s="28">
        <v>3974089</v>
      </c>
      <c r="D19" s="28">
        <v>4217815</v>
      </c>
      <c r="E19" s="22">
        <v>4314909</v>
      </c>
      <c r="F19" s="28">
        <v>4401048</v>
      </c>
      <c r="G19" s="28">
        <v>30032828</v>
      </c>
      <c r="H19" s="28">
        <v>31114806</v>
      </c>
      <c r="I19" s="22">
        <v>32795942</v>
      </c>
      <c r="J19" s="28">
        <v>35136337</v>
      </c>
      <c r="K19" s="28">
        <v>36715374</v>
      </c>
      <c r="L19" s="28">
        <v>38732099</v>
      </c>
      <c r="M19" s="22">
        <v>36257095</v>
      </c>
      <c r="N19" s="28">
        <v>36440719</v>
      </c>
      <c r="O19" s="28">
        <v>35410358</v>
      </c>
      <c r="P19" s="28">
        <v>33478768</v>
      </c>
      <c r="Q19" s="22">
        <v>32394949</v>
      </c>
      <c r="R19" s="28">
        <v>30511048</v>
      </c>
      <c r="S19" s="28">
        <v>29755912</v>
      </c>
      <c r="T19" s="28">
        <v>28093845</v>
      </c>
      <c r="U19" s="22">
        <v>27507786</v>
      </c>
      <c r="V19" s="28">
        <v>26878174</v>
      </c>
      <c r="W19" s="28">
        <v>32111937</v>
      </c>
      <c r="X19" s="28">
        <v>32251155</v>
      </c>
      <c r="Y19" s="22">
        <v>27181476</v>
      </c>
    </row>
    <row r="20" spans="1:25" ht="13.5">
      <c r="A20" s="2" t="s">
        <v>46</v>
      </c>
      <c r="B20" s="28">
        <v>598522</v>
      </c>
      <c r="C20" s="28">
        <v>172339</v>
      </c>
      <c r="D20" s="28">
        <v>61167</v>
      </c>
      <c r="E20" s="22">
        <v>46280</v>
      </c>
      <c r="F20" s="28">
        <v>83080</v>
      </c>
      <c r="G20" s="28">
        <v>75199</v>
      </c>
      <c r="H20" s="28">
        <v>77590</v>
      </c>
      <c r="I20" s="22">
        <v>77706</v>
      </c>
      <c r="J20" s="28">
        <v>77291</v>
      </c>
      <c r="K20" s="28">
        <v>78835</v>
      </c>
      <c r="L20" s="28">
        <v>80276</v>
      </c>
      <c r="M20" s="22">
        <v>81720</v>
      </c>
      <c r="N20" s="28">
        <v>84617</v>
      </c>
      <c r="O20" s="28">
        <v>85698</v>
      </c>
      <c r="P20" s="28">
        <v>87315</v>
      </c>
      <c r="Q20" s="22">
        <v>84782</v>
      </c>
      <c r="R20" s="28">
        <v>107991</v>
      </c>
      <c r="S20" s="28">
        <v>87270</v>
      </c>
      <c r="T20" s="28">
        <v>107665</v>
      </c>
      <c r="U20" s="22">
        <v>94834</v>
      </c>
      <c r="V20" s="28">
        <v>98810</v>
      </c>
      <c r="W20" s="28">
        <v>92538</v>
      </c>
      <c r="X20" s="28">
        <v>108679</v>
      </c>
      <c r="Y20" s="22">
        <v>124433</v>
      </c>
    </row>
    <row r="21" spans="1:25" ht="13.5">
      <c r="A21" s="2" t="s">
        <v>48</v>
      </c>
      <c r="B21" s="28">
        <v>1540</v>
      </c>
      <c r="C21" s="28">
        <v>1750</v>
      </c>
      <c r="D21" s="28">
        <v>1960</v>
      </c>
      <c r="E21" s="22">
        <v>2170</v>
      </c>
      <c r="F21" s="28">
        <v>14175</v>
      </c>
      <c r="G21" s="28">
        <v>20978</v>
      </c>
      <c r="H21" s="28">
        <v>95359</v>
      </c>
      <c r="I21" s="22">
        <v>105293</v>
      </c>
      <c r="J21" s="28">
        <v>115226</v>
      </c>
      <c r="K21" s="28">
        <v>125159</v>
      </c>
      <c r="L21" s="28">
        <v>96736</v>
      </c>
      <c r="M21" s="22">
        <v>103849</v>
      </c>
      <c r="N21" s="28">
        <v>105034</v>
      </c>
      <c r="O21" s="28">
        <v>108415</v>
      </c>
      <c r="P21" s="28">
        <v>112587</v>
      </c>
      <c r="Q21" s="22">
        <v>119865</v>
      </c>
      <c r="R21" s="28">
        <v>142014</v>
      </c>
      <c r="S21" s="28">
        <v>130728</v>
      </c>
      <c r="T21" s="28">
        <v>139434</v>
      </c>
      <c r="U21" s="22">
        <v>78611</v>
      </c>
      <c r="V21" s="28">
        <v>102557</v>
      </c>
      <c r="W21" s="28">
        <v>55963</v>
      </c>
      <c r="X21" s="28">
        <v>55889</v>
      </c>
      <c r="Y21" s="22">
        <v>59849</v>
      </c>
    </row>
    <row r="22" spans="1:25" ht="13.5">
      <c r="A22" s="2" t="s">
        <v>54</v>
      </c>
      <c r="B22" s="28">
        <v>195218</v>
      </c>
      <c r="C22" s="28">
        <v>276134</v>
      </c>
      <c r="D22" s="28">
        <v>276453</v>
      </c>
      <c r="E22" s="22">
        <v>322843</v>
      </c>
      <c r="F22" s="28">
        <v>330563</v>
      </c>
      <c r="G22" s="28">
        <v>302941</v>
      </c>
      <c r="H22" s="28">
        <v>395650</v>
      </c>
      <c r="I22" s="22">
        <v>367273</v>
      </c>
      <c r="J22" s="28">
        <v>480945</v>
      </c>
      <c r="K22" s="28">
        <v>488535</v>
      </c>
      <c r="L22" s="28">
        <v>498795</v>
      </c>
      <c r="M22" s="22">
        <v>500678</v>
      </c>
      <c r="N22" s="28">
        <v>592587</v>
      </c>
      <c r="O22" s="28">
        <v>583575</v>
      </c>
      <c r="P22" s="28">
        <v>549077</v>
      </c>
      <c r="Q22" s="22">
        <v>599851</v>
      </c>
      <c r="R22" s="28">
        <v>746632</v>
      </c>
      <c r="S22" s="28">
        <v>795496</v>
      </c>
      <c r="T22" s="28">
        <v>825526</v>
      </c>
      <c r="U22" s="22">
        <v>1340144</v>
      </c>
      <c r="V22" s="28">
        <v>1380949</v>
      </c>
      <c r="W22" s="28">
        <v>1393981</v>
      </c>
      <c r="X22" s="28">
        <v>1578122</v>
      </c>
      <c r="Y22" s="22">
        <v>1612843</v>
      </c>
    </row>
    <row r="23" spans="1:25" ht="13.5">
      <c r="A23" s="3" t="s">
        <v>49</v>
      </c>
      <c r="B23" s="28">
        <v>163470</v>
      </c>
      <c r="C23" s="28">
        <v>205241</v>
      </c>
      <c r="D23" s="28">
        <v>204962</v>
      </c>
      <c r="E23" s="22">
        <v>223900</v>
      </c>
      <c r="F23" s="28">
        <v>222266</v>
      </c>
      <c r="G23" s="28">
        <v>171022</v>
      </c>
      <c r="H23" s="28">
        <v>227957</v>
      </c>
      <c r="I23" s="22">
        <v>195098</v>
      </c>
      <c r="J23" s="28">
        <v>193069</v>
      </c>
      <c r="K23" s="28">
        <v>194826</v>
      </c>
      <c r="L23" s="28">
        <v>201964</v>
      </c>
      <c r="M23" s="22">
        <v>205494</v>
      </c>
      <c r="N23" s="28">
        <v>243633</v>
      </c>
      <c r="O23" s="28">
        <v>239863</v>
      </c>
      <c r="P23" s="28">
        <v>254518</v>
      </c>
      <c r="Q23" s="22">
        <v>267058</v>
      </c>
      <c r="R23" s="28">
        <v>259812</v>
      </c>
      <c r="S23" s="28">
        <v>265638</v>
      </c>
      <c r="T23" s="28">
        <v>315540</v>
      </c>
      <c r="U23" s="22">
        <v>271186</v>
      </c>
      <c r="V23" s="28">
        <v>321741</v>
      </c>
      <c r="W23" s="28">
        <v>308117</v>
      </c>
      <c r="X23" s="28">
        <v>334909</v>
      </c>
      <c r="Y23" s="22">
        <v>357240</v>
      </c>
    </row>
    <row r="24" spans="1:25" ht="13.5">
      <c r="A24" s="3" t="s">
        <v>39</v>
      </c>
      <c r="B24" s="28">
        <v>41867</v>
      </c>
      <c r="C24" s="28">
        <v>87158</v>
      </c>
      <c r="D24" s="28">
        <v>87887</v>
      </c>
      <c r="E24" s="22">
        <v>115524</v>
      </c>
      <c r="F24" s="28">
        <v>121429</v>
      </c>
      <c r="G24" s="28">
        <v>145201</v>
      </c>
      <c r="H24" s="28">
        <v>181267</v>
      </c>
      <c r="I24" s="22">
        <v>186114</v>
      </c>
      <c r="J24" s="28">
        <v>376661</v>
      </c>
      <c r="K24" s="28">
        <v>385310</v>
      </c>
      <c r="L24" s="28">
        <v>392442</v>
      </c>
      <c r="M24" s="22">
        <v>484048</v>
      </c>
      <c r="N24" s="28">
        <v>612497</v>
      </c>
      <c r="O24" s="28">
        <v>612627</v>
      </c>
      <c r="P24" s="28">
        <v>562083</v>
      </c>
      <c r="Q24" s="22">
        <v>624632</v>
      </c>
      <c r="R24" s="28">
        <v>804301</v>
      </c>
      <c r="S24" s="28">
        <v>858263</v>
      </c>
      <c r="T24" s="28">
        <v>845927</v>
      </c>
      <c r="U24" s="22">
        <v>1438201</v>
      </c>
      <c r="V24" s="28">
        <v>1424558</v>
      </c>
      <c r="W24" s="28">
        <v>1442668</v>
      </c>
      <c r="X24" s="28">
        <v>1602573</v>
      </c>
      <c r="Y24" s="22">
        <v>1632986</v>
      </c>
    </row>
    <row r="25" spans="1:25" ht="13.5">
      <c r="A25" s="3" t="s">
        <v>52</v>
      </c>
      <c r="B25" s="28">
        <v>-10119</v>
      </c>
      <c r="C25" s="28">
        <v>-16265</v>
      </c>
      <c r="D25" s="28">
        <v>-16396</v>
      </c>
      <c r="E25" s="22">
        <v>-16581</v>
      </c>
      <c r="F25" s="28">
        <v>-13132</v>
      </c>
      <c r="G25" s="28">
        <v>-13283</v>
      </c>
      <c r="H25" s="28">
        <v>-13575</v>
      </c>
      <c r="I25" s="22">
        <v>-13939</v>
      </c>
      <c r="J25" s="28">
        <v>-88785</v>
      </c>
      <c r="K25" s="28">
        <v>-91601</v>
      </c>
      <c r="L25" s="28">
        <v>-95610</v>
      </c>
      <c r="M25" s="22">
        <v>-188863</v>
      </c>
      <c r="N25" s="28">
        <v>-263542</v>
      </c>
      <c r="O25" s="28">
        <v>-268916</v>
      </c>
      <c r="P25" s="28">
        <v>-267523</v>
      </c>
      <c r="Q25" s="22">
        <v>-291839</v>
      </c>
      <c r="R25" s="28">
        <v>-317481</v>
      </c>
      <c r="S25" s="28">
        <v>-328405</v>
      </c>
      <c r="T25" s="28">
        <v>-335942</v>
      </c>
      <c r="U25" s="22">
        <v>-369243</v>
      </c>
      <c r="V25" s="28">
        <v>-365350</v>
      </c>
      <c r="W25" s="28">
        <v>-356805</v>
      </c>
      <c r="X25" s="28">
        <v>-359361</v>
      </c>
      <c r="Y25" s="22">
        <v>-377384</v>
      </c>
    </row>
    <row r="26" spans="1:25" ht="13.5">
      <c r="A26" s="2" t="s">
        <v>55</v>
      </c>
      <c r="B26" s="28">
        <v>795281</v>
      </c>
      <c r="C26" s="28">
        <v>450223</v>
      </c>
      <c r="D26" s="28">
        <v>339580</v>
      </c>
      <c r="E26" s="22">
        <v>371293</v>
      </c>
      <c r="F26" s="28">
        <v>427818</v>
      </c>
      <c r="G26" s="28">
        <v>399119</v>
      </c>
      <c r="H26" s="28">
        <v>568600</v>
      </c>
      <c r="I26" s="22">
        <v>550272</v>
      </c>
      <c r="J26" s="28">
        <v>673463</v>
      </c>
      <c r="K26" s="28">
        <v>692530</v>
      </c>
      <c r="L26" s="28">
        <v>675808</v>
      </c>
      <c r="M26" s="22">
        <v>686249</v>
      </c>
      <c r="N26" s="28">
        <v>782240</v>
      </c>
      <c r="O26" s="28">
        <v>777689</v>
      </c>
      <c r="P26" s="28">
        <v>748981</v>
      </c>
      <c r="Q26" s="22">
        <v>804499</v>
      </c>
      <c r="R26" s="28">
        <v>996638</v>
      </c>
      <c r="S26" s="28">
        <v>1013495</v>
      </c>
      <c r="T26" s="28">
        <v>1072626</v>
      </c>
      <c r="U26" s="22">
        <v>1513590</v>
      </c>
      <c r="V26" s="28">
        <v>1582317</v>
      </c>
      <c r="W26" s="28">
        <v>1542483</v>
      </c>
      <c r="X26" s="28">
        <v>1742691</v>
      </c>
      <c r="Y26" s="22">
        <v>1797126</v>
      </c>
    </row>
    <row r="27" spans="1:25" ht="14.25" thickBot="1">
      <c r="A27" s="5" t="s">
        <v>56</v>
      </c>
      <c r="B27" s="29">
        <v>4233039</v>
      </c>
      <c r="C27" s="29">
        <v>4424313</v>
      </c>
      <c r="D27" s="29">
        <v>4557396</v>
      </c>
      <c r="E27" s="23">
        <v>4686202</v>
      </c>
      <c r="F27" s="29">
        <v>4828866</v>
      </c>
      <c r="G27" s="29">
        <v>30431947</v>
      </c>
      <c r="H27" s="29">
        <v>31683406</v>
      </c>
      <c r="I27" s="23">
        <v>33346214</v>
      </c>
      <c r="J27" s="29">
        <v>35809801</v>
      </c>
      <c r="K27" s="29">
        <v>37407904</v>
      </c>
      <c r="L27" s="29">
        <v>39407907</v>
      </c>
      <c r="M27" s="23">
        <v>36943345</v>
      </c>
      <c r="N27" s="29">
        <v>37222959</v>
      </c>
      <c r="O27" s="29">
        <v>36188047</v>
      </c>
      <c r="P27" s="29">
        <v>34227749</v>
      </c>
      <c r="Q27" s="23">
        <v>33199448</v>
      </c>
      <c r="R27" s="29">
        <v>31507686</v>
      </c>
      <c r="S27" s="29">
        <v>30769407</v>
      </c>
      <c r="T27" s="29">
        <v>29168454</v>
      </c>
      <c r="U27" s="23">
        <v>29023539</v>
      </c>
      <c r="V27" s="29">
        <v>28462835</v>
      </c>
      <c r="W27" s="29">
        <v>33656944</v>
      </c>
      <c r="X27" s="29">
        <v>33996550</v>
      </c>
      <c r="Y27" s="23">
        <v>28981486</v>
      </c>
    </row>
    <row r="28" spans="1:25" ht="14.25" thickTop="1">
      <c r="A28" s="2" t="s">
        <v>150</v>
      </c>
      <c r="B28" s="28">
        <v>2678</v>
      </c>
      <c r="C28" s="28">
        <v>8200</v>
      </c>
      <c r="D28" s="28">
        <v>10160</v>
      </c>
      <c r="E28" s="22">
        <v>8327</v>
      </c>
      <c r="F28" s="28">
        <v>4977</v>
      </c>
      <c r="G28" s="28">
        <v>2623</v>
      </c>
      <c r="H28" s="28">
        <v>10855</v>
      </c>
      <c r="I28" s="22">
        <v>8724</v>
      </c>
      <c r="J28" s="28">
        <v>34795</v>
      </c>
      <c r="K28" s="28">
        <v>38733</v>
      </c>
      <c r="L28" s="28">
        <v>13395</v>
      </c>
      <c r="M28" s="22">
        <v>3938</v>
      </c>
      <c r="N28" s="28">
        <v>22902</v>
      </c>
      <c r="O28" s="28">
        <v>3193</v>
      </c>
      <c r="P28" s="28">
        <v>12981</v>
      </c>
      <c r="Q28" s="22">
        <v>9762</v>
      </c>
      <c r="R28" s="28">
        <v>4922</v>
      </c>
      <c r="S28" s="28"/>
      <c r="T28" s="28"/>
      <c r="U28" s="22"/>
      <c r="V28" s="28"/>
      <c r="W28" s="28"/>
      <c r="X28" s="28"/>
      <c r="Y28" s="22"/>
    </row>
    <row r="29" spans="1:25" ht="13.5">
      <c r="A29" s="2" t="s">
        <v>151</v>
      </c>
      <c r="B29" s="28">
        <v>1850</v>
      </c>
      <c r="C29" s="28">
        <v>1804</v>
      </c>
      <c r="D29" s="28">
        <v>5825</v>
      </c>
      <c r="E29" s="22">
        <v>872</v>
      </c>
      <c r="F29" s="28">
        <v>172</v>
      </c>
      <c r="G29" s="28"/>
      <c r="H29" s="28"/>
      <c r="I29" s="22">
        <v>404</v>
      </c>
      <c r="J29" s="28"/>
      <c r="K29" s="28"/>
      <c r="L29" s="28"/>
      <c r="M29" s="22"/>
      <c r="N29" s="28"/>
      <c r="O29" s="28"/>
      <c r="P29" s="28"/>
      <c r="Q29" s="22"/>
      <c r="R29" s="28"/>
      <c r="S29" s="28">
        <v>250</v>
      </c>
      <c r="T29" s="28">
        <v>466</v>
      </c>
      <c r="U29" s="22">
        <v>994</v>
      </c>
      <c r="V29" s="28">
        <v>11</v>
      </c>
      <c r="W29" s="28"/>
      <c r="X29" s="28"/>
      <c r="Y29" s="22"/>
    </row>
    <row r="30" spans="1:25" ht="13.5">
      <c r="A30" s="2" t="s">
        <v>59</v>
      </c>
      <c r="B30" s="28">
        <v>7836</v>
      </c>
      <c r="C30" s="28">
        <v>10630</v>
      </c>
      <c r="D30" s="28">
        <v>2982</v>
      </c>
      <c r="E30" s="22">
        <v>6601</v>
      </c>
      <c r="F30" s="28">
        <v>3865</v>
      </c>
      <c r="G30" s="28">
        <v>5718</v>
      </c>
      <c r="H30" s="28">
        <v>3444</v>
      </c>
      <c r="I30" s="22">
        <v>10984</v>
      </c>
      <c r="J30" s="28">
        <v>6647</v>
      </c>
      <c r="K30" s="28">
        <v>6318</v>
      </c>
      <c r="L30" s="28">
        <v>3202</v>
      </c>
      <c r="M30" s="22">
        <v>10159</v>
      </c>
      <c r="N30" s="28">
        <v>6800</v>
      </c>
      <c r="O30" s="28">
        <v>7559</v>
      </c>
      <c r="P30" s="28">
        <v>3706</v>
      </c>
      <c r="Q30" s="22">
        <v>11917</v>
      </c>
      <c r="R30" s="28">
        <v>7704</v>
      </c>
      <c r="S30" s="28">
        <v>183652</v>
      </c>
      <c r="T30" s="28">
        <v>91935</v>
      </c>
      <c r="U30" s="22">
        <v>250314</v>
      </c>
      <c r="V30" s="28">
        <v>164842</v>
      </c>
      <c r="W30" s="28">
        <v>121066</v>
      </c>
      <c r="X30" s="28">
        <v>26386</v>
      </c>
      <c r="Y30" s="22">
        <v>14375</v>
      </c>
    </row>
    <row r="31" spans="1:25" ht="13.5">
      <c r="A31" s="2" t="s">
        <v>152</v>
      </c>
      <c r="B31" s="28"/>
      <c r="C31" s="28">
        <v>4500</v>
      </c>
      <c r="D31" s="28">
        <v>4500</v>
      </c>
      <c r="E31" s="22">
        <v>4500</v>
      </c>
      <c r="F31" s="28">
        <v>3011</v>
      </c>
      <c r="G31" s="28">
        <v>3011</v>
      </c>
      <c r="H31" s="28">
        <v>3011</v>
      </c>
      <c r="I31" s="22">
        <v>3011</v>
      </c>
      <c r="J31" s="28">
        <v>443</v>
      </c>
      <c r="K31" s="28">
        <v>443</v>
      </c>
      <c r="L31" s="28">
        <v>2765</v>
      </c>
      <c r="M31" s="22">
        <v>4588</v>
      </c>
      <c r="N31" s="28">
        <v>37247</v>
      </c>
      <c r="O31" s="28">
        <v>56141</v>
      </c>
      <c r="P31" s="28">
        <v>73561</v>
      </c>
      <c r="Q31" s="22">
        <v>192045</v>
      </c>
      <c r="R31" s="28">
        <v>88780</v>
      </c>
      <c r="S31" s="28">
        <v>196697</v>
      </c>
      <c r="T31" s="28">
        <v>233256</v>
      </c>
      <c r="U31" s="22">
        <v>267780</v>
      </c>
      <c r="V31" s="28"/>
      <c r="W31" s="28"/>
      <c r="X31" s="28"/>
      <c r="Y31" s="22"/>
    </row>
    <row r="32" spans="1:25" ht="13.5">
      <c r="A32" s="2" t="s">
        <v>39</v>
      </c>
      <c r="B32" s="28">
        <v>22615</v>
      </c>
      <c r="C32" s="28">
        <v>38360</v>
      </c>
      <c r="D32" s="28">
        <v>167468</v>
      </c>
      <c r="E32" s="22">
        <v>134312</v>
      </c>
      <c r="F32" s="28">
        <v>15032</v>
      </c>
      <c r="G32" s="28">
        <v>796727</v>
      </c>
      <c r="H32" s="28">
        <v>834003</v>
      </c>
      <c r="I32" s="22">
        <v>537186</v>
      </c>
      <c r="J32" s="28">
        <v>435709</v>
      </c>
      <c r="K32" s="28">
        <v>448219</v>
      </c>
      <c r="L32" s="28">
        <v>423274</v>
      </c>
      <c r="M32" s="22">
        <v>370204</v>
      </c>
      <c r="N32" s="28">
        <v>243160</v>
      </c>
      <c r="O32" s="28">
        <v>121509</v>
      </c>
      <c r="P32" s="28">
        <v>179563</v>
      </c>
      <c r="Q32" s="22">
        <v>215342</v>
      </c>
      <c r="R32" s="28">
        <v>656209</v>
      </c>
      <c r="S32" s="28">
        <v>578473</v>
      </c>
      <c r="T32" s="28">
        <v>621962</v>
      </c>
      <c r="U32" s="22">
        <v>621450</v>
      </c>
      <c r="V32" s="28">
        <v>700963</v>
      </c>
      <c r="W32" s="28">
        <v>872300</v>
      </c>
      <c r="X32" s="28">
        <v>690178</v>
      </c>
      <c r="Y32" s="22">
        <v>683736</v>
      </c>
    </row>
    <row r="33" spans="1:25" ht="13.5">
      <c r="A33" s="2" t="s">
        <v>60</v>
      </c>
      <c r="B33" s="28">
        <v>34979</v>
      </c>
      <c r="C33" s="28">
        <v>63496</v>
      </c>
      <c r="D33" s="28">
        <v>190937</v>
      </c>
      <c r="E33" s="22">
        <v>154613</v>
      </c>
      <c r="F33" s="28">
        <v>27059</v>
      </c>
      <c r="G33" s="28">
        <v>26248353</v>
      </c>
      <c r="H33" s="28">
        <v>27198829</v>
      </c>
      <c r="I33" s="22">
        <v>28391791</v>
      </c>
      <c r="J33" s="28">
        <v>30641183</v>
      </c>
      <c r="K33" s="28">
        <v>32137028</v>
      </c>
      <c r="L33" s="28">
        <v>34049849</v>
      </c>
      <c r="M33" s="22">
        <v>31578361</v>
      </c>
      <c r="N33" s="28">
        <v>31721653</v>
      </c>
      <c r="O33" s="28">
        <v>30566026</v>
      </c>
      <c r="P33" s="28">
        <v>28548154</v>
      </c>
      <c r="Q33" s="22">
        <v>27520466</v>
      </c>
      <c r="R33" s="28">
        <v>25263254</v>
      </c>
      <c r="S33" s="28">
        <v>24329435</v>
      </c>
      <c r="T33" s="28">
        <v>22596199</v>
      </c>
      <c r="U33" s="22">
        <v>22278065</v>
      </c>
      <c r="V33" s="28">
        <v>21074494</v>
      </c>
      <c r="W33" s="28">
        <v>26133758</v>
      </c>
      <c r="X33" s="28">
        <v>26506417</v>
      </c>
      <c r="Y33" s="22">
        <v>21275051</v>
      </c>
    </row>
    <row r="34" spans="1:25" ht="13.5">
      <c r="A34" s="2" t="s">
        <v>153</v>
      </c>
      <c r="B34" s="28">
        <v>319490</v>
      </c>
      <c r="C34" s="28">
        <v>319490</v>
      </c>
      <c r="D34" s="28">
        <v>319490</v>
      </c>
      <c r="E34" s="22">
        <v>319490</v>
      </c>
      <c r="F34" s="28">
        <v>319490</v>
      </c>
      <c r="G34" s="28"/>
      <c r="H34" s="28"/>
      <c r="I34" s="22"/>
      <c r="J34" s="28"/>
      <c r="K34" s="28"/>
      <c r="L34" s="28"/>
      <c r="M34" s="22"/>
      <c r="N34" s="28"/>
      <c r="O34" s="28"/>
      <c r="P34" s="28"/>
      <c r="Q34" s="22"/>
      <c r="R34" s="28"/>
      <c r="S34" s="28"/>
      <c r="T34" s="28"/>
      <c r="U34" s="22"/>
      <c r="V34" s="28"/>
      <c r="W34" s="28"/>
      <c r="X34" s="28"/>
      <c r="Y34" s="22"/>
    </row>
    <row r="35" spans="1:25" ht="13.5">
      <c r="A35" s="2" t="s">
        <v>61</v>
      </c>
      <c r="B35" s="28">
        <v>16587</v>
      </c>
      <c r="C35" s="28">
        <v>21561</v>
      </c>
      <c r="D35" s="28">
        <v>24538</v>
      </c>
      <c r="E35" s="22">
        <v>31944</v>
      </c>
      <c r="F35" s="28">
        <v>30354</v>
      </c>
      <c r="G35" s="28">
        <v>12146</v>
      </c>
      <c r="H35" s="28">
        <v>27391</v>
      </c>
      <c r="I35" s="22">
        <v>14982</v>
      </c>
      <c r="J35" s="28">
        <v>12425</v>
      </c>
      <c r="K35" s="28">
        <v>12051</v>
      </c>
      <c r="L35" s="28">
        <v>13785</v>
      </c>
      <c r="M35" s="22">
        <v>13955</v>
      </c>
      <c r="N35" s="28">
        <v>30734</v>
      </c>
      <c r="O35" s="28">
        <v>33170</v>
      </c>
      <c r="P35" s="28">
        <v>41634</v>
      </c>
      <c r="Q35" s="22">
        <v>51622</v>
      </c>
      <c r="R35" s="28">
        <v>50310</v>
      </c>
      <c r="S35" s="28">
        <v>60379</v>
      </c>
      <c r="T35" s="28">
        <v>73648</v>
      </c>
      <c r="U35" s="22">
        <v>67099</v>
      </c>
      <c r="V35" s="28">
        <v>66770</v>
      </c>
      <c r="W35" s="28">
        <v>66732</v>
      </c>
      <c r="X35" s="28">
        <v>75261</v>
      </c>
      <c r="Y35" s="22">
        <v>84597</v>
      </c>
    </row>
    <row r="36" spans="1:25" ht="13.5">
      <c r="A36" s="2" t="s">
        <v>154</v>
      </c>
      <c r="B36" s="28">
        <v>18724</v>
      </c>
      <c r="C36" s="28">
        <v>20673</v>
      </c>
      <c r="D36" s="28">
        <v>20470</v>
      </c>
      <c r="E36" s="22">
        <v>60903</v>
      </c>
      <c r="F36" s="28">
        <v>57736</v>
      </c>
      <c r="G36" s="28">
        <v>53401</v>
      </c>
      <c r="H36" s="28">
        <v>49145</v>
      </c>
      <c r="I36" s="22">
        <v>45160</v>
      </c>
      <c r="J36" s="28">
        <v>33332</v>
      </c>
      <c r="K36" s="28">
        <v>21627</v>
      </c>
      <c r="L36" s="28">
        <v>10015</v>
      </c>
      <c r="M36" s="22"/>
      <c r="N36" s="28"/>
      <c r="O36" s="28"/>
      <c r="P36" s="28"/>
      <c r="Q36" s="22"/>
      <c r="R36" s="28"/>
      <c r="S36" s="28"/>
      <c r="T36" s="28"/>
      <c r="U36" s="22"/>
      <c r="V36" s="28"/>
      <c r="W36" s="28"/>
      <c r="X36" s="28"/>
      <c r="Y36" s="22"/>
    </row>
    <row r="37" spans="1:25" ht="13.5">
      <c r="A37" s="2" t="s">
        <v>155</v>
      </c>
      <c r="B37" s="28">
        <v>1230</v>
      </c>
      <c r="C37" s="28">
        <v>1230</v>
      </c>
      <c r="D37" s="28">
        <v>1230</v>
      </c>
      <c r="E37" s="22">
        <v>1230</v>
      </c>
      <c r="F37" s="28">
        <v>1230</v>
      </c>
      <c r="G37" s="28">
        <v>1230</v>
      </c>
      <c r="H37" s="28">
        <v>1230</v>
      </c>
      <c r="I37" s="22">
        <v>320720</v>
      </c>
      <c r="J37" s="28">
        <v>320720</v>
      </c>
      <c r="K37" s="28">
        <v>320720</v>
      </c>
      <c r="L37" s="28">
        <v>320720</v>
      </c>
      <c r="M37" s="22">
        <v>320720</v>
      </c>
      <c r="N37" s="28">
        <v>320720</v>
      </c>
      <c r="O37" s="28">
        <v>320720</v>
      </c>
      <c r="P37" s="28">
        <v>324120</v>
      </c>
      <c r="Q37" s="22">
        <v>320720</v>
      </c>
      <c r="R37" s="28">
        <v>320720</v>
      </c>
      <c r="S37" s="28">
        <v>320720</v>
      </c>
      <c r="T37" s="28">
        <v>326181</v>
      </c>
      <c r="U37" s="22">
        <v>324385</v>
      </c>
      <c r="V37" s="28">
        <v>323403</v>
      </c>
      <c r="W37" s="28">
        <v>322422</v>
      </c>
      <c r="X37" s="28">
        <v>321571</v>
      </c>
      <c r="Y37" s="22">
        <v>320720</v>
      </c>
    </row>
    <row r="38" spans="1:25" ht="13.5">
      <c r="A38" s="2" t="s">
        <v>156</v>
      </c>
      <c r="B38" s="28">
        <v>286139</v>
      </c>
      <c r="C38" s="28">
        <v>293476</v>
      </c>
      <c r="D38" s="28">
        <v>300813</v>
      </c>
      <c r="E38" s="22">
        <v>308150</v>
      </c>
      <c r="F38" s="28">
        <v>315487</v>
      </c>
      <c r="G38" s="28">
        <v>322824</v>
      </c>
      <c r="H38" s="28">
        <v>330161</v>
      </c>
      <c r="I38" s="22">
        <v>337497</v>
      </c>
      <c r="J38" s="28">
        <v>344834</v>
      </c>
      <c r="K38" s="28">
        <v>352171</v>
      </c>
      <c r="L38" s="28">
        <v>359508</v>
      </c>
      <c r="M38" s="22">
        <v>366845</v>
      </c>
      <c r="N38" s="28">
        <v>374182</v>
      </c>
      <c r="O38" s="28">
        <v>381519</v>
      </c>
      <c r="P38" s="28">
        <v>388856</v>
      </c>
      <c r="Q38" s="22">
        <v>396193</v>
      </c>
      <c r="R38" s="28">
        <v>403530</v>
      </c>
      <c r="S38" s="28">
        <v>410867</v>
      </c>
      <c r="T38" s="28">
        <v>418203</v>
      </c>
      <c r="U38" s="22">
        <v>425540</v>
      </c>
      <c r="V38" s="28">
        <v>432877</v>
      </c>
      <c r="W38" s="28">
        <v>440214</v>
      </c>
      <c r="X38" s="28">
        <v>447551</v>
      </c>
      <c r="Y38" s="22">
        <v>454888</v>
      </c>
    </row>
    <row r="39" spans="1:25" ht="13.5">
      <c r="A39" s="2" t="s">
        <v>62</v>
      </c>
      <c r="B39" s="28">
        <v>642172</v>
      </c>
      <c r="C39" s="28">
        <v>656431</v>
      </c>
      <c r="D39" s="28">
        <v>666542</v>
      </c>
      <c r="E39" s="22">
        <v>721718</v>
      </c>
      <c r="F39" s="28">
        <v>724297</v>
      </c>
      <c r="G39" s="28">
        <v>389602</v>
      </c>
      <c r="H39" s="28">
        <v>407927</v>
      </c>
      <c r="I39" s="22">
        <v>718361</v>
      </c>
      <c r="J39" s="28">
        <v>711312</v>
      </c>
      <c r="K39" s="28">
        <v>706570</v>
      </c>
      <c r="L39" s="28">
        <v>704029</v>
      </c>
      <c r="M39" s="22">
        <v>701521</v>
      </c>
      <c r="N39" s="28">
        <v>725637</v>
      </c>
      <c r="O39" s="28">
        <v>735410</v>
      </c>
      <c r="P39" s="28">
        <v>754610</v>
      </c>
      <c r="Q39" s="22">
        <v>768586</v>
      </c>
      <c r="R39" s="28">
        <v>776951</v>
      </c>
      <c r="S39" s="28">
        <v>796596</v>
      </c>
      <c r="T39" s="28">
        <v>824745</v>
      </c>
      <c r="U39" s="22">
        <v>825991</v>
      </c>
      <c r="V39" s="28">
        <v>834411</v>
      </c>
      <c r="W39" s="28">
        <v>843122</v>
      </c>
      <c r="X39" s="28">
        <v>860531</v>
      </c>
      <c r="Y39" s="22">
        <v>878746</v>
      </c>
    </row>
    <row r="40" spans="1:25" ht="13.5">
      <c r="A40" s="2" t="s">
        <v>158</v>
      </c>
      <c r="B40" s="28"/>
      <c r="C40" s="28">
        <v>74552</v>
      </c>
      <c r="D40" s="28">
        <v>74552</v>
      </c>
      <c r="E40" s="22">
        <v>74552</v>
      </c>
      <c r="F40" s="28">
        <v>74552</v>
      </c>
      <c r="G40" s="28">
        <v>74552</v>
      </c>
      <c r="H40" s="28">
        <v>74552</v>
      </c>
      <c r="I40" s="22">
        <v>74552</v>
      </c>
      <c r="J40" s="28">
        <v>72742</v>
      </c>
      <c r="K40" s="28">
        <v>71353</v>
      </c>
      <c r="L40" s="28">
        <v>69360</v>
      </c>
      <c r="M40" s="22">
        <v>66233</v>
      </c>
      <c r="N40" s="28">
        <v>62432</v>
      </c>
      <c r="O40" s="28">
        <v>59726</v>
      </c>
      <c r="P40" s="28">
        <v>56157</v>
      </c>
      <c r="Q40" s="22">
        <v>51430</v>
      </c>
      <c r="R40" s="28">
        <v>47829</v>
      </c>
      <c r="S40" s="28">
        <v>42178</v>
      </c>
      <c r="T40" s="28">
        <v>39283</v>
      </c>
      <c r="U40" s="22">
        <v>35503</v>
      </c>
      <c r="V40" s="28">
        <v>32073</v>
      </c>
      <c r="W40" s="28">
        <v>31115</v>
      </c>
      <c r="X40" s="28">
        <v>27824</v>
      </c>
      <c r="Y40" s="22"/>
    </row>
    <row r="41" spans="1:25" ht="13.5">
      <c r="A41" s="2" t="s">
        <v>157</v>
      </c>
      <c r="B41" s="28"/>
      <c r="C41" s="28">
        <v>74552</v>
      </c>
      <c r="D41" s="28">
        <v>74552</v>
      </c>
      <c r="E41" s="22">
        <v>74552</v>
      </c>
      <c r="F41" s="28">
        <v>74552</v>
      </c>
      <c r="G41" s="28">
        <v>74552</v>
      </c>
      <c r="H41" s="28">
        <v>74552</v>
      </c>
      <c r="I41" s="22">
        <v>74552</v>
      </c>
      <c r="J41" s="28">
        <v>72742</v>
      </c>
      <c r="K41" s="28">
        <v>71353</v>
      </c>
      <c r="L41" s="28">
        <v>69360</v>
      </c>
      <c r="M41" s="22">
        <v>66233</v>
      </c>
      <c r="N41" s="28">
        <v>62432</v>
      </c>
      <c r="O41" s="28">
        <v>59726</v>
      </c>
      <c r="P41" s="28">
        <v>56157</v>
      </c>
      <c r="Q41" s="22">
        <v>51430</v>
      </c>
      <c r="R41" s="28">
        <v>216659</v>
      </c>
      <c r="S41" s="28">
        <v>201998</v>
      </c>
      <c r="T41" s="28">
        <v>189745</v>
      </c>
      <c r="U41" s="22">
        <v>178489</v>
      </c>
      <c r="V41" s="28">
        <v>192926</v>
      </c>
      <c r="W41" s="28">
        <v>186019</v>
      </c>
      <c r="X41" s="28">
        <v>229086</v>
      </c>
      <c r="Y41" s="22">
        <v>283265</v>
      </c>
    </row>
    <row r="42" spans="1:25" ht="14.25" thickBot="1">
      <c r="A42" s="5" t="s">
        <v>63</v>
      </c>
      <c r="B42" s="29">
        <v>677151</v>
      </c>
      <c r="C42" s="29">
        <v>794480</v>
      </c>
      <c r="D42" s="29">
        <v>932032</v>
      </c>
      <c r="E42" s="23">
        <v>950885</v>
      </c>
      <c r="F42" s="29">
        <v>825910</v>
      </c>
      <c r="G42" s="29">
        <v>26712508</v>
      </c>
      <c r="H42" s="29">
        <v>27681310</v>
      </c>
      <c r="I42" s="23">
        <v>29184706</v>
      </c>
      <c r="J42" s="29">
        <v>31425238</v>
      </c>
      <c r="K42" s="29">
        <v>32914953</v>
      </c>
      <c r="L42" s="29">
        <v>34823239</v>
      </c>
      <c r="M42" s="23">
        <v>32346116</v>
      </c>
      <c r="N42" s="29">
        <v>32509723</v>
      </c>
      <c r="O42" s="29">
        <v>31361162</v>
      </c>
      <c r="P42" s="29">
        <v>29358923</v>
      </c>
      <c r="Q42" s="23">
        <v>28340482</v>
      </c>
      <c r="R42" s="29">
        <v>26256865</v>
      </c>
      <c r="S42" s="29">
        <v>25328030</v>
      </c>
      <c r="T42" s="29">
        <v>23610690</v>
      </c>
      <c r="U42" s="23">
        <v>23282545</v>
      </c>
      <c r="V42" s="29">
        <v>22101832</v>
      </c>
      <c r="W42" s="29">
        <v>27162900</v>
      </c>
      <c r="X42" s="29">
        <v>27596036</v>
      </c>
      <c r="Y42" s="23">
        <v>22437063</v>
      </c>
    </row>
    <row r="43" spans="1:25" ht="14.25" thickTop="1">
      <c r="A43" s="2" t="s">
        <v>64</v>
      </c>
      <c r="B43" s="28">
        <v>2500000</v>
      </c>
      <c r="C43" s="28">
        <v>2500000</v>
      </c>
      <c r="D43" s="28">
        <v>2500000</v>
      </c>
      <c r="E43" s="22">
        <v>2500000</v>
      </c>
      <c r="F43" s="28">
        <v>2500000</v>
      </c>
      <c r="G43" s="28">
        <v>2500000</v>
      </c>
      <c r="H43" s="28">
        <v>2500000</v>
      </c>
      <c r="I43" s="22">
        <v>2500000</v>
      </c>
      <c r="J43" s="28">
        <v>2500000</v>
      </c>
      <c r="K43" s="28">
        <v>2500000</v>
      </c>
      <c r="L43" s="28">
        <v>2500000</v>
      </c>
      <c r="M43" s="22">
        <v>2500000</v>
      </c>
      <c r="N43" s="28">
        <v>2500000</v>
      </c>
      <c r="O43" s="28">
        <v>2500000</v>
      </c>
      <c r="P43" s="28">
        <v>2500000</v>
      </c>
      <c r="Q43" s="22">
        <v>2500000</v>
      </c>
      <c r="R43" s="28">
        <v>2500000</v>
      </c>
      <c r="S43" s="28">
        <v>2500000</v>
      </c>
      <c r="T43" s="28">
        <v>2500000</v>
      </c>
      <c r="U43" s="22">
        <v>2500000</v>
      </c>
      <c r="V43" s="28">
        <v>2500000</v>
      </c>
      <c r="W43" s="28">
        <v>2500000</v>
      </c>
      <c r="X43" s="28">
        <v>2500000</v>
      </c>
      <c r="Y43" s="22">
        <v>2500000</v>
      </c>
    </row>
    <row r="44" spans="1:25" ht="13.5">
      <c r="A44" s="2" t="s">
        <v>67</v>
      </c>
      <c r="B44" s="28">
        <v>60749</v>
      </c>
      <c r="C44" s="28">
        <v>60749</v>
      </c>
      <c r="D44" s="28">
        <v>60749</v>
      </c>
      <c r="E44" s="22">
        <v>60749</v>
      </c>
      <c r="F44" s="28">
        <v>60749</v>
      </c>
      <c r="G44" s="28">
        <v>60749</v>
      </c>
      <c r="H44" s="28">
        <v>60749</v>
      </c>
      <c r="I44" s="22">
        <v>60749</v>
      </c>
      <c r="J44" s="28">
        <v>60749</v>
      </c>
      <c r="K44" s="28">
        <v>60749</v>
      </c>
      <c r="L44" s="28">
        <v>60749</v>
      </c>
      <c r="M44" s="22">
        <v>60749</v>
      </c>
      <c r="N44" s="28">
        <v>60749</v>
      </c>
      <c r="O44" s="28">
        <v>60749</v>
      </c>
      <c r="P44" s="28">
        <v>60749</v>
      </c>
      <c r="Q44" s="22">
        <v>60749</v>
      </c>
      <c r="R44" s="28">
        <v>60749</v>
      </c>
      <c r="S44" s="28">
        <v>60749</v>
      </c>
      <c r="T44" s="28">
        <v>60749</v>
      </c>
      <c r="U44" s="22">
        <v>60749</v>
      </c>
      <c r="V44" s="28">
        <v>60749</v>
      </c>
      <c r="W44" s="28">
        <v>60749</v>
      </c>
      <c r="X44" s="28">
        <v>60749</v>
      </c>
      <c r="Y44" s="22">
        <v>60749</v>
      </c>
    </row>
    <row r="45" spans="1:25" ht="13.5">
      <c r="A45" s="2" t="s">
        <v>69</v>
      </c>
      <c r="B45" s="28">
        <v>1559345</v>
      </c>
      <c r="C45" s="28">
        <v>1528952</v>
      </c>
      <c r="D45" s="28">
        <v>1506384</v>
      </c>
      <c r="E45" s="22">
        <v>1562136</v>
      </c>
      <c r="F45" s="28">
        <v>1802153</v>
      </c>
      <c r="G45" s="28">
        <v>1525668</v>
      </c>
      <c r="H45" s="28">
        <v>1781255</v>
      </c>
      <c r="I45" s="22">
        <v>1951466</v>
      </c>
      <c r="J45" s="28">
        <v>2128438</v>
      </c>
      <c r="K45" s="28">
        <v>2220987</v>
      </c>
      <c r="L45" s="28">
        <v>2297648</v>
      </c>
      <c r="M45" s="22">
        <v>2310904</v>
      </c>
      <c r="N45" s="28">
        <v>2392953</v>
      </c>
      <c r="O45" s="28">
        <v>2475107</v>
      </c>
      <c r="P45" s="28">
        <v>2506311</v>
      </c>
      <c r="Q45" s="22">
        <v>2484853</v>
      </c>
      <c r="R45" s="28">
        <v>2877626</v>
      </c>
      <c r="S45" s="28">
        <v>3060089</v>
      </c>
      <c r="T45" s="28">
        <v>3141080</v>
      </c>
      <c r="U45" s="22">
        <v>3334735</v>
      </c>
      <c r="V45" s="28">
        <v>3968582</v>
      </c>
      <c r="W45" s="28">
        <v>4097548</v>
      </c>
      <c r="X45" s="28">
        <v>3991291</v>
      </c>
      <c r="Y45" s="22">
        <v>4122038</v>
      </c>
    </row>
    <row r="46" spans="1:25" ht="13.5">
      <c r="A46" s="2" t="s">
        <v>70</v>
      </c>
      <c r="B46" s="28">
        <v>-593596</v>
      </c>
      <c r="C46" s="28">
        <v>-498045</v>
      </c>
      <c r="D46" s="28">
        <v>-484889</v>
      </c>
      <c r="E46" s="22">
        <v>-442219</v>
      </c>
      <c r="F46" s="28">
        <v>-410896</v>
      </c>
      <c r="G46" s="28">
        <v>-384892</v>
      </c>
      <c r="H46" s="28">
        <v>-384892</v>
      </c>
      <c r="I46" s="22">
        <v>-375242</v>
      </c>
      <c r="J46" s="28">
        <v>-324892</v>
      </c>
      <c r="K46" s="28">
        <v>-306344</v>
      </c>
      <c r="L46" s="28">
        <v>-293815</v>
      </c>
      <c r="M46" s="22">
        <v>-293815</v>
      </c>
      <c r="N46" s="28">
        <v>-276870</v>
      </c>
      <c r="O46" s="28">
        <v>-244160</v>
      </c>
      <c r="P46" s="28">
        <v>-240070</v>
      </c>
      <c r="Q46" s="22">
        <v>-235909</v>
      </c>
      <c r="R46" s="28">
        <v>-228594</v>
      </c>
      <c r="S46" s="28">
        <v>-227381</v>
      </c>
      <c r="T46" s="28">
        <v>-223254</v>
      </c>
      <c r="U46" s="22">
        <v>-216184</v>
      </c>
      <c r="V46" s="28">
        <v>-208136</v>
      </c>
      <c r="W46" s="28">
        <v>-203324</v>
      </c>
      <c r="X46" s="28">
        <v>-202985</v>
      </c>
      <c r="Y46" s="22">
        <v>-202985</v>
      </c>
    </row>
    <row r="47" spans="1:25" ht="13.5">
      <c r="A47" s="2" t="s">
        <v>71</v>
      </c>
      <c r="B47" s="28">
        <v>3526499</v>
      </c>
      <c r="C47" s="28">
        <v>3591656</v>
      </c>
      <c r="D47" s="28">
        <v>3582244</v>
      </c>
      <c r="E47" s="22">
        <v>3680666</v>
      </c>
      <c r="F47" s="28">
        <v>3952006</v>
      </c>
      <c r="G47" s="28">
        <v>3701525</v>
      </c>
      <c r="H47" s="28">
        <v>3957112</v>
      </c>
      <c r="I47" s="22">
        <v>4136974</v>
      </c>
      <c r="J47" s="28">
        <v>4364294</v>
      </c>
      <c r="K47" s="28">
        <v>4475392</v>
      </c>
      <c r="L47" s="28">
        <v>4564583</v>
      </c>
      <c r="M47" s="22">
        <v>4577839</v>
      </c>
      <c r="N47" s="28">
        <v>4676832</v>
      </c>
      <c r="O47" s="28">
        <v>4791695</v>
      </c>
      <c r="P47" s="28">
        <v>4826990</v>
      </c>
      <c r="Q47" s="22">
        <v>4809693</v>
      </c>
      <c r="R47" s="28">
        <v>5209781</v>
      </c>
      <c r="S47" s="28">
        <v>5393457</v>
      </c>
      <c r="T47" s="28">
        <v>5478575</v>
      </c>
      <c r="U47" s="22">
        <v>5679300</v>
      </c>
      <c r="V47" s="28">
        <v>6321195</v>
      </c>
      <c r="W47" s="28">
        <v>6454973</v>
      </c>
      <c r="X47" s="28">
        <v>6349055</v>
      </c>
      <c r="Y47" s="22">
        <v>6479802</v>
      </c>
    </row>
    <row r="48" spans="1:25" ht="13.5">
      <c r="A48" s="2" t="s">
        <v>159</v>
      </c>
      <c r="B48" s="28">
        <v>29388</v>
      </c>
      <c r="C48" s="28">
        <v>38175</v>
      </c>
      <c r="D48" s="28">
        <v>43119</v>
      </c>
      <c r="E48" s="22">
        <v>54650</v>
      </c>
      <c r="F48" s="28">
        <v>50949</v>
      </c>
      <c r="G48" s="28">
        <v>17913</v>
      </c>
      <c r="H48" s="28">
        <v>44984</v>
      </c>
      <c r="I48" s="22">
        <v>24534</v>
      </c>
      <c r="J48" s="28">
        <v>20267</v>
      </c>
      <c r="K48" s="28">
        <v>17558</v>
      </c>
      <c r="L48" s="28">
        <v>20085</v>
      </c>
      <c r="M48" s="22">
        <v>19390</v>
      </c>
      <c r="N48" s="28">
        <v>36404</v>
      </c>
      <c r="O48" s="28">
        <v>35188</v>
      </c>
      <c r="P48" s="28">
        <v>41835</v>
      </c>
      <c r="Q48" s="22">
        <v>49271</v>
      </c>
      <c r="R48" s="28">
        <v>41039</v>
      </c>
      <c r="S48" s="28">
        <v>47919</v>
      </c>
      <c r="T48" s="28">
        <v>79188</v>
      </c>
      <c r="U48" s="22">
        <v>61692</v>
      </c>
      <c r="V48" s="28">
        <v>39807</v>
      </c>
      <c r="W48" s="28">
        <v>39070</v>
      </c>
      <c r="X48" s="28">
        <v>51458</v>
      </c>
      <c r="Y48" s="22">
        <v>64621</v>
      </c>
    </row>
    <row r="49" spans="1:25" ht="13.5">
      <c r="A49" s="2" t="s">
        <v>160</v>
      </c>
      <c r="B49" s="28">
        <v>29388</v>
      </c>
      <c r="C49" s="28">
        <v>38175</v>
      </c>
      <c r="D49" s="28">
        <v>43119</v>
      </c>
      <c r="E49" s="22">
        <v>54650</v>
      </c>
      <c r="F49" s="28">
        <v>50949</v>
      </c>
      <c r="G49" s="28">
        <v>17913</v>
      </c>
      <c r="H49" s="28">
        <v>44984</v>
      </c>
      <c r="I49" s="22">
        <v>24534</v>
      </c>
      <c r="J49" s="28">
        <v>20267</v>
      </c>
      <c r="K49" s="28">
        <v>17558</v>
      </c>
      <c r="L49" s="28">
        <v>20085</v>
      </c>
      <c r="M49" s="22">
        <v>19390</v>
      </c>
      <c r="N49" s="28">
        <v>36404</v>
      </c>
      <c r="O49" s="28">
        <v>35188</v>
      </c>
      <c r="P49" s="28">
        <v>41835</v>
      </c>
      <c r="Q49" s="22">
        <v>49271</v>
      </c>
      <c r="R49" s="28">
        <v>41039</v>
      </c>
      <c r="S49" s="28">
        <v>47919</v>
      </c>
      <c r="T49" s="28">
        <v>79188</v>
      </c>
      <c r="U49" s="22">
        <v>61692</v>
      </c>
      <c r="V49" s="28">
        <v>39807</v>
      </c>
      <c r="W49" s="28">
        <v>39070</v>
      </c>
      <c r="X49" s="28">
        <v>51458</v>
      </c>
      <c r="Y49" s="22">
        <v>64621</v>
      </c>
    </row>
    <row r="50" spans="1:25" ht="13.5">
      <c r="A50" s="6" t="s">
        <v>72</v>
      </c>
      <c r="B50" s="28">
        <v>3555887</v>
      </c>
      <c r="C50" s="28">
        <v>3629832</v>
      </c>
      <c r="D50" s="28">
        <v>3625363</v>
      </c>
      <c r="E50" s="22">
        <v>3735316</v>
      </c>
      <c r="F50" s="28">
        <v>4002955</v>
      </c>
      <c r="G50" s="28">
        <v>3719439</v>
      </c>
      <c r="H50" s="28">
        <v>4002096</v>
      </c>
      <c r="I50" s="22">
        <v>4161508</v>
      </c>
      <c r="J50" s="28">
        <v>4384562</v>
      </c>
      <c r="K50" s="28">
        <v>4492951</v>
      </c>
      <c r="L50" s="28">
        <v>4584668</v>
      </c>
      <c r="M50" s="22">
        <v>4597229</v>
      </c>
      <c r="N50" s="28">
        <v>4713236</v>
      </c>
      <c r="O50" s="28">
        <v>4826884</v>
      </c>
      <c r="P50" s="28">
        <v>4868826</v>
      </c>
      <c r="Q50" s="22">
        <v>4858965</v>
      </c>
      <c r="R50" s="28">
        <v>5250821</v>
      </c>
      <c r="S50" s="28">
        <v>5441377</v>
      </c>
      <c r="T50" s="28">
        <v>5557764</v>
      </c>
      <c r="U50" s="22">
        <v>5740993</v>
      </c>
      <c r="V50" s="28">
        <v>6361002</v>
      </c>
      <c r="W50" s="28">
        <v>6494043</v>
      </c>
      <c r="X50" s="28">
        <v>6400514</v>
      </c>
      <c r="Y50" s="22">
        <v>6544423</v>
      </c>
    </row>
    <row r="51" spans="1:25" ht="14.25" thickBot="1">
      <c r="A51" s="7" t="s">
        <v>73</v>
      </c>
      <c r="B51" s="28">
        <v>4233039</v>
      </c>
      <c r="C51" s="28">
        <v>4424313</v>
      </c>
      <c r="D51" s="28">
        <v>4557396</v>
      </c>
      <c r="E51" s="22">
        <v>4686202</v>
      </c>
      <c r="F51" s="28">
        <v>4828866</v>
      </c>
      <c r="G51" s="28">
        <v>30431947</v>
      </c>
      <c r="H51" s="28">
        <v>31683406</v>
      </c>
      <c r="I51" s="22">
        <v>33346214</v>
      </c>
      <c r="J51" s="28">
        <v>35809801</v>
      </c>
      <c r="K51" s="28">
        <v>37407904</v>
      </c>
      <c r="L51" s="28">
        <v>39407907</v>
      </c>
      <c r="M51" s="22">
        <v>36943345</v>
      </c>
      <c r="N51" s="28">
        <v>37222959</v>
      </c>
      <c r="O51" s="28">
        <v>36188047</v>
      </c>
      <c r="P51" s="28">
        <v>34227749</v>
      </c>
      <c r="Q51" s="22">
        <v>33199448</v>
      </c>
      <c r="R51" s="28">
        <v>31507686</v>
      </c>
      <c r="S51" s="28">
        <v>30769407</v>
      </c>
      <c r="T51" s="28">
        <v>29168454</v>
      </c>
      <c r="U51" s="22">
        <v>29023539</v>
      </c>
      <c r="V51" s="28">
        <v>28462835</v>
      </c>
      <c r="W51" s="28">
        <v>33656944</v>
      </c>
      <c r="X51" s="28">
        <v>33996550</v>
      </c>
      <c r="Y51" s="22">
        <v>28981486</v>
      </c>
    </row>
    <row r="52" spans="1:25" ht="14.25" thickTop="1">
      <c r="A52" s="8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</row>
    <row r="54" ht="13.5">
      <c r="A54" s="20" t="s">
        <v>78</v>
      </c>
    </row>
    <row r="55" ht="13.5">
      <c r="A55" s="20" t="s">
        <v>79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35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74</v>
      </c>
      <c r="B2" s="14">
        <v>8702</v>
      </c>
      <c r="C2" s="14"/>
      <c r="D2" s="14"/>
      <c r="E2" s="14"/>
      <c r="F2" s="14"/>
      <c r="G2" s="14"/>
    </row>
    <row r="3" spans="1:7" ht="14.25" thickBot="1">
      <c r="A3" s="11" t="s">
        <v>75</v>
      </c>
      <c r="B3" s="1" t="s">
        <v>76</v>
      </c>
      <c r="C3" s="1"/>
      <c r="D3" s="1"/>
      <c r="E3" s="1"/>
      <c r="F3" s="1"/>
      <c r="G3" s="1"/>
    </row>
    <row r="4" spans="1:7" ht="14.25" thickTop="1">
      <c r="A4" s="10" t="s">
        <v>17</v>
      </c>
      <c r="B4" s="15" t="str">
        <f>HYPERLINK("http://www.kabupro.jp/mark/20130627/S000DE7T.htm","有価証券報告書")</f>
        <v>有価証券報告書</v>
      </c>
      <c r="C4" s="15" t="str">
        <f>HYPERLINK("http://www.kabupro.jp/mark/20130627/S000DE7T.htm","有価証券報告書")</f>
        <v>有価証券報告書</v>
      </c>
      <c r="D4" s="15" t="str">
        <f>HYPERLINK("http://www.kabupro.jp/mark/20120628/S000B6PZ.htm","有価証券報告書")</f>
        <v>有価証券報告書</v>
      </c>
      <c r="E4" s="15" t="str">
        <f>HYPERLINK("http://www.kabupro.jp/mark/20110629/S0008JV7.htm","有価証券報告書")</f>
        <v>有価証券報告書</v>
      </c>
      <c r="F4" s="15" t="str">
        <f>HYPERLINK("http://www.kabupro.jp/mark/20090626/S0003GJR.htm","有価証券報告書")</f>
        <v>有価証券報告書</v>
      </c>
      <c r="G4" s="15" t="str">
        <f>HYPERLINK("http://www.kabupro.jp/mark/20090626/S0003GJR.htm","有価証券報告書")</f>
        <v>有価証券報告書</v>
      </c>
    </row>
    <row r="5" spans="1:7" ht="14.25" thickBot="1">
      <c r="A5" s="11" t="s">
        <v>18</v>
      </c>
      <c r="B5" s="1" t="s">
        <v>24</v>
      </c>
      <c r="C5" s="1" t="s">
        <v>24</v>
      </c>
      <c r="D5" s="1" t="s">
        <v>28</v>
      </c>
      <c r="E5" s="1" t="s">
        <v>30</v>
      </c>
      <c r="F5" s="1" t="s">
        <v>32</v>
      </c>
      <c r="G5" s="1" t="s">
        <v>32</v>
      </c>
    </row>
    <row r="6" spans="1:7" ht="15" thickBot="1" thickTop="1">
      <c r="A6" s="10" t="s">
        <v>19</v>
      </c>
      <c r="B6" s="18" t="s">
        <v>107</v>
      </c>
      <c r="C6" s="19"/>
      <c r="D6" s="19"/>
      <c r="E6" s="19"/>
      <c r="F6" s="19"/>
      <c r="G6" s="19"/>
    </row>
    <row r="7" spans="1:7" ht="14.25" thickTop="1">
      <c r="A7" s="12" t="s">
        <v>20</v>
      </c>
      <c r="B7" s="16" t="s">
        <v>25</v>
      </c>
      <c r="C7" s="16" t="s">
        <v>25</v>
      </c>
      <c r="D7" s="16" t="s">
        <v>25</v>
      </c>
      <c r="E7" s="16" t="s">
        <v>25</v>
      </c>
      <c r="F7" s="16" t="s">
        <v>25</v>
      </c>
      <c r="G7" s="16" t="s">
        <v>25</v>
      </c>
    </row>
    <row r="8" spans="1:7" ht="13.5">
      <c r="A8" s="13" t="s">
        <v>21</v>
      </c>
      <c r="B8" s="17" t="s">
        <v>80</v>
      </c>
      <c r="C8" s="17" t="s">
        <v>81</v>
      </c>
      <c r="D8" s="17" t="s">
        <v>82</v>
      </c>
      <c r="E8" s="17" t="s">
        <v>83</v>
      </c>
      <c r="F8" s="17" t="s">
        <v>84</v>
      </c>
      <c r="G8" s="17" t="s">
        <v>85</v>
      </c>
    </row>
    <row r="9" spans="1:7" ht="13.5">
      <c r="A9" s="13" t="s">
        <v>22</v>
      </c>
      <c r="B9" s="17" t="s">
        <v>26</v>
      </c>
      <c r="C9" s="17" t="s">
        <v>27</v>
      </c>
      <c r="D9" s="17" t="s">
        <v>29</v>
      </c>
      <c r="E9" s="17" t="s">
        <v>31</v>
      </c>
      <c r="F9" s="17" t="s">
        <v>33</v>
      </c>
      <c r="G9" s="17" t="s">
        <v>34</v>
      </c>
    </row>
    <row r="10" spans="1:7" ht="14.25" thickBot="1">
      <c r="A10" s="13" t="s">
        <v>23</v>
      </c>
      <c r="B10" s="17" t="s">
        <v>36</v>
      </c>
      <c r="C10" s="17" t="s">
        <v>36</v>
      </c>
      <c r="D10" s="17" t="s">
        <v>36</v>
      </c>
      <c r="E10" s="17" t="s">
        <v>36</v>
      </c>
      <c r="F10" s="17" t="s">
        <v>36</v>
      </c>
      <c r="G10" s="17" t="s">
        <v>36</v>
      </c>
    </row>
    <row r="11" spans="1:7" ht="14.25" thickTop="1">
      <c r="A11" s="26" t="s">
        <v>86</v>
      </c>
      <c r="B11" s="21">
        <v>59598</v>
      </c>
      <c r="C11" s="21">
        <v>68352</v>
      </c>
      <c r="D11" s="21">
        <v>65280</v>
      </c>
      <c r="E11" s="21">
        <v>67620</v>
      </c>
      <c r="F11" s="21">
        <v>31563</v>
      </c>
      <c r="G11" s="21">
        <v>49018</v>
      </c>
    </row>
    <row r="12" spans="1:7" ht="13.5">
      <c r="A12" s="6" t="s">
        <v>87</v>
      </c>
      <c r="B12" s="22">
        <v>59598</v>
      </c>
      <c r="C12" s="22">
        <v>68352</v>
      </c>
      <c r="D12" s="22">
        <v>65280</v>
      </c>
      <c r="E12" s="22">
        <v>67620</v>
      </c>
      <c r="F12" s="22">
        <v>31563</v>
      </c>
      <c r="G12" s="22">
        <v>749194</v>
      </c>
    </row>
    <row r="13" spans="1:7" ht="13.5">
      <c r="A13" s="7" t="s">
        <v>88</v>
      </c>
      <c r="B13" s="22">
        <v>60464</v>
      </c>
      <c r="C13" s="22">
        <v>79346</v>
      </c>
      <c r="D13" s="22">
        <v>70204</v>
      </c>
      <c r="E13" s="22">
        <v>65678</v>
      </c>
      <c r="F13" s="22">
        <v>74955</v>
      </c>
      <c r="G13" s="22">
        <v>72079</v>
      </c>
    </row>
    <row r="14" spans="1:7" ht="14.25" thickBot="1">
      <c r="A14" s="25" t="s">
        <v>89</v>
      </c>
      <c r="B14" s="23">
        <v>-865</v>
      </c>
      <c r="C14" s="23">
        <v>-10994</v>
      </c>
      <c r="D14" s="23">
        <v>-4924</v>
      </c>
      <c r="E14" s="23">
        <v>1941</v>
      </c>
      <c r="F14" s="23">
        <v>-43391</v>
      </c>
      <c r="G14" s="23">
        <v>677114</v>
      </c>
    </row>
    <row r="15" spans="1:7" ht="14.25" thickTop="1">
      <c r="A15" s="6" t="s">
        <v>90</v>
      </c>
      <c r="B15" s="22">
        <v>6729</v>
      </c>
      <c r="C15" s="22">
        <v>4007</v>
      </c>
      <c r="D15" s="22">
        <v>2301</v>
      </c>
      <c r="E15" s="22">
        <v>480</v>
      </c>
      <c r="F15" s="22">
        <v>971</v>
      </c>
      <c r="G15" s="22">
        <v>1449</v>
      </c>
    </row>
    <row r="16" spans="1:7" ht="13.5">
      <c r="A16" s="6" t="s">
        <v>91</v>
      </c>
      <c r="B16" s="22">
        <v>47000</v>
      </c>
      <c r="C16" s="22"/>
      <c r="D16" s="22"/>
      <c r="E16" s="22"/>
      <c r="F16" s="22"/>
      <c r="G16" s="22"/>
    </row>
    <row r="17" spans="1:7" ht="13.5">
      <c r="A17" s="6" t="s">
        <v>92</v>
      </c>
      <c r="B17" s="22">
        <v>53729</v>
      </c>
      <c r="C17" s="22">
        <v>4007</v>
      </c>
      <c r="D17" s="22">
        <v>2686</v>
      </c>
      <c r="E17" s="22">
        <v>1051</v>
      </c>
      <c r="F17" s="22">
        <v>1573</v>
      </c>
      <c r="G17" s="22">
        <v>1450</v>
      </c>
    </row>
    <row r="18" spans="1:7" ht="13.5">
      <c r="A18" s="6" t="s">
        <v>93</v>
      </c>
      <c r="B18" s="22"/>
      <c r="C18" s="22">
        <v>75000</v>
      </c>
      <c r="D18" s="22"/>
      <c r="E18" s="22"/>
      <c r="F18" s="22"/>
      <c r="G18" s="22"/>
    </row>
    <row r="19" spans="1:7" ht="13.5">
      <c r="A19" s="6" t="s">
        <v>94</v>
      </c>
      <c r="B19" s="22">
        <v>418</v>
      </c>
      <c r="C19" s="22">
        <v>514</v>
      </c>
      <c r="D19" s="22">
        <v>503</v>
      </c>
      <c r="E19" s="22">
        <v>309</v>
      </c>
      <c r="F19" s="22"/>
      <c r="G19" s="22"/>
    </row>
    <row r="20" spans="1:7" ht="13.5">
      <c r="A20" s="6" t="s">
        <v>95</v>
      </c>
      <c r="B20" s="22">
        <v>418</v>
      </c>
      <c r="C20" s="22">
        <v>75514</v>
      </c>
      <c r="D20" s="22">
        <v>503</v>
      </c>
      <c r="E20" s="22">
        <v>309</v>
      </c>
      <c r="F20" s="22">
        <v>5715</v>
      </c>
      <c r="G20" s="22">
        <v>5545</v>
      </c>
    </row>
    <row r="21" spans="1:7" ht="14.25" thickBot="1">
      <c r="A21" s="25" t="s">
        <v>96</v>
      </c>
      <c r="B21" s="23">
        <v>52445</v>
      </c>
      <c r="C21" s="23">
        <v>-82500</v>
      </c>
      <c r="D21" s="23">
        <v>-2741</v>
      </c>
      <c r="E21" s="23">
        <v>2683</v>
      </c>
      <c r="F21" s="23">
        <v>-47534</v>
      </c>
      <c r="G21" s="23">
        <v>673019</v>
      </c>
    </row>
    <row r="22" spans="1:7" ht="14.25" thickTop="1">
      <c r="A22" s="6" t="s">
        <v>97</v>
      </c>
      <c r="B22" s="22">
        <v>1632</v>
      </c>
      <c r="C22" s="22"/>
      <c r="D22" s="22"/>
      <c r="E22" s="22"/>
      <c r="F22" s="22">
        <v>3973</v>
      </c>
      <c r="G22" s="22"/>
    </row>
    <row r="23" spans="1:7" ht="13.5">
      <c r="A23" s="6" t="s">
        <v>98</v>
      </c>
      <c r="B23" s="22">
        <v>84000</v>
      </c>
      <c r="C23" s="22"/>
      <c r="D23" s="22">
        <v>19999</v>
      </c>
      <c r="E23" s="22"/>
      <c r="F23" s="22">
        <v>5036768</v>
      </c>
      <c r="G23" s="22">
        <v>232401</v>
      </c>
    </row>
    <row r="24" spans="1:7" ht="13.5">
      <c r="A24" s="6" t="s">
        <v>99</v>
      </c>
      <c r="B24" s="22">
        <v>1320000</v>
      </c>
      <c r="C24" s="22"/>
      <c r="D24" s="22"/>
      <c r="E24" s="22"/>
      <c r="F24" s="22"/>
      <c r="G24" s="22"/>
    </row>
    <row r="25" spans="1:7" ht="13.5">
      <c r="A25" s="6" t="s">
        <v>100</v>
      </c>
      <c r="B25" s="22">
        <v>3678</v>
      </c>
      <c r="C25" s="22"/>
      <c r="D25" s="22"/>
      <c r="E25" s="22"/>
      <c r="F25" s="22"/>
      <c r="G25" s="22"/>
    </row>
    <row r="26" spans="1:7" ht="13.5">
      <c r="A26" s="6" t="s">
        <v>101</v>
      </c>
      <c r="B26" s="22">
        <v>1409310</v>
      </c>
      <c r="C26" s="22"/>
      <c r="D26" s="22">
        <v>149000</v>
      </c>
      <c r="E26" s="22">
        <v>1389</v>
      </c>
      <c r="F26" s="22">
        <v>5080126</v>
      </c>
      <c r="G26" s="22">
        <v>232401</v>
      </c>
    </row>
    <row r="27" spans="1:7" ht="13.5">
      <c r="A27" s="7" t="s">
        <v>102</v>
      </c>
      <c r="B27" s="22">
        <v>-1356865</v>
      </c>
      <c r="C27" s="22">
        <v>-82500</v>
      </c>
      <c r="D27" s="22">
        <v>-151741</v>
      </c>
      <c r="E27" s="22">
        <v>1293</v>
      </c>
      <c r="F27" s="22">
        <v>-5127660</v>
      </c>
      <c r="G27" s="22">
        <v>440618</v>
      </c>
    </row>
    <row r="28" spans="1:7" ht="13.5">
      <c r="A28" s="7" t="s">
        <v>103</v>
      </c>
      <c r="B28" s="22">
        <v>1490</v>
      </c>
      <c r="C28" s="22">
        <v>1332</v>
      </c>
      <c r="D28" s="22">
        <v>1332</v>
      </c>
      <c r="E28" s="22">
        <v>1332</v>
      </c>
      <c r="F28" s="22">
        <v>1332</v>
      </c>
      <c r="G28" s="22">
        <v>1292</v>
      </c>
    </row>
    <row r="29" spans="1:7" ht="13.5">
      <c r="A29" s="7" t="s">
        <v>104</v>
      </c>
      <c r="B29" s="22">
        <v>-184647</v>
      </c>
      <c r="C29" s="22">
        <v>-26080</v>
      </c>
      <c r="D29" s="22"/>
      <c r="E29" s="22"/>
      <c r="F29" s="22"/>
      <c r="G29" s="22"/>
    </row>
    <row r="30" spans="1:7" ht="13.5">
      <c r="A30" s="7" t="s">
        <v>105</v>
      </c>
      <c r="B30" s="22">
        <v>-183156</v>
      </c>
      <c r="C30" s="22">
        <v>-24748</v>
      </c>
      <c r="D30" s="22">
        <v>1332</v>
      </c>
      <c r="E30" s="22">
        <v>1332</v>
      </c>
      <c r="F30" s="22">
        <v>1332</v>
      </c>
      <c r="G30" s="22">
        <v>1292</v>
      </c>
    </row>
    <row r="31" spans="1:7" ht="14.25" thickBot="1">
      <c r="A31" s="7" t="s">
        <v>106</v>
      </c>
      <c r="B31" s="22">
        <v>-1173708</v>
      </c>
      <c r="C31" s="22">
        <v>-57752</v>
      </c>
      <c r="D31" s="22">
        <v>-153073</v>
      </c>
      <c r="E31" s="22">
        <v>-38</v>
      </c>
      <c r="F31" s="22">
        <v>-5128992</v>
      </c>
      <c r="G31" s="22">
        <v>439326</v>
      </c>
    </row>
    <row r="32" spans="1:7" ht="14.25" thickTop="1">
      <c r="A32" s="8"/>
      <c r="B32" s="24"/>
      <c r="C32" s="24"/>
      <c r="D32" s="24"/>
      <c r="E32" s="24"/>
      <c r="F32" s="24"/>
      <c r="G32" s="24"/>
    </row>
    <row r="34" ht="13.5">
      <c r="A34" s="20" t="s">
        <v>78</v>
      </c>
    </row>
    <row r="35" ht="13.5">
      <c r="A35" s="20" t="s">
        <v>79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55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74</v>
      </c>
      <c r="B2" s="14">
        <v>8702</v>
      </c>
      <c r="C2" s="14"/>
      <c r="D2" s="14"/>
      <c r="E2" s="14"/>
      <c r="F2" s="14"/>
      <c r="G2" s="14"/>
    </row>
    <row r="3" spans="1:7" ht="14.25" thickBot="1">
      <c r="A3" s="11" t="s">
        <v>75</v>
      </c>
      <c r="B3" s="1" t="s">
        <v>76</v>
      </c>
      <c r="C3" s="1"/>
      <c r="D3" s="1"/>
      <c r="E3" s="1"/>
      <c r="F3" s="1"/>
      <c r="G3" s="1"/>
    </row>
    <row r="4" spans="1:7" ht="14.25" thickTop="1">
      <c r="A4" s="10" t="s">
        <v>17</v>
      </c>
      <c r="B4" s="15" t="str">
        <f>HYPERLINK("http://www.kabupro.jp/mark/20130627/S000DE7T.htm","有価証券報告書")</f>
        <v>有価証券報告書</v>
      </c>
      <c r="C4" s="15" t="str">
        <f>HYPERLINK("http://www.kabupro.jp/mark/20130627/S000DE7T.htm","有価証券報告書")</f>
        <v>有価証券報告書</v>
      </c>
      <c r="D4" s="15" t="str">
        <f>HYPERLINK("http://www.kabupro.jp/mark/20120628/S000B6PZ.htm","有価証券報告書")</f>
        <v>有価証券報告書</v>
      </c>
      <c r="E4" s="15" t="str">
        <f>HYPERLINK("http://www.kabupro.jp/mark/20110629/S0008JV7.htm","有価証券報告書")</f>
        <v>有価証券報告書</v>
      </c>
      <c r="F4" s="15" t="str">
        <f>HYPERLINK("http://www.kabupro.jp/mark/20090626/S0003GJR.htm","有価証券報告書")</f>
        <v>有価証券報告書</v>
      </c>
      <c r="G4" s="15" t="str">
        <f>HYPERLINK("http://www.kabupro.jp/mark/20090626/S0003GJR.htm","有価証券報告書")</f>
        <v>有価証券報告書</v>
      </c>
    </row>
    <row r="5" spans="1:7" ht="14.25" thickBot="1">
      <c r="A5" s="11" t="s">
        <v>18</v>
      </c>
      <c r="B5" s="1" t="s">
        <v>24</v>
      </c>
      <c r="C5" s="1" t="s">
        <v>24</v>
      </c>
      <c r="D5" s="1" t="s">
        <v>28</v>
      </c>
      <c r="E5" s="1" t="s">
        <v>30</v>
      </c>
      <c r="F5" s="1" t="s">
        <v>32</v>
      </c>
      <c r="G5" s="1" t="s">
        <v>32</v>
      </c>
    </row>
    <row r="6" spans="1:7" ht="15" thickBot="1" thickTop="1">
      <c r="A6" s="10" t="s">
        <v>19</v>
      </c>
      <c r="B6" s="18" t="s">
        <v>77</v>
      </c>
      <c r="C6" s="19"/>
      <c r="D6" s="19"/>
      <c r="E6" s="19"/>
      <c r="F6" s="19"/>
      <c r="G6" s="19"/>
    </row>
    <row r="7" spans="1:7" ht="14.25" thickTop="1">
      <c r="A7" s="12" t="s">
        <v>20</v>
      </c>
      <c r="B7" s="16" t="s">
        <v>25</v>
      </c>
      <c r="C7" s="16" t="s">
        <v>25</v>
      </c>
      <c r="D7" s="16" t="s">
        <v>25</v>
      </c>
      <c r="E7" s="16" t="s">
        <v>25</v>
      </c>
      <c r="F7" s="16" t="s">
        <v>25</v>
      </c>
      <c r="G7" s="16" t="s">
        <v>25</v>
      </c>
    </row>
    <row r="8" spans="1:7" ht="13.5">
      <c r="A8" s="13" t="s">
        <v>21</v>
      </c>
      <c r="B8" s="17"/>
      <c r="C8" s="17"/>
      <c r="D8" s="17"/>
      <c r="E8" s="17"/>
      <c r="F8" s="17"/>
      <c r="G8" s="17"/>
    </row>
    <row r="9" spans="1:7" ht="13.5">
      <c r="A9" s="13" t="s">
        <v>22</v>
      </c>
      <c r="B9" s="17" t="s">
        <v>26</v>
      </c>
      <c r="C9" s="17" t="s">
        <v>27</v>
      </c>
      <c r="D9" s="17" t="s">
        <v>29</v>
      </c>
      <c r="E9" s="17" t="s">
        <v>31</v>
      </c>
      <c r="F9" s="17" t="s">
        <v>33</v>
      </c>
      <c r="G9" s="17" t="s">
        <v>34</v>
      </c>
    </row>
    <row r="10" spans="1:7" ht="14.25" thickBot="1">
      <c r="A10" s="13" t="s">
        <v>23</v>
      </c>
      <c r="B10" s="17" t="s">
        <v>36</v>
      </c>
      <c r="C10" s="17" t="s">
        <v>36</v>
      </c>
      <c r="D10" s="17" t="s">
        <v>36</v>
      </c>
      <c r="E10" s="17" t="s">
        <v>36</v>
      </c>
      <c r="F10" s="17" t="s">
        <v>36</v>
      </c>
      <c r="G10" s="17" t="s">
        <v>36</v>
      </c>
    </row>
    <row r="11" spans="1:7" ht="14.25" thickTop="1">
      <c r="A11" s="9" t="s">
        <v>35</v>
      </c>
      <c r="B11" s="21">
        <v>699810</v>
      </c>
      <c r="C11" s="21">
        <v>110969</v>
      </c>
      <c r="D11" s="21">
        <v>279394</v>
      </c>
      <c r="E11" s="21">
        <v>455813</v>
      </c>
      <c r="F11" s="21">
        <v>513400</v>
      </c>
      <c r="G11" s="21">
        <v>704186</v>
      </c>
    </row>
    <row r="12" spans="1:7" ht="13.5">
      <c r="A12" s="2" t="s">
        <v>37</v>
      </c>
      <c r="B12" s="22">
        <v>560</v>
      </c>
      <c r="C12" s="22">
        <v>574</v>
      </c>
      <c r="D12" s="22">
        <v>481</v>
      </c>
      <c r="E12" s="22"/>
      <c r="F12" s="22"/>
      <c r="G12" s="22"/>
    </row>
    <row r="13" spans="1:7" ht="13.5">
      <c r="A13" s="2" t="s">
        <v>38</v>
      </c>
      <c r="B13" s="22"/>
      <c r="C13" s="22">
        <v>9</v>
      </c>
      <c r="D13" s="22">
        <v>38</v>
      </c>
      <c r="E13" s="22">
        <v>38</v>
      </c>
      <c r="F13" s="22">
        <v>1196</v>
      </c>
      <c r="G13" s="22">
        <v>140325</v>
      </c>
    </row>
    <row r="14" spans="1:7" ht="13.5">
      <c r="A14" s="2" t="s">
        <v>39</v>
      </c>
      <c r="B14" s="22">
        <v>6856</v>
      </c>
      <c r="C14" s="22">
        <v>11392</v>
      </c>
      <c r="D14" s="22">
        <v>5493</v>
      </c>
      <c r="E14" s="22">
        <v>4028</v>
      </c>
      <c r="F14" s="22">
        <v>4279</v>
      </c>
      <c r="G14" s="22">
        <v>234</v>
      </c>
    </row>
    <row r="15" spans="1:7" ht="13.5">
      <c r="A15" s="2" t="s">
        <v>40</v>
      </c>
      <c r="B15" s="22">
        <v>707228</v>
      </c>
      <c r="C15" s="22">
        <v>122946</v>
      </c>
      <c r="D15" s="22">
        <v>285408</v>
      </c>
      <c r="E15" s="22">
        <v>489881</v>
      </c>
      <c r="F15" s="22">
        <v>518876</v>
      </c>
      <c r="G15" s="22">
        <v>844746</v>
      </c>
    </row>
    <row r="16" spans="1:7" ht="13.5">
      <c r="A16" s="3" t="s">
        <v>41</v>
      </c>
      <c r="B16" s="22">
        <v>1277</v>
      </c>
      <c r="C16" s="22">
        <v>2910</v>
      </c>
      <c r="D16" s="22">
        <v>2910</v>
      </c>
      <c r="E16" s="22"/>
      <c r="F16" s="22">
        <v>1000</v>
      </c>
      <c r="G16" s="22">
        <v>1000</v>
      </c>
    </row>
    <row r="17" spans="1:7" ht="13.5">
      <c r="A17" s="4" t="s">
        <v>42</v>
      </c>
      <c r="B17" s="22">
        <v>-1205</v>
      </c>
      <c r="C17" s="22">
        <v>-857</v>
      </c>
      <c r="D17" s="22">
        <v>-437</v>
      </c>
      <c r="E17" s="22"/>
      <c r="F17" s="22">
        <v>-591</v>
      </c>
      <c r="G17" s="22">
        <v>-498</v>
      </c>
    </row>
    <row r="18" spans="1:7" ht="13.5">
      <c r="A18" s="4" t="s">
        <v>43</v>
      </c>
      <c r="B18" s="22">
        <v>72</v>
      </c>
      <c r="C18" s="22">
        <v>2052</v>
      </c>
      <c r="D18" s="22">
        <v>2472</v>
      </c>
      <c r="E18" s="22"/>
      <c r="F18" s="22">
        <v>408</v>
      </c>
      <c r="G18" s="22">
        <v>501</v>
      </c>
    </row>
    <row r="19" spans="1:7" ht="13.5">
      <c r="A19" s="3" t="s">
        <v>44</v>
      </c>
      <c r="B19" s="22">
        <v>800</v>
      </c>
      <c r="C19" s="22">
        <v>800</v>
      </c>
      <c r="D19" s="22">
        <v>800</v>
      </c>
      <c r="E19" s="22">
        <v>1252</v>
      </c>
      <c r="F19" s="22">
        <v>1252</v>
      </c>
      <c r="G19" s="22">
        <v>1940</v>
      </c>
    </row>
    <row r="20" spans="1:7" ht="13.5">
      <c r="A20" s="4" t="s">
        <v>42</v>
      </c>
      <c r="B20" s="22">
        <v>-641</v>
      </c>
      <c r="C20" s="22">
        <v>-483</v>
      </c>
      <c r="D20" s="22">
        <v>-166</v>
      </c>
      <c r="E20" s="22">
        <v>-1252</v>
      </c>
      <c r="F20" s="22">
        <v>-1252</v>
      </c>
      <c r="G20" s="22">
        <v>-565</v>
      </c>
    </row>
    <row r="21" spans="1:7" ht="13.5">
      <c r="A21" s="4" t="s">
        <v>45</v>
      </c>
      <c r="B21" s="22">
        <v>158</v>
      </c>
      <c r="C21" s="22">
        <v>316</v>
      </c>
      <c r="D21" s="22">
        <v>633</v>
      </c>
      <c r="E21" s="22">
        <v>0</v>
      </c>
      <c r="F21" s="22">
        <v>0</v>
      </c>
      <c r="G21" s="22">
        <v>1374</v>
      </c>
    </row>
    <row r="22" spans="1:7" ht="13.5">
      <c r="A22" s="3" t="s">
        <v>46</v>
      </c>
      <c r="B22" s="22">
        <v>230</v>
      </c>
      <c r="C22" s="22">
        <v>2369</v>
      </c>
      <c r="D22" s="22">
        <v>3105</v>
      </c>
      <c r="E22" s="22">
        <v>0</v>
      </c>
      <c r="F22" s="22">
        <v>408</v>
      </c>
      <c r="G22" s="22">
        <v>1876</v>
      </c>
    </row>
    <row r="23" spans="1:7" ht="13.5">
      <c r="A23" s="3" t="s">
        <v>47</v>
      </c>
      <c r="B23" s="22">
        <v>2170</v>
      </c>
      <c r="C23" s="22">
        <v>3010</v>
      </c>
      <c r="D23" s="22">
        <v>3850</v>
      </c>
      <c r="E23" s="22"/>
      <c r="F23" s="22"/>
      <c r="G23" s="22">
        <v>4248</v>
      </c>
    </row>
    <row r="24" spans="1:7" ht="13.5">
      <c r="A24" s="3" t="s">
        <v>48</v>
      </c>
      <c r="B24" s="22">
        <v>2170</v>
      </c>
      <c r="C24" s="22">
        <v>3010</v>
      </c>
      <c r="D24" s="22">
        <v>3850</v>
      </c>
      <c r="E24" s="22"/>
      <c r="F24" s="22"/>
      <c r="G24" s="22">
        <v>4248</v>
      </c>
    </row>
    <row r="25" spans="1:7" ht="13.5">
      <c r="A25" s="3" t="s">
        <v>49</v>
      </c>
      <c r="B25" s="22">
        <v>6729</v>
      </c>
      <c r="C25" s="22">
        <v>6729</v>
      </c>
      <c r="D25" s="22">
        <v>6729</v>
      </c>
      <c r="E25" s="22">
        <v>6729</v>
      </c>
      <c r="F25" s="22">
        <v>6729</v>
      </c>
      <c r="G25" s="22">
        <v>45650</v>
      </c>
    </row>
    <row r="26" spans="1:7" ht="13.5">
      <c r="A26" s="3" t="s">
        <v>50</v>
      </c>
      <c r="B26" s="22">
        <v>4607907</v>
      </c>
      <c r="C26" s="22">
        <v>5412782</v>
      </c>
      <c r="D26" s="22">
        <v>5412782</v>
      </c>
      <c r="E26" s="22">
        <v>5432782</v>
      </c>
      <c r="F26" s="22">
        <v>5422782</v>
      </c>
      <c r="G26" s="22">
        <v>10269551</v>
      </c>
    </row>
    <row r="27" spans="1:7" ht="13.5">
      <c r="A27" s="3" t="s">
        <v>51</v>
      </c>
      <c r="B27" s="22">
        <v>275000</v>
      </c>
      <c r="C27" s="22">
        <v>204000</v>
      </c>
      <c r="D27" s="22">
        <v>129000</v>
      </c>
      <c r="E27" s="22"/>
      <c r="F27" s="22"/>
      <c r="G27" s="22"/>
    </row>
    <row r="28" spans="1:7" ht="13.5">
      <c r="A28" s="3" t="s">
        <v>39</v>
      </c>
      <c r="B28" s="22">
        <v>2970</v>
      </c>
      <c r="C28" s="22">
        <v>3246</v>
      </c>
      <c r="D28" s="22">
        <v>3246</v>
      </c>
      <c r="E28" s="22"/>
      <c r="F28" s="22"/>
      <c r="G28" s="22"/>
    </row>
    <row r="29" spans="1:7" ht="13.5">
      <c r="A29" s="3" t="s">
        <v>52</v>
      </c>
      <c r="B29" s="22">
        <v>-157000</v>
      </c>
      <c r="C29" s="22">
        <v>-204000</v>
      </c>
      <c r="D29" s="22">
        <v>-129000</v>
      </c>
      <c r="E29" s="22"/>
      <c r="F29" s="22"/>
      <c r="G29" s="22"/>
    </row>
    <row r="30" spans="1:7" ht="13.5">
      <c r="A30" s="3" t="s">
        <v>53</v>
      </c>
      <c r="B30" s="22">
        <v>-1320000</v>
      </c>
      <c r="C30" s="22"/>
      <c r="D30" s="22"/>
      <c r="E30" s="22"/>
      <c r="F30" s="22"/>
      <c r="G30" s="22"/>
    </row>
    <row r="31" spans="1:7" ht="13.5">
      <c r="A31" s="3" t="s">
        <v>54</v>
      </c>
      <c r="B31" s="22">
        <v>3415608</v>
      </c>
      <c r="C31" s="22">
        <v>5422759</v>
      </c>
      <c r="D31" s="22">
        <v>5422759</v>
      </c>
      <c r="E31" s="22">
        <v>5439512</v>
      </c>
      <c r="F31" s="22">
        <v>5429512</v>
      </c>
      <c r="G31" s="22">
        <v>10315201</v>
      </c>
    </row>
    <row r="32" spans="1:7" ht="13.5">
      <c r="A32" s="2" t="s">
        <v>55</v>
      </c>
      <c r="B32" s="22">
        <v>3418008</v>
      </c>
      <c r="C32" s="22">
        <v>5428138</v>
      </c>
      <c r="D32" s="22">
        <v>5429714</v>
      </c>
      <c r="E32" s="22">
        <v>5439512</v>
      </c>
      <c r="F32" s="22">
        <v>5429921</v>
      </c>
      <c r="G32" s="22">
        <v>10321326</v>
      </c>
    </row>
    <row r="33" spans="1:7" ht="14.25" thickBot="1">
      <c r="A33" s="5" t="s">
        <v>56</v>
      </c>
      <c r="B33" s="23">
        <v>4125236</v>
      </c>
      <c r="C33" s="23">
        <v>5551085</v>
      </c>
      <c r="D33" s="23">
        <v>5715123</v>
      </c>
      <c r="E33" s="23">
        <v>5929393</v>
      </c>
      <c r="F33" s="23">
        <v>5948797</v>
      </c>
      <c r="G33" s="23">
        <v>11171618</v>
      </c>
    </row>
    <row r="34" spans="1:7" ht="14.25" thickTop="1">
      <c r="A34" s="2" t="s">
        <v>57</v>
      </c>
      <c r="B34" s="22">
        <v>925</v>
      </c>
      <c r="C34" s="22">
        <v>1346</v>
      </c>
      <c r="D34" s="22">
        <v>535</v>
      </c>
      <c r="E34" s="22">
        <v>1642</v>
      </c>
      <c r="F34" s="22">
        <v>966</v>
      </c>
      <c r="G34" s="22">
        <v>1326</v>
      </c>
    </row>
    <row r="35" spans="1:7" ht="13.5">
      <c r="A35" s="2" t="s">
        <v>58</v>
      </c>
      <c r="B35" s="22">
        <v>581</v>
      </c>
      <c r="C35" s="22">
        <v>835</v>
      </c>
      <c r="D35" s="22">
        <v>530</v>
      </c>
      <c r="E35" s="22">
        <v>2646</v>
      </c>
      <c r="F35" s="22">
        <v>3125</v>
      </c>
      <c r="G35" s="22">
        <v>67</v>
      </c>
    </row>
    <row r="36" spans="1:7" ht="13.5">
      <c r="A36" s="2" t="s">
        <v>59</v>
      </c>
      <c r="B36" s="22">
        <v>1529</v>
      </c>
      <c r="C36" s="22">
        <v>1429</v>
      </c>
      <c r="D36" s="22">
        <v>1332</v>
      </c>
      <c r="E36" s="22">
        <v>1420</v>
      </c>
      <c r="F36" s="22">
        <v>1332</v>
      </c>
      <c r="G36" s="22">
        <v>2557</v>
      </c>
    </row>
    <row r="37" spans="1:7" ht="13.5">
      <c r="A37" s="2" t="s">
        <v>39</v>
      </c>
      <c r="B37" s="22">
        <v>214</v>
      </c>
      <c r="C37" s="22">
        <v>154</v>
      </c>
      <c r="D37" s="22">
        <v>147</v>
      </c>
      <c r="E37" s="22">
        <v>126</v>
      </c>
      <c r="F37" s="22">
        <v>53</v>
      </c>
      <c r="G37" s="22">
        <v>48</v>
      </c>
    </row>
    <row r="38" spans="1:7" ht="13.5">
      <c r="A38" s="2" t="s">
        <v>60</v>
      </c>
      <c r="B38" s="22">
        <v>3250</v>
      </c>
      <c r="C38" s="22">
        <v>3766</v>
      </c>
      <c r="D38" s="22">
        <v>2544</v>
      </c>
      <c r="E38" s="22">
        <v>5836</v>
      </c>
      <c r="F38" s="22">
        <v>5477</v>
      </c>
      <c r="G38" s="22">
        <v>3999</v>
      </c>
    </row>
    <row r="39" spans="1:7" ht="13.5">
      <c r="A39" s="2" t="s">
        <v>61</v>
      </c>
      <c r="B39" s="22"/>
      <c r="C39" s="22">
        <v>184647</v>
      </c>
      <c r="D39" s="22">
        <v>210727</v>
      </c>
      <c r="E39" s="22">
        <v>210727</v>
      </c>
      <c r="F39" s="22">
        <v>210727</v>
      </c>
      <c r="G39" s="22">
        <v>210727</v>
      </c>
    </row>
    <row r="40" spans="1:7" ht="13.5">
      <c r="A40" s="2" t="s">
        <v>62</v>
      </c>
      <c r="B40" s="22"/>
      <c r="C40" s="22">
        <v>184647</v>
      </c>
      <c r="D40" s="22">
        <v>210727</v>
      </c>
      <c r="E40" s="22">
        <v>210727</v>
      </c>
      <c r="F40" s="22">
        <v>210727</v>
      </c>
      <c r="G40" s="22">
        <v>210727</v>
      </c>
    </row>
    <row r="41" spans="1:7" ht="14.25" thickBot="1">
      <c r="A41" s="5" t="s">
        <v>63</v>
      </c>
      <c r="B41" s="23">
        <v>3250</v>
      </c>
      <c r="C41" s="23">
        <v>188413</v>
      </c>
      <c r="D41" s="23">
        <v>213272</v>
      </c>
      <c r="E41" s="23">
        <v>216563</v>
      </c>
      <c r="F41" s="23">
        <v>216204</v>
      </c>
      <c r="G41" s="23">
        <v>214727</v>
      </c>
    </row>
    <row r="42" spans="1:7" ht="14.25" thickTop="1">
      <c r="A42" s="2" t="s">
        <v>64</v>
      </c>
      <c r="B42" s="22">
        <v>2500000</v>
      </c>
      <c r="C42" s="22">
        <v>2500000</v>
      </c>
      <c r="D42" s="22">
        <v>2500000</v>
      </c>
      <c r="E42" s="22">
        <v>2500000</v>
      </c>
      <c r="F42" s="22">
        <v>2500000</v>
      </c>
      <c r="G42" s="22">
        <v>2500000</v>
      </c>
    </row>
    <row r="43" spans="1:7" ht="13.5">
      <c r="A43" s="3" t="s">
        <v>65</v>
      </c>
      <c r="B43" s="22">
        <v>1427605</v>
      </c>
      <c r="C43" s="22">
        <v>1427605</v>
      </c>
      <c r="D43" s="22">
        <v>1427605</v>
      </c>
      <c r="E43" s="22">
        <v>1427605</v>
      </c>
      <c r="F43" s="22">
        <v>1427605</v>
      </c>
      <c r="G43" s="22">
        <v>1427605</v>
      </c>
    </row>
    <row r="44" spans="1:7" ht="13.5">
      <c r="A44" s="3" t="s">
        <v>66</v>
      </c>
      <c r="B44" s="22">
        <v>1689851</v>
      </c>
      <c r="C44" s="22">
        <v>1747603</v>
      </c>
      <c r="D44" s="22">
        <v>1900677</v>
      </c>
      <c r="E44" s="22">
        <v>3724194</v>
      </c>
      <c r="F44" s="22">
        <v>3724194</v>
      </c>
      <c r="G44" s="22">
        <v>3724194</v>
      </c>
    </row>
    <row r="45" spans="1:7" ht="13.5">
      <c r="A45" s="3" t="s">
        <v>67</v>
      </c>
      <c r="B45" s="22">
        <v>3117457</v>
      </c>
      <c r="C45" s="22">
        <v>3175209</v>
      </c>
      <c r="D45" s="22">
        <v>3328282</v>
      </c>
      <c r="E45" s="22">
        <v>5151800</v>
      </c>
      <c r="F45" s="22">
        <v>5151800</v>
      </c>
      <c r="G45" s="22">
        <v>5151800</v>
      </c>
    </row>
    <row r="46" spans="1:7" ht="13.5">
      <c r="A46" s="4" t="s">
        <v>68</v>
      </c>
      <c r="B46" s="22">
        <v>-1173708</v>
      </c>
      <c r="C46" s="22">
        <v>-57752</v>
      </c>
      <c r="D46" s="22">
        <v>-153073</v>
      </c>
      <c r="E46" s="22">
        <v>-4623517</v>
      </c>
      <c r="F46" s="22">
        <v>-4623479</v>
      </c>
      <c r="G46" s="22">
        <v>505513</v>
      </c>
    </row>
    <row r="47" spans="1:7" ht="13.5">
      <c r="A47" s="3" t="s">
        <v>69</v>
      </c>
      <c r="B47" s="22">
        <v>-1173708</v>
      </c>
      <c r="C47" s="22">
        <v>-57752</v>
      </c>
      <c r="D47" s="22">
        <v>-153073</v>
      </c>
      <c r="E47" s="22">
        <v>-1823517</v>
      </c>
      <c r="F47" s="22">
        <v>-1823479</v>
      </c>
      <c r="G47" s="22">
        <v>3305513</v>
      </c>
    </row>
    <row r="48" spans="1:7" ht="13.5">
      <c r="A48" s="2" t="s">
        <v>70</v>
      </c>
      <c r="B48" s="22">
        <v>-321762</v>
      </c>
      <c r="C48" s="22">
        <v>-254785</v>
      </c>
      <c r="D48" s="22">
        <v>-173358</v>
      </c>
      <c r="E48" s="22">
        <v>-115452</v>
      </c>
      <c r="F48" s="22">
        <v>-95728</v>
      </c>
      <c r="G48" s="22">
        <v>-423</v>
      </c>
    </row>
    <row r="49" spans="1:7" ht="13.5">
      <c r="A49" s="2" t="s">
        <v>71</v>
      </c>
      <c r="B49" s="22">
        <v>4121985</v>
      </c>
      <c r="C49" s="22">
        <v>5362671</v>
      </c>
      <c r="D49" s="22">
        <v>5501850</v>
      </c>
      <c r="E49" s="22">
        <v>5712830</v>
      </c>
      <c r="F49" s="22">
        <v>5732592</v>
      </c>
      <c r="G49" s="22">
        <v>10956890</v>
      </c>
    </row>
    <row r="50" spans="1:7" ht="13.5">
      <c r="A50" s="6" t="s">
        <v>72</v>
      </c>
      <c r="B50" s="22">
        <v>4121985</v>
      </c>
      <c r="C50" s="22">
        <v>5362671</v>
      </c>
      <c r="D50" s="22">
        <v>5501850</v>
      </c>
      <c r="E50" s="22">
        <v>5712830</v>
      </c>
      <c r="F50" s="22">
        <v>5732592</v>
      </c>
      <c r="G50" s="22">
        <v>10956890</v>
      </c>
    </row>
    <row r="51" spans="1:7" ht="14.25" thickBot="1">
      <c r="A51" s="7" t="s">
        <v>73</v>
      </c>
      <c r="B51" s="22">
        <v>4125236</v>
      </c>
      <c r="C51" s="22">
        <v>5551085</v>
      </c>
      <c r="D51" s="22">
        <v>5715123</v>
      </c>
      <c r="E51" s="22">
        <v>5929393</v>
      </c>
      <c r="F51" s="22">
        <v>5948797</v>
      </c>
      <c r="G51" s="22">
        <v>11171618</v>
      </c>
    </row>
    <row r="52" spans="1:7" ht="14.25" thickTop="1">
      <c r="A52" s="8"/>
      <c r="B52" s="24"/>
      <c r="C52" s="24"/>
      <c r="D52" s="24"/>
      <c r="E52" s="24"/>
      <c r="F52" s="24"/>
      <c r="G52" s="24"/>
    </row>
    <row r="54" ht="13.5">
      <c r="A54" s="20" t="s">
        <v>78</v>
      </c>
    </row>
    <row r="55" ht="13.5">
      <c r="A55" s="20" t="s">
        <v>79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2014-02-13T13:20:06Z</dcterms:created>
  <dcterms:modified xsi:type="dcterms:W3CDTF">2014-02-13T13:20:14Z</dcterms:modified>
  <cp:category/>
  <cp:version/>
  <cp:contentType/>
  <cp:contentStatus/>
</cp:coreProperties>
</file>