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<sst xmlns="http://schemas.openxmlformats.org/spreadsheetml/2006/main" count="618" uniqueCount="202">
  <si>
    <t>社債の償還による支出</t>
  </si>
  <si>
    <t>自己株式の売却による収入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</si>
  <si>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</si>
  <si>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</si>
  <si>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</si>
  <si>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</si>
  <si>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</si>
  <si>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</si>
  <si>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</si>
  <si>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固定資産売却損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</si>
  <si>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</si>
  <si>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</si>
  <si>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</si>
  <si>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</si>
  <si>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</si>
  <si>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</si>
  <si>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</si>
  <si>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</si>
  <si>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</si>
  <si>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</si>
  <si>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</si>
  <si>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</si>
  <si>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</si>
  <si>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</si>
  <si>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</si>
  <si>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</si>
  <si>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</si>
  <si>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</si>
  <si>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</si>
  <si>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2009/06/29</t>
  </si>
  <si>
    <t>2008/03/31</t>
  </si>
  <si>
    <t>現金及び預金</t>
  </si>
  <si>
    <t>百万円</t>
  </si>
  <si>
    <t>千円</t>
  </si>
  <si>
    <t>売掛金</t>
  </si>
  <si>
    <t>販売用不動産</t>
  </si>
  <si>
    <t>仕掛販売用不動産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</si>
  <si>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</si>
  <si>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</si>
  <si>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</si>
  <si>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</si>
  <si>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</si>
  <si>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</si>
  <si>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</si>
  <si>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</si>
  <si>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</si>
  <si>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</si>
  <si>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</si>
  <si>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</si>
  <si>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</si>
  <si>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</si>
  <si>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</si>
  <si>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</si>
  <si>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</si>
  <si>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有形固定資産</t>
  </si>
  <si>
    <t>ソフトウエア</t>
  </si>
  <si>
    <t>電話加入権</t>
  </si>
  <si>
    <t>無形固定資産</t>
  </si>
  <si>
    <t>関係会社株式</t>
  </si>
  <si>
    <t>長期前払費用</t>
  </si>
  <si>
    <t>敷金及び保証金</t>
  </si>
  <si>
    <t>投資その他の資産</t>
  </si>
  <si>
    <t>固定資産</t>
  </si>
  <si>
    <t>資産</t>
  </si>
  <si>
    <t>支払手形</t>
  </si>
  <si>
    <t>買掛金</t>
  </si>
  <si>
    <t>1年内償還予定の社債</t>
  </si>
  <si>
    <t>1年内返済予定の長期借入金</t>
  </si>
  <si>
    <t>未払金</t>
  </si>
  <si>
    <t>未払費用</t>
  </si>
  <si>
    <t>未払法人税等</t>
  </si>
  <si>
    <t>前受金</t>
  </si>
  <si>
    <t>預り金</t>
  </si>
  <si>
    <t>賞与引当金</t>
  </si>
  <si>
    <t>流動負債</t>
  </si>
  <si>
    <t>社債</t>
  </si>
  <si>
    <t>長期借入金</t>
  </si>
  <si>
    <t>退職給付引当金</t>
  </si>
  <si>
    <t>役員退職慰労引当金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</si>
  <si>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</si>
  <si>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</si>
  <si>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</si>
  <si>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</si>
  <si>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</si>
  <si>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</si>
  <si>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</si>
  <si>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</si>
  <si>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</si>
  <si>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</si>
  <si>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</si>
  <si>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</si>
  <si>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純資産</t>
  </si>
  <si>
    <t>負債純資産</t>
  </si>
  <si>
    <t>証券コード</t>
  </si>
  <si>
    <t>企業名</t>
  </si>
  <si>
    <t>株式会社ゴールドクレスト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</si>
  <si>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</si>
  <si>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</si>
  <si>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</si>
  <si>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</si>
  <si>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</si>
  <si>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</si>
  <si>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</si>
  <si>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</si>
  <si>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</si>
  <si>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販売不動産売上高</t>
  </si>
  <si>
    <t>売上高</t>
  </si>
  <si>
    <t>販売不動産原価</t>
  </si>
  <si>
    <t>売上原価</t>
  </si>
  <si>
    <t>売上総利益</t>
  </si>
  <si>
    <t>広告宣伝費</t>
  </si>
  <si>
    <t>販売促進費</t>
  </si>
  <si>
    <t>役員報酬</t>
  </si>
  <si>
    <t>人件費</t>
  </si>
  <si>
    <t>（うち賞与引当金繰入額）</t>
  </si>
  <si>
    <t>（うち退職給付費用）</t>
  </si>
  <si>
    <t>（うち役員退職慰労引当金繰入額）</t>
  </si>
  <si>
    <t>租税公課</t>
  </si>
  <si>
    <t>減価償却費</t>
  </si>
  <si>
    <t>賃借料</t>
  </si>
  <si>
    <t>販売費・一般管理費</t>
  </si>
  <si>
    <t>営業利益</t>
  </si>
  <si>
    <t>受取利息</t>
  </si>
  <si>
    <t>契約収入</t>
  </si>
  <si>
    <t>受取販売手数料</t>
  </si>
  <si>
    <t>施設賃貸料</t>
  </si>
  <si>
    <t>営業外収益</t>
  </si>
  <si>
    <t>支払利息</t>
  </si>
  <si>
    <t>社債利息</t>
  </si>
  <si>
    <t>社債発行費</t>
  </si>
  <si>
    <t>支払手数料</t>
  </si>
  <si>
    <t>営業外費用</t>
  </si>
  <si>
    <t>経常利益</t>
  </si>
  <si>
    <t>固定資産売却益</t>
  </si>
  <si>
    <t>特別利益</t>
  </si>
  <si>
    <t>固定資産除却損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</si>
  <si>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</si>
  <si>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</si>
  <si>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</si>
  <si>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</si>
  <si>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</si>
  <si>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</si>
  <si>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</si>
  <si>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</si>
  <si>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</si>
  <si>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</si>
  <si>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2013/11/11</t>
  </si>
  <si>
    <t>2013/09/30</t>
  </si>
  <si>
    <t>2013/08/01</t>
  </si>
  <si>
    <t>2013/06/30</t>
  </si>
  <si>
    <t>2013/02/08</t>
  </si>
  <si>
    <t>2012/12/31</t>
  </si>
  <si>
    <t>2012/11/14</t>
  </si>
  <si>
    <t>2012/09/30</t>
  </si>
  <si>
    <t>2012/08/02</t>
  </si>
  <si>
    <t>2012/06/30</t>
  </si>
  <si>
    <t>2012/02/10</t>
  </si>
  <si>
    <t>2011/12/31</t>
  </si>
  <si>
    <t>2011/11/11</t>
  </si>
  <si>
    <t>2011/09/30</t>
  </si>
  <si>
    <t>2011/08/03</t>
  </si>
  <si>
    <t>2011/06/30</t>
  </si>
  <si>
    <t>2010/11/12</t>
  </si>
  <si>
    <t>2010/09/30</t>
  </si>
  <si>
    <t>2010/08/04</t>
  </si>
  <si>
    <t>2010/06/30</t>
  </si>
  <si>
    <t>2010/02/12</t>
  </si>
  <si>
    <t>2009/12/31</t>
  </si>
  <si>
    <t>2009/11/13</t>
  </si>
  <si>
    <t>2009/09/30</t>
  </si>
  <si>
    <t>2009/08/05</t>
  </si>
  <si>
    <t>2009/06/30</t>
  </si>
  <si>
    <t>2009/02/13</t>
  </si>
  <si>
    <t>2008/12/31</t>
  </si>
  <si>
    <t>2008/11/14</t>
  </si>
  <si>
    <t>2008/09/30</t>
  </si>
  <si>
    <t>2008/08/08</t>
  </si>
  <si>
    <t>2008/06/30</t>
  </si>
  <si>
    <t>支払手形及び買掛金</t>
  </si>
  <si>
    <t>連結・貸借対照表</t>
  </si>
  <si>
    <t>累積四半期</t>
  </si>
  <si>
    <t>2013/04/01</t>
  </si>
  <si>
    <t>退職給付引当金の増減額（△は減少）</t>
  </si>
  <si>
    <t>役員退職慰労引当金の増減額（△は減少）</t>
  </si>
  <si>
    <t>賞与引当金の増減額（△は減少）</t>
  </si>
  <si>
    <t>貸倒引当金の増減額（△は減少）</t>
  </si>
  <si>
    <t>固定資産売却損益（△は益）</t>
  </si>
  <si>
    <t>売上債権の増減額（△は増加）</t>
  </si>
  <si>
    <t>前受金の増減額（△は減少）</t>
  </si>
  <si>
    <t>たな卸資産の増減額（△は増加）</t>
  </si>
  <si>
    <t>仕入債務の増減額（△は減少）</t>
  </si>
  <si>
    <t>小計</t>
  </si>
  <si>
    <t>利息の受取額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</si>
  <si>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</si>
  <si>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</si>
  <si>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</si>
  <si>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</si>
  <si>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</si>
  <si>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</si>
  <si>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</si>
  <si>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長期借入金の返済による支出</t>
  </si>
  <si>
    <t>社債の発行による収入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</si>
</sst>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93</v>
      </c>
      <c r="B2" s="14">
        <v>8871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94</v>
      </c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12</v>
      </c>
      <c r="B4" s="15" t="str">
        <f>HYPERLINK("http://www.kabupro.jp/mark/20140210/S10013O0.htm","四半期報告書")</f>
        <v>四半期報告書</v>
      </c>
      <c r="C4" s="15" t="str">
        <f>HYPERLINK("http://www.kabupro.jp/mark/20131111/S1000CLK.htm","四半期報告書")</f>
        <v>四半期報告書</v>
      </c>
      <c r="D4" s="15" t="str">
        <f>HYPERLINK("http://www.kabupro.jp/mark/20130801/S000E3RX.htm","四半期報告書")</f>
        <v>四半期報告書</v>
      </c>
      <c r="E4" s="15" t="str">
        <f>HYPERLINK("http://www.kabupro.jp/mark/20130627/S000DSX7.htm","有価証券報告書")</f>
        <v>有価証券報告書</v>
      </c>
      <c r="F4" s="15" t="str">
        <f>HYPERLINK("http://www.kabupro.jp/mark/20140210/S10013O0.htm","四半期報告書")</f>
        <v>四半期報告書</v>
      </c>
      <c r="G4" s="15" t="str">
        <f>HYPERLINK("http://www.kabupro.jp/mark/20131111/S1000CLK.htm","四半期報告書")</f>
        <v>四半期報告書</v>
      </c>
      <c r="H4" s="15" t="str">
        <f>HYPERLINK("http://www.kabupro.jp/mark/20130801/S000E3RX.htm","四半期報告書")</f>
        <v>四半期報告書</v>
      </c>
      <c r="I4" s="15" t="str">
        <f>HYPERLINK("http://www.kabupro.jp/mark/20130627/S000DSX7.htm","有価証券報告書")</f>
        <v>有価証券報告書</v>
      </c>
      <c r="J4" s="15" t="str">
        <f>HYPERLINK("http://www.kabupro.jp/mark/20130208/S000CR6Z.htm","四半期報告書")</f>
        <v>四半期報告書</v>
      </c>
      <c r="K4" s="15" t="str">
        <f>HYPERLINK("http://www.kabupro.jp/mark/20121114/S000CA6M.htm","四半期報告書")</f>
        <v>四半期報告書</v>
      </c>
      <c r="L4" s="15" t="str">
        <f>HYPERLINK("http://www.kabupro.jp/mark/20120802/S000BJS3.htm","四半期報告書")</f>
        <v>四半期報告書</v>
      </c>
      <c r="M4" s="15" t="str">
        <f>HYPERLINK("http://www.kabupro.jp/mark/20120628/S000B8TA.htm","有価証券報告書")</f>
        <v>有価証券報告書</v>
      </c>
      <c r="N4" s="15" t="str">
        <f>HYPERLINK("http://www.kabupro.jp/mark/20120210/S000A8RL.htm","四半期報告書")</f>
        <v>四半期報告書</v>
      </c>
      <c r="O4" s="15" t="str">
        <f>HYPERLINK("http://www.kabupro.jp/mark/20111111/S0009OQX.htm","四半期報告書")</f>
        <v>四半期報告書</v>
      </c>
      <c r="P4" s="15" t="str">
        <f>HYPERLINK("http://www.kabupro.jp/mark/20110803/S00090CQ.htm","四半期報告書")</f>
        <v>四半期報告書</v>
      </c>
      <c r="Q4" s="15" t="str">
        <f>HYPERLINK("http://www.kabupro.jp/mark/20110629/S0008RIL.htm","有価証券報告書")</f>
        <v>有価証券報告書</v>
      </c>
      <c r="R4" s="15" t="str">
        <f>HYPERLINK("http://www.kabupro.jp/mark/20100212/S00057OH.htm","四半期報告書")</f>
        <v>四半期報告書</v>
      </c>
      <c r="S4" s="15" t="str">
        <f>HYPERLINK("http://www.kabupro.jp/mark/20101112/S00077ES.htm","四半期報告書")</f>
        <v>四半期報告書</v>
      </c>
      <c r="T4" s="15" t="str">
        <f>HYPERLINK("http://www.kabupro.jp/mark/20100804/S0006GE7.htm","四半期報告書")</f>
        <v>四半期報告書</v>
      </c>
      <c r="U4" s="15" t="str">
        <f>HYPERLINK("http://www.kabupro.jp/mark/20100629/S00064K1.htm","有価証券報告書")</f>
        <v>有価証券報告書</v>
      </c>
      <c r="V4" s="15" t="str">
        <f>HYPERLINK("http://www.kabupro.jp/mark/20100212/S00057OH.htm","四半期報告書")</f>
        <v>四半期報告書</v>
      </c>
      <c r="W4" s="15" t="str">
        <f>HYPERLINK("http://www.kabupro.jp/mark/20091113/S0004KZF.htm","四半期報告書")</f>
        <v>四半期報告書</v>
      </c>
      <c r="X4" s="15" t="str">
        <f>HYPERLINK("http://www.kabupro.jp/mark/20090805/S0003SNA.htm","四半期報告書")</f>
        <v>四半期報告書</v>
      </c>
      <c r="Y4" s="15" t="str">
        <f>HYPERLINK("http://www.kabupro.jp/mark/20090629/S0003K75.htm","有価証券報告書")</f>
        <v>有価証券報告書</v>
      </c>
    </row>
    <row r="5" spans="1:25" ht="14.25" thickBot="1">
      <c r="A5" s="11" t="s">
        <v>13</v>
      </c>
      <c r="B5" s="1" t="s">
        <v>143</v>
      </c>
      <c r="C5" s="1" t="s">
        <v>146</v>
      </c>
      <c r="D5" s="1" t="s">
        <v>148</v>
      </c>
      <c r="E5" s="1" t="s">
        <v>19</v>
      </c>
      <c r="F5" s="1" t="s">
        <v>143</v>
      </c>
      <c r="G5" s="1" t="s">
        <v>146</v>
      </c>
      <c r="H5" s="1" t="s">
        <v>148</v>
      </c>
      <c r="I5" s="1" t="s">
        <v>19</v>
      </c>
      <c r="J5" s="1" t="s">
        <v>150</v>
      </c>
      <c r="K5" s="1" t="s">
        <v>152</v>
      </c>
      <c r="L5" s="1" t="s">
        <v>154</v>
      </c>
      <c r="M5" s="1" t="s">
        <v>23</v>
      </c>
      <c r="N5" s="1" t="s">
        <v>156</v>
      </c>
      <c r="O5" s="1" t="s">
        <v>158</v>
      </c>
      <c r="P5" s="1" t="s">
        <v>160</v>
      </c>
      <c r="Q5" s="1" t="s">
        <v>25</v>
      </c>
      <c r="R5" s="1" t="s">
        <v>166</v>
      </c>
      <c r="S5" s="1" t="s">
        <v>162</v>
      </c>
      <c r="T5" s="1" t="s">
        <v>164</v>
      </c>
      <c r="U5" s="1" t="s">
        <v>27</v>
      </c>
      <c r="V5" s="1" t="s">
        <v>166</v>
      </c>
      <c r="W5" s="1" t="s">
        <v>168</v>
      </c>
      <c r="X5" s="1" t="s">
        <v>170</v>
      </c>
      <c r="Y5" s="1" t="s">
        <v>29</v>
      </c>
    </row>
    <row r="6" spans="1:25" ht="15" thickBot="1" thickTop="1">
      <c r="A6" s="10" t="s">
        <v>14</v>
      </c>
      <c r="B6" s="18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15</v>
      </c>
      <c r="B7" s="14" t="s">
        <v>180</v>
      </c>
      <c r="C7" s="14" t="s">
        <v>180</v>
      </c>
      <c r="D7" s="14" t="s">
        <v>180</v>
      </c>
      <c r="E7" s="16" t="s">
        <v>20</v>
      </c>
      <c r="F7" s="14" t="s">
        <v>180</v>
      </c>
      <c r="G7" s="14" t="s">
        <v>180</v>
      </c>
      <c r="H7" s="14" t="s">
        <v>180</v>
      </c>
      <c r="I7" s="16" t="s">
        <v>20</v>
      </c>
      <c r="J7" s="14" t="s">
        <v>180</v>
      </c>
      <c r="K7" s="14" t="s">
        <v>180</v>
      </c>
      <c r="L7" s="14" t="s">
        <v>180</v>
      </c>
      <c r="M7" s="16" t="s">
        <v>20</v>
      </c>
      <c r="N7" s="14" t="s">
        <v>180</v>
      </c>
      <c r="O7" s="14" t="s">
        <v>180</v>
      </c>
      <c r="P7" s="14" t="s">
        <v>180</v>
      </c>
      <c r="Q7" s="16" t="s">
        <v>20</v>
      </c>
      <c r="R7" s="14" t="s">
        <v>180</v>
      </c>
      <c r="S7" s="14" t="s">
        <v>180</v>
      </c>
      <c r="T7" s="14" t="s">
        <v>180</v>
      </c>
      <c r="U7" s="16" t="s">
        <v>20</v>
      </c>
      <c r="V7" s="14" t="s">
        <v>180</v>
      </c>
      <c r="W7" s="14" t="s">
        <v>180</v>
      </c>
      <c r="X7" s="14" t="s">
        <v>180</v>
      </c>
      <c r="Y7" s="16" t="s">
        <v>20</v>
      </c>
    </row>
    <row r="8" spans="1:25" ht="13.5">
      <c r="A8" s="13" t="s">
        <v>16</v>
      </c>
      <c r="B8" s="1" t="s">
        <v>181</v>
      </c>
      <c r="C8" s="1" t="s">
        <v>181</v>
      </c>
      <c r="D8" s="1" t="s">
        <v>181</v>
      </c>
      <c r="E8" s="17" t="s">
        <v>99</v>
      </c>
      <c r="F8" s="1" t="s">
        <v>99</v>
      </c>
      <c r="G8" s="1" t="s">
        <v>99</v>
      </c>
      <c r="H8" s="1" t="s">
        <v>99</v>
      </c>
      <c r="I8" s="17" t="s">
        <v>100</v>
      </c>
      <c r="J8" s="1" t="s">
        <v>100</v>
      </c>
      <c r="K8" s="1" t="s">
        <v>100</v>
      </c>
      <c r="L8" s="1" t="s">
        <v>100</v>
      </c>
      <c r="M8" s="17" t="s">
        <v>101</v>
      </c>
      <c r="N8" s="1" t="s">
        <v>101</v>
      </c>
      <c r="O8" s="1" t="s">
        <v>101</v>
      </c>
      <c r="P8" s="1" t="s">
        <v>101</v>
      </c>
      <c r="Q8" s="17" t="s">
        <v>102</v>
      </c>
      <c r="R8" s="1" t="s">
        <v>102</v>
      </c>
      <c r="S8" s="1" t="s">
        <v>102</v>
      </c>
      <c r="T8" s="1" t="s">
        <v>102</v>
      </c>
      <c r="U8" s="17" t="s">
        <v>103</v>
      </c>
      <c r="V8" s="1" t="s">
        <v>103</v>
      </c>
      <c r="W8" s="1" t="s">
        <v>103</v>
      </c>
      <c r="X8" s="1" t="s">
        <v>103</v>
      </c>
      <c r="Y8" s="17" t="s">
        <v>104</v>
      </c>
    </row>
    <row r="9" spans="1:25" ht="13.5">
      <c r="A9" s="13" t="s">
        <v>17</v>
      </c>
      <c r="B9" s="1" t="s">
        <v>145</v>
      </c>
      <c r="C9" s="1" t="s">
        <v>147</v>
      </c>
      <c r="D9" s="1" t="s">
        <v>149</v>
      </c>
      <c r="E9" s="17" t="s">
        <v>21</v>
      </c>
      <c r="F9" s="1" t="s">
        <v>151</v>
      </c>
      <c r="G9" s="1" t="s">
        <v>153</v>
      </c>
      <c r="H9" s="1" t="s">
        <v>155</v>
      </c>
      <c r="I9" s="17" t="s">
        <v>22</v>
      </c>
      <c r="J9" s="1" t="s">
        <v>157</v>
      </c>
      <c r="K9" s="1" t="s">
        <v>159</v>
      </c>
      <c r="L9" s="1" t="s">
        <v>161</v>
      </c>
      <c r="M9" s="17" t="s">
        <v>24</v>
      </c>
      <c r="N9" s="1" t="s">
        <v>8</v>
      </c>
      <c r="O9" s="1" t="s">
        <v>163</v>
      </c>
      <c r="P9" s="1" t="s">
        <v>165</v>
      </c>
      <c r="Q9" s="17" t="s">
        <v>26</v>
      </c>
      <c r="R9" s="1" t="s">
        <v>167</v>
      </c>
      <c r="S9" s="1" t="s">
        <v>169</v>
      </c>
      <c r="T9" s="1" t="s">
        <v>171</v>
      </c>
      <c r="U9" s="17" t="s">
        <v>28</v>
      </c>
      <c r="V9" s="1" t="s">
        <v>173</v>
      </c>
      <c r="W9" s="1" t="s">
        <v>175</v>
      </c>
      <c r="X9" s="1" t="s">
        <v>177</v>
      </c>
      <c r="Y9" s="17" t="s">
        <v>30</v>
      </c>
    </row>
    <row r="10" spans="1:25" ht="14.25" thickBot="1">
      <c r="A10" s="13" t="s">
        <v>18</v>
      </c>
      <c r="B10" s="1" t="s">
        <v>32</v>
      </c>
      <c r="C10" s="1" t="s">
        <v>32</v>
      </c>
      <c r="D10" s="1" t="s">
        <v>32</v>
      </c>
      <c r="E10" s="17" t="s">
        <v>32</v>
      </c>
      <c r="F10" s="1" t="s">
        <v>32</v>
      </c>
      <c r="G10" s="1" t="s">
        <v>32</v>
      </c>
      <c r="H10" s="1" t="s">
        <v>32</v>
      </c>
      <c r="I10" s="17" t="s">
        <v>32</v>
      </c>
      <c r="J10" s="1" t="s">
        <v>32</v>
      </c>
      <c r="K10" s="1" t="s">
        <v>32</v>
      </c>
      <c r="L10" s="1" t="s">
        <v>32</v>
      </c>
      <c r="M10" s="17" t="s">
        <v>33</v>
      </c>
      <c r="N10" s="1" t="s">
        <v>33</v>
      </c>
      <c r="O10" s="1" t="s">
        <v>33</v>
      </c>
      <c r="P10" s="1" t="s">
        <v>33</v>
      </c>
      <c r="Q10" s="17" t="s">
        <v>33</v>
      </c>
      <c r="R10" s="1" t="s">
        <v>33</v>
      </c>
      <c r="S10" s="1" t="s">
        <v>33</v>
      </c>
      <c r="T10" s="1" t="s">
        <v>33</v>
      </c>
      <c r="U10" s="17" t="s">
        <v>33</v>
      </c>
      <c r="V10" s="1" t="s">
        <v>33</v>
      </c>
      <c r="W10" s="1" t="s">
        <v>33</v>
      </c>
      <c r="X10" s="1" t="s">
        <v>33</v>
      </c>
      <c r="Y10" s="17" t="s">
        <v>33</v>
      </c>
    </row>
    <row r="11" spans="1:25" ht="14.25" thickTop="1">
      <c r="A11" s="30" t="s">
        <v>106</v>
      </c>
      <c r="B11" s="27">
        <v>23363</v>
      </c>
      <c r="C11" s="27">
        <v>16708</v>
      </c>
      <c r="D11" s="27">
        <v>9098</v>
      </c>
      <c r="E11" s="21">
        <v>37921</v>
      </c>
      <c r="F11" s="27">
        <v>26389</v>
      </c>
      <c r="G11" s="27">
        <v>15473</v>
      </c>
      <c r="H11" s="27">
        <v>10319</v>
      </c>
      <c r="I11" s="21">
        <v>47484</v>
      </c>
      <c r="J11" s="27">
        <v>26754</v>
      </c>
      <c r="K11" s="27">
        <v>22189</v>
      </c>
      <c r="L11" s="27">
        <v>16090</v>
      </c>
      <c r="M11" s="21">
        <v>51190446</v>
      </c>
      <c r="N11" s="27">
        <v>23599830</v>
      </c>
      <c r="O11" s="27">
        <v>12665035</v>
      </c>
      <c r="P11" s="27">
        <v>6708053</v>
      </c>
      <c r="Q11" s="21">
        <v>46000169</v>
      </c>
      <c r="R11" s="27">
        <v>38027701</v>
      </c>
      <c r="S11" s="27">
        <v>27155823</v>
      </c>
      <c r="T11" s="27">
        <v>14573349</v>
      </c>
      <c r="U11" s="21">
        <v>64223776</v>
      </c>
      <c r="V11" s="27">
        <v>48219218</v>
      </c>
      <c r="W11" s="27">
        <v>37759168</v>
      </c>
      <c r="X11" s="27">
        <v>8803648</v>
      </c>
      <c r="Y11" s="21">
        <v>78402850</v>
      </c>
    </row>
    <row r="12" spans="1:25" ht="13.5">
      <c r="A12" s="7" t="s">
        <v>108</v>
      </c>
      <c r="B12" s="28">
        <v>16201</v>
      </c>
      <c r="C12" s="28">
        <v>11572</v>
      </c>
      <c r="D12" s="28">
        <v>6329</v>
      </c>
      <c r="E12" s="22">
        <v>26976</v>
      </c>
      <c r="F12" s="28">
        <v>18529</v>
      </c>
      <c r="G12" s="28">
        <v>11257</v>
      </c>
      <c r="H12" s="28">
        <v>7134</v>
      </c>
      <c r="I12" s="22">
        <v>35629</v>
      </c>
      <c r="J12" s="28">
        <v>19981</v>
      </c>
      <c r="K12" s="28">
        <v>16777</v>
      </c>
      <c r="L12" s="28">
        <v>12496</v>
      </c>
      <c r="M12" s="22">
        <v>43223818</v>
      </c>
      <c r="N12" s="28">
        <v>17029269</v>
      </c>
      <c r="O12" s="28">
        <v>8152529</v>
      </c>
      <c r="P12" s="28">
        <v>4281319</v>
      </c>
      <c r="Q12" s="22">
        <v>37307196</v>
      </c>
      <c r="R12" s="28">
        <v>26274458</v>
      </c>
      <c r="S12" s="28">
        <v>18975665</v>
      </c>
      <c r="T12" s="28">
        <v>10287557</v>
      </c>
      <c r="U12" s="22">
        <v>39947794</v>
      </c>
      <c r="V12" s="28">
        <v>26288039</v>
      </c>
      <c r="W12" s="28">
        <v>18809696</v>
      </c>
      <c r="X12" s="28">
        <v>5127412</v>
      </c>
      <c r="Y12" s="22">
        <v>45961362</v>
      </c>
    </row>
    <row r="13" spans="1:25" ht="13.5">
      <c r="A13" s="7" t="s">
        <v>109</v>
      </c>
      <c r="B13" s="28">
        <v>7162</v>
      </c>
      <c r="C13" s="28">
        <v>5135</v>
      </c>
      <c r="D13" s="28">
        <v>2768</v>
      </c>
      <c r="E13" s="22">
        <v>10945</v>
      </c>
      <c r="F13" s="28">
        <v>7859</v>
      </c>
      <c r="G13" s="28">
        <v>4215</v>
      </c>
      <c r="H13" s="28">
        <v>3185</v>
      </c>
      <c r="I13" s="22">
        <v>11855</v>
      </c>
      <c r="J13" s="28">
        <v>6772</v>
      </c>
      <c r="K13" s="28">
        <v>5411</v>
      </c>
      <c r="L13" s="28">
        <v>3593</v>
      </c>
      <c r="M13" s="22">
        <v>7966627</v>
      </c>
      <c r="N13" s="28">
        <v>6570560</v>
      </c>
      <c r="O13" s="28">
        <v>4512505</v>
      </c>
      <c r="P13" s="28">
        <v>2426734</v>
      </c>
      <c r="Q13" s="22">
        <v>8692972</v>
      </c>
      <c r="R13" s="28">
        <v>11753242</v>
      </c>
      <c r="S13" s="28">
        <v>8180157</v>
      </c>
      <c r="T13" s="28">
        <v>4285791</v>
      </c>
      <c r="U13" s="22">
        <v>24275981</v>
      </c>
      <c r="V13" s="28">
        <v>21931178</v>
      </c>
      <c r="W13" s="28">
        <v>18949471</v>
      </c>
      <c r="X13" s="28">
        <v>3676236</v>
      </c>
      <c r="Y13" s="22">
        <v>32441487</v>
      </c>
    </row>
    <row r="14" spans="1:25" ht="13.5">
      <c r="A14" s="7" t="s">
        <v>120</v>
      </c>
      <c r="B14" s="28">
        <v>2747</v>
      </c>
      <c r="C14" s="28">
        <v>1802</v>
      </c>
      <c r="D14" s="28">
        <v>866</v>
      </c>
      <c r="E14" s="22">
        <v>4409</v>
      </c>
      <c r="F14" s="28">
        <v>3095</v>
      </c>
      <c r="G14" s="28">
        <v>2111</v>
      </c>
      <c r="H14" s="28">
        <v>1050</v>
      </c>
      <c r="I14" s="22">
        <v>4579</v>
      </c>
      <c r="J14" s="28">
        <v>3271</v>
      </c>
      <c r="K14" s="28">
        <v>2161</v>
      </c>
      <c r="L14" s="28">
        <v>1121</v>
      </c>
      <c r="M14" s="22">
        <v>5345551</v>
      </c>
      <c r="N14" s="28">
        <v>3708476</v>
      </c>
      <c r="O14" s="28">
        <v>2525276</v>
      </c>
      <c r="P14" s="28">
        <v>1296526</v>
      </c>
      <c r="Q14" s="22">
        <v>5797365</v>
      </c>
      <c r="R14" s="28">
        <v>4251584</v>
      </c>
      <c r="S14" s="28">
        <v>2822403</v>
      </c>
      <c r="T14" s="28">
        <v>1483228</v>
      </c>
      <c r="U14" s="22">
        <v>7529351</v>
      </c>
      <c r="V14" s="28">
        <v>5523021</v>
      </c>
      <c r="W14" s="28">
        <v>3809455</v>
      </c>
      <c r="X14" s="28">
        <v>1674463</v>
      </c>
      <c r="Y14" s="22">
        <v>7250540</v>
      </c>
    </row>
    <row r="15" spans="1:25" ht="14.25" thickBot="1">
      <c r="A15" s="25" t="s">
        <v>121</v>
      </c>
      <c r="B15" s="29">
        <v>4414</v>
      </c>
      <c r="C15" s="29">
        <v>3332</v>
      </c>
      <c r="D15" s="29">
        <v>1902</v>
      </c>
      <c r="E15" s="23">
        <v>6535</v>
      </c>
      <c r="F15" s="29">
        <v>4764</v>
      </c>
      <c r="G15" s="29">
        <v>2103</v>
      </c>
      <c r="H15" s="29">
        <v>2135</v>
      </c>
      <c r="I15" s="23">
        <v>7275</v>
      </c>
      <c r="J15" s="29">
        <v>3501</v>
      </c>
      <c r="K15" s="29">
        <v>3249</v>
      </c>
      <c r="L15" s="29">
        <v>2471</v>
      </c>
      <c r="M15" s="23">
        <v>2621076</v>
      </c>
      <c r="N15" s="29">
        <v>2862084</v>
      </c>
      <c r="O15" s="29">
        <v>1987229</v>
      </c>
      <c r="P15" s="29">
        <v>1130208</v>
      </c>
      <c r="Q15" s="23">
        <v>2895607</v>
      </c>
      <c r="R15" s="29">
        <v>7501657</v>
      </c>
      <c r="S15" s="29">
        <v>5357753</v>
      </c>
      <c r="T15" s="29">
        <v>2802562</v>
      </c>
      <c r="U15" s="23">
        <v>16746629</v>
      </c>
      <c r="V15" s="29">
        <v>16408157</v>
      </c>
      <c r="W15" s="29">
        <v>15140015</v>
      </c>
      <c r="X15" s="29">
        <v>2001772</v>
      </c>
      <c r="Y15" s="23">
        <v>25190947</v>
      </c>
    </row>
    <row r="16" spans="1:25" ht="14.25" thickTop="1">
      <c r="A16" s="6" t="s">
        <v>122</v>
      </c>
      <c r="B16" s="28">
        <v>11</v>
      </c>
      <c r="C16" s="28">
        <v>8</v>
      </c>
      <c r="D16" s="28">
        <v>2</v>
      </c>
      <c r="E16" s="22">
        <v>14</v>
      </c>
      <c r="F16" s="28">
        <v>9</v>
      </c>
      <c r="G16" s="28">
        <v>7</v>
      </c>
      <c r="H16" s="28">
        <v>1</v>
      </c>
      <c r="I16" s="22">
        <v>6</v>
      </c>
      <c r="J16" s="28">
        <v>3</v>
      </c>
      <c r="K16" s="28">
        <v>3</v>
      </c>
      <c r="L16" s="28">
        <v>0</v>
      </c>
      <c r="M16" s="22">
        <v>28970</v>
      </c>
      <c r="N16" s="28">
        <v>24298</v>
      </c>
      <c r="O16" s="28">
        <v>23366</v>
      </c>
      <c r="P16" s="28">
        <v>9767</v>
      </c>
      <c r="Q16" s="22">
        <v>57489</v>
      </c>
      <c r="R16" s="28">
        <v>40733</v>
      </c>
      <c r="S16" s="28">
        <v>26478</v>
      </c>
      <c r="T16" s="28">
        <v>10356</v>
      </c>
      <c r="U16" s="22">
        <v>134994</v>
      </c>
      <c r="V16" s="28">
        <v>92947</v>
      </c>
      <c r="W16" s="28">
        <v>74711</v>
      </c>
      <c r="X16" s="28">
        <v>18573</v>
      </c>
      <c r="Y16" s="22">
        <v>160186</v>
      </c>
    </row>
    <row r="17" spans="1:25" ht="13.5">
      <c r="A17" s="6" t="s">
        <v>123</v>
      </c>
      <c r="B17" s="28">
        <v>3</v>
      </c>
      <c r="C17" s="28">
        <v>2</v>
      </c>
      <c r="D17" s="28"/>
      <c r="E17" s="22">
        <v>21</v>
      </c>
      <c r="F17" s="28">
        <v>20</v>
      </c>
      <c r="G17" s="28">
        <v>15</v>
      </c>
      <c r="H17" s="28">
        <v>10</v>
      </c>
      <c r="I17" s="22">
        <v>72</v>
      </c>
      <c r="J17" s="28">
        <v>54</v>
      </c>
      <c r="K17" s="28">
        <v>47</v>
      </c>
      <c r="L17" s="28">
        <v>33</v>
      </c>
      <c r="M17" s="22">
        <v>33220</v>
      </c>
      <c r="N17" s="28">
        <v>11160</v>
      </c>
      <c r="O17" s="28">
        <v>8060</v>
      </c>
      <c r="P17" s="28">
        <v>500</v>
      </c>
      <c r="Q17" s="22">
        <v>59300</v>
      </c>
      <c r="R17" s="28">
        <v>18190</v>
      </c>
      <c r="S17" s="28">
        <v>17190</v>
      </c>
      <c r="T17" s="28">
        <v>8910</v>
      </c>
      <c r="U17" s="22">
        <v>40135</v>
      </c>
      <c r="V17" s="28">
        <v>20165</v>
      </c>
      <c r="W17" s="28">
        <v>11080</v>
      </c>
      <c r="X17" s="28">
        <v>4800</v>
      </c>
      <c r="Y17" s="22">
        <v>49950</v>
      </c>
    </row>
    <row r="18" spans="1:25" ht="13.5">
      <c r="A18" s="6" t="s">
        <v>125</v>
      </c>
      <c r="B18" s="28">
        <v>9</v>
      </c>
      <c r="C18" s="28">
        <v>6</v>
      </c>
      <c r="D18" s="28">
        <v>2</v>
      </c>
      <c r="E18" s="22">
        <v>9</v>
      </c>
      <c r="F18" s="28">
        <v>7</v>
      </c>
      <c r="G18" s="28">
        <v>5</v>
      </c>
      <c r="H18" s="28">
        <v>2</v>
      </c>
      <c r="I18" s="22">
        <v>9</v>
      </c>
      <c r="J18" s="28"/>
      <c r="K18" s="28"/>
      <c r="L18" s="28"/>
      <c r="M18" s="22"/>
      <c r="N18" s="28"/>
      <c r="O18" s="28"/>
      <c r="P18" s="28"/>
      <c r="Q18" s="22">
        <v>9852</v>
      </c>
      <c r="R18" s="28">
        <v>8089</v>
      </c>
      <c r="S18" s="28">
        <v>6018</v>
      </c>
      <c r="T18" s="28">
        <v>3202</v>
      </c>
      <c r="U18" s="22">
        <v>14449</v>
      </c>
      <c r="V18" s="28">
        <v>11587</v>
      </c>
      <c r="W18" s="28">
        <v>8551</v>
      </c>
      <c r="X18" s="28">
        <v>4688</v>
      </c>
      <c r="Y18" s="22">
        <v>16856</v>
      </c>
    </row>
    <row r="19" spans="1:25" ht="13.5">
      <c r="A19" s="6" t="s">
        <v>39</v>
      </c>
      <c r="B19" s="28">
        <v>13</v>
      </c>
      <c r="C19" s="28">
        <v>10</v>
      </c>
      <c r="D19" s="28">
        <v>2</v>
      </c>
      <c r="E19" s="22">
        <v>14</v>
      </c>
      <c r="F19" s="28">
        <v>17</v>
      </c>
      <c r="G19" s="28">
        <v>13</v>
      </c>
      <c r="H19" s="28">
        <v>1</v>
      </c>
      <c r="I19" s="22">
        <v>40</v>
      </c>
      <c r="J19" s="28">
        <v>58</v>
      </c>
      <c r="K19" s="28">
        <v>50</v>
      </c>
      <c r="L19" s="28">
        <v>27</v>
      </c>
      <c r="M19" s="22">
        <v>30728</v>
      </c>
      <c r="N19" s="28">
        <v>26362</v>
      </c>
      <c r="O19" s="28">
        <v>20136</v>
      </c>
      <c r="P19" s="28">
        <v>12164</v>
      </c>
      <c r="Q19" s="22">
        <v>89684</v>
      </c>
      <c r="R19" s="28">
        <v>49776</v>
      </c>
      <c r="S19" s="28">
        <v>35537</v>
      </c>
      <c r="T19" s="28">
        <v>19911</v>
      </c>
      <c r="U19" s="22">
        <v>79074</v>
      </c>
      <c r="V19" s="28">
        <v>57315</v>
      </c>
      <c r="W19" s="28">
        <v>45612</v>
      </c>
      <c r="X19" s="28">
        <v>10151</v>
      </c>
      <c r="Y19" s="22">
        <v>72407</v>
      </c>
    </row>
    <row r="20" spans="1:25" ht="13.5">
      <c r="A20" s="6" t="s">
        <v>126</v>
      </c>
      <c r="B20" s="28">
        <v>37</v>
      </c>
      <c r="C20" s="28">
        <v>27</v>
      </c>
      <c r="D20" s="28">
        <v>11</v>
      </c>
      <c r="E20" s="22">
        <v>72</v>
      </c>
      <c r="F20" s="28">
        <v>55</v>
      </c>
      <c r="G20" s="28">
        <v>41</v>
      </c>
      <c r="H20" s="28">
        <v>23</v>
      </c>
      <c r="I20" s="22">
        <v>151</v>
      </c>
      <c r="J20" s="28">
        <v>116</v>
      </c>
      <c r="K20" s="28">
        <v>101</v>
      </c>
      <c r="L20" s="28">
        <v>72</v>
      </c>
      <c r="M20" s="22">
        <v>152993</v>
      </c>
      <c r="N20" s="28">
        <v>107816</v>
      </c>
      <c r="O20" s="28">
        <v>97558</v>
      </c>
      <c r="P20" s="28">
        <v>22431</v>
      </c>
      <c r="Q20" s="22">
        <v>216326</v>
      </c>
      <c r="R20" s="28">
        <v>116789</v>
      </c>
      <c r="S20" s="28">
        <v>85223</v>
      </c>
      <c r="T20" s="28">
        <v>42379</v>
      </c>
      <c r="U20" s="22">
        <v>268653</v>
      </c>
      <c r="V20" s="28">
        <v>182014</v>
      </c>
      <c r="W20" s="28">
        <v>139954</v>
      </c>
      <c r="X20" s="28">
        <v>38213</v>
      </c>
      <c r="Y20" s="22">
        <v>299400</v>
      </c>
    </row>
    <row r="21" spans="1:25" ht="13.5">
      <c r="A21" s="6" t="s">
        <v>127</v>
      </c>
      <c r="B21" s="28">
        <v>446</v>
      </c>
      <c r="C21" s="28">
        <v>317</v>
      </c>
      <c r="D21" s="28">
        <v>162</v>
      </c>
      <c r="E21" s="22">
        <v>699</v>
      </c>
      <c r="F21" s="28">
        <v>533</v>
      </c>
      <c r="G21" s="28">
        <v>354</v>
      </c>
      <c r="H21" s="28">
        <v>177</v>
      </c>
      <c r="I21" s="22">
        <v>811</v>
      </c>
      <c r="J21" s="28">
        <v>630</v>
      </c>
      <c r="K21" s="28">
        <v>421</v>
      </c>
      <c r="L21" s="28">
        <v>210</v>
      </c>
      <c r="M21" s="22">
        <v>1220114</v>
      </c>
      <c r="N21" s="28">
        <v>940932</v>
      </c>
      <c r="O21" s="28">
        <v>645059</v>
      </c>
      <c r="P21" s="28">
        <v>321478</v>
      </c>
      <c r="Q21" s="22">
        <v>1320647</v>
      </c>
      <c r="R21" s="28">
        <v>1001415</v>
      </c>
      <c r="S21" s="28">
        <v>676703</v>
      </c>
      <c r="T21" s="28">
        <v>336558</v>
      </c>
      <c r="U21" s="22">
        <v>1533554</v>
      </c>
      <c r="V21" s="28">
        <v>1176384</v>
      </c>
      <c r="W21" s="28">
        <v>793318</v>
      </c>
      <c r="X21" s="28">
        <v>388440</v>
      </c>
      <c r="Y21" s="22">
        <v>1567376</v>
      </c>
    </row>
    <row r="22" spans="1:25" ht="13.5">
      <c r="A22" s="6" t="s">
        <v>129</v>
      </c>
      <c r="B22" s="28">
        <v>84</v>
      </c>
      <c r="C22" s="28">
        <v>84</v>
      </c>
      <c r="D22" s="28"/>
      <c r="E22" s="22">
        <v>20</v>
      </c>
      <c r="F22" s="28"/>
      <c r="G22" s="28"/>
      <c r="H22" s="28"/>
      <c r="I22" s="22"/>
      <c r="J22" s="28"/>
      <c r="K22" s="28"/>
      <c r="L22" s="28"/>
      <c r="M22" s="22">
        <v>188975</v>
      </c>
      <c r="N22" s="28">
        <v>39980</v>
      </c>
      <c r="O22" s="28">
        <v>39980</v>
      </c>
      <c r="P22" s="28"/>
      <c r="Q22" s="22">
        <v>142288</v>
      </c>
      <c r="R22" s="28">
        <v>142288</v>
      </c>
      <c r="S22" s="28">
        <v>142288</v>
      </c>
      <c r="T22" s="28"/>
      <c r="U22" s="22">
        <v>303576</v>
      </c>
      <c r="V22" s="28">
        <v>239806</v>
      </c>
      <c r="W22" s="28">
        <v>239806</v>
      </c>
      <c r="X22" s="28"/>
      <c r="Y22" s="22"/>
    </row>
    <row r="23" spans="1:25" ht="13.5">
      <c r="A23" s="6" t="s">
        <v>39</v>
      </c>
      <c r="B23" s="28">
        <v>0</v>
      </c>
      <c r="C23" s="28">
        <v>0</v>
      </c>
      <c r="D23" s="28">
        <v>0</v>
      </c>
      <c r="E23" s="22">
        <v>0</v>
      </c>
      <c r="F23" s="28">
        <v>0</v>
      </c>
      <c r="G23" s="28">
        <v>0</v>
      </c>
      <c r="H23" s="28"/>
      <c r="I23" s="22">
        <v>3</v>
      </c>
      <c r="J23" s="28">
        <v>1</v>
      </c>
      <c r="K23" s="28">
        <v>0</v>
      </c>
      <c r="L23" s="28">
        <v>0</v>
      </c>
      <c r="M23" s="22">
        <v>10648</v>
      </c>
      <c r="N23" s="28">
        <v>17281</v>
      </c>
      <c r="O23" s="28">
        <v>16061</v>
      </c>
      <c r="P23" s="28">
        <v>664</v>
      </c>
      <c r="Q23" s="22">
        <v>27420</v>
      </c>
      <c r="R23" s="28">
        <v>25328</v>
      </c>
      <c r="S23" s="28">
        <v>25328</v>
      </c>
      <c r="T23" s="28">
        <v>4000</v>
      </c>
      <c r="U23" s="22">
        <v>166581</v>
      </c>
      <c r="V23" s="28">
        <v>199490</v>
      </c>
      <c r="W23" s="28">
        <v>31926</v>
      </c>
      <c r="X23" s="28">
        <v>380</v>
      </c>
      <c r="Y23" s="22">
        <v>591</v>
      </c>
    </row>
    <row r="24" spans="1:25" ht="13.5">
      <c r="A24" s="6" t="s">
        <v>131</v>
      </c>
      <c r="B24" s="28">
        <v>532</v>
      </c>
      <c r="C24" s="28">
        <v>403</v>
      </c>
      <c r="D24" s="28">
        <v>162</v>
      </c>
      <c r="E24" s="22">
        <v>762</v>
      </c>
      <c r="F24" s="28">
        <v>534</v>
      </c>
      <c r="G24" s="28">
        <v>355</v>
      </c>
      <c r="H24" s="28">
        <v>177</v>
      </c>
      <c r="I24" s="22">
        <v>815</v>
      </c>
      <c r="J24" s="28">
        <v>631</v>
      </c>
      <c r="K24" s="28">
        <v>421</v>
      </c>
      <c r="L24" s="28">
        <v>210</v>
      </c>
      <c r="M24" s="22">
        <v>1441080</v>
      </c>
      <c r="N24" s="28">
        <v>998193</v>
      </c>
      <c r="O24" s="28">
        <v>701101</v>
      </c>
      <c r="P24" s="28">
        <v>322143</v>
      </c>
      <c r="Q24" s="22">
        <v>1512266</v>
      </c>
      <c r="R24" s="28">
        <v>1169032</v>
      </c>
      <c r="S24" s="28">
        <v>844320</v>
      </c>
      <c r="T24" s="28">
        <v>340558</v>
      </c>
      <c r="U24" s="22">
        <v>2049723</v>
      </c>
      <c r="V24" s="28">
        <v>1615681</v>
      </c>
      <c r="W24" s="28">
        <v>1065051</v>
      </c>
      <c r="X24" s="28">
        <v>388821</v>
      </c>
      <c r="Y24" s="22">
        <v>1570170</v>
      </c>
    </row>
    <row r="25" spans="1:25" ht="14.25" thickBot="1">
      <c r="A25" s="25" t="s">
        <v>132</v>
      </c>
      <c r="B25" s="29">
        <v>3920</v>
      </c>
      <c r="C25" s="29">
        <v>2956</v>
      </c>
      <c r="D25" s="29">
        <v>1751</v>
      </c>
      <c r="E25" s="23">
        <v>5845</v>
      </c>
      <c r="F25" s="29">
        <v>4285</v>
      </c>
      <c r="G25" s="29">
        <v>1789</v>
      </c>
      <c r="H25" s="29">
        <v>1981</v>
      </c>
      <c r="I25" s="23">
        <v>6611</v>
      </c>
      <c r="J25" s="29">
        <v>2986</v>
      </c>
      <c r="K25" s="29">
        <v>2930</v>
      </c>
      <c r="L25" s="29">
        <v>2334</v>
      </c>
      <c r="M25" s="23">
        <v>1332989</v>
      </c>
      <c r="N25" s="29">
        <v>1971706</v>
      </c>
      <c r="O25" s="29">
        <v>1383686</v>
      </c>
      <c r="P25" s="29">
        <v>830496</v>
      </c>
      <c r="Q25" s="23">
        <v>1599667</v>
      </c>
      <c r="R25" s="29">
        <v>6449414</v>
      </c>
      <c r="S25" s="29">
        <v>4598656</v>
      </c>
      <c r="T25" s="29">
        <v>2504383</v>
      </c>
      <c r="U25" s="23">
        <v>14965560</v>
      </c>
      <c r="V25" s="29">
        <v>14974491</v>
      </c>
      <c r="W25" s="29">
        <v>14214919</v>
      </c>
      <c r="X25" s="29">
        <v>1651164</v>
      </c>
      <c r="Y25" s="23">
        <v>23920176</v>
      </c>
    </row>
    <row r="26" spans="1:25" ht="14.25" thickTop="1">
      <c r="A26" s="6" t="s">
        <v>133</v>
      </c>
      <c r="B26" s="28">
        <v>5</v>
      </c>
      <c r="C26" s="28">
        <v>2</v>
      </c>
      <c r="D26" s="28">
        <v>2</v>
      </c>
      <c r="E26" s="22"/>
      <c r="F26" s="28"/>
      <c r="G26" s="28"/>
      <c r="H26" s="28"/>
      <c r="I26" s="22">
        <v>3</v>
      </c>
      <c r="J26" s="28">
        <v>3</v>
      </c>
      <c r="K26" s="28">
        <v>3</v>
      </c>
      <c r="L26" s="28">
        <v>3</v>
      </c>
      <c r="M26" s="22">
        <v>1468660</v>
      </c>
      <c r="N26" s="28">
        <v>1468660</v>
      </c>
      <c r="O26" s="28">
        <v>1447552</v>
      </c>
      <c r="P26" s="28"/>
      <c r="Q26" s="22"/>
      <c r="R26" s="28"/>
      <c r="S26" s="28"/>
      <c r="T26" s="28"/>
      <c r="U26" s="22"/>
      <c r="V26" s="28"/>
      <c r="W26" s="28"/>
      <c r="X26" s="28"/>
      <c r="Y26" s="22">
        <v>6</v>
      </c>
    </row>
    <row r="27" spans="1:25" ht="13.5">
      <c r="A27" s="6" t="s">
        <v>134</v>
      </c>
      <c r="B27" s="28">
        <v>5</v>
      </c>
      <c r="C27" s="28">
        <v>2</v>
      </c>
      <c r="D27" s="28">
        <v>2</v>
      </c>
      <c r="E27" s="22"/>
      <c r="F27" s="28"/>
      <c r="G27" s="28"/>
      <c r="H27" s="28"/>
      <c r="I27" s="22">
        <v>3</v>
      </c>
      <c r="J27" s="28">
        <v>3</v>
      </c>
      <c r="K27" s="28">
        <v>3</v>
      </c>
      <c r="L27" s="28">
        <v>3</v>
      </c>
      <c r="M27" s="22">
        <v>1524501</v>
      </c>
      <c r="N27" s="28">
        <v>1524501</v>
      </c>
      <c r="O27" s="28">
        <v>1503394</v>
      </c>
      <c r="P27" s="28"/>
      <c r="Q27" s="22"/>
      <c r="R27" s="28"/>
      <c r="S27" s="28"/>
      <c r="T27" s="28"/>
      <c r="U27" s="22"/>
      <c r="V27" s="28"/>
      <c r="W27" s="28"/>
      <c r="X27" s="28"/>
      <c r="Y27" s="22">
        <v>3031</v>
      </c>
    </row>
    <row r="28" spans="1:25" ht="13.5">
      <c r="A28" s="6" t="s">
        <v>9</v>
      </c>
      <c r="B28" s="28">
        <v>1</v>
      </c>
      <c r="C28" s="28">
        <v>1</v>
      </c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>
        <v>21</v>
      </c>
    </row>
    <row r="29" spans="1:25" ht="13.5">
      <c r="A29" s="6" t="s">
        <v>136</v>
      </c>
      <c r="B29" s="28">
        <v>1</v>
      </c>
      <c r="C29" s="28">
        <v>1</v>
      </c>
      <c r="D29" s="28"/>
      <c r="E29" s="22"/>
      <c r="F29" s="28"/>
      <c r="G29" s="28"/>
      <c r="H29" s="28"/>
      <c r="I29" s="22">
        <v>61</v>
      </c>
      <c r="J29" s="28">
        <v>61</v>
      </c>
      <c r="K29" s="28">
        <v>61</v>
      </c>
      <c r="L29" s="28"/>
      <c r="M29" s="22">
        <v>6240</v>
      </c>
      <c r="N29" s="28">
        <v>6240</v>
      </c>
      <c r="O29" s="28">
        <v>6240</v>
      </c>
      <c r="P29" s="28">
        <v>6240</v>
      </c>
      <c r="Q29" s="22"/>
      <c r="R29" s="28"/>
      <c r="S29" s="28"/>
      <c r="T29" s="28"/>
      <c r="U29" s="22"/>
      <c r="V29" s="28"/>
      <c r="W29" s="28"/>
      <c r="X29" s="28"/>
      <c r="Y29" s="22">
        <v>395561</v>
      </c>
    </row>
    <row r="30" spans="1:25" ht="13.5">
      <c r="A30" s="7" t="s">
        <v>137</v>
      </c>
      <c r="B30" s="28">
        <v>3925</v>
      </c>
      <c r="C30" s="28">
        <v>2958</v>
      </c>
      <c r="D30" s="28">
        <v>1754</v>
      </c>
      <c r="E30" s="22">
        <v>5845</v>
      </c>
      <c r="F30" s="28">
        <v>4285</v>
      </c>
      <c r="G30" s="28">
        <v>1789</v>
      </c>
      <c r="H30" s="28">
        <v>1981</v>
      </c>
      <c r="I30" s="22">
        <v>6553</v>
      </c>
      <c r="J30" s="28">
        <v>2928</v>
      </c>
      <c r="K30" s="28">
        <v>2872</v>
      </c>
      <c r="L30" s="28">
        <v>2338</v>
      </c>
      <c r="M30" s="22">
        <v>2851250</v>
      </c>
      <c r="N30" s="28">
        <v>3489968</v>
      </c>
      <c r="O30" s="28">
        <v>2880840</v>
      </c>
      <c r="P30" s="28">
        <v>824256</v>
      </c>
      <c r="Q30" s="22">
        <v>1599667</v>
      </c>
      <c r="R30" s="28">
        <v>6449414</v>
      </c>
      <c r="S30" s="28">
        <v>4598656</v>
      </c>
      <c r="T30" s="28">
        <v>2504383</v>
      </c>
      <c r="U30" s="22">
        <v>14965560</v>
      </c>
      <c r="V30" s="28">
        <v>14974491</v>
      </c>
      <c r="W30" s="28">
        <v>14214919</v>
      </c>
      <c r="X30" s="28">
        <v>1651164</v>
      </c>
      <c r="Y30" s="22">
        <v>23527646</v>
      </c>
    </row>
    <row r="31" spans="1:25" ht="13.5">
      <c r="A31" s="7" t="s">
        <v>138</v>
      </c>
      <c r="B31" s="28">
        <v>1376</v>
      </c>
      <c r="C31" s="28">
        <v>1087</v>
      </c>
      <c r="D31" s="28">
        <v>632</v>
      </c>
      <c r="E31" s="22">
        <v>2189</v>
      </c>
      <c r="F31" s="28">
        <v>1593</v>
      </c>
      <c r="G31" s="28">
        <v>601</v>
      </c>
      <c r="H31" s="28">
        <v>745</v>
      </c>
      <c r="I31" s="22">
        <v>2650</v>
      </c>
      <c r="J31" s="28">
        <v>926</v>
      </c>
      <c r="K31" s="28">
        <v>967</v>
      </c>
      <c r="L31" s="28">
        <v>1021</v>
      </c>
      <c r="M31" s="22">
        <v>1501124</v>
      </c>
      <c r="N31" s="28">
        <v>1747613</v>
      </c>
      <c r="O31" s="28">
        <v>1482674</v>
      </c>
      <c r="P31" s="28">
        <v>403616</v>
      </c>
      <c r="Q31" s="22">
        <v>195535</v>
      </c>
      <c r="R31" s="28">
        <v>2442475</v>
      </c>
      <c r="S31" s="28">
        <v>1705755</v>
      </c>
      <c r="T31" s="28">
        <v>782130</v>
      </c>
      <c r="U31" s="22">
        <v>6501852</v>
      </c>
      <c r="V31" s="28">
        <v>6533665</v>
      </c>
      <c r="W31" s="28">
        <v>6356627</v>
      </c>
      <c r="X31" s="28">
        <v>349500</v>
      </c>
      <c r="Y31" s="22">
        <v>10320502</v>
      </c>
    </row>
    <row r="32" spans="1:25" ht="13.5">
      <c r="A32" s="7" t="s">
        <v>139</v>
      </c>
      <c r="B32" s="28">
        <v>172</v>
      </c>
      <c r="C32" s="28">
        <v>64</v>
      </c>
      <c r="D32" s="28">
        <v>129</v>
      </c>
      <c r="E32" s="22">
        <v>50</v>
      </c>
      <c r="F32" s="28">
        <v>116</v>
      </c>
      <c r="G32" s="28">
        <v>87</v>
      </c>
      <c r="H32" s="28">
        <v>106</v>
      </c>
      <c r="I32" s="22">
        <v>131</v>
      </c>
      <c r="J32" s="28">
        <v>352</v>
      </c>
      <c r="K32" s="28">
        <v>220</v>
      </c>
      <c r="L32" s="28">
        <v>52</v>
      </c>
      <c r="M32" s="22">
        <v>-316078</v>
      </c>
      <c r="N32" s="28">
        <v>-278474</v>
      </c>
      <c r="O32" s="28">
        <v>-289426</v>
      </c>
      <c r="P32" s="28">
        <v>-22922</v>
      </c>
      <c r="Q32" s="22">
        <v>473526</v>
      </c>
      <c r="R32" s="28">
        <v>346442</v>
      </c>
      <c r="S32" s="28">
        <v>243601</v>
      </c>
      <c r="T32" s="28">
        <v>354587</v>
      </c>
      <c r="U32" s="22">
        <v>-189307</v>
      </c>
      <c r="V32" s="28">
        <v>34585</v>
      </c>
      <c r="W32" s="28">
        <v>-114679</v>
      </c>
      <c r="X32" s="28">
        <v>352442</v>
      </c>
      <c r="Y32" s="22">
        <v>-81737</v>
      </c>
    </row>
    <row r="33" spans="1:25" ht="13.5">
      <c r="A33" s="7" t="s">
        <v>140</v>
      </c>
      <c r="B33" s="28">
        <v>1549</v>
      </c>
      <c r="C33" s="28">
        <v>1151</v>
      </c>
      <c r="D33" s="28">
        <v>761</v>
      </c>
      <c r="E33" s="22">
        <v>2240</v>
      </c>
      <c r="F33" s="28">
        <v>1709</v>
      </c>
      <c r="G33" s="28">
        <v>688</v>
      </c>
      <c r="H33" s="28">
        <v>851</v>
      </c>
      <c r="I33" s="22">
        <v>2781</v>
      </c>
      <c r="J33" s="28">
        <v>1278</v>
      </c>
      <c r="K33" s="28">
        <v>1188</v>
      </c>
      <c r="L33" s="28">
        <v>1074</v>
      </c>
      <c r="M33" s="22">
        <v>1185045</v>
      </c>
      <c r="N33" s="28">
        <v>1469139</v>
      </c>
      <c r="O33" s="28">
        <v>1193248</v>
      </c>
      <c r="P33" s="28">
        <v>380693</v>
      </c>
      <c r="Q33" s="22">
        <v>669061</v>
      </c>
      <c r="R33" s="28">
        <v>2788917</v>
      </c>
      <c r="S33" s="28">
        <v>1949356</v>
      </c>
      <c r="T33" s="28">
        <v>1136717</v>
      </c>
      <c r="U33" s="22">
        <v>6312545</v>
      </c>
      <c r="V33" s="28">
        <v>6568251</v>
      </c>
      <c r="W33" s="28">
        <v>6241948</v>
      </c>
      <c r="X33" s="28">
        <v>701942</v>
      </c>
      <c r="Y33" s="22">
        <v>10238764</v>
      </c>
    </row>
    <row r="34" spans="1:25" ht="13.5">
      <c r="A34" s="7" t="s">
        <v>10</v>
      </c>
      <c r="B34" s="28">
        <v>2375</v>
      </c>
      <c r="C34" s="28">
        <v>1806</v>
      </c>
      <c r="D34" s="28">
        <v>992</v>
      </c>
      <c r="E34" s="22">
        <v>3605</v>
      </c>
      <c r="F34" s="28">
        <v>2575</v>
      </c>
      <c r="G34" s="28">
        <v>1100</v>
      </c>
      <c r="H34" s="28">
        <v>1130</v>
      </c>
      <c r="I34" s="22">
        <v>3772</v>
      </c>
      <c r="J34" s="28">
        <v>1650</v>
      </c>
      <c r="K34" s="28">
        <v>1684</v>
      </c>
      <c r="L34" s="28">
        <v>1263</v>
      </c>
      <c r="M34" s="22">
        <v>1666204</v>
      </c>
      <c r="N34" s="28">
        <v>2020829</v>
      </c>
      <c r="O34" s="28">
        <v>1687592</v>
      </c>
      <c r="P34" s="28">
        <v>443563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4.25" thickBot="1">
      <c r="A35" s="7" t="s">
        <v>141</v>
      </c>
      <c r="B35" s="28">
        <v>2375</v>
      </c>
      <c r="C35" s="28">
        <v>1806</v>
      </c>
      <c r="D35" s="28">
        <v>992</v>
      </c>
      <c r="E35" s="22">
        <v>3605</v>
      </c>
      <c r="F35" s="28">
        <v>2575</v>
      </c>
      <c r="G35" s="28">
        <v>1100</v>
      </c>
      <c r="H35" s="28">
        <v>1130</v>
      </c>
      <c r="I35" s="22">
        <v>3772</v>
      </c>
      <c r="J35" s="28">
        <v>1650</v>
      </c>
      <c r="K35" s="28">
        <v>1684</v>
      </c>
      <c r="L35" s="28">
        <v>1263</v>
      </c>
      <c r="M35" s="22">
        <v>1666204</v>
      </c>
      <c r="N35" s="28">
        <v>2020829</v>
      </c>
      <c r="O35" s="28">
        <v>1687592</v>
      </c>
      <c r="P35" s="28">
        <v>443563</v>
      </c>
      <c r="Q35" s="22">
        <v>930605</v>
      </c>
      <c r="R35" s="28">
        <v>3660497</v>
      </c>
      <c r="S35" s="28">
        <v>2649300</v>
      </c>
      <c r="T35" s="28">
        <v>1367665</v>
      </c>
      <c r="U35" s="22">
        <v>8653015</v>
      </c>
      <c r="V35" s="28">
        <v>8406239</v>
      </c>
      <c r="W35" s="28">
        <v>7972970</v>
      </c>
      <c r="X35" s="28">
        <v>949222</v>
      </c>
      <c r="Y35" s="22">
        <v>13288881</v>
      </c>
    </row>
    <row r="36" spans="1:25" ht="14.25" thickTop="1">
      <c r="A36" s="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8" ht="13.5">
      <c r="A38" s="20" t="s">
        <v>97</v>
      </c>
    </row>
    <row r="39" ht="13.5">
      <c r="A39" s="20" t="s">
        <v>98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93</v>
      </c>
      <c r="B2" s="14">
        <v>8871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94</v>
      </c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12</v>
      </c>
      <c r="B4" s="15" t="str">
        <f>HYPERLINK("http://www.kabupro.jp/mark/20131111/S1000CLK.htm","四半期報告書")</f>
        <v>四半期報告書</v>
      </c>
      <c r="C4" s="15" t="str">
        <f>HYPERLINK("http://www.kabupro.jp/mark/20130627/S000DSX7.htm","有価証券報告書")</f>
        <v>有価証券報告書</v>
      </c>
      <c r="D4" s="15" t="str">
        <f>HYPERLINK("http://www.kabupro.jp/mark/20131111/S1000CLK.htm","四半期報告書")</f>
        <v>四半期報告書</v>
      </c>
      <c r="E4" s="15" t="str">
        <f>HYPERLINK("http://www.kabupro.jp/mark/20130627/S000DSX7.htm","有価証券報告書")</f>
        <v>有価証券報告書</v>
      </c>
      <c r="F4" s="15" t="str">
        <f>HYPERLINK("http://www.kabupro.jp/mark/20121114/S000CA6M.htm","四半期報告書")</f>
        <v>四半期報告書</v>
      </c>
      <c r="G4" s="15" t="str">
        <f>HYPERLINK("http://www.kabupro.jp/mark/20120628/S000B8TA.htm","有価証券報告書")</f>
        <v>有価証券報告書</v>
      </c>
      <c r="H4" s="15" t="str">
        <f>HYPERLINK("http://www.kabupro.jp/mark/20111111/S0009OQX.htm","四半期報告書")</f>
        <v>四半期報告書</v>
      </c>
      <c r="I4" s="15" t="str">
        <f>HYPERLINK("http://www.kabupro.jp/mark/20100804/S0006GE7.htm","四半期報告書")</f>
        <v>四半期報告書</v>
      </c>
      <c r="J4" s="15" t="str">
        <f>HYPERLINK("http://www.kabupro.jp/mark/20110629/S0008RIL.htm","有価証券報告書")</f>
        <v>有価証券報告書</v>
      </c>
      <c r="K4" s="15" t="str">
        <f>HYPERLINK("http://www.kabupro.jp/mark/20100212/S00057OH.htm","四半期報告書")</f>
        <v>四半期報告書</v>
      </c>
      <c r="L4" s="15" t="str">
        <f>HYPERLINK("http://www.kabupro.jp/mark/20101112/S00077ES.htm","四半期報告書")</f>
        <v>四半期報告書</v>
      </c>
      <c r="M4" s="15" t="str">
        <f>HYPERLINK("http://www.kabupro.jp/mark/20100804/S0006GE7.htm","四半期報告書")</f>
        <v>四半期報告書</v>
      </c>
      <c r="N4" s="15" t="str">
        <f>HYPERLINK("http://www.kabupro.jp/mark/20100629/S00064K1.htm","有価証券報告書")</f>
        <v>有価証券報告書</v>
      </c>
      <c r="O4" s="15" t="str">
        <f>HYPERLINK("http://www.kabupro.jp/mark/20100212/S00057OH.htm","四半期報告書")</f>
        <v>四半期報告書</v>
      </c>
      <c r="P4" s="15" t="str">
        <f>HYPERLINK("http://www.kabupro.jp/mark/20091113/S0004KZF.htm","四半期報告書")</f>
        <v>四半期報告書</v>
      </c>
      <c r="Q4" s="15" t="str">
        <f>HYPERLINK("http://www.kabupro.jp/mark/20090805/S0003SNA.htm","四半期報告書")</f>
        <v>四半期報告書</v>
      </c>
      <c r="R4" s="15" t="str">
        <f>HYPERLINK("http://www.kabupro.jp/mark/20090629/S0003K75.htm","有価証券報告書")</f>
        <v>有価証券報告書</v>
      </c>
    </row>
    <row r="5" spans="1:18" ht="14.25" thickBot="1">
      <c r="A5" s="11" t="s">
        <v>13</v>
      </c>
      <c r="B5" s="1" t="s">
        <v>146</v>
      </c>
      <c r="C5" s="1" t="s">
        <v>19</v>
      </c>
      <c r="D5" s="1" t="s">
        <v>146</v>
      </c>
      <c r="E5" s="1" t="s">
        <v>19</v>
      </c>
      <c r="F5" s="1" t="s">
        <v>152</v>
      </c>
      <c r="G5" s="1" t="s">
        <v>23</v>
      </c>
      <c r="H5" s="1" t="s">
        <v>158</v>
      </c>
      <c r="I5" s="1" t="s">
        <v>164</v>
      </c>
      <c r="J5" s="1" t="s">
        <v>25</v>
      </c>
      <c r="K5" s="1" t="s">
        <v>166</v>
      </c>
      <c r="L5" s="1" t="s">
        <v>162</v>
      </c>
      <c r="M5" s="1" t="s">
        <v>164</v>
      </c>
      <c r="N5" s="1" t="s">
        <v>27</v>
      </c>
      <c r="O5" s="1" t="s">
        <v>166</v>
      </c>
      <c r="P5" s="1" t="s">
        <v>168</v>
      </c>
      <c r="Q5" s="1" t="s">
        <v>170</v>
      </c>
      <c r="R5" s="1" t="s">
        <v>29</v>
      </c>
    </row>
    <row r="6" spans="1:18" ht="15" thickBot="1" thickTop="1">
      <c r="A6" s="10" t="s">
        <v>14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15</v>
      </c>
      <c r="B7" s="14" t="s">
        <v>180</v>
      </c>
      <c r="C7" s="16" t="s">
        <v>20</v>
      </c>
      <c r="D7" s="14" t="s">
        <v>180</v>
      </c>
      <c r="E7" s="16" t="s">
        <v>20</v>
      </c>
      <c r="F7" s="14" t="s">
        <v>180</v>
      </c>
      <c r="G7" s="16" t="s">
        <v>20</v>
      </c>
      <c r="H7" s="14" t="s">
        <v>180</v>
      </c>
      <c r="I7" s="14" t="s">
        <v>180</v>
      </c>
      <c r="J7" s="16" t="s">
        <v>20</v>
      </c>
      <c r="K7" s="14" t="s">
        <v>180</v>
      </c>
      <c r="L7" s="14" t="s">
        <v>180</v>
      </c>
      <c r="M7" s="14" t="s">
        <v>180</v>
      </c>
      <c r="N7" s="16" t="s">
        <v>20</v>
      </c>
      <c r="O7" s="14" t="s">
        <v>180</v>
      </c>
      <c r="P7" s="14" t="s">
        <v>180</v>
      </c>
      <c r="Q7" s="14" t="s">
        <v>180</v>
      </c>
      <c r="R7" s="16" t="s">
        <v>20</v>
      </c>
    </row>
    <row r="8" spans="1:18" ht="13.5">
      <c r="A8" s="13" t="s">
        <v>16</v>
      </c>
      <c r="B8" s="1" t="s">
        <v>181</v>
      </c>
      <c r="C8" s="17" t="s">
        <v>99</v>
      </c>
      <c r="D8" s="1" t="s">
        <v>99</v>
      </c>
      <c r="E8" s="17" t="s">
        <v>100</v>
      </c>
      <c r="F8" s="1" t="s">
        <v>100</v>
      </c>
      <c r="G8" s="17" t="s">
        <v>101</v>
      </c>
      <c r="H8" s="1" t="s">
        <v>101</v>
      </c>
      <c r="I8" s="1" t="s">
        <v>101</v>
      </c>
      <c r="J8" s="17" t="s">
        <v>102</v>
      </c>
      <c r="K8" s="1" t="s">
        <v>102</v>
      </c>
      <c r="L8" s="1" t="s">
        <v>102</v>
      </c>
      <c r="M8" s="1" t="s">
        <v>102</v>
      </c>
      <c r="N8" s="17" t="s">
        <v>103</v>
      </c>
      <c r="O8" s="1" t="s">
        <v>103</v>
      </c>
      <c r="P8" s="1" t="s">
        <v>103</v>
      </c>
      <c r="Q8" s="1" t="s">
        <v>103</v>
      </c>
      <c r="R8" s="17" t="s">
        <v>104</v>
      </c>
    </row>
    <row r="9" spans="1:18" ht="13.5">
      <c r="A9" s="13" t="s">
        <v>17</v>
      </c>
      <c r="B9" s="1" t="s">
        <v>147</v>
      </c>
      <c r="C9" s="17" t="s">
        <v>21</v>
      </c>
      <c r="D9" s="1" t="s">
        <v>153</v>
      </c>
      <c r="E9" s="17" t="s">
        <v>22</v>
      </c>
      <c r="F9" s="1" t="s">
        <v>159</v>
      </c>
      <c r="G9" s="17" t="s">
        <v>24</v>
      </c>
      <c r="H9" s="1" t="s">
        <v>163</v>
      </c>
      <c r="I9" s="1" t="s">
        <v>165</v>
      </c>
      <c r="J9" s="17" t="s">
        <v>26</v>
      </c>
      <c r="K9" s="1" t="s">
        <v>167</v>
      </c>
      <c r="L9" s="1" t="s">
        <v>169</v>
      </c>
      <c r="M9" s="1" t="s">
        <v>171</v>
      </c>
      <c r="N9" s="17" t="s">
        <v>28</v>
      </c>
      <c r="O9" s="1" t="s">
        <v>173</v>
      </c>
      <c r="P9" s="1" t="s">
        <v>175</v>
      </c>
      <c r="Q9" s="1" t="s">
        <v>177</v>
      </c>
      <c r="R9" s="17" t="s">
        <v>30</v>
      </c>
    </row>
    <row r="10" spans="1:18" ht="14.25" thickBot="1">
      <c r="A10" s="13" t="s">
        <v>18</v>
      </c>
      <c r="B10" s="1" t="s">
        <v>32</v>
      </c>
      <c r="C10" s="17" t="s">
        <v>32</v>
      </c>
      <c r="D10" s="1" t="s">
        <v>32</v>
      </c>
      <c r="E10" s="17" t="s">
        <v>32</v>
      </c>
      <c r="F10" s="1" t="s">
        <v>32</v>
      </c>
      <c r="G10" s="17" t="s">
        <v>33</v>
      </c>
      <c r="H10" s="1" t="s">
        <v>33</v>
      </c>
      <c r="I10" s="1" t="s">
        <v>33</v>
      </c>
      <c r="J10" s="17" t="s">
        <v>33</v>
      </c>
      <c r="K10" s="1" t="s">
        <v>33</v>
      </c>
      <c r="L10" s="1" t="s">
        <v>33</v>
      </c>
      <c r="M10" s="1" t="s">
        <v>33</v>
      </c>
      <c r="N10" s="17" t="s">
        <v>33</v>
      </c>
      <c r="O10" s="1" t="s">
        <v>33</v>
      </c>
      <c r="P10" s="1" t="s">
        <v>33</v>
      </c>
      <c r="Q10" s="1" t="s">
        <v>33</v>
      </c>
      <c r="R10" s="17" t="s">
        <v>33</v>
      </c>
    </row>
    <row r="11" spans="1:18" ht="14.25" thickTop="1">
      <c r="A11" s="26" t="s">
        <v>137</v>
      </c>
      <c r="B11" s="27">
        <v>2958</v>
      </c>
      <c r="C11" s="21">
        <v>5845</v>
      </c>
      <c r="D11" s="27">
        <v>1789</v>
      </c>
      <c r="E11" s="21">
        <v>6553</v>
      </c>
      <c r="F11" s="27">
        <v>2872</v>
      </c>
      <c r="G11" s="21">
        <v>2851250</v>
      </c>
      <c r="H11" s="27">
        <v>2880840</v>
      </c>
      <c r="I11" s="27">
        <v>824256</v>
      </c>
      <c r="J11" s="21">
        <v>1599667</v>
      </c>
      <c r="K11" s="27">
        <v>6449414</v>
      </c>
      <c r="L11" s="27">
        <v>4598656</v>
      </c>
      <c r="M11" s="27">
        <v>2504383</v>
      </c>
      <c r="N11" s="21">
        <v>14965560</v>
      </c>
      <c r="O11" s="27">
        <v>14974491</v>
      </c>
      <c r="P11" s="27">
        <v>14214919</v>
      </c>
      <c r="Q11" s="27">
        <v>1651164</v>
      </c>
      <c r="R11" s="21">
        <v>23527646</v>
      </c>
    </row>
    <row r="12" spans="1:18" ht="13.5">
      <c r="A12" s="6" t="s">
        <v>118</v>
      </c>
      <c r="B12" s="28">
        <v>193</v>
      </c>
      <c r="C12" s="22">
        <v>395</v>
      </c>
      <c r="D12" s="28">
        <v>196</v>
      </c>
      <c r="E12" s="22">
        <v>380</v>
      </c>
      <c r="F12" s="28">
        <v>184</v>
      </c>
      <c r="G12" s="22">
        <v>507669</v>
      </c>
      <c r="H12" s="28">
        <v>324145</v>
      </c>
      <c r="I12" s="28">
        <v>140118</v>
      </c>
      <c r="J12" s="22">
        <v>579079</v>
      </c>
      <c r="K12" s="28">
        <v>434551</v>
      </c>
      <c r="L12" s="28">
        <v>289632</v>
      </c>
      <c r="M12" s="28">
        <v>144539</v>
      </c>
      <c r="N12" s="22">
        <v>540091</v>
      </c>
      <c r="O12" s="28">
        <v>393971</v>
      </c>
      <c r="P12" s="28">
        <v>250036</v>
      </c>
      <c r="Q12" s="28">
        <v>124968</v>
      </c>
      <c r="R12" s="22">
        <v>463242</v>
      </c>
    </row>
    <row r="13" spans="1:18" ht="13.5">
      <c r="A13" s="6" t="s">
        <v>182</v>
      </c>
      <c r="B13" s="28">
        <v>-2</v>
      </c>
      <c r="C13" s="22">
        <v>0</v>
      </c>
      <c r="D13" s="28">
        <v>1</v>
      </c>
      <c r="E13" s="22">
        <v>2</v>
      </c>
      <c r="F13" s="28">
        <v>0</v>
      </c>
      <c r="G13" s="22">
        <v>285</v>
      </c>
      <c r="H13" s="28">
        <v>-1795</v>
      </c>
      <c r="I13" s="28">
        <v>1902</v>
      </c>
      <c r="J13" s="22">
        <v>675</v>
      </c>
      <c r="K13" s="28">
        <v>3309</v>
      </c>
      <c r="L13" s="28">
        <v>4104</v>
      </c>
      <c r="M13" s="28">
        <v>2335</v>
      </c>
      <c r="N13" s="22">
        <v>12988</v>
      </c>
      <c r="O13" s="28">
        <v>7635</v>
      </c>
      <c r="P13" s="28">
        <v>4779</v>
      </c>
      <c r="Q13" s="28">
        <v>2826</v>
      </c>
      <c r="R13" s="22">
        <v>21290</v>
      </c>
    </row>
    <row r="14" spans="1:18" ht="13.5">
      <c r="A14" s="6" t="s">
        <v>183</v>
      </c>
      <c r="B14" s="28">
        <v>-51</v>
      </c>
      <c r="C14" s="22">
        <v>4</v>
      </c>
      <c r="D14" s="28">
        <v>6</v>
      </c>
      <c r="E14" s="22">
        <v>70</v>
      </c>
      <c r="F14" s="28">
        <v>55</v>
      </c>
      <c r="G14" s="22">
        <v>29626</v>
      </c>
      <c r="H14" s="28">
        <v>14996</v>
      </c>
      <c r="I14" s="28">
        <v>7690</v>
      </c>
      <c r="J14" s="22">
        <v>26560</v>
      </c>
      <c r="K14" s="28">
        <v>19325</v>
      </c>
      <c r="L14" s="28">
        <v>12090</v>
      </c>
      <c r="M14" s="28">
        <v>4855</v>
      </c>
      <c r="N14" s="22">
        <v>26103</v>
      </c>
      <c r="O14" s="28">
        <v>18658</v>
      </c>
      <c r="P14" s="28">
        <v>11213</v>
      </c>
      <c r="Q14" s="28">
        <v>1824</v>
      </c>
      <c r="R14" s="22">
        <v>377286</v>
      </c>
    </row>
    <row r="15" spans="1:18" ht="13.5">
      <c r="A15" s="6" t="s">
        <v>184</v>
      </c>
      <c r="B15" s="28">
        <v>2</v>
      </c>
      <c r="C15" s="22">
        <v>-4</v>
      </c>
      <c r="D15" s="28">
        <v>-2</v>
      </c>
      <c r="E15" s="22">
        <v>-4</v>
      </c>
      <c r="F15" s="28">
        <v>-6</v>
      </c>
      <c r="G15" s="22">
        <v>-1089</v>
      </c>
      <c r="H15" s="28">
        <v>-884</v>
      </c>
      <c r="I15" s="28">
        <v>-53737</v>
      </c>
      <c r="J15" s="22">
        <v>-3108</v>
      </c>
      <c r="K15" s="28">
        <v>-56845</v>
      </c>
      <c r="L15" s="28">
        <v>-9881</v>
      </c>
      <c r="M15" s="28">
        <v>-56845</v>
      </c>
      <c r="N15" s="22">
        <v>-2555</v>
      </c>
      <c r="O15" s="28">
        <v>-59401</v>
      </c>
      <c r="P15" s="28">
        <v>-5678</v>
      </c>
      <c r="Q15" s="28">
        <v>-59401</v>
      </c>
      <c r="R15" s="22">
        <v>-7678</v>
      </c>
    </row>
    <row r="16" spans="1:18" ht="13.5">
      <c r="A16" s="6" t="s">
        <v>185</v>
      </c>
      <c r="B16" s="28">
        <v>0</v>
      </c>
      <c r="C16" s="22">
        <v>0</v>
      </c>
      <c r="D16" s="28">
        <v>0</v>
      </c>
      <c r="E16" s="22">
        <v>0</v>
      </c>
      <c r="F16" s="28">
        <v>0</v>
      </c>
      <c r="G16" s="22">
        <v>2</v>
      </c>
      <c r="H16" s="28">
        <v>82</v>
      </c>
      <c r="I16" s="28">
        <v>-60</v>
      </c>
      <c r="J16" s="22">
        <v>-104</v>
      </c>
      <c r="K16" s="28">
        <v>-60</v>
      </c>
      <c r="L16" s="28">
        <v>582</v>
      </c>
      <c r="M16" s="28">
        <v>-88</v>
      </c>
      <c r="N16" s="22">
        <v>-894</v>
      </c>
      <c r="O16" s="28">
        <v>-764</v>
      </c>
      <c r="P16" s="28">
        <v>119</v>
      </c>
      <c r="Q16" s="28">
        <v>68</v>
      </c>
      <c r="R16" s="22">
        <v>-3214</v>
      </c>
    </row>
    <row r="17" spans="1:18" ht="13.5">
      <c r="A17" s="6" t="s">
        <v>122</v>
      </c>
      <c r="B17" s="28">
        <v>-8</v>
      </c>
      <c r="C17" s="22">
        <v>-14</v>
      </c>
      <c r="D17" s="28">
        <v>-7</v>
      </c>
      <c r="E17" s="22">
        <v>-6</v>
      </c>
      <c r="F17" s="28">
        <v>-3</v>
      </c>
      <c r="G17" s="22">
        <v>-28970</v>
      </c>
      <c r="H17" s="28">
        <v>-23366</v>
      </c>
      <c r="I17" s="28">
        <v>-9767</v>
      </c>
      <c r="J17" s="22">
        <v>-57489</v>
      </c>
      <c r="K17" s="28">
        <v>-40733</v>
      </c>
      <c r="L17" s="28">
        <v>-26478</v>
      </c>
      <c r="M17" s="28">
        <v>-10356</v>
      </c>
      <c r="N17" s="22">
        <v>-134994</v>
      </c>
      <c r="O17" s="28">
        <v>-92947</v>
      </c>
      <c r="P17" s="28">
        <v>-74711</v>
      </c>
      <c r="Q17" s="28">
        <v>-18573</v>
      </c>
      <c r="R17" s="22">
        <v>-160186</v>
      </c>
    </row>
    <row r="18" spans="1:18" ht="13.5">
      <c r="A18" s="6" t="s">
        <v>127</v>
      </c>
      <c r="B18" s="28">
        <v>317</v>
      </c>
      <c r="C18" s="22">
        <v>699</v>
      </c>
      <c r="D18" s="28">
        <v>354</v>
      </c>
      <c r="E18" s="22">
        <v>811</v>
      </c>
      <c r="F18" s="28">
        <v>421</v>
      </c>
      <c r="G18" s="22">
        <v>1220114</v>
      </c>
      <c r="H18" s="28">
        <v>645059</v>
      </c>
      <c r="I18" s="28">
        <v>321478</v>
      </c>
      <c r="J18" s="22">
        <v>1320647</v>
      </c>
      <c r="K18" s="28">
        <v>1001415</v>
      </c>
      <c r="L18" s="28">
        <v>676703</v>
      </c>
      <c r="M18" s="28">
        <v>336558</v>
      </c>
      <c r="N18" s="22">
        <v>1533554</v>
      </c>
      <c r="O18" s="28">
        <v>1176384</v>
      </c>
      <c r="P18" s="28">
        <v>793318</v>
      </c>
      <c r="Q18" s="28">
        <v>388440</v>
      </c>
      <c r="R18" s="22">
        <v>1567376</v>
      </c>
    </row>
    <row r="19" spans="1:18" ht="13.5">
      <c r="A19" s="6" t="s">
        <v>129</v>
      </c>
      <c r="B19" s="28">
        <v>84</v>
      </c>
      <c r="C19" s="22">
        <v>20</v>
      </c>
      <c r="D19" s="28"/>
      <c r="E19" s="22"/>
      <c r="F19" s="28"/>
      <c r="G19" s="22">
        <v>188975</v>
      </c>
      <c r="H19" s="28">
        <v>39980</v>
      </c>
      <c r="I19" s="28"/>
      <c r="J19" s="22">
        <v>142288</v>
      </c>
      <c r="K19" s="28">
        <v>142288</v>
      </c>
      <c r="L19" s="28">
        <v>142288</v>
      </c>
      <c r="M19" s="28"/>
      <c r="N19" s="22">
        <v>303576</v>
      </c>
      <c r="O19" s="28">
        <v>239806</v>
      </c>
      <c r="P19" s="28">
        <v>239806</v>
      </c>
      <c r="Q19" s="28"/>
      <c r="R19" s="22"/>
    </row>
    <row r="20" spans="1:18" ht="13.5">
      <c r="A20" s="6" t="s">
        <v>186</v>
      </c>
      <c r="B20" s="28">
        <v>-1</v>
      </c>
      <c r="C20" s="22"/>
      <c r="D20" s="28"/>
      <c r="E20" s="22">
        <v>-3</v>
      </c>
      <c r="F20" s="28">
        <v>-3</v>
      </c>
      <c r="G20" s="22">
        <v>-1468660</v>
      </c>
      <c r="H20" s="28">
        <v>-1447552</v>
      </c>
      <c r="I20" s="28"/>
      <c r="J20" s="22"/>
      <c r="K20" s="28"/>
      <c r="L20" s="28"/>
      <c r="M20" s="28"/>
      <c r="N20" s="22"/>
      <c r="O20" s="28"/>
      <c r="P20" s="28"/>
      <c r="Q20" s="28"/>
      <c r="R20" s="22">
        <v>14</v>
      </c>
    </row>
    <row r="21" spans="1:18" ht="13.5">
      <c r="A21" s="6" t="s">
        <v>187</v>
      </c>
      <c r="B21" s="28">
        <v>-58</v>
      </c>
      <c r="C21" s="22">
        <v>29</v>
      </c>
      <c r="D21" s="28">
        <v>-86</v>
      </c>
      <c r="E21" s="22">
        <v>-36</v>
      </c>
      <c r="F21" s="28">
        <v>-34</v>
      </c>
      <c r="G21" s="22">
        <v>-36483</v>
      </c>
      <c r="H21" s="28">
        <v>-21372</v>
      </c>
      <c r="I21" s="28">
        <v>15625</v>
      </c>
      <c r="J21" s="22">
        <v>-11487</v>
      </c>
      <c r="K21" s="28">
        <v>-1795</v>
      </c>
      <c r="L21" s="28">
        <v>-149687</v>
      </c>
      <c r="M21" s="28">
        <v>24949</v>
      </c>
      <c r="N21" s="22">
        <v>249308</v>
      </c>
      <c r="O21" s="28">
        <v>237750</v>
      </c>
      <c r="P21" s="28">
        <v>232605</v>
      </c>
      <c r="Q21" s="28">
        <v>158954</v>
      </c>
      <c r="R21" s="22">
        <v>-269969</v>
      </c>
    </row>
    <row r="22" spans="1:18" ht="13.5">
      <c r="A22" s="6" t="s">
        <v>188</v>
      </c>
      <c r="B22" s="28">
        <v>-350</v>
      </c>
      <c r="C22" s="22">
        <v>-215</v>
      </c>
      <c r="D22" s="28">
        <v>-154</v>
      </c>
      <c r="E22" s="22">
        <v>-1502</v>
      </c>
      <c r="F22" s="28">
        <v>-964</v>
      </c>
      <c r="G22" s="22">
        <v>533021</v>
      </c>
      <c r="H22" s="28">
        <v>2116471</v>
      </c>
      <c r="I22" s="28">
        <v>775880</v>
      </c>
      <c r="J22" s="22">
        <v>1191821</v>
      </c>
      <c r="K22" s="28">
        <v>-278752</v>
      </c>
      <c r="L22" s="28">
        <v>-172442</v>
      </c>
      <c r="M22" s="28">
        <v>-87170</v>
      </c>
      <c r="N22" s="22">
        <v>-131612</v>
      </c>
      <c r="O22" s="28">
        <v>-191166</v>
      </c>
      <c r="P22" s="28">
        <v>-24837</v>
      </c>
      <c r="Q22" s="28">
        <v>152839</v>
      </c>
      <c r="R22" s="22">
        <v>-2670318</v>
      </c>
    </row>
    <row r="23" spans="1:18" ht="13.5">
      <c r="A23" s="6" t="s">
        <v>189</v>
      </c>
      <c r="B23" s="28">
        <v>2206</v>
      </c>
      <c r="C23" s="22">
        <v>16275</v>
      </c>
      <c r="D23" s="28">
        <v>6752</v>
      </c>
      <c r="E23" s="22">
        <v>10980</v>
      </c>
      <c r="F23" s="28">
        <v>8642</v>
      </c>
      <c r="G23" s="22">
        <v>-11146602</v>
      </c>
      <c r="H23" s="28">
        <v>1442291</v>
      </c>
      <c r="I23" s="28">
        <v>1879753</v>
      </c>
      <c r="J23" s="22">
        <v>28352991</v>
      </c>
      <c r="K23" s="28">
        <v>22286181</v>
      </c>
      <c r="L23" s="28">
        <v>16952958</v>
      </c>
      <c r="M23" s="28">
        <v>9542317</v>
      </c>
      <c r="N23" s="22">
        <v>16468606</v>
      </c>
      <c r="O23" s="28">
        <v>10553644</v>
      </c>
      <c r="P23" s="28">
        <v>3417365</v>
      </c>
      <c r="Q23" s="28">
        <v>614556</v>
      </c>
      <c r="R23" s="22">
        <v>-1457663</v>
      </c>
    </row>
    <row r="24" spans="1:18" ht="13.5">
      <c r="A24" s="6" t="s">
        <v>190</v>
      </c>
      <c r="B24" s="28">
        <v>21</v>
      </c>
      <c r="C24" s="22">
        <v>-9135</v>
      </c>
      <c r="D24" s="28">
        <v>-9685</v>
      </c>
      <c r="E24" s="22">
        <v>7531</v>
      </c>
      <c r="F24" s="28">
        <v>202</v>
      </c>
      <c r="G24" s="22">
        <v>2996339</v>
      </c>
      <c r="H24" s="28">
        <v>1878365</v>
      </c>
      <c r="I24" s="28">
        <v>606006</v>
      </c>
      <c r="J24" s="22">
        <v>-7929757</v>
      </c>
      <c r="K24" s="28">
        <v>-8014624</v>
      </c>
      <c r="L24" s="28">
        <v>-8030604</v>
      </c>
      <c r="M24" s="28">
        <v>-779446</v>
      </c>
      <c r="N24" s="22">
        <v>-1078356</v>
      </c>
      <c r="O24" s="28">
        <v>-3408461</v>
      </c>
      <c r="P24" s="28">
        <v>6437490</v>
      </c>
      <c r="Q24" s="28">
        <v>2355648</v>
      </c>
      <c r="R24" s="22">
        <v>-12995385</v>
      </c>
    </row>
    <row r="25" spans="1:18" ht="13.5">
      <c r="A25" s="6" t="s">
        <v>39</v>
      </c>
      <c r="B25" s="28">
        <v>-107</v>
      </c>
      <c r="C25" s="22">
        <v>-333</v>
      </c>
      <c r="D25" s="28">
        <v>-148</v>
      </c>
      <c r="E25" s="22">
        <v>565</v>
      </c>
      <c r="F25" s="28">
        <v>724</v>
      </c>
      <c r="G25" s="22">
        <v>-2897025</v>
      </c>
      <c r="H25" s="28">
        <v>-2215278</v>
      </c>
      <c r="I25" s="28">
        <v>-1339132</v>
      </c>
      <c r="J25" s="22">
        <v>196755</v>
      </c>
      <c r="K25" s="28">
        <v>87812</v>
      </c>
      <c r="L25" s="28">
        <v>708306</v>
      </c>
      <c r="M25" s="28">
        <v>635170</v>
      </c>
      <c r="N25" s="22">
        <v>32878</v>
      </c>
      <c r="O25" s="28">
        <v>-1484681</v>
      </c>
      <c r="P25" s="28">
        <v>-94575</v>
      </c>
      <c r="Q25" s="28">
        <v>-568016</v>
      </c>
      <c r="R25" s="22">
        <v>-1824473</v>
      </c>
    </row>
    <row r="26" spans="1:18" ht="13.5">
      <c r="A26" s="6" t="s">
        <v>191</v>
      </c>
      <c r="B26" s="28">
        <v>5204</v>
      </c>
      <c r="C26" s="22">
        <v>13567</v>
      </c>
      <c r="D26" s="28">
        <v>-983</v>
      </c>
      <c r="E26" s="22">
        <v>25402</v>
      </c>
      <c r="F26" s="28">
        <v>12153</v>
      </c>
      <c r="G26" s="22">
        <v>-7251546</v>
      </c>
      <c r="H26" s="28">
        <v>5631983</v>
      </c>
      <c r="I26" s="28">
        <v>3170013</v>
      </c>
      <c r="J26" s="22">
        <v>25408540</v>
      </c>
      <c r="K26" s="28">
        <v>22031487</v>
      </c>
      <c r="L26" s="28">
        <v>14996229</v>
      </c>
      <c r="M26" s="28">
        <v>12261203</v>
      </c>
      <c r="N26" s="22">
        <v>32784255</v>
      </c>
      <c r="O26" s="28">
        <v>22364917</v>
      </c>
      <c r="P26" s="28">
        <v>25401852</v>
      </c>
      <c r="Q26" s="28">
        <v>4805301</v>
      </c>
      <c r="R26" s="22">
        <v>6618622</v>
      </c>
    </row>
    <row r="27" spans="1:18" ht="13.5">
      <c r="A27" s="6" t="s">
        <v>192</v>
      </c>
      <c r="B27" s="28">
        <v>8</v>
      </c>
      <c r="C27" s="22">
        <v>13</v>
      </c>
      <c r="D27" s="28">
        <v>6</v>
      </c>
      <c r="E27" s="22">
        <v>6</v>
      </c>
      <c r="F27" s="28">
        <v>3</v>
      </c>
      <c r="G27" s="22">
        <v>30348</v>
      </c>
      <c r="H27" s="28">
        <v>24728</v>
      </c>
      <c r="I27" s="28">
        <v>10119</v>
      </c>
      <c r="J27" s="22">
        <v>56301</v>
      </c>
      <c r="K27" s="28">
        <v>38422</v>
      </c>
      <c r="L27" s="28">
        <v>23935</v>
      </c>
      <c r="M27" s="28">
        <v>7490</v>
      </c>
      <c r="N27" s="22">
        <v>147326</v>
      </c>
      <c r="O27" s="28">
        <v>102676</v>
      </c>
      <c r="P27" s="28">
        <v>74621</v>
      </c>
      <c r="Q27" s="28">
        <v>27559</v>
      </c>
      <c r="R27" s="22">
        <v>152980</v>
      </c>
    </row>
    <row r="28" spans="1:18" ht="13.5">
      <c r="A28" s="6" t="s">
        <v>193</v>
      </c>
      <c r="B28" s="28">
        <v>-323</v>
      </c>
      <c r="C28" s="22">
        <v>-708</v>
      </c>
      <c r="D28" s="28">
        <v>-355</v>
      </c>
      <c r="E28" s="22">
        <v>-836</v>
      </c>
      <c r="F28" s="28">
        <v>-421</v>
      </c>
      <c r="G28" s="22">
        <v>-1188549</v>
      </c>
      <c r="H28" s="28">
        <v>-636918</v>
      </c>
      <c r="I28" s="28">
        <v>-57042</v>
      </c>
      <c r="J28" s="22">
        <v>-1306890</v>
      </c>
      <c r="K28" s="28">
        <v>-719311</v>
      </c>
      <c r="L28" s="28">
        <v>-662269</v>
      </c>
      <c r="M28" s="28">
        <v>-57057</v>
      </c>
      <c r="N28" s="22">
        <v>-1539433</v>
      </c>
      <c r="O28" s="28">
        <v>-860229</v>
      </c>
      <c r="P28" s="28">
        <v>-798491</v>
      </c>
      <c r="Q28" s="28">
        <v>-159192</v>
      </c>
      <c r="R28" s="22">
        <v>-1565032</v>
      </c>
    </row>
    <row r="29" spans="1:18" ht="13.5">
      <c r="A29" s="6" t="s">
        <v>194</v>
      </c>
      <c r="B29" s="28">
        <v>-1649</v>
      </c>
      <c r="C29" s="22">
        <v>-2476</v>
      </c>
      <c r="D29" s="28">
        <v>-1936</v>
      </c>
      <c r="E29" s="22">
        <v>-2140</v>
      </c>
      <c r="F29" s="28">
        <v>-1414</v>
      </c>
      <c r="G29" s="22">
        <v>-128897</v>
      </c>
      <c r="H29" s="28">
        <v>-56469</v>
      </c>
      <c r="I29" s="28">
        <v>-24940</v>
      </c>
      <c r="J29" s="22">
        <v>-3389941</v>
      </c>
      <c r="K29" s="28">
        <v>-3371019</v>
      </c>
      <c r="L29" s="28">
        <v>-1496466</v>
      </c>
      <c r="M29" s="28">
        <v>-1500617</v>
      </c>
      <c r="N29" s="22">
        <v>-10284300</v>
      </c>
      <c r="O29" s="28">
        <v>-10275370</v>
      </c>
      <c r="P29" s="28">
        <v>-5178582</v>
      </c>
      <c r="Q29" s="28">
        <v>-5193570</v>
      </c>
      <c r="R29" s="22">
        <v>-11961611</v>
      </c>
    </row>
    <row r="30" spans="1:18" ht="14.25" thickBot="1">
      <c r="A30" s="5" t="s">
        <v>195</v>
      </c>
      <c r="B30" s="29">
        <v>3240</v>
      </c>
      <c r="C30" s="23">
        <v>10396</v>
      </c>
      <c r="D30" s="29">
        <v>-3268</v>
      </c>
      <c r="E30" s="23">
        <v>22431</v>
      </c>
      <c r="F30" s="29">
        <v>10320</v>
      </c>
      <c r="G30" s="23">
        <v>-6765492</v>
      </c>
      <c r="H30" s="29">
        <v>6736453</v>
      </c>
      <c r="I30" s="29">
        <v>3098150</v>
      </c>
      <c r="J30" s="23">
        <v>20768008</v>
      </c>
      <c r="K30" s="29">
        <v>17979578</v>
      </c>
      <c r="L30" s="29">
        <v>12861429</v>
      </c>
      <c r="M30" s="29">
        <v>10711018</v>
      </c>
      <c r="N30" s="23">
        <v>21107848</v>
      </c>
      <c r="O30" s="29">
        <v>11331994</v>
      </c>
      <c r="P30" s="29">
        <v>19499399</v>
      </c>
      <c r="Q30" s="29">
        <v>-519901</v>
      </c>
      <c r="R30" s="23">
        <v>-6755041</v>
      </c>
    </row>
    <row r="31" spans="1:18" ht="14.25" thickTop="1">
      <c r="A31" s="6" t="s">
        <v>196</v>
      </c>
      <c r="B31" s="28">
        <v>-204</v>
      </c>
      <c r="C31" s="22">
        <v>-122</v>
      </c>
      <c r="D31" s="28">
        <v>-119</v>
      </c>
      <c r="E31" s="22">
        <v>-202</v>
      </c>
      <c r="F31" s="28">
        <v>-148</v>
      </c>
      <c r="G31" s="22">
        <v>-170568</v>
      </c>
      <c r="H31" s="28">
        <v>-3597</v>
      </c>
      <c r="I31" s="28"/>
      <c r="J31" s="22">
        <v>-87799</v>
      </c>
      <c r="K31" s="28">
        <v>-87709</v>
      </c>
      <c r="L31" s="28">
        <v>-86868</v>
      </c>
      <c r="M31" s="28">
        <v>-69985</v>
      </c>
      <c r="N31" s="22">
        <v>-2475966</v>
      </c>
      <c r="O31" s="28">
        <v>-1714491</v>
      </c>
      <c r="P31" s="28">
        <v>-11388</v>
      </c>
      <c r="Q31" s="28">
        <v>-10914</v>
      </c>
      <c r="R31" s="22">
        <v>-1859860</v>
      </c>
    </row>
    <row r="32" spans="1:18" ht="13.5">
      <c r="A32" s="6" t="s">
        <v>197</v>
      </c>
      <c r="B32" s="28">
        <v>6</v>
      </c>
      <c r="C32" s="22"/>
      <c r="D32" s="28"/>
      <c r="E32" s="22">
        <v>4</v>
      </c>
      <c r="F32" s="28">
        <v>4</v>
      </c>
      <c r="G32" s="22">
        <v>8057723</v>
      </c>
      <c r="H32" s="28">
        <v>7949944</v>
      </c>
      <c r="I32" s="28"/>
      <c r="J32" s="22"/>
      <c r="K32" s="28"/>
      <c r="L32" s="28"/>
      <c r="M32" s="28"/>
      <c r="N32" s="22"/>
      <c r="O32" s="28"/>
      <c r="P32" s="28"/>
      <c r="Q32" s="28"/>
      <c r="R32" s="22">
        <v>152</v>
      </c>
    </row>
    <row r="33" spans="1:18" ht="13.5">
      <c r="A33" s="6" t="s">
        <v>198</v>
      </c>
      <c r="B33" s="28">
        <v>-1</v>
      </c>
      <c r="C33" s="22">
        <v>-1</v>
      </c>
      <c r="D33" s="28"/>
      <c r="E33" s="22"/>
      <c r="F33" s="28"/>
      <c r="G33" s="22"/>
      <c r="H33" s="28"/>
      <c r="I33" s="28"/>
      <c r="J33" s="22"/>
      <c r="K33" s="28"/>
      <c r="L33" s="28"/>
      <c r="M33" s="28"/>
      <c r="N33" s="22"/>
      <c r="O33" s="28"/>
      <c r="P33" s="28"/>
      <c r="Q33" s="28"/>
      <c r="R33" s="22"/>
    </row>
    <row r="34" spans="1:18" ht="13.5">
      <c r="A34" s="6" t="s">
        <v>39</v>
      </c>
      <c r="B34" s="28">
        <v>2</v>
      </c>
      <c r="C34" s="22">
        <v>5</v>
      </c>
      <c r="D34" s="28">
        <v>0</v>
      </c>
      <c r="E34" s="22">
        <v>-11</v>
      </c>
      <c r="F34" s="28">
        <v>-10</v>
      </c>
      <c r="G34" s="22">
        <v>-7742</v>
      </c>
      <c r="H34" s="28">
        <v>-4767</v>
      </c>
      <c r="I34" s="28">
        <v>-781</v>
      </c>
      <c r="J34" s="22">
        <v>23070</v>
      </c>
      <c r="K34" s="28">
        <v>-8254</v>
      </c>
      <c r="L34" s="28">
        <v>-7570</v>
      </c>
      <c r="M34" s="28">
        <v>-5325</v>
      </c>
      <c r="N34" s="22">
        <v>-11163</v>
      </c>
      <c r="O34" s="28">
        <v>-3957</v>
      </c>
      <c r="P34" s="28">
        <v>-3349</v>
      </c>
      <c r="Q34" s="28">
        <v>-476</v>
      </c>
      <c r="R34" s="22">
        <v>-11477</v>
      </c>
    </row>
    <row r="35" spans="1:18" ht="14.25" thickBot="1">
      <c r="A35" s="5" t="s">
        <v>199</v>
      </c>
      <c r="B35" s="29">
        <v>-197</v>
      </c>
      <c r="C35" s="23">
        <v>-119</v>
      </c>
      <c r="D35" s="29">
        <v>-119</v>
      </c>
      <c r="E35" s="23">
        <v>-13</v>
      </c>
      <c r="F35" s="29">
        <v>-154</v>
      </c>
      <c r="G35" s="23">
        <v>7879412</v>
      </c>
      <c r="H35" s="29">
        <v>7941579</v>
      </c>
      <c r="I35" s="29">
        <v>-781</v>
      </c>
      <c r="J35" s="23">
        <v>-14729</v>
      </c>
      <c r="K35" s="29">
        <v>-45964</v>
      </c>
      <c r="L35" s="29">
        <v>-94438</v>
      </c>
      <c r="M35" s="29">
        <v>-75310</v>
      </c>
      <c r="N35" s="23">
        <v>2502869</v>
      </c>
      <c r="O35" s="29">
        <v>3281551</v>
      </c>
      <c r="P35" s="29">
        <v>-14738</v>
      </c>
      <c r="Q35" s="29">
        <v>-11390</v>
      </c>
      <c r="R35" s="23">
        <v>-1871185</v>
      </c>
    </row>
    <row r="36" spans="1:18" ht="14.25" thickTop="1">
      <c r="A36" s="6" t="s">
        <v>200</v>
      </c>
      <c r="B36" s="28">
        <v>-50</v>
      </c>
      <c r="C36" s="22">
        <v>-100</v>
      </c>
      <c r="D36" s="28">
        <v>-50</v>
      </c>
      <c r="E36" s="22">
        <v>-1750</v>
      </c>
      <c r="F36" s="28">
        <v>-50</v>
      </c>
      <c r="G36" s="22">
        <v>-3000000</v>
      </c>
      <c r="H36" s="28"/>
      <c r="I36" s="28"/>
      <c r="J36" s="22">
        <v>-5000000</v>
      </c>
      <c r="K36" s="28">
        <v>-5000000</v>
      </c>
      <c r="L36" s="28">
        <v>-5000000</v>
      </c>
      <c r="M36" s="28"/>
      <c r="N36" s="22">
        <v>-1000000</v>
      </c>
      <c r="O36" s="28"/>
      <c r="P36" s="28"/>
      <c r="Q36" s="28"/>
      <c r="R36" s="22">
        <v>-1000000</v>
      </c>
    </row>
    <row r="37" spans="1:18" ht="13.5">
      <c r="A37" s="6" t="s">
        <v>201</v>
      </c>
      <c r="B37" s="28">
        <v>9915</v>
      </c>
      <c r="C37" s="22">
        <v>2979</v>
      </c>
      <c r="D37" s="28"/>
      <c r="E37" s="22"/>
      <c r="F37" s="28"/>
      <c r="G37" s="22">
        <v>19811024</v>
      </c>
      <c r="H37" s="28">
        <v>4960019</v>
      </c>
      <c r="I37" s="28"/>
      <c r="J37" s="22">
        <v>12357711</v>
      </c>
      <c r="K37" s="28">
        <v>12357711</v>
      </c>
      <c r="L37" s="28">
        <v>12357711</v>
      </c>
      <c r="M37" s="28"/>
      <c r="N37" s="22">
        <v>24696423</v>
      </c>
      <c r="O37" s="28">
        <v>19760193</v>
      </c>
      <c r="P37" s="28">
        <v>19760193</v>
      </c>
      <c r="Q37" s="28"/>
      <c r="R37" s="22"/>
    </row>
    <row r="38" spans="1:18" ht="13.5">
      <c r="A38" s="6" t="s">
        <v>0</v>
      </c>
      <c r="B38" s="28">
        <v>-15000</v>
      </c>
      <c r="C38" s="22"/>
      <c r="D38" s="28"/>
      <c r="E38" s="22">
        <v>-7000</v>
      </c>
      <c r="F38" s="28"/>
      <c r="G38" s="22">
        <v>-44500000</v>
      </c>
      <c r="H38" s="28">
        <v>-15500000</v>
      </c>
      <c r="I38" s="28"/>
      <c r="J38" s="22"/>
      <c r="K38" s="28"/>
      <c r="L38" s="28"/>
      <c r="M38" s="28"/>
      <c r="N38" s="22">
        <v>-10500000</v>
      </c>
      <c r="O38" s="28">
        <v>-1500000</v>
      </c>
      <c r="P38" s="28"/>
      <c r="Q38" s="28"/>
      <c r="R38" s="22">
        <v>-1000000</v>
      </c>
    </row>
    <row r="39" spans="1:18" ht="13.5">
      <c r="A39" s="6" t="s">
        <v>1</v>
      </c>
      <c r="B39" s="28">
        <v>0</v>
      </c>
      <c r="C39" s="22">
        <v>0</v>
      </c>
      <c r="D39" s="28"/>
      <c r="E39" s="22"/>
      <c r="F39" s="28"/>
      <c r="G39" s="22"/>
      <c r="H39" s="28"/>
      <c r="I39" s="28"/>
      <c r="J39" s="22"/>
      <c r="K39" s="28"/>
      <c r="L39" s="28"/>
      <c r="M39" s="28"/>
      <c r="N39" s="22"/>
      <c r="O39" s="28"/>
      <c r="P39" s="28"/>
      <c r="Q39" s="28"/>
      <c r="R39" s="22"/>
    </row>
    <row r="40" spans="1:18" ht="13.5">
      <c r="A40" s="6" t="s">
        <v>2</v>
      </c>
      <c r="B40" s="28">
        <v>-2</v>
      </c>
      <c r="C40" s="22">
        <v>-4</v>
      </c>
      <c r="D40" s="28"/>
      <c r="E40" s="22"/>
      <c r="F40" s="28"/>
      <c r="G40" s="22"/>
      <c r="H40" s="28"/>
      <c r="I40" s="28"/>
      <c r="J40" s="22">
        <v>-8</v>
      </c>
      <c r="K40" s="28">
        <v>-8</v>
      </c>
      <c r="L40" s="28">
        <v>-8</v>
      </c>
      <c r="M40" s="28"/>
      <c r="N40" s="22">
        <v>-25</v>
      </c>
      <c r="O40" s="28">
        <v>-18</v>
      </c>
      <c r="P40" s="28">
        <v>-1</v>
      </c>
      <c r="Q40" s="28"/>
      <c r="R40" s="22">
        <v>-11</v>
      </c>
    </row>
    <row r="41" spans="1:18" ht="13.5">
      <c r="A41" s="6" t="s">
        <v>3</v>
      </c>
      <c r="B41" s="28">
        <v>-712</v>
      </c>
      <c r="C41" s="22">
        <v>-1425</v>
      </c>
      <c r="D41" s="28">
        <v>-712</v>
      </c>
      <c r="E41" s="22">
        <v>-1425</v>
      </c>
      <c r="F41" s="28">
        <v>-713</v>
      </c>
      <c r="G41" s="22">
        <v>-1425484</v>
      </c>
      <c r="H41" s="28">
        <v>-712565</v>
      </c>
      <c r="I41" s="28">
        <v>-690834</v>
      </c>
      <c r="J41" s="22">
        <v>-1961036</v>
      </c>
      <c r="K41" s="28">
        <v>-1937886</v>
      </c>
      <c r="L41" s="28">
        <v>-1247345</v>
      </c>
      <c r="M41" s="28">
        <v>-1203590</v>
      </c>
      <c r="N41" s="22">
        <v>-2493605</v>
      </c>
      <c r="O41" s="28">
        <v>-2426554</v>
      </c>
      <c r="P41" s="28">
        <v>-1246970</v>
      </c>
      <c r="Q41" s="28">
        <v>-1200796</v>
      </c>
      <c r="R41" s="22">
        <v>-2494626</v>
      </c>
    </row>
    <row r="42" spans="1:18" ht="14.25" thickBot="1">
      <c r="A42" s="5" t="s">
        <v>4</v>
      </c>
      <c r="B42" s="29">
        <v>-5850</v>
      </c>
      <c r="C42" s="23">
        <v>-3550</v>
      </c>
      <c r="D42" s="29">
        <v>-762</v>
      </c>
      <c r="E42" s="23">
        <v>-9675</v>
      </c>
      <c r="F42" s="29">
        <v>-763</v>
      </c>
      <c r="G42" s="23">
        <v>-27164459</v>
      </c>
      <c r="H42" s="29">
        <v>-11252546</v>
      </c>
      <c r="I42" s="29">
        <v>-690834</v>
      </c>
      <c r="J42" s="23">
        <v>-7103333</v>
      </c>
      <c r="K42" s="29">
        <v>-7080183</v>
      </c>
      <c r="L42" s="29">
        <v>-6389641</v>
      </c>
      <c r="M42" s="29">
        <v>-1203590</v>
      </c>
      <c r="N42" s="23">
        <v>-25797207</v>
      </c>
      <c r="O42" s="29">
        <v>-10166379</v>
      </c>
      <c r="P42" s="29">
        <v>-7486777</v>
      </c>
      <c r="Q42" s="29">
        <v>-1200796</v>
      </c>
      <c r="R42" s="23">
        <v>-4486612</v>
      </c>
    </row>
    <row r="43" spans="1:18" ht="14.25" thickTop="1">
      <c r="A43" s="7" t="s">
        <v>5</v>
      </c>
      <c r="B43" s="28">
        <v>-2807</v>
      </c>
      <c r="C43" s="22">
        <v>6726</v>
      </c>
      <c r="D43" s="28">
        <v>-4150</v>
      </c>
      <c r="E43" s="22">
        <v>12742</v>
      </c>
      <c r="F43" s="28">
        <v>9402</v>
      </c>
      <c r="G43" s="22">
        <v>-26050539</v>
      </c>
      <c r="H43" s="28">
        <v>3425486</v>
      </c>
      <c r="I43" s="28">
        <v>2406533</v>
      </c>
      <c r="J43" s="22">
        <v>13649945</v>
      </c>
      <c r="K43" s="28">
        <v>10853430</v>
      </c>
      <c r="L43" s="28">
        <v>6377349</v>
      </c>
      <c r="M43" s="28">
        <v>9432116</v>
      </c>
      <c r="N43" s="22">
        <v>-2186489</v>
      </c>
      <c r="O43" s="28">
        <v>4447166</v>
      </c>
      <c r="P43" s="28">
        <v>11997883</v>
      </c>
      <c r="Q43" s="28">
        <v>-1732088</v>
      </c>
      <c r="R43" s="22">
        <v>-13112838</v>
      </c>
    </row>
    <row r="44" spans="1:18" ht="13.5">
      <c r="A44" s="7" t="s">
        <v>6</v>
      </c>
      <c r="B44" s="28">
        <v>45457</v>
      </c>
      <c r="C44" s="22">
        <v>38730</v>
      </c>
      <c r="D44" s="28">
        <v>38730</v>
      </c>
      <c r="E44" s="22">
        <v>25988</v>
      </c>
      <c r="F44" s="28">
        <v>25988</v>
      </c>
      <c r="G44" s="22">
        <v>52038986</v>
      </c>
      <c r="H44" s="28">
        <v>52038986</v>
      </c>
      <c r="I44" s="28">
        <v>52038986</v>
      </c>
      <c r="J44" s="22">
        <v>38389040</v>
      </c>
      <c r="K44" s="28">
        <v>38389040</v>
      </c>
      <c r="L44" s="28">
        <v>38389040</v>
      </c>
      <c r="M44" s="28">
        <v>38389040</v>
      </c>
      <c r="N44" s="22">
        <v>40575530</v>
      </c>
      <c r="O44" s="28">
        <v>40575530</v>
      </c>
      <c r="P44" s="28">
        <v>40575530</v>
      </c>
      <c r="Q44" s="28">
        <v>40575530</v>
      </c>
      <c r="R44" s="22">
        <v>53688369</v>
      </c>
    </row>
    <row r="45" spans="1:18" ht="14.25" thickBot="1">
      <c r="A45" s="7" t="s">
        <v>6</v>
      </c>
      <c r="B45" s="28">
        <v>42650</v>
      </c>
      <c r="C45" s="22">
        <v>45457</v>
      </c>
      <c r="D45" s="28">
        <v>34580</v>
      </c>
      <c r="E45" s="22">
        <v>38730</v>
      </c>
      <c r="F45" s="28">
        <v>35390</v>
      </c>
      <c r="G45" s="22">
        <v>25988447</v>
      </c>
      <c r="H45" s="28">
        <v>55464473</v>
      </c>
      <c r="I45" s="28">
        <v>54445520</v>
      </c>
      <c r="J45" s="22">
        <v>52038986</v>
      </c>
      <c r="K45" s="28">
        <v>49242471</v>
      </c>
      <c r="L45" s="28">
        <v>44766389</v>
      </c>
      <c r="M45" s="28">
        <v>47821157</v>
      </c>
      <c r="N45" s="22">
        <v>38389040</v>
      </c>
      <c r="O45" s="28">
        <v>45022696</v>
      </c>
      <c r="P45" s="28">
        <v>52573414</v>
      </c>
      <c r="Q45" s="28">
        <v>38843442</v>
      </c>
      <c r="R45" s="22">
        <v>40575530</v>
      </c>
    </row>
    <row r="46" spans="1:18" ht="14.25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8" ht="13.5">
      <c r="A48" s="20" t="s">
        <v>97</v>
      </c>
    </row>
    <row r="49" ht="13.5">
      <c r="A49" s="20" t="s">
        <v>98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4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93</v>
      </c>
      <c r="B2" s="14">
        <v>8871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94</v>
      </c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12</v>
      </c>
      <c r="B4" s="15" t="str">
        <f>HYPERLINK("http://www.kabupro.jp/mark/20140210/S10013O0.htm","四半期報告書")</f>
        <v>四半期報告書</v>
      </c>
      <c r="C4" s="15" t="str">
        <f>HYPERLINK("http://www.kabupro.jp/mark/20131111/S1000CLK.htm","四半期報告書")</f>
        <v>四半期報告書</v>
      </c>
      <c r="D4" s="15" t="str">
        <f>HYPERLINK("http://www.kabupro.jp/mark/20130801/S000E3RX.htm","四半期報告書")</f>
        <v>四半期報告書</v>
      </c>
      <c r="E4" s="15" t="str">
        <f>HYPERLINK("http://www.kabupro.jp/mark/20140210/S10013O0.htm","四半期報告書")</f>
        <v>四半期報告書</v>
      </c>
      <c r="F4" s="15" t="str">
        <f>HYPERLINK("http://www.kabupro.jp/mark/20130208/S000CR6Z.htm","四半期報告書")</f>
        <v>四半期報告書</v>
      </c>
      <c r="G4" s="15" t="str">
        <f>HYPERLINK("http://www.kabupro.jp/mark/20121114/S000CA6M.htm","四半期報告書")</f>
        <v>四半期報告書</v>
      </c>
      <c r="H4" s="15" t="str">
        <f>HYPERLINK("http://www.kabupro.jp/mark/20120802/S000BJS3.htm","四半期報告書")</f>
        <v>四半期報告書</v>
      </c>
      <c r="I4" s="15" t="str">
        <f>HYPERLINK("http://www.kabupro.jp/mark/20130627/S000DSX7.htm","有価証券報告書")</f>
        <v>有価証券報告書</v>
      </c>
      <c r="J4" s="15" t="str">
        <f>HYPERLINK("http://www.kabupro.jp/mark/20120210/S000A8RL.htm","四半期報告書")</f>
        <v>四半期報告書</v>
      </c>
      <c r="K4" s="15" t="str">
        <f>HYPERLINK("http://www.kabupro.jp/mark/20111111/S0009OQX.htm","四半期報告書")</f>
        <v>四半期報告書</v>
      </c>
      <c r="L4" s="15" t="str">
        <f>HYPERLINK("http://www.kabupro.jp/mark/20110803/S00090CQ.htm","四半期報告書")</f>
        <v>四半期報告書</v>
      </c>
      <c r="M4" s="15" t="str">
        <f>HYPERLINK("http://www.kabupro.jp/mark/20120628/S000B8TA.htm","有価証券報告書")</f>
        <v>有価証券報告書</v>
      </c>
      <c r="N4" s="15" t="str">
        <f>HYPERLINK("http://www.kabupro.jp/mark/20101112/S00077ES.htm","四半期報告書")</f>
        <v>四半期報告書</v>
      </c>
      <c r="O4" s="15" t="str">
        <f>HYPERLINK("http://www.kabupro.jp/mark/20100804/S0006GE7.htm","四半期報告書")</f>
        <v>四半期報告書</v>
      </c>
      <c r="P4" s="15" t="str">
        <f>HYPERLINK("http://www.kabupro.jp/mark/20110629/S0008RIL.htm","有価証券報告書")</f>
        <v>有価証券報告書</v>
      </c>
      <c r="Q4" s="15" t="str">
        <f>HYPERLINK("http://www.kabupro.jp/mark/20100212/S00057OH.htm","四半期報告書")</f>
        <v>四半期報告書</v>
      </c>
      <c r="R4" s="15" t="str">
        <f>HYPERLINK("http://www.kabupro.jp/mark/20091113/S0004KZF.htm","四半期報告書")</f>
        <v>四半期報告書</v>
      </c>
      <c r="S4" s="15" t="str">
        <f>HYPERLINK("http://www.kabupro.jp/mark/20090805/S0003SNA.htm","四半期報告書")</f>
        <v>四半期報告書</v>
      </c>
      <c r="T4" s="15" t="str">
        <f>HYPERLINK("http://www.kabupro.jp/mark/20100629/S00064K1.htm","有価証券報告書")</f>
        <v>有価証券報告書</v>
      </c>
      <c r="U4" s="15" t="str">
        <f>HYPERLINK("http://www.kabupro.jp/mark/20090213/S0002JSO.htm","四半期報告書")</f>
        <v>四半期報告書</v>
      </c>
      <c r="V4" s="15" t="str">
        <f>HYPERLINK("http://www.kabupro.jp/mark/20081114/S0001PEH.htm","四半期報告書")</f>
        <v>四半期報告書</v>
      </c>
      <c r="W4" s="15" t="str">
        <f>HYPERLINK("http://www.kabupro.jp/mark/20080808/S00011DA.htm","四半期報告書")</f>
        <v>四半期報告書</v>
      </c>
      <c r="X4" s="15" t="str">
        <f>HYPERLINK("http://www.kabupro.jp/mark/20090629/S0003K75.htm","有価証券報告書")</f>
        <v>有価証券報告書</v>
      </c>
    </row>
    <row r="5" spans="1:24" ht="14.25" thickBot="1">
      <c r="A5" s="11" t="s">
        <v>13</v>
      </c>
      <c r="B5" s="1" t="s">
        <v>143</v>
      </c>
      <c r="C5" s="1" t="s">
        <v>146</v>
      </c>
      <c r="D5" s="1" t="s">
        <v>148</v>
      </c>
      <c r="E5" s="1" t="s">
        <v>143</v>
      </c>
      <c r="F5" s="1" t="s">
        <v>150</v>
      </c>
      <c r="G5" s="1" t="s">
        <v>152</v>
      </c>
      <c r="H5" s="1" t="s">
        <v>154</v>
      </c>
      <c r="I5" s="1" t="s">
        <v>19</v>
      </c>
      <c r="J5" s="1" t="s">
        <v>156</v>
      </c>
      <c r="K5" s="1" t="s">
        <v>158</v>
      </c>
      <c r="L5" s="1" t="s">
        <v>160</v>
      </c>
      <c r="M5" s="1" t="s">
        <v>23</v>
      </c>
      <c r="N5" s="1" t="s">
        <v>162</v>
      </c>
      <c r="O5" s="1" t="s">
        <v>164</v>
      </c>
      <c r="P5" s="1" t="s">
        <v>25</v>
      </c>
      <c r="Q5" s="1" t="s">
        <v>166</v>
      </c>
      <c r="R5" s="1" t="s">
        <v>168</v>
      </c>
      <c r="S5" s="1" t="s">
        <v>170</v>
      </c>
      <c r="T5" s="1" t="s">
        <v>27</v>
      </c>
      <c r="U5" s="1" t="s">
        <v>172</v>
      </c>
      <c r="V5" s="1" t="s">
        <v>174</v>
      </c>
      <c r="W5" s="1" t="s">
        <v>176</v>
      </c>
      <c r="X5" s="1" t="s">
        <v>29</v>
      </c>
    </row>
    <row r="6" spans="1:24" ht="15" thickBot="1" thickTop="1">
      <c r="A6" s="10" t="s">
        <v>14</v>
      </c>
      <c r="B6" s="18" t="s">
        <v>179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15</v>
      </c>
      <c r="B7" s="14" t="s">
        <v>144</v>
      </c>
      <c r="C7" s="14" t="s">
        <v>144</v>
      </c>
      <c r="D7" s="14" t="s">
        <v>144</v>
      </c>
      <c r="E7" s="16" t="s">
        <v>20</v>
      </c>
      <c r="F7" s="14" t="s">
        <v>144</v>
      </c>
      <c r="G7" s="14" t="s">
        <v>144</v>
      </c>
      <c r="H7" s="14" t="s">
        <v>144</v>
      </c>
      <c r="I7" s="16" t="s">
        <v>20</v>
      </c>
      <c r="J7" s="14" t="s">
        <v>144</v>
      </c>
      <c r="K7" s="14" t="s">
        <v>144</v>
      </c>
      <c r="L7" s="14" t="s">
        <v>144</v>
      </c>
      <c r="M7" s="16" t="s">
        <v>20</v>
      </c>
      <c r="N7" s="14" t="s">
        <v>144</v>
      </c>
      <c r="O7" s="14" t="s">
        <v>144</v>
      </c>
      <c r="P7" s="16" t="s">
        <v>20</v>
      </c>
      <c r="Q7" s="14" t="s">
        <v>144</v>
      </c>
      <c r="R7" s="14" t="s">
        <v>144</v>
      </c>
      <c r="S7" s="14" t="s">
        <v>144</v>
      </c>
      <c r="T7" s="16" t="s">
        <v>20</v>
      </c>
      <c r="U7" s="14" t="s">
        <v>144</v>
      </c>
      <c r="V7" s="14" t="s">
        <v>144</v>
      </c>
      <c r="W7" s="14" t="s">
        <v>144</v>
      </c>
      <c r="X7" s="16" t="s">
        <v>20</v>
      </c>
    </row>
    <row r="8" spans="1:24" ht="13.5">
      <c r="A8" s="13" t="s">
        <v>16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17</v>
      </c>
      <c r="B9" s="1" t="s">
        <v>145</v>
      </c>
      <c r="C9" s="1" t="s">
        <v>147</v>
      </c>
      <c r="D9" s="1" t="s">
        <v>149</v>
      </c>
      <c r="E9" s="17" t="s">
        <v>21</v>
      </c>
      <c r="F9" s="1" t="s">
        <v>151</v>
      </c>
      <c r="G9" s="1" t="s">
        <v>153</v>
      </c>
      <c r="H9" s="1" t="s">
        <v>155</v>
      </c>
      <c r="I9" s="17" t="s">
        <v>22</v>
      </c>
      <c r="J9" s="1" t="s">
        <v>157</v>
      </c>
      <c r="K9" s="1" t="s">
        <v>159</v>
      </c>
      <c r="L9" s="1" t="s">
        <v>161</v>
      </c>
      <c r="M9" s="17" t="s">
        <v>24</v>
      </c>
      <c r="N9" s="1" t="s">
        <v>163</v>
      </c>
      <c r="O9" s="1" t="s">
        <v>165</v>
      </c>
      <c r="P9" s="17" t="s">
        <v>26</v>
      </c>
      <c r="Q9" s="1" t="s">
        <v>167</v>
      </c>
      <c r="R9" s="1" t="s">
        <v>169</v>
      </c>
      <c r="S9" s="1" t="s">
        <v>171</v>
      </c>
      <c r="T9" s="17" t="s">
        <v>28</v>
      </c>
      <c r="U9" s="1" t="s">
        <v>173</v>
      </c>
      <c r="V9" s="1" t="s">
        <v>175</v>
      </c>
      <c r="W9" s="1" t="s">
        <v>177</v>
      </c>
      <c r="X9" s="17" t="s">
        <v>30</v>
      </c>
    </row>
    <row r="10" spans="1:24" ht="14.25" thickBot="1">
      <c r="A10" s="13" t="s">
        <v>18</v>
      </c>
      <c r="B10" s="1" t="s">
        <v>32</v>
      </c>
      <c r="C10" s="1" t="s">
        <v>32</v>
      </c>
      <c r="D10" s="1" t="s">
        <v>32</v>
      </c>
      <c r="E10" s="17" t="s">
        <v>32</v>
      </c>
      <c r="F10" s="1" t="s">
        <v>32</v>
      </c>
      <c r="G10" s="1" t="s">
        <v>32</v>
      </c>
      <c r="H10" s="1" t="s">
        <v>32</v>
      </c>
      <c r="I10" s="17" t="s">
        <v>32</v>
      </c>
      <c r="J10" s="1" t="s">
        <v>33</v>
      </c>
      <c r="K10" s="1" t="s">
        <v>33</v>
      </c>
      <c r="L10" s="1" t="s">
        <v>33</v>
      </c>
      <c r="M10" s="17" t="s">
        <v>33</v>
      </c>
      <c r="N10" s="1" t="s">
        <v>33</v>
      </c>
      <c r="O10" s="1" t="s">
        <v>33</v>
      </c>
      <c r="P10" s="17" t="s">
        <v>33</v>
      </c>
      <c r="Q10" s="1" t="s">
        <v>33</v>
      </c>
      <c r="R10" s="1" t="s">
        <v>33</v>
      </c>
      <c r="S10" s="1" t="s">
        <v>33</v>
      </c>
      <c r="T10" s="17" t="s">
        <v>33</v>
      </c>
      <c r="U10" s="1" t="s">
        <v>33</v>
      </c>
      <c r="V10" s="1" t="s">
        <v>33</v>
      </c>
      <c r="W10" s="1" t="s">
        <v>33</v>
      </c>
      <c r="X10" s="17" t="s">
        <v>33</v>
      </c>
    </row>
    <row r="11" spans="1:24" ht="14.25" thickTop="1">
      <c r="A11" s="9" t="s">
        <v>31</v>
      </c>
      <c r="B11" s="27">
        <v>39904</v>
      </c>
      <c r="C11" s="27">
        <v>42658</v>
      </c>
      <c r="D11" s="27">
        <v>49208</v>
      </c>
      <c r="E11" s="21">
        <v>45468</v>
      </c>
      <c r="F11" s="27">
        <v>41645</v>
      </c>
      <c r="G11" s="27">
        <v>34595</v>
      </c>
      <c r="H11" s="27">
        <v>41203</v>
      </c>
      <c r="I11" s="21">
        <v>38746</v>
      </c>
      <c r="J11" s="27">
        <v>25422100</v>
      </c>
      <c r="K11" s="27">
        <v>35407348</v>
      </c>
      <c r="L11" s="27">
        <v>35740623</v>
      </c>
      <c r="M11" s="21">
        <v>26006203</v>
      </c>
      <c r="N11" s="27">
        <v>55482906</v>
      </c>
      <c r="O11" s="27">
        <v>54463926</v>
      </c>
      <c r="P11" s="21">
        <v>52057817</v>
      </c>
      <c r="Q11" s="27">
        <v>49261896</v>
      </c>
      <c r="R11" s="27">
        <v>44786359</v>
      </c>
      <c r="S11" s="27">
        <v>47840111</v>
      </c>
      <c r="T11" s="21">
        <v>38408699</v>
      </c>
      <c r="U11" s="27">
        <v>45040277</v>
      </c>
      <c r="V11" s="27">
        <v>57591825</v>
      </c>
      <c r="W11" s="27">
        <v>43860358</v>
      </c>
      <c r="X11" s="21">
        <v>45593228</v>
      </c>
    </row>
    <row r="12" spans="1:24" ht="13.5">
      <c r="A12" s="2" t="s">
        <v>34</v>
      </c>
      <c r="B12" s="28">
        <v>132</v>
      </c>
      <c r="C12" s="28">
        <v>172</v>
      </c>
      <c r="D12" s="28">
        <v>117</v>
      </c>
      <c r="E12" s="22">
        <v>113</v>
      </c>
      <c r="F12" s="28">
        <v>151</v>
      </c>
      <c r="G12" s="28">
        <v>230</v>
      </c>
      <c r="H12" s="28">
        <v>146</v>
      </c>
      <c r="I12" s="22">
        <v>143</v>
      </c>
      <c r="J12" s="28">
        <v>117714</v>
      </c>
      <c r="K12" s="28">
        <v>141060</v>
      </c>
      <c r="L12" s="28">
        <v>60936</v>
      </c>
      <c r="M12" s="22">
        <v>106492</v>
      </c>
      <c r="N12" s="28">
        <v>91381</v>
      </c>
      <c r="O12" s="28">
        <v>54383</v>
      </c>
      <c r="P12" s="22">
        <v>70008</v>
      </c>
      <c r="Q12" s="28">
        <v>60316</v>
      </c>
      <c r="R12" s="28">
        <v>208208</v>
      </c>
      <c r="S12" s="28">
        <v>33571</v>
      </c>
      <c r="T12" s="22">
        <v>58521</v>
      </c>
      <c r="U12" s="28">
        <v>70079</v>
      </c>
      <c r="V12" s="28">
        <v>75224</v>
      </c>
      <c r="W12" s="28">
        <v>148874</v>
      </c>
      <c r="X12" s="22">
        <v>307829</v>
      </c>
    </row>
    <row r="13" spans="1:24" ht="13.5">
      <c r="A13" s="2" t="s">
        <v>35</v>
      </c>
      <c r="B13" s="28">
        <v>31108</v>
      </c>
      <c r="C13" s="28">
        <v>35117</v>
      </c>
      <c r="D13" s="28">
        <v>36775</v>
      </c>
      <c r="E13" s="22">
        <v>39473</v>
      </c>
      <c r="F13" s="28">
        <v>40936</v>
      </c>
      <c r="G13" s="28">
        <v>40218</v>
      </c>
      <c r="H13" s="28">
        <v>43677</v>
      </c>
      <c r="I13" s="22">
        <v>43603</v>
      </c>
      <c r="J13" s="28">
        <v>38067528</v>
      </c>
      <c r="K13" s="28">
        <v>39484461</v>
      </c>
      <c r="L13" s="28">
        <v>41113251</v>
      </c>
      <c r="M13" s="22">
        <v>46531157</v>
      </c>
      <c r="N13" s="28">
        <v>26215175</v>
      </c>
      <c r="O13" s="28">
        <v>29490710</v>
      </c>
      <c r="P13" s="22">
        <v>33168867</v>
      </c>
      <c r="Q13" s="28">
        <v>37911968</v>
      </c>
      <c r="R13" s="28">
        <v>44706328</v>
      </c>
      <c r="S13" s="28">
        <v>52899805</v>
      </c>
      <c r="T13" s="22">
        <v>62714442</v>
      </c>
      <c r="U13" s="28">
        <v>61221514</v>
      </c>
      <c r="V13" s="28">
        <v>67995317</v>
      </c>
      <c r="W13" s="28">
        <v>47638919</v>
      </c>
      <c r="X13" s="22"/>
    </row>
    <row r="14" spans="1:24" ht="13.5">
      <c r="A14" s="2" t="s">
        <v>36</v>
      </c>
      <c r="B14" s="28">
        <v>57989</v>
      </c>
      <c r="C14" s="28">
        <v>53646</v>
      </c>
      <c r="D14" s="28">
        <v>51533</v>
      </c>
      <c r="E14" s="22">
        <v>51920</v>
      </c>
      <c r="F14" s="28">
        <v>56887</v>
      </c>
      <c r="G14" s="28">
        <v>60988</v>
      </c>
      <c r="H14" s="28">
        <v>60376</v>
      </c>
      <c r="I14" s="22">
        <v>64408</v>
      </c>
      <c r="J14" s="28">
        <v>72929694</v>
      </c>
      <c r="K14" s="28">
        <v>70950951</v>
      </c>
      <c r="L14" s="28">
        <v>70993307</v>
      </c>
      <c r="M14" s="22">
        <v>72605153</v>
      </c>
      <c r="N14" s="28">
        <v>80332240</v>
      </c>
      <c r="O14" s="28">
        <v>76699244</v>
      </c>
      <c r="P14" s="22">
        <v>74930841</v>
      </c>
      <c r="Q14" s="28">
        <v>76284550</v>
      </c>
      <c r="R14" s="28">
        <v>74853413</v>
      </c>
      <c r="S14" s="28">
        <v>73077994</v>
      </c>
      <c r="T14" s="22">
        <v>72835675</v>
      </c>
      <c r="U14" s="28">
        <v>81773566</v>
      </c>
      <c r="V14" s="28"/>
      <c r="W14" s="28"/>
      <c r="X14" s="22"/>
    </row>
    <row r="15" spans="1:24" ht="13.5">
      <c r="A15" s="2" t="s">
        <v>39</v>
      </c>
      <c r="B15" s="28">
        <v>1271</v>
      </c>
      <c r="C15" s="28">
        <v>1345</v>
      </c>
      <c r="D15" s="28">
        <v>1356</v>
      </c>
      <c r="E15" s="22">
        <v>1473</v>
      </c>
      <c r="F15" s="28">
        <v>1447</v>
      </c>
      <c r="G15" s="28">
        <v>1466</v>
      </c>
      <c r="H15" s="28">
        <v>1458</v>
      </c>
      <c r="I15" s="22">
        <v>1311</v>
      </c>
      <c r="J15" s="28">
        <v>1317467</v>
      </c>
      <c r="K15" s="28">
        <v>1636807</v>
      </c>
      <c r="L15" s="28">
        <v>1419724</v>
      </c>
      <c r="M15" s="22">
        <v>2276509</v>
      </c>
      <c r="N15" s="28">
        <v>1727637</v>
      </c>
      <c r="O15" s="28">
        <v>3085399</v>
      </c>
      <c r="P15" s="22">
        <v>3076621</v>
      </c>
      <c r="Q15" s="28">
        <v>1309870</v>
      </c>
      <c r="R15" s="28">
        <v>1291528</v>
      </c>
      <c r="S15" s="28">
        <v>1185275</v>
      </c>
      <c r="T15" s="22">
        <v>1743293</v>
      </c>
      <c r="U15" s="28">
        <v>2176403</v>
      </c>
      <c r="V15" s="28">
        <v>2520469</v>
      </c>
      <c r="W15" s="28">
        <v>2414441</v>
      </c>
      <c r="X15" s="22">
        <v>2203311</v>
      </c>
    </row>
    <row r="16" spans="1:24" ht="13.5">
      <c r="A16" s="2" t="s">
        <v>40</v>
      </c>
      <c r="B16" s="28">
        <v>0</v>
      </c>
      <c r="C16" s="28">
        <v>-1</v>
      </c>
      <c r="D16" s="28">
        <v>0</v>
      </c>
      <c r="E16" s="22">
        <v>0</v>
      </c>
      <c r="F16" s="28">
        <v>0</v>
      </c>
      <c r="G16" s="28">
        <v>-1</v>
      </c>
      <c r="H16" s="28">
        <v>0</v>
      </c>
      <c r="I16" s="22">
        <v>0</v>
      </c>
      <c r="J16" s="28">
        <v>-481</v>
      </c>
      <c r="K16" s="28">
        <v>-438</v>
      </c>
      <c r="L16" s="28">
        <v>-282</v>
      </c>
      <c r="M16" s="22">
        <v>-292</v>
      </c>
      <c r="N16" s="28">
        <v>-372</v>
      </c>
      <c r="O16" s="28">
        <v>-218</v>
      </c>
      <c r="P16" s="22">
        <v>-279</v>
      </c>
      <c r="Q16" s="28">
        <v>-322</v>
      </c>
      <c r="R16" s="28">
        <v>-965</v>
      </c>
      <c r="S16" s="28">
        <v>-293</v>
      </c>
      <c r="T16" s="22">
        <v>-381</v>
      </c>
      <c r="U16" s="28">
        <v>-510</v>
      </c>
      <c r="V16" s="28">
        <v>-686</v>
      </c>
      <c r="W16" s="28">
        <v>-649</v>
      </c>
      <c r="X16" s="22">
        <v>-581</v>
      </c>
    </row>
    <row r="17" spans="1:24" ht="13.5">
      <c r="A17" s="2" t="s">
        <v>41</v>
      </c>
      <c r="B17" s="28">
        <v>130405</v>
      </c>
      <c r="C17" s="28">
        <v>132939</v>
      </c>
      <c r="D17" s="28">
        <v>138991</v>
      </c>
      <c r="E17" s="22">
        <v>138448</v>
      </c>
      <c r="F17" s="28">
        <v>141068</v>
      </c>
      <c r="G17" s="28">
        <v>137498</v>
      </c>
      <c r="H17" s="28">
        <v>146862</v>
      </c>
      <c r="I17" s="22">
        <v>148465</v>
      </c>
      <c r="J17" s="28">
        <v>137854024</v>
      </c>
      <c r="K17" s="28">
        <v>147620191</v>
      </c>
      <c r="L17" s="28">
        <v>149327561</v>
      </c>
      <c r="M17" s="22">
        <v>147689950</v>
      </c>
      <c r="N17" s="28">
        <v>163848970</v>
      </c>
      <c r="O17" s="28">
        <v>163793446</v>
      </c>
      <c r="P17" s="22">
        <v>163312311</v>
      </c>
      <c r="Q17" s="28">
        <v>164828280</v>
      </c>
      <c r="R17" s="28">
        <v>165844873</v>
      </c>
      <c r="S17" s="28">
        <v>175036465</v>
      </c>
      <c r="T17" s="22">
        <v>176222890</v>
      </c>
      <c r="U17" s="28">
        <v>190281332</v>
      </c>
      <c r="V17" s="28">
        <v>214370454</v>
      </c>
      <c r="W17" s="28">
        <v>203439455</v>
      </c>
      <c r="X17" s="22">
        <v>206180029</v>
      </c>
    </row>
    <row r="18" spans="1:24" ht="13.5">
      <c r="A18" s="2" t="s">
        <v>54</v>
      </c>
      <c r="B18" s="28">
        <v>24382</v>
      </c>
      <c r="C18" s="28">
        <v>24073</v>
      </c>
      <c r="D18" s="28">
        <v>23821</v>
      </c>
      <c r="E18" s="22">
        <v>23631</v>
      </c>
      <c r="F18" s="28">
        <v>23497</v>
      </c>
      <c r="G18" s="28">
        <v>23531</v>
      </c>
      <c r="H18" s="28">
        <v>23615</v>
      </c>
      <c r="I18" s="22">
        <v>23651</v>
      </c>
      <c r="J18" s="28">
        <v>23633932</v>
      </c>
      <c r="K18" s="28">
        <v>23604581</v>
      </c>
      <c r="L18" s="28">
        <v>23618185</v>
      </c>
      <c r="M18" s="22">
        <v>23647065</v>
      </c>
      <c r="N18" s="28">
        <v>23740639</v>
      </c>
      <c r="O18" s="28">
        <v>30341434</v>
      </c>
      <c r="P18" s="22">
        <v>30446813</v>
      </c>
      <c r="Q18" s="28">
        <v>30610047</v>
      </c>
      <c r="R18" s="28">
        <v>30722285</v>
      </c>
      <c r="S18" s="28">
        <v>31842062</v>
      </c>
      <c r="T18" s="22">
        <v>31884023</v>
      </c>
      <c r="U18" s="28">
        <v>30496548</v>
      </c>
      <c r="V18" s="28">
        <v>24123199</v>
      </c>
      <c r="W18" s="28">
        <v>24216203</v>
      </c>
      <c r="X18" s="22">
        <v>24305140</v>
      </c>
    </row>
    <row r="19" spans="1:24" ht="13.5">
      <c r="A19" s="2" t="s">
        <v>57</v>
      </c>
      <c r="B19" s="28">
        <v>13</v>
      </c>
      <c r="C19" s="28">
        <v>14</v>
      </c>
      <c r="D19" s="28">
        <v>16</v>
      </c>
      <c r="E19" s="22">
        <v>16</v>
      </c>
      <c r="F19" s="28">
        <v>16</v>
      </c>
      <c r="G19" s="28">
        <v>18</v>
      </c>
      <c r="H19" s="28">
        <v>18</v>
      </c>
      <c r="I19" s="22">
        <v>20</v>
      </c>
      <c r="J19" s="28">
        <v>22146</v>
      </c>
      <c r="K19" s="28">
        <v>23107</v>
      </c>
      <c r="L19" s="28">
        <v>23363</v>
      </c>
      <c r="M19" s="22">
        <v>17788</v>
      </c>
      <c r="N19" s="28">
        <v>17015</v>
      </c>
      <c r="O19" s="28">
        <v>15827</v>
      </c>
      <c r="P19" s="22">
        <v>17369</v>
      </c>
      <c r="Q19" s="28">
        <v>17045</v>
      </c>
      <c r="R19" s="28">
        <v>18798</v>
      </c>
      <c r="S19" s="28">
        <v>20680</v>
      </c>
      <c r="T19" s="22">
        <v>22510</v>
      </c>
      <c r="U19" s="28">
        <v>23328</v>
      </c>
      <c r="V19" s="28">
        <v>21747</v>
      </c>
      <c r="W19" s="28">
        <v>23412</v>
      </c>
      <c r="X19" s="22">
        <v>25025</v>
      </c>
    </row>
    <row r="20" spans="1:24" ht="13.5">
      <c r="A20" s="2" t="s">
        <v>61</v>
      </c>
      <c r="B20" s="28">
        <v>1473</v>
      </c>
      <c r="C20" s="28">
        <v>1381</v>
      </c>
      <c r="D20" s="28">
        <v>1111</v>
      </c>
      <c r="E20" s="22">
        <v>1129</v>
      </c>
      <c r="F20" s="28">
        <v>1124</v>
      </c>
      <c r="G20" s="28">
        <v>1129</v>
      </c>
      <c r="H20" s="28">
        <v>1120</v>
      </c>
      <c r="I20" s="22">
        <v>1117</v>
      </c>
      <c r="J20" s="28">
        <v>1093873</v>
      </c>
      <c r="K20" s="28">
        <v>1141932</v>
      </c>
      <c r="L20" s="28">
        <v>1498503</v>
      </c>
      <c r="M20" s="22">
        <v>1480427</v>
      </c>
      <c r="N20" s="28">
        <v>1942875</v>
      </c>
      <c r="O20" s="28">
        <v>1812192</v>
      </c>
      <c r="P20" s="22">
        <v>1573625</v>
      </c>
      <c r="Q20" s="28">
        <v>1382355</v>
      </c>
      <c r="R20" s="28">
        <v>1362339</v>
      </c>
      <c r="S20" s="28">
        <v>1293582</v>
      </c>
      <c r="T20" s="22">
        <v>1249767</v>
      </c>
      <c r="U20" s="28">
        <v>1149179</v>
      </c>
      <c r="V20" s="28">
        <v>1134679</v>
      </c>
      <c r="W20" s="28">
        <v>1100554</v>
      </c>
      <c r="X20" s="22">
        <v>1073965</v>
      </c>
    </row>
    <row r="21" spans="1:24" ht="13.5">
      <c r="A21" s="2" t="s">
        <v>62</v>
      </c>
      <c r="B21" s="28">
        <v>25869</v>
      </c>
      <c r="C21" s="28">
        <v>25469</v>
      </c>
      <c r="D21" s="28">
        <v>24949</v>
      </c>
      <c r="E21" s="22">
        <v>24776</v>
      </c>
      <c r="F21" s="28">
        <v>24638</v>
      </c>
      <c r="G21" s="28">
        <v>24679</v>
      </c>
      <c r="H21" s="28">
        <v>24754</v>
      </c>
      <c r="I21" s="22">
        <v>24789</v>
      </c>
      <c r="J21" s="28">
        <v>24749953</v>
      </c>
      <c r="K21" s="28">
        <v>24769622</v>
      </c>
      <c r="L21" s="28">
        <v>25140052</v>
      </c>
      <c r="M21" s="22">
        <v>25145281</v>
      </c>
      <c r="N21" s="28">
        <v>25700530</v>
      </c>
      <c r="O21" s="28">
        <v>32169454</v>
      </c>
      <c r="P21" s="22">
        <v>32037809</v>
      </c>
      <c r="Q21" s="28">
        <v>32009447</v>
      </c>
      <c r="R21" s="28">
        <v>32103423</v>
      </c>
      <c r="S21" s="28">
        <v>33156325</v>
      </c>
      <c r="T21" s="22">
        <v>33156301</v>
      </c>
      <c r="U21" s="28">
        <v>31669055</v>
      </c>
      <c r="V21" s="28">
        <v>25279626</v>
      </c>
      <c r="W21" s="28">
        <v>25340170</v>
      </c>
      <c r="X21" s="22">
        <v>25404131</v>
      </c>
    </row>
    <row r="22" spans="1:24" ht="14.25" thickBot="1">
      <c r="A22" s="5" t="s">
        <v>63</v>
      </c>
      <c r="B22" s="29">
        <v>156274</v>
      </c>
      <c r="C22" s="29">
        <v>158408</v>
      </c>
      <c r="D22" s="29">
        <v>163940</v>
      </c>
      <c r="E22" s="23">
        <v>163225</v>
      </c>
      <c r="F22" s="29">
        <v>165707</v>
      </c>
      <c r="G22" s="29">
        <v>162177</v>
      </c>
      <c r="H22" s="29">
        <v>171617</v>
      </c>
      <c r="I22" s="23">
        <v>173254</v>
      </c>
      <c r="J22" s="29">
        <v>162603977</v>
      </c>
      <c r="K22" s="29">
        <v>172389814</v>
      </c>
      <c r="L22" s="29">
        <v>174467614</v>
      </c>
      <c r="M22" s="23">
        <v>172835232</v>
      </c>
      <c r="N22" s="29">
        <v>189549500</v>
      </c>
      <c r="O22" s="29">
        <v>195962901</v>
      </c>
      <c r="P22" s="23">
        <v>195350120</v>
      </c>
      <c r="Q22" s="29">
        <v>196837728</v>
      </c>
      <c r="R22" s="29">
        <v>197948296</v>
      </c>
      <c r="S22" s="29">
        <v>208192791</v>
      </c>
      <c r="T22" s="23">
        <v>209379192</v>
      </c>
      <c r="U22" s="29">
        <v>221950387</v>
      </c>
      <c r="V22" s="29">
        <v>239650081</v>
      </c>
      <c r="W22" s="29">
        <v>228779625</v>
      </c>
      <c r="X22" s="23">
        <v>231584160</v>
      </c>
    </row>
    <row r="23" spans="1:24" ht="14.25" thickTop="1">
      <c r="A23" s="2" t="s">
        <v>178</v>
      </c>
      <c r="B23" s="28">
        <v>220</v>
      </c>
      <c r="C23" s="28">
        <v>1808</v>
      </c>
      <c r="D23" s="28">
        <v>3625</v>
      </c>
      <c r="E23" s="22">
        <v>1786</v>
      </c>
      <c r="F23" s="28">
        <v>3774</v>
      </c>
      <c r="G23" s="28">
        <v>1236</v>
      </c>
      <c r="H23" s="28">
        <v>10647</v>
      </c>
      <c r="I23" s="22">
        <v>10921</v>
      </c>
      <c r="J23" s="28">
        <v>2691318</v>
      </c>
      <c r="K23" s="28">
        <v>3593159</v>
      </c>
      <c r="L23" s="28">
        <v>5892504</v>
      </c>
      <c r="M23" s="22">
        <v>3390530</v>
      </c>
      <c r="N23" s="28">
        <v>2272555</v>
      </c>
      <c r="O23" s="28">
        <v>1000196</v>
      </c>
      <c r="P23" s="22">
        <v>394190</v>
      </c>
      <c r="Q23" s="28">
        <v>309323</v>
      </c>
      <c r="R23" s="28">
        <v>293343</v>
      </c>
      <c r="S23" s="28">
        <v>7544502</v>
      </c>
      <c r="T23" s="22">
        <v>8323948</v>
      </c>
      <c r="U23" s="28">
        <v>5993842</v>
      </c>
      <c r="V23" s="28">
        <v>15839794</v>
      </c>
      <c r="W23" s="28">
        <v>11757953</v>
      </c>
      <c r="X23" s="22">
        <v>9402304</v>
      </c>
    </row>
    <row r="24" spans="1:24" ht="13.5">
      <c r="A24" s="2" t="s">
        <v>66</v>
      </c>
      <c r="B24" s="28">
        <v>21000</v>
      </c>
      <c r="C24" s="28">
        <v>21000</v>
      </c>
      <c r="D24" s="28">
        <v>23500</v>
      </c>
      <c r="E24" s="22">
        <v>23500</v>
      </c>
      <c r="F24" s="28">
        <v>20000</v>
      </c>
      <c r="G24" s="28">
        <v>20000</v>
      </c>
      <c r="H24" s="28"/>
      <c r="I24" s="22"/>
      <c r="J24" s="28"/>
      <c r="K24" s="28">
        <v>7000000</v>
      </c>
      <c r="L24" s="28">
        <v>7000000</v>
      </c>
      <c r="M24" s="22">
        <v>7000000</v>
      </c>
      <c r="N24" s="28">
        <v>29000000</v>
      </c>
      <c r="O24" s="28">
        <v>44500000</v>
      </c>
      <c r="P24" s="22">
        <v>44500000</v>
      </c>
      <c r="Q24" s="28">
        <v>15500000</v>
      </c>
      <c r="R24" s="28">
        <v>15500000</v>
      </c>
      <c r="S24" s="28">
        <v>12500000</v>
      </c>
      <c r="T24" s="22">
        <v>12500000</v>
      </c>
      <c r="U24" s="28">
        <v>33000000</v>
      </c>
      <c r="V24" s="28">
        <v>34500000</v>
      </c>
      <c r="W24" s="28">
        <v>48000000</v>
      </c>
      <c r="X24" s="22">
        <v>48000000</v>
      </c>
    </row>
    <row r="25" spans="1:24" ht="13.5">
      <c r="A25" s="2" t="s">
        <v>67</v>
      </c>
      <c r="B25" s="28">
        <v>1050</v>
      </c>
      <c r="C25" s="28">
        <v>1050</v>
      </c>
      <c r="D25" s="28">
        <v>1100</v>
      </c>
      <c r="E25" s="22">
        <v>1100</v>
      </c>
      <c r="F25" s="28">
        <v>100</v>
      </c>
      <c r="G25" s="28">
        <v>100</v>
      </c>
      <c r="H25" s="28">
        <v>100</v>
      </c>
      <c r="I25" s="22">
        <v>100</v>
      </c>
      <c r="J25" s="28">
        <v>1750000</v>
      </c>
      <c r="K25" s="28">
        <v>1750000</v>
      </c>
      <c r="L25" s="28">
        <v>1750000</v>
      </c>
      <c r="M25" s="22">
        <v>1650000</v>
      </c>
      <c r="N25" s="28">
        <v>3000000</v>
      </c>
      <c r="O25" s="28">
        <v>3000000</v>
      </c>
      <c r="P25" s="22">
        <v>3000000</v>
      </c>
      <c r="Q25" s="28"/>
      <c r="R25" s="28"/>
      <c r="S25" s="28">
        <v>5000000</v>
      </c>
      <c r="T25" s="22">
        <v>5000000</v>
      </c>
      <c r="U25" s="28">
        <v>6000000</v>
      </c>
      <c r="V25" s="28">
        <v>6000000</v>
      </c>
      <c r="W25" s="28">
        <v>1000000</v>
      </c>
      <c r="X25" s="22">
        <v>1000000</v>
      </c>
    </row>
    <row r="26" spans="1:24" ht="13.5">
      <c r="A26" s="2" t="s">
        <v>70</v>
      </c>
      <c r="B26" s="28">
        <v>374</v>
      </c>
      <c r="C26" s="28">
        <v>1131</v>
      </c>
      <c r="D26" s="28">
        <v>657</v>
      </c>
      <c r="E26" s="22">
        <v>1700</v>
      </c>
      <c r="F26" s="28">
        <v>1077</v>
      </c>
      <c r="G26" s="28">
        <v>639</v>
      </c>
      <c r="H26" s="28">
        <v>771</v>
      </c>
      <c r="I26" s="22">
        <v>1988</v>
      </c>
      <c r="J26" s="28">
        <v>231707</v>
      </c>
      <c r="K26" s="28">
        <v>1022762</v>
      </c>
      <c r="L26" s="28">
        <v>1062290</v>
      </c>
      <c r="M26" s="22">
        <v>1475048</v>
      </c>
      <c r="N26" s="28">
        <v>1530117</v>
      </c>
      <c r="O26" s="28">
        <v>450195</v>
      </c>
      <c r="P26" s="22">
        <v>77785</v>
      </c>
      <c r="Q26" s="28">
        <v>554830</v>
      </c>
      <c r="R26" s="28">
        <v>1721528</v>
      </c>
      <c r="S26" s="28">
        <v>767732</v>
      </c>
      <c r="T26" s="22">
        <v>1523779</v>
      </c>
      <c r="U26" s="28">
        <v>1547024</v>
      </c>
      <c r="V26" s="28">
        <v>6436346</v>
      </c>
      <c r="W26" s="28">
        <v>334969</v>
      </c>
      <c r="X26" s="22">
        <v>5333949</v>
      </c>
    </row>
    <row r="27" spans="1:24" ht="13.5">
      <c r="A27" s="2" t="s">
        <v>71</v>
      </c>
      <c r="B27" s="28">
        <v>273</v>
      </c>
      <c r="C27" s="28">
        <v>242</v>
      </c>
      <c r="D27" s="28">
        <v>282</v>
      </c>
      <c r="E27" s="22">
        <v>592</v>
      </c>
      <c r="F27" s="28">
        <v>610</v>
      </c>
      <c r="G27" s="28">
        <v>654</v>
      </c>
      <c r="H27" s="28">
        <v>495</v>
      </c>
      <c r="I27" s="22">
        <v>808</v>
      </c>
      <c r="J27" s="28">
        <v>1466747</v>
      </c>
      <c r="K27" s="28">
        <v>1347101</v>
      </c>
      <c r="L27" s="28">
        <v>1325955</v>
      </c>
      <c r="M27" s="22">
        <v>2311119</v>
      </c>
      <c r="N27" s="28">
        <v>3894569</v>
      </c>
      <c r="O27" s="28">
        <v>2553978</v>
      </c>
      <c r="P27" s="22">
        <v>1778097</v>
      </c>
      <c r="Q27" s="28">
        <v>307524</v>
      </c>
      <c r="R27" s="28">
        <v>413834</v>
      </c>
      <c r="S27" s="28">
        <v>499106</v>
      </c>
      <c r="T27" s="22">
        <v>586276</v>
      </c>
      <c r="U27" s="28">
        <v>526721</v>
      </c>
      <c r="V27" s="28">
        <v>693051</v>
      </c>
      <c r="W27" s="28">
        <v>870727</v>
      </c>
      <c r="X27" s="22">
        <v>717888</v>
      </c>
    </row>
    <row r="28" spans="1:24" ht="13.5">
      <c r="A28" s="2" t="s">
        <v>39</v>
      </c>
      <c r="B28" s="28">
        <v>708</v>
      </c>
      <c r="C28" s="28">
        <v>422</v>
      </c>
      <c r="D28" s="28">
        <v>743</v>
      </c>
      <c r="E28" s="22">
        <v>740</v>
      </c>
      <c r="F28" s="28">
        <v>826</v>
      </c>
      <c r="G28" s="28">
        <v>932</v>
      </c>
      <c r="H28" s="28">
        <v>952</v>
      </c>
      <c r="I28" s="22">
        <v>1163</v>
      </c>
      <c r="J28" s="28">
        <v>875578</v>
      </c>
      <c r="K28" s="28">
        <v>1300366</v>
      </c>
      <c r="L28" s="28">
        <v>1483362</v>
      </c>
      <c r="M28" s="22">
        <v>1502857</v>
      </c>
      <c r="N28" s="28">
        <v>1340297</v>
      </c>
      <c r="O28" s="28">
        <v>2248292</v>
      </c>
      <c r="P28" s="22">
        <v>2489470</v>
      </c>
      <c r="Q28" s="28">
        <v>2400561</v>
      </c>
      <c r="R28" s="28">
        <v>1910376</v>
      </c>
      <c r="S28" s="28">
        <v>2078081</v>
      </c>
      <c r="T28" s="22">
        <v>1714118</v>
      </c>
      <c r="U28" s="28">
        <v>1448491</v>
      </c>
      <c r="V28" s="28">
        <v>1282806</v>
      </c>
      <c r="W28" s="28">
        <v>1503382</v>
      </c>
      <c r="X28" s="22">
        <v>1961668</v>
      </c>
    </row>
    <row r="29" spans="1:24" ht="13.5">
      <c r="A29" s="2" t="s">
        <v>74</v>
      </c>
      <c r="B29" s="28">
        <v>23627</v>
      </c>
      <c r="C29" s="28">
        <v>25700</v>
      </c>
      <c r="D29" s="28">
        <v>29909</v>
      </c>
      <c r="E29" s="22">
        <v>29419</v>
      </c>
      <c r="F29" s="28">
        <v>26389</v>
      </c>
      <c r="G29" s="28">
        <v>23608</v>
      </c>
      <c r="H29" s="28">
        <v>12967</v>
      </c>
      <c r="I29" s="22">
        <v>15030</v>
      </c>
      <c r="J29" s="28">
        <v>7015351</v>
      </c>
      <c r="K29" s="28">
        <v>16059390</v>
      </c>
      <c r="L29" s="28">
        <v>18514113</v>
      </c>
      <c r="M29" s="22">
        <v>17382203</v>
      </c>
      <c r="N29" s="28">
        <v>41090393</v>
      </c>
      <c r="O29" s="28">
        <v>53752663</v>
      </c>
      <c r="P29" s="22">
        <v>52379750</v>
      </c>
      <c r="Q29" s="28">
        <v>19072239</v>
      </c>
      <c r="R29" s="28">
        <v>19886047</v>
      </c>
      <c r="S29" s="28">
        <v>28389421</v>
      </c>
      <c r="T29" s="22">
        <v>29704967</v>
      </c>
      <c r="U29" s="28">
        <v>48516080</v>
      </c>
      <c r="V29" s="28">
        <v>64805722</v>
      </c>
      <c r="W29" s="28">
        <v>63467032</v>
      </c>
      <c r="X29" s="22">
        <v>66475211</v>
      </c>
    </row>
    <row r="30" spans="1:24" ht="13.5">
      <c r="A30" s="2" t="s">
        <v>75</v>
      </c>
      <c r="B30" s="28">
        <v>29500</v>
      </c>
      <c r="C30" s="28">
        <v>29500</v>
      </c>
      <c r="D30" s="28">
        <v>32000</v>
      </c>
      <c r="E30" s="22">
        <v>32000</v>
      </c>
      <c r="F30" s="28">
        <v>37500</v>
      </c>
      <c r="G30" s="28">
        <v>37500</v>
      </c>
      <c r="H30" s="28">
        <v>57500</v>
      </c>
      <c r="I30" s="22">
        <v>57500</v>
      </c>
      <c r="J30" s="28">
        <v>57500000</v>
      </c>
      <c r="K30" s="28">
        <v>57500000</v>
      </c>
      <c r="L30" s="28">
        <v>57500000</v>
      </c>
      <c r="M30" s="22">
        <v>57500000</v>
      </c>
      <c r="N30" s="28">
        <v>49500000</v>
      </c>
      <c r="O30" s="28">
        <v>44500000</v>
      </c>
      <c r="P30" s="22">
        <v>44500000</v>
      </c>
      <c r="Q30" s="28">
        <v>73500000</v>
      </c>
      <c r="R30" s="28">
        <v>73500000</v>
      </c>
      <c r="S30" s="28">
        <v>76500000</v>
      </c>
      <c r="T30" s="22">
        <v>76500000</v>
      </c>
      <c r="U30" s="28">
        <v>71500000</v>
      </c>
      <c r="V30" s="28">
        <v>71500000</v>
      </c>
      <c r="W30" s="28">
        <v>64000000</v>
      </c>
      <c r="X30" s="22">
        <v>64000000</v>
      </c>
    </row>
    <row r="31" spans="1:24" ht="13.5">
      <c r="A31" s="2" t="s">
        <v>76</v>
      </c>
      <c r="B31" s="28">
        <v>500</v>
      </c>
      <c r="C31" s="28">
        <v>500</v>
      </c>
      <c r="D31" s="28">
        <v>500</v>
      </c>
      <c r="E31" s="22">
        <v>500</v>
      </c>
      <c r="F31" s="28">
        <v>1550</v>
      </c>
      <c r="G31" s="28">
        <v>1550</v>
      </c>
      <c r="H31" s="28">
        <v>1600</v>
      </c>
      <c r="I31" s="22">
        <v>1600</v>
      </c>
      <c r="J31" s="28">
        <v>1150000</v>
      </c>
      <c r="K31" s="28">
        <v>1150000</v>
      </c>
      <c r="L31" s="28">
        <v>1200000</v>
      </c>
      <c r="M31" s="22">
        <v>1300000</v>
      </c>
      <c r="N31" s="28">
        <v>1000000</v>
      </c>
      <c r="O31" s="28">
        <v>1000000</v>
      </c>
      <c r="P31" s="22">
        <v>1000000</v>
      </c>
      <c r="Q31" s="28">
        <v>4000000</v>
      </c>
      <c r="R31" s="28">
        <v>4000000</v>
      </c>
      <c r="S31" s="28">
        <v>4000000</v>
      </c>
      <c r="T31" s="22">
        <v>4000000</v>
      </c>
      <c r="U31" s="28">
        <v>3000000</v>
      </c>
      <c r="V31" s="28">
        <v>3000000</v>
      </c>
      <c r="W31" s="28">
        <v>8000000</v>
      </c>
      <c r="X31" s="22">
        <v>8000000</v>
      </c>
    </row>
    <row r="32" spans="1:24" ht="13.5">
      <c r="A32" s="2" t="s">
        <v>77</v>
      </c>
      <c r="B32" s="28">
        <v>109</v>
      </c>
      <c r="C32" s="28">
        <v>108</v>
      </c>
      <c r="D32" s="28">
        <v>107</v>
      </c>
      <c r="E32" s="22">
        <v>111</v>
      </c>
      <c r="F32" s="28">
        <v>113</v>
      </c>
      <c r="G32" s="28">
        <v>113</v>
      </c>
      <c r="H32" s="28">
        <v>112</v>
      </c>
      <c r="I32" s="22">
        <v>111</v>
      </c>
      <c r="J32" s="28">
        <v>106717</v>
      </c>
      <c r="K32" s="28">
        <v>109032</v>
      </c>
      <c r="L32" s="28">
        <v>110692</v>
      </c>
      <c r="M32" s="22">
        <v>108773</v>
      </c>
      <c r="N32" s="28">
        <v>106692</v>
      </c>
      <c r="O32" s="28">
        <v>110390</v>
      </c>
      <c r="P32" s="22">
        <v>108488</v>
      </c>
      <c r="Q32" s="28">
        <v>111121</v>
      </c>
      <c r="R32" s="28">
        <v>111917</v>
      </c>
      <c r="S32" s="28">
        <v>110147</v>
      </c>
      <c r="T32" s="22">
        <v>107812</v>
      </c>
      <c r="U32" s="28">
        <v>102459</v>
      </c>
      <c r="V32" s="28">
        <v>99603</v>
      </c>
      <c r="W32" s="28">
        <v>97650</v>
      </c>
      <c r="X32" s="22">
        <v>94824</v>
      </c>
    </row>
    <row r="33" spans="1:24" ht="13.5">
      <c r="A33" s="2" t="s">
        <v>78</v>
      </c>
      <c r="B33" s="28">
        <v>491</v>
      </c>
      <c r="C33" s="28">
        <v>483</v>
      </c>
      <c r="D33" s="28">
        <v>485</v>
      </c>
      <c r="E33" s="22">
        <v>534</v>
      </c>
      <c r="F33" s="28">
        <v>525</v>
      </c>
      <c r="G33" s="28">
        <v>536</v>
      </c>
      <c r="H33" s="28">
        <v>539</v>
      </c>
      <c r="I33" s="22">
        <v>530</v>
      </c>
      <c r="J33" s="28">
        <v>522745</v>
      </c>
      <c r="K33" s="28">
        <v>514980</v>
      </c>
      <c r="L33" s="28">
        <v>507215</v>
      </c>
      <c r="M33" s="22">
        <v>459576</v>
      </c>
      <c r="N33" s="28">
        <v>444946</v>
      </c>
      <c r="O33" s="28">
        <v>437640</v>
      </c>
      <c r="P33" s="22">
        <v>429950</v>
      </c>
      <c r="Q33" s="28">
        <v>422715</v>
      </c>
      <c r="R33" s="28">
        <v>415480</v>
      </c>
      <c r="S33" s="28">
        <v>408245</v>
      </c>
      <c r="T33" s="22">
        <v>403390</v>
      </c>
      <c r="U33" s="28">
        <v>395945</v>
      </c>
      <c r="V33" s="28">
        <v>388500</v>
      </c>
      <c r="W33" s="28">
        <v>379111</v>
      </c>
      <c r="X33" s="22">
        <v>377286</v>
      </c>
    </row>
    <row r="34" spans="1:24" ht="13.5">
      <c r="A34" s="2" t="s">
        <v>39</v>
      </c>
      <c r="B34" s="28">
        <v>780</v>
      </c>
      <c r="C34" s="28">
        <v>704</v>
      </c>
      <c r="D34" s="28">
        <v>341</v>
      </c>
      <c r="E34" s="22">
        <v>339</v>
      </c>
      <c r="F34" s="28">
        <v>335</v>
      </c>
      <c r="G34" s="28">
        <v>335</v>
      </c>
      <c r="H34" s="28">
        <v>335</v>
      </c>
      <c r="I34" s="22">
        <v>336</v>
      </c>
      <c r="J34" s="28">
        <v>284573</v>
      </c>
      <c r="K34" s="28">
        <v>284505</v>
      </c>
      <c r="L34" s="28">
        <v>284405</v>
      </c>
      <c r="M34" s="22">
        <v>283707</v>
      </c>
      <c r="N34" s="28">
        <v>871730</v>
      </c>
      <c r="O34" s="28">
        <v>870500</v>
      </c>
      <c r="P34" s="22">
        <v>1370410</v>
      </c>
      <c r="Q34" s="28">
        <v>1440238</v>
      </c>
      <c r="R34" s="28">
        <v>2041257</v>
      </c>
      <c r="S34" s="28">
        <v>2073007</v>
      </c>
      <c r="T34" s="22">
        <v>2070307</v>
      </c>
      <c r="U34" s="28">
        <v>2089956</v>
      </c>
      <c r="V34" s="28">
        <v>2695148</v>
      </c>
      <c r="W34" s="28">
        <v>2698471</v>
      </c>
      <c r="X34" s="22">
        <v>2200289</v>
      </c>
    </row>
    <row r="35" spans="1:24" ht="13.5">
      <c r="A35" s="2" t="s">
        <v>80</v>
      </c>
      <c r="B35" s="28">
        <v>31381</v>
      </c>
      <c r="C35" s="28">
        <v>31296</v>
      </c>
      <c r="D35" s="28">
        <v>33433</v>
      </c>
      <c r="E35" s="22">
        <v>33485</v>
      </c>
      <c r="F35" s="28">
        <v>40024</v>
      </c>
      <c r="G35" s="28">
        <v>40034</v>
      </c>
      <c r="H35" s="28">
        <v>60086</v>
      </c>
      <c r="I35" s="22">
        <v>60077</v>
      </c>
      <c r="J35" s="28">
        <v>59564035</v>
      </c>
      <c r="K35" s="28">
        <v>59558517</v>
      </c>
      <c r="L35" s="28">
        <v>59602312</v>
      </c>
      <c r="M35" s="22">
        <v>59652057</v>
      </c>
      <c r="N35" s="28">
        <v>51923369</v>
      </c>
      <c r="O35" s="28">
        <v>46918530</v>
      </c>
      <c r="P35" s="22">
        <v>47408848</v>
      </c>
      <c r="Q35" s="28">
        <v>79474074</v>
      </c>
      <c r="R35" s="28">
        <v>80068654</v>
      </c>
      <c r="S35" s="28">
        <v>83091400</v>
      </c>
      <c r="T35" s="22">
        <v>83081510</v>
      </c>
      <c r="U35" s="28">
        <v>77088361</v>
      </c>
      <c r="V35" s="28">
        <v>77683252</v>
      </c>
      <c r="W35" s="28">
        <v>75175234</v>
      </c>
      <c r="X35" s="22">
        <v>74672400</v>
      </c>
    </row>
    <row r="36" spans="1:24" ht="14.25" thickBot="1">
      <c r="A36" s="5" t="s">
        <v>81</v>
      </c>
      <c r="B36" s="29">
        <v>55008</v>
      </c>
      <c r="C36" s="29">
        <v>56997</v>
      </c>
      <c r="D36" s="29">
        <v>63343</v>
      </c>
      <c r="E36" s="23">
        <v>62904</v>
      </c>
      <c r="F36" s="29">
        <v>66414</v>
      </c>
      <c r="G36" s="29">
        <v>63643</v>
      </c>
      <c r="H36" s="29">
        <v>73053</v>
      </c>
      <c r="I36" s="23">
        <v>75108</v>
      </c>
      <c r="J36" s="29">
        <v>66579387</v>
      </c>
      <c r="K36" s="29">
        <v>75617908</v>
      </c>
      <c r="L36" s="29">
        <v>78116425</v>
      </c>
      <c r="M36" s="23">
        <v>77034261</v>
      </c>
      <c r="N36" s="29">
        <v>93013763</v>
      </c>
      <c r="O36" s="29">
        <v>100671193</v>
      </c>
      <c r="P36" s="23">
        <v>99788598</v>
      </c>
      <c r="Q36" s="29">
        <v>98546314</v>
      </c>
      <c r="R36" s="29">
        <v>99954701</v>
      </c>
      <c r="S36" s="29">
        <v>111480822</v>
      </c>
      <c r="T36" s="23">
        <v>112786477</v>
      </c>
      <c r="U36" s="29">
        <v>125604441</v>
      </c>
      <c r="V36" s="29">
        <v>142488975</v>
      </c>
      <c r="W36" s="29">
        <v>138642266</v>
      </c>
      <c r="X36" s="23">
        <v>141147612</v>
      </c>
    </row>
    <row r="37" spans="1:24" ht="14.25" thickTop="1">
      <c r="A37" s="2" t="s">
        <v>82</v>
      </c>
      <c r="B37" s="28">
        <v>12499</v>
      </c>
      <c r="C37" s="28">
        <v>12499</v>
      </c>
      <c r="D37" s="28">
        <v>12499</v>
      </c>
      <c r="E37" s="22">
        <v>12499</v>
      </c>
      <c r="F37" s="28">
        <v>12499</v>
      </c>
      <c r="G37" s="28">
        <v>12499</v>
      </c>
      <c r="H37" s="28">
        <v>12499</v>
      </c>
      <c r="I37" s="22">
        <v>12499</v>
      </c>
      <c r="J37" s="28">
        <v>12499100</v>
      </c>
      <c r="K37" s="28">
        <v>12499100</v>
      </c>
      <c r="L37" s="28">
        <v>12499100</v>
      </c>
      <c r="M37" s="22">
        <v>12499100</v>
      </c>
      <c r="N37" s="28">
        <v>12499100</v>
      </c>
      <c r="O37" s="28">
        <v>12499100</v>
      </c>
      <c r="P37" s="22">
        <v>12499100</v>
      </c>
      <c r="Q37" s="28">
        <v>12499100</v>
      </c>
      <c r="R37" s="28">
        <v>12499100</v>
      </c>
      <c r="S37" s="28">
        <v>12499100</v>
      </c>
      <c r="T37" s="22">
        <v>12499100</v>
      </c>
      <c r="U37" s="28">
        <v>12499100</v>
      </c>
      <c r="V37" s="28">
        <v>12499100</v>
      </c>
      <c r="W37" s="28">
        <v>12499100</v>
      </c>
      <c r="X37" s="22">
        <v>12499100</v>
      </c>
    </row>
    <row r="38" spans="1:24" ht="13.5">
      <c r="A38" s="2" t="s">
        <v>84</v>
      </c>
      <c r="B38" s="28">
        <v>12190</v>
      </c>
      <c r="C38" s="28">
        <v>12190</v>
      </c>
      <c r="D38" s="28">
        <v>12190</v>
      </c>
      <c r="E38" s="22">
        <v>12190</v>
      </c>
      <c r="F38" s="28">
        <v>12190</v>
      </c>
      <c r="G38" s="28">
        <v>12190</v>
      </c>
      <c r="H38" s="28">
        <v>12190</v>
      </c>
      <c r="I38" s="22">
        <v>12190</v>
      </c>
      <c r="J38" s="28">
        <v>12190068</v>
      </c>
      <c r="K38" s="28">
        <v>12190068</v>
      </c>
      <c r="L38" s="28">
        <v>12190068</v>
      </c>
      <c r="M38" s="22">
        <v>12190068</v>
      </c>
      <c r="N38" s="28">
        <v>12190068</v>
      </c>
      <c r="O38" s="28">
        <v>12190068</v>
      </c>
      <c r="P38" s="22">
        <v>12190068</v>
      </c>
      <c r="Q38" s="28">
        <v>12190068</v>
      </c>
      <c r="R38" s="28">
        <v>12190068</v>
      </c>
      <c r="S38" s="28">
        <v>12190068</v>
      </c>
      <c r="T38" s="22">
        <v>12190068</v>
      </c>
      <c r="U38" s="28">
        <v>12190068</v>
      </c>
      <c r="V38" s="28">
        <v>12190068</v>
      </c>
      <c r="W38" s="28">
        <v>12190068</v>
      </c>
      <c r="X38" s="22">
        <v>12190068</v>
      </c>
    </row>
    <row r="39" spans="1:24" ht="13.5">
      <c r="A39" s="2" t="s">
        <v>88</v>
      </c>
      <c r="B39" s="28">
        <v>76794</v>
      </c>
      <c r="C39" s="28">
        <v>76938</v>
      </c>
      <c r="D39" s="28">
        <v>76124</v>
      </c>
      <c r="E39" s="22">
        <v>75845</v>
      </c>
      <c r="F39" s="28">
        <v>74815</v>
      </c>
      <c r="G39" s="28">
        <v>74053</v>
      </c>
      <c r="H39" s="28">
        <v>74082</v>
      </c>
      <c r="I39" s="22">
        <v>73666</v>
      </c>
      <c r="J39" s="28">
        <v>71544326</v>
      </c>
      <c r="K39" s="28">
        <v>72291642</v>
      </c>
      <c r="L39" s="28">
        <v>71870924</v>
      </c>
      <c r="M39" s="22">
        <v>71320707</v>
      </c>
      <c r="N39" s="28">
        <v>72055473</v>
      </c>
      <c r="O39" s="28">
        <v>70811444</v>
      </c>
      <c r="P39" s="22">
        <v>71081258</v>
      </c>
      <c r="Q39" s="28">
        <v>73811150</v>
      </c>
      <c r="R39" s="28">
        <v>73513331</v>
      </c>
      <c r="S39" s="28">
        <v>72231696</v>
      </c>
      <c r="T39" s="22">
        <v>72112442</v>
      </c>
      <c r="U39" s="28">
        <v>71865666</v>
      </c>
      <c r="V39" s="28">
        <v>72680809</v>
      </c>
      <c r="W39" s="28">
        <v>65657061</v>
      </c>
      <c r="X39" s="22">
        <v>65956250</v>
      </c>
    </row>
    <row r="40" spans="1:24" ht="13.5">
      <c r="A40" s="2" t="s">
        <v>89</v>
      </c>
      <c r="B40" s="28">
        <v>-217</v>
      </c>
      <c r="C40" s="28">
        <v>-216</v>
      </c>
      <c r="D40" s="28">
        <v>-215</v>
      </c>
      <c r="E40" s="22">
        <v>-213</v>
      </c>
      <c r="F40" s="28">
        <v>-211</v>
      </c>
      <c r="G40" s="28">
        <v>-208</v>
      </c>
      <c r="H40" s="28">
        <v>-208</v>
      </c>
      <c r="I40" s="22">
        <v>-208</v>
      </c>
      <c r="J40" s="28">
        <v>-208904</v>
      </c>
      <c r="K40" s="28">
        <v>-208904</v>
      </c>
      <c r="L40" s="28">
        <v>-208904</v>
      </c>
      <c r="M40" s="22">
        <v>-208904</v>
      </c>
      <c r="N40" s="28">
        <v>-208904</v>
      </c>
      <c r="O40" s="28">
        <v>-208904</v>
      </c>
      <c r="P40" s="22">
        <v>-208904</v>
      </c>
      <c r="Q40" s="28">
        <v>-208904</v>
      </c>
      <c r="R40" s="28">
        <v>-208904</v>
      </c>
      <c r="S40" s="28">
        <v>-208896</v>
      </c>
      <c r="T40" s="22">
        <v>-208896</v>
      </c>
      <c r="U40" s="28">
        <v>-208888</v>
      </c>
      <c r="V40" s="28">
        <v>-208871</v>
      </c>
      <c r="W40" s="28">
        <v>-208870</v>
      </c>
      <c r="X40" s="22">
        <v>-208870</v>
      </c>
    </row>
    <row r="41" spans="1:24" ht="13.5">
      <c r="A41" s="2" t="s">
        <v>90</v>
      </c>
      <c r="B41" s="28">
        <v>101266</v>
      </c>
      <c r="C41" s="28">
        <v>101411</v>
      </c>
      <c r="D41" s="28">
        <v>100597</v>
      </c>
      <c r="E41" s="22">
        <v>100320</v>
      </c>
      <c r="F41" s="28">
        <v>99292</v>
      </c>
      <c r="G41" s="28">
        <v>98533</v>
      </c>
      <c r="H41" s="28">
        <v>98563</v>
      </c>
      <c r="I41" s="22">
        <v>98146</v>
      </c>
      <c r="J41" s="28">
        <v>96024589</v>
      </c>
      <c r="K41" s="28">
        <v>96771906</v>
      </c>
      <c r="L41" s="28">
        <v>96351188</v>
      </c>
      <c r="M41" s="22">
        <v>95800971</v>
      </c>
      <c r="N41" s="28">
        <v>96535737</v>
      </c>
      <c r="O41" s="28">
        <v>95291707</v>
      </c>
      <c r="P41" s="22">
        <v>95561522</v>
      </c>
      <c r="Q41" s="28">
        <v>98291413</v>
      </c>
      <c r="R41" s="28">
        <v>97993594</v>
      </c>
      <c r="S41" s="28">
        <v>96711968</v>
      </c>
      <c r="T41" s="22">
        <v>96592714</v>
      </c>
      <c r="U41" s="28">
        <v>96345946</v>
      </c>
      <c r="V41" s="28">
        <v>97161105</v>
      </c>
      <c r="W41" s="28">
        <v>90137359</v>
      </c>
      <c r="X41" s="22">
        <v>90436548</v>
      </c>
    </row>
    <row r="42" spans="1:24" ht="13.5">
      <c r="A42" s="6" t="s">
        <v>91</v>
      </c>
      <c r="B42" s="28">
        <v>101266</v>
      </c>
      <c r="C42" s="28">
        <v>101411</v>
      </c>
      <c r="D42" s="28">
        <v>100597</v>
      </c>
      <c r="E42" s="22">
        <v>100320</v>
      </c>
      <c r="F42" s="28">
        <v>99292</v>
      </c>
      <c r="G42" s="28">
        <v>98533</v>
      </c>
      <c r="H42" s="28">
        <v>98563</v>
      </c>
      <c r="I42" s="22">
        <v>98146</v>
      </c>
      <c r="J42" s="28">
        <v>96024589</v>
      </c>
      <c r="K42" s="28">
        <v>96771906</v>
      </c>
      <c r="L42" s="28">
        <v>96351188</v>
      </c>
      <c r="M42" s="22">
        <v>95800971</v>
      </c>
      <c r="N42" s="28">
        <v>96535737</v>
      </c>
      <c r="O42" s="28">
        <v>95291707</v>
      </c>
      <c r="P42" s="22">
        <v>95561522</v>
      </c>
      <c r="Q42" s="28">
        <v>98291413</v>
      </c>
      <c r="R42" s="28">
        <v>97993594</v>
      </c>
      <c r="S42" s="28">
        <v>96711968</v>
      </c>
      <c r="T42" s="22">
        <v>96592714</v>
      </c>
      <c r="U42" s="28">
        <v>96345946</v>
      </c>
      <c r="V42" s="28">
        <v>97161105</v>
      </c>
      <c r="W42" s="28">
        <v>90137359</v>
      </c>
      <c r="X42" s="22">
        <v>90436548</v>
      </c>
    </row>
    <row r="43" spans="1:24" ht="14.25" thickBot="1">
      <c r="A43" s="7" t="s">
        <v>92</v>
      </c>
      <c r="B43" s="28">
        <v>156274</v>
      </c>
      <c r="C43" s="28">
        <v>158408</v>
      </c>
      <c r="D43" s="28">
        <v>163940</v>
      </c>
      <c r="E43" s="22">
        <v>163225</v>
      </c>
      <c r="F43" s="28">
        <v>165707</v>
      </c>
      <c r="G43" s="28">
        <v>162177</v>
      </c>
      <c r="H43" s="28">
        <v>171617</v>
      </c>
      <c r="I43" s="22">
        <v>173254</v>
      </c>
      <c r="J43" s="28">
        <v>162603977</v>
      </c>
      <c r="K43" s="28">
        <v>172389814</v>
      </c>
      <c r="L43" s="28">
        <v>174467614</v>
      </c>
      <c r="M43" s="22">
        <v>172835232</v>
      </c>
      <c r="N43" s="28">
        <v>189549500</v>
      </c>
      <c r="O43" s="28">
        <v>195962901</v>
      </c>
      <c r="P43" s="22">
        <v>195350120</v>
      </c>
      <c r="Q43" s="28">
        <v>196837728</v>
      </c>
      <c r="R43" s="28">
        <v>197948296</v>
      </c>
      <c r="S43" s="28">
        <v>208192791</v>
      </c>
      <c r="T43" s="22">
        <v>209379192</v>
      </c>
      <c r="U43" s="28">
        <v>221950387</v>
      </c>
      <c r="V43" s="28">
        <v>239650081</v>
      </c>
      <c r="W43" s="28">
        <v>228779625</v>
      </c>
      <c r="X43" s="22">
        <v>231584160</v>
      </c>
    </row>
    <row r="44" spans="1:24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6" ht="13.5">
      <c r="A46" s="20" t="s">
        <v>97</v>
      </c>
    </row>
    <row r="47" ht="13.5">
      <c r="A47" s="20" t="s">
        <v>98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93</v>
      </c>
      <c r="B2" s="14">
        <v>8871</v>
      </c>
      <c r="C2" s="14"/>
      <c r="D2" s="14"/>
      <c r="E2" s="14"/>
      <c r="F2" s="14"/>
      <c r="G2" s="14"/>
    </row>
    <row r="3" spans="1:7" ht="14.25" thickBot="1">
      <c r="A3" s="11" t="s">
        <v>94</v>
      </c>
      <c r="B3" s="1" t="s">
        <v>95</v>
      </c>
      <c r="C3" s="1"/>
      <c r="D3" s="1"/>
      <c r="E3" s="1"/>
      <c r="F3" s="1"/>
      <c r="G3" s="1"/>
    </row>
    <row r="4" spans="1:7" ht="14.25" thickTop="1">
      <c r="A4" s="10" t="s">
        <v>12</v>
      </c>
      <c r="B4" s="15" t="str">
        <f>HYPERLINK("http://www.kabupro.jp/mark/20130627/S000DSX7.htm","有価証券報告書")</f>
        <v>有価証券報告書</v>
      </c>
      <c r="C4" s="15" t="str">
        <f>HYPERLINK("http://www.kabupro.jp/mark/20130627/S000DSX7.htm","有価証券報告書")</f>
        <v>有価証券報告書</v>
      </c>
      <c r="D4" s="15" t="str">
        <f>HYPERLINK("http://www.kabupro.jp/mark/20120628/S000B8TA.htm","有価証券報告書")</f>
        <v>有価証券報告書</v>
      </c>
      <c r="E4" s="15" t="str">
        <f>HYPERLINK("http://www.kabupro.jp/mark/20110629/S0008RIL.htm","有価証券報告書")</f>
        <v>有価証券報告書</v>
      </c>
      <c r="F4" s="15" t="str">
        <f>HYPERLINK("http://www.kabupro.jp/mark/20100629/S00064K1.htm","有価証券報告書")</f>
        <v>有価証券報告書</v>
      </c>
      <c r="G4" s="15" t="str">
        <f>HYPERLINK("http://www.kabupro.jp/mark/20090629/S0003K75.htm","有価証券報告書")</f>
        <v>有価証券報告書</v>
      </c>
    </row>
    <row r="5" spans="1:7" ht="14.25" thickBot="1">
      <c r="A5" s="11" t="s">
        <v>13</v>
      </c>
      <c r="B5" s="1" t="s">
        <v>19</v>
      </c>
      <c r="C5" s="1" t="s">
        <v>19</v>
      </c>
      <c r="D5" s="1" t="s">
        <v>23</v>
      </c>
      <c r="E5" s="1" t="s">
        <v>25</v>
      </c>
      <c r="F5" s="1" t="s">
        <v>27</v>
      </c>
      <c r="G5" s="1" t="s">
        <v>29</v>
      </c>
    </row>
    <row r="6" spans="1:7" ht="15" thickBot="1" thickTop="1">
      <c r="A6" s="10" t="s">
        <v>14</v>
      </c>
      <c r="B6" s="18" t="s">
        <v>142</v>
      </c>
      <c r="C6" s="19"/>
      <c r="D6" s="19"/>
      <c r="E6" s="19"/>
      <c r="F6" s="19"/>
      <c r="G6" s="19"/>
    </row>
    <row r="7" spans="1:7" ht="14.25" thickTop="1">
      <c r="A7" s="12" t="s">
        <v>15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</row>
    <row r="8" spans="1:7" ht="13.5">
      <c r="A8" s="13" t="s">
        <v>16</v>
      </c>
      <c r="B8" s="17" t="s">
        <v>99</v>
      </c>
      <c r="C8" s="17" t="s">
        <v>100</v>
      </c>
      <c r="D8" s="17" t="s">
        <v>101</v>
      </c>
      <c r="E8" s="17" t="s">
        <v>102</v>
      </c>
      <c r="F8" s="17" t="s">
        <v>103</v>
      </c>
      <c r="G8" s="17" t="s">
        <v>104</v>
      </c>
    </row>
    <row r="9" spans="1:7" ht="13.5">
      <c r="A9" s="13" t="s">
        <v>17</v>
      </c>
      <c r="B9" s="17" t="s">
        <v>21</v>
      </c>
      <c r="C9" s="17" t="s">
        <v>22</v>
      </c>
      <c r="D9" s="17" t="s">
        <v>24</v>
      </c>
      <c r="E9" s="17" t="s">
        <v>26</v>
      </c>
      <c r="F9" s="17" t="s">
        <v>28</v>
      </c>
      <c r="G9" s="17" t="s">
        <v>30</v>
      </c>
    </row>
    <row r="10" spans="1:7" ht="14.25" thickBot="1">
      <c r="A10" s="13" t="s">
        <v>18</v>
      </c>
      <c r="B10" s="17" t="s">
        <v>32</v>
      </c>
      <c r="C10" s="17" t="s">
        <v>32</v>
      </c>
      <c r="D10" s="17" t="s">
        <v>33</v>
      </c>
      <c r="E10" s="17" t="s">
        <v>33</v>
      </c>
      <c r="F10" s="17" t="s">
        <v>33</v>
      </c>
      <c r="G10" s="17" t="s">
        <v>33</v>
      </c>
    </row>
    <row r="11" spans="1:7" ht="14.25" thickTop="1">
      <c r="A11" s="26" t="s">
        <v>105</v>
      </c>
      <c r="B11" s="21">
        <v>33416</v>
      </c>
      <c r="C11" s="21">
        <v>43268</v>
      </c>
      <c r="D11" s="21">
        <v>46850039</v>
      </c>
      <c r="E11" s="21">
        <v>40915720</v>
      </c>
      <c r="F11" s="21">
        <v>59605175</v>
      </c>
      <c r="G11" s="21">
        <v>74673735</v>
      </c>
    </row>
    <row r="12" spans="1:7" ht="13.5">
      <c r="A12" s="6" t="s">
        <v>39</v>
      </c>
      <c r="B12" s="22">
        <v>1877</v>
      </c>
      <c r="C12" s="22">
        <v>1836</v>
      </c>
      <c r="D12" s="22">
        <v>2045721</v>
      </c>
      <c r="E12" s="22">
        <v>2722021</v>
      </c>
      <c r="F12" s="22">
        <v>2426096</v>
      </c>
      <c r="G12" s="22">
        <v>2088701</v>
      </c>
    </row>
    <row r="13" spans="1:7" ht="13.5">
      <c r="A13" s="6" t="s">
        <v>106</v>
      </c>
      <c r="B13" s="22">
        <v>35294</v>
      </c>
      <c r="C13" s="22">
        <v>45105</v>
      </c>
      <c r="D13" s="22">
        <v>48895761</v>
      </c>
      <c r="E13" s="22">
        <v>43637742</v>
      </c>
      <c r="F13" s="22">
        <v>62031272</v>
      </c>
      <c r="G13" s="22">
        <v>76762437</v>
      </c>
    </row>
    <row r="14" spans="1:7" ht="13.5">
      <c r="A14" s="6" t="s">
        <v>107</v>
      </c>
      <c r="B14" s="22">
        <v>24440</v>
      </c>
      <c r="C14" s="22">
        <v>33268</v>
      </c>
      <c r="D14" s="22">
        <v>40912133</v>
      </c>
      <c r="E14" s="22">
        <v>35338587</v>
      </c>
      <c r="F14" s="22">
        <v>38117133</v>
      </c>
      <c r="G14" s="22">
        <v>44500864</v>
      </c>
    </row>
    <row r="15" spans="1:7" ht="13.5">
      <c r="A15" s="6" t="s">
        <v>39</v>
      </c>
      <c r="B15" s="22">
        <v>772</v>
      </c>
      <c r="C15" s="22">
        <v>759</v>
      </c>
      <c r="D15" s="22">
        <v>815811</v>
      </c>
      <c r="E15" s="22">
        <v>469980</v>
      </c>
      <c r="F15" s="22">
        <v>412291</v>
      </c>
      <c r="G15" s="22">
        <v>366083</v>
      </c>
    </row>
    <row r="16" spans="1:7" ht="13.5">
      <c r="A16" s="6" t="s">
        <v>108</v>
      </c>
      <c r="B16" s="22">
        <v>25212</v>
      </c>
      <c r="C16" s="22">
        <v>34027</v>
      </c>
      <c r="D16" s="22">
        <v>41727944</v>
      </c>
      <c r="E16" s="22">
        <v>35808568</v>
      </c>
      <c r="F16" s="22">
        <v>38529425</v>
      </c>
      <c r="G16" s="22">
        <v>44866948</v>
      </c>
    </row>
    <row r="17" spans="1:7" ht="13.5">
      <c r="A17" s="7" t="s">
        <v>109</v>
      </c>
      <c r="B17" s="22">
        <v>10081</v>
      </c>
      <c r="C17" s="22">
        <v>11077</v>
      </c>
      <c r="D17" s="22">
        <v>7167816</v>
      </c>
      <c r="E17" s="22">
        <v>7829173</v>
      </c>
      <c r="F17" s="22">
        <v>23501846</v>
      </c>
      <c r="G17" s="22">
        <v>31895489</v>
      </c>
    </row>
    <row r="18" spans="1:7" ht="13.5">
      <c r="A18" s="6" t="s">
        <v>110</v>
      </c>
      <c r="B18" s="22">
        <v>1257</v>
      </c>
      <c r="C18" s="22">
        <v>1139</v>
      </c>
      <c r="D18" s="22">
        <v>1781651</v>
      </c>
      <c r="E18" s="22">
        <v>1346908</v>
      </c>
      <c r="F18" s="22">
        <v>2212677</v>
      </c>
      <c r="G18" s="22">
        <v>2784877</v>
      </c>
    </row>
    <row r="19" spans="1:7" ht="13.5">
      <c r="A19" s="6" t="s">
        <v>111</v>
      </c>
      <c r="B19" s="22">
        <v>690</v>
      </c>
      <c r="C19" s="22">
        <v>617</v>
      </c>
      <c r="D19" s="22">
        <v>652889</v>
      </c>
      <c r="E19" s="22">
        <v>1034515</v>
      </c>
      <c r="F19" s="22">
        <v>1009759</v>
      </c>
      <c r="G19" s="22">
        <v>653426</v>
      </c>
    </row>
    <row r="20" spans="1:7" ht="13.5">
      <c r="A20" s="6" t="s">
        <v>112</v>
      </c>
      <c r="B20" s="22">
        <v>186</v>
      </c>
      <c r="C20" s="22">
        <v>191</v>
      </c>
      <c r="D20" s="22">
        <v>182730</v>
      </c>
      <c r="E20" s="22">
        <v>192180</v>
      </c>
      <c r="F20" s="22">
        <v>177660</v>
      </c>
      <c r="G20" s="22">
        <v>188850</v>
      </c>
    </row>
    <row r="21" spans="1:7" ht="13.5">
      <c r="A21" s="6" t="s">
        <v>113</v>
      </c>
      <c r="B21" s="22">
        <v>467</v>
      </c>
      <c r="C21" s="22">
        <v>537</v>
      </c>
      <c r="D21" s="22">
        <v>579549</v>
      </c>
      <c r="E21" s="22">
        <v>572593</v>
      </c>
      <c r="F21" s="22">
        <v>804280</v>
      </c>
      <c r="G21" s="22">
        <v>967420</v>
      </c>
    </row>
    <row r="22" spans="1:7" ht="13.5">
      <c r="A22" s="6" t="s">
        <v>114</v>
      </c>
      <c r="B22" s="22">
        <v>29</v>
      </c>
      <c r="C22" s="22">
        <v>32</v>
      </c>
      <c r="D22" s="22">
        <v>35106</v>
      </c>
      <c r="E22" s="22">
        <v>35628</v>
      </c>
      <c r="F22" s="22">
        <v>41420</v>
      </c>
      <c r="G22" s="22">
        <v>53127</v>
      </c>
    </row>
    <row r="23" spans="1:7" ht="13.5">
      <c r="A23" s="6" t="s">
        <v>115</v>
      </c>
      <c r="B23" s="22">
        <v>17</v>
      </c>
      <c r="C23" s="22">
        <v>27</v>
      </c>
      <c r="D23" s="22">
        <v>15842</v>
      </c>
      <c r="E23" s="22">
        <v>21388</v>
      </c>
      <c r="F23" s="22">
        <v>23234</v>
      </c>
      <c r="G23" s="22">
        <v>24002</v>
      </c>
    </row>
    <row r="24" spans="1:7" ht="13.5">
      <c r="A24" s="6" t="s">
        <v>116</v>
      </c>
      <c r="B24" s="22">
        <v>14</v>
      </c>
      <c r="C24" s="22">
        <v>71</v>
      </c>
      <c r="D24" s="22">
        <v>29626</v>
      </c>
      <c r="E24" s="22">
        <v>28940</v>
      </c>
      <c r="F24" s="22">
        <v>34103</v>
      </c>
      <c r="G24" s="22">
        <v>32400</v>
      </c>
    </row>
    <row r="25" spans="1:7" ht="13.5">
      <c r="A25" s="6" t="s">
        <v>117</v>
      </c>
      <c r="B25" s="22">
        <v>615</v>
      </c>
      <c r="C25" s="22">
        <v>819</v>
      </c>
      <c r="D25" s="22">
        <v>707570</v>
      </c>
      <c r="E25" s="22">
        <v>858728</v>
      </c>
      <c r="F25" s="22">
        <v>1160430</v>
      </c>
      <c r="G25" s="22">
        <v>1086260</v>
      </c>
    </row>
    <row r="26" spans="1:7" ht="13.5">
      <c r="A26" s="6" t="s">
        <v>118</v>
      </c>
      <c r="B26" s="22">
        <v>95</v>
      </c>
      <c r="C26" s="22">
        <v>97</v>
      </c>
      <c r="D26" s="22">
        <v>189348</v>
      </c>
      <c r="E26" s="22">
        <v>104187</v>
      </c>
      <c r="F26" s="22">
        <v>120186</v>
      </c>
      <c r="G26" s="22">
        <v>91323</v>
      </c>
    </row>
    <row r="27" spans="1:7" ht="13.5">
      <c r="A27" s="6" t="s">
        <v>119</v>
      </c>
      <c r="B27" s="22">
        <v>19</v>
      </c>
      <c r="C27" s="22">
        <v>20</v>
      </c>
      <c r="D27" s="22">
        <v>20678</v>
      </c>
      <c r="E27" s="22">
        <v>25569</v>
      </c>
      <c r="F27" s="22">
        <v>26724</v>
      </c>
      <c r="G27" s="22">
        <v>35542</v>
      </c>
    </row>
    <row r="28" spans="1:7" ht="13.5">
      <c r="A28" s="6" t="s">
        <v>39</v>
      </c>
      <c r="B28" s="22">
        <v>517</v>
      </c>
      <c r="C28" s="22">
        <v>503</v>
      </c>
      <c r="D28" s="22">
        <v>648740</v>
      </c>
      <c r="E28" s="22">
        <v>950352</v>
      </c>
      <c r="F28" s="22">
        <v>822200</v>
      </c>
      <c r="G28" s="22">
        <v>1031855</v>
      </c>
    </row>
    <row r="29" spans="1:7" ht="13.5">
      <c r="A29" s="6" t="s">
        <v>120</v>
      </c>
      <c r="B29" s="22">
        <v>3910</v>
      </c>
      <c r="C29" s="22">
        <v>4057</v>
      </c>
      <c r="D29" s="22">
        <v>4843767</v>
      </c>
      <c r="E29" s="22">
        <v>5170992</v>
      </c>
      <c r="F29" s="22">
        <v>7033796</v>
      </c>
      <c r="G29" s="22">
        <v>6949086</v>
      </c>
    </row>
    <row r="30" spans="1:7" ht="14.25" thickBot="1">
      <c r="A30" s="25" t="s">
        <v>121</v>
      </c>
      <c r="B30" s="23">
        <v>6170</v>
      </c>
      <c r="C30" s="23">
        <v>7020</v>
      </c>
      <c r="D30" s="23">
        <v>2324048</v>
      </c>
      <c r="E30" s="23">
        <v>2658181</v>
      </c>
      <c r="F30" s="23">
        <v>16468050</v>
      </c>
      <c r="G30" s="23">
        <v>24946403</v>
      </c>
    </row>
    <row r="31" spans="1:7" ht="14.25" thickTop="1">
      <c r="A31" s="6" t="s">
        <v>122</v>
      </c>
      <c r="B31" s="22">
        <v>14</v>
      </c>
      <c r="C31" s="22">
        <v>6</v>
      </c>
      <c r="D31" s="22">
        <v>28542</v>
      </c>
      <c r="E31" s="22">
        <v>56980</v>
      </c>
      <c r="F31" s="22">
        <v>133423</v>
      </c>
      <c r="G31" s="22">
        <v>158825</v>
      </c>
    </row>
    <row r="32" spans="1:7" ht="13.5">
      <c r="A32" s="6" t="s">
        <v>123</v>
      </c>
      <c r="B32" s="22">
        <v>21</v>
      </c>
      <c r="C32" s="22">
        <v>72</v>
      </c>
      <c r="D32" s="22">
        <v>33220</v>
      </c>
      <c r="E32" s="22">
        <v>59300</v>
      </c>
      <c r="F32" s="22">
        <v>40135</v>
      </c>
      <c r="G32" s="22">
        <v>49950</v>
      </c>
    </row>
    <row r="33" spans="1:7" ht="13.5">
      <c r="A33" s="6" t="s">
        <v>124</v>
      </c>
      <c r="B33" s="22">
        <v>11</v>
      </c>
      <c r="C33" s="22">
        <v>22</v>
      </c>
      <c r="D33" s="22">
        <v>14078</v>
      </c>
      <c r="E33" s="22"/>
      <c r="F33" s="22"/>
      <c r="G33" s="22"/>
    </row>
    <row r="34" spans="1:7" ht="13.5">
      <c r="A34" s="6" t="s">
        <v>125</v>
      </c>
      <c r="B34" s="22">
        <v>9</v>
      </c>
      <c r="C34" s="22">
        <v>9</v>
      </c>
      <c r="D34" s="22"/>
      <c r="E34" s="22">
        <v>9577</v>
      </c>
      <c r="F34" s="22">
        <v>14149</v>
      </c>
      <c r="G34" s="22">
        <v>16556</v>
      </c>
    </row>
    <row r="35" spans="1:7" ht="13.5">
      <c r="A35" s="6" t="s">
        <v>39</v>
      </c>
      <c r="B35" s="22">
        <v>12</v>
      </c>
      <c r="C35" s="22">
        <v>39</v>
      </c>
      <c r="D35" s="22">
        <v>28388</v>
      </c>
      <c r="E35" s="22">
        <v>47360</v>
      </c>
      <c r="F35" s="22">
        <v>48569</v>
      </c>
      <c r="G35" s="22">
        <v>48988</v>
      </c>
    </row>
    <row r="36" spans="1:7" ht="13.5">
      <c r="A36" s="6" t="s">
        <v>126</v>
      </c>
      <c r="B36" s="22">
        <v>70</v>
      </c>
      <c r="C36" s="22">
        <v>149</v>
      </c>
      <c r="D36" s="22">
        <v>150224</v>
      </c>
      <c r="E36" s="22">
        <v>173218</v>
      </c>
      <c r="F36" s="22">
        <v>236278</v>
      </c>
      <c r="G36" s="22">
        <v>274319</v>
      </c>
    </row>
    <row r="37" spans="1:7" ht="13.5">
      <c r="A37" s="6" t="s">
        <v>127</v>
      </c>
      <c r="B37" s="22">
        <v>17</v>
      </c>
      <c r="C37" s="22">
        <v>33</v>
      </c>
      <c r="D37" s="22">
        <v>63709</v>
      </c>
      <c r="E37" s="22">
        <v>100698</v>
      </c>
      <c r="F37" s="22">
        <v>136713</v>
      </c>
      <c r="G37" s="22">
        <v>138364</v>
      </c>
    </row>
    <row r="38" spans="1:7" ht="13.5">
      <c r="A38" s="6" t="s">
        <v>128</v>
      </c>
      <c r="B38" s="22">
        <v>681</v>
      </c>
      <c r="C38" s="22">
        <v>777</v>
      </c>
      <c r="D38" s="22">
        <v>1156405</v>
      </c>
      <c r="E38" s="22">
        <v>1219949</v>
      </c>
      <c r="F38" s="22">
        <v>1396841</v>
      </c>
      <c r="G38" s="22">
        <v>1429012</v>
      </c>
    </row>
    <row r="39" spans="1:7" ht="13.5">
      <c r="A39" s="6" t="s">
        <v>129</v>
      </c>
      <c r="B39" s="22">
        <v>20</v>
      </c>
      <c r="C39" s="22"/>
      <c r="D39" s="22">
        <v>188975</v>
      </c>
      <c r="E39" s="22">
        <v>142288</v>
      </c>
      <c r="F39" s="22">
        <v>303576</v>
      </c>
      <c r="G39" s="22"/>
    </row>
    <row r="40" spans="1:7" ht="13.5">
      <c r="A40" s="6" t="s">
        <v>130</v>
      </c>
      <c r="B40" s="22">
        <v>42</v>
      </c>
      <c r="C40" s="22">
        <v>0</v>
      </c>
      <c r="D40" s="22">
        <v>21341</v>
      </c>
      <c r="E40" s="22">
        <v>21910</v>
      </c>
      <c r="F40" s="22">
        <v>46009</v>
      </c>
      <c r="G40" s="22">
        <v>2202</v>
      </c>
    </row>
    <row r="41" spans="1:7" ht="13.5">
      <c r="A41" s="6" t="s">
        <v>39</v>
      </c>
      <c r="B41" s="22">
        <v>0</v>
      </c>
      <c r="C41" s="22">
        <v>3</v>
      </c>
      <c r="D41" s="22">
        <v>10648</v>
      </c>
      <c r="E41" s="22">
        <v>21984</v>
      </c>
      <c r="F41" s="22">
        <v>165873</v>
      </c>
      <c r="G41" s="22">
        <v>591</v>
      </c>
    </row>
    <row r="42" spans="1:7" ht="13.5">
      <c r="A42" s="6" t="s">
        <v>131</v>
      </c>
      <c r="B42" s="22">
        <v>762</v>
      </c>
      <c r="C42" s="22">
        <v>815</v>
      </c>
      <c r="D42" s="22">
        <v>1441080</v>
      </c>
      <c r="E42" s="22">
        <v>1506830</v>
      </c>
      <c r="F42" s="22">
        <v>2049015</v>
      </c>
      <c r="G42" s="22">
        <v>1570170</v>
      </c>
    </row>
    <row r="43" spans="1:7" ht="14.25" thickBot="1">
      <c r="A43" s="25" t="s">
        <v>132</v>
      </c>
      <c r="B43" s="23">
        <v>5478</v>
      </c>
      <c r="C43" s="23">
        <v>6354</v>
      </c>
      <c r="D43" s="23">
        <v>1033192</v>
      </c>
      <c r="E43" s="23">
        <v>1324568</v>
      </c>
      <c r="F43" s="23">
        <v>14655313</v>
      </c>
      <c r="G43" s="23">
        <v>23650552</v>
      </c>
    </row>
    <row r="44" spans="1:7" ht="14.25" thickTop="1">
      <c r="A44" s="6" t="s">
        <v>133</v>
      </c>
      <c r="B44" s="22"/>
      <c r="C44" s="22">
        <v>0</v>
      </c>
      <c r="D44" s="22">
        <v>1468660</v>
      </c>
      <c r="E44" s="22"/>
      <c r="F44" s="22"/>
      <c r="G44" s="22"/>
    </row>
    <row r="45" spans="1:7" ht="13.5">
      <c r="A45" s="6" t="s">
        <v>134</v>
      </c>
      <c r="B45" s="22"/>
      <c r="C45" s="22">
        <v>0</v>
      </c>
      <c r="D45" s="22">
        <v>1524501</v>
      </c>
      <c r="E45" s="22"/>
      <c r="F45" s="22"/>
      <c r="G45" s="22">
        <v>3205</v>
      </c>
    </row>
    <row r="46" spans="1:7" ht="13.5">
      <c r="A46" s="6" t="s">
        <v>135</v>
      </c>
      <c r="B46" s="22"/>
      <c r="C46" s="22">
        <v>61</v>
      </c>
      <c r="D46" s="22"/>
      <c r="E46" s="22"/>
      <c r="F46" s="22"/>
      <c r="G46" s="22">
        <v>50654</v>
      </c>
    </row>
    <row r="47" spans="1:7" ht="13.5">
      <c r="A47" s="6" t="s">
        <v>136</v>
      </c>
      <c r="B47" s="22"/>
      <c r="C47" s="22">
        <v>61</v>
      </c>
      <c r="D47" s="22">
        <v>1257</v>
      </c>
      <c r="E47" s="22"/>
      <c r="F47" s="22"/>
      <c r="G47" s="22">
        <v>395561</v>
      </c>
    </row>
    <row r="48" spans="1:7" ht="13.5">
      <c r="A48" s="7" t="s">
        <v>137</v>
      </c>
      <c r="B48" s="22">
        <v>5478</v>
      </c>
      <c r="C48" s="22">
        <v>6293</v>
      </c>
      <c r="D48" s="22">
        <v>2556436</v>
      </c>
      <c r="E48" s="22">
        <v>1324568</v>
      </c>
      <c r="F48" s="22">
        <v>14655313</v>
      </c>
      <c r="G48" s="22">
        <v>23258195</v>
      </c>
    </row>
    <row r="49" spans="1:7" ht="13.5">
      <c r="A49" s="7" t="s">
        <v>138</v>
      </c>
      <c r="B49" s="22">
        <v>2042</v>
      </c>
      <c r="C49" s="22">
        <v>2511</v>
      </c>
      <c r="D49" s="22">
        <v>1361444</v>
      </c>
      <c r="E49" s="22">
        <v>87895</v>
      </c>
      <c r="F49" s="22">
        <v>6355932</v>
      </c>
      <c r="G49" s="22">
        <v>10201944</v>
      </c>
    </row>
    <row r="50" spans="1:7" ht="13.5">
      <c r="A50" s="7" t="s">
        <v>139</v>
      </c>
      <c r="B50" s="22">
        <v>50</v>
      </c>
      <c r="C50" s="22">
        <v>131</v>
      </c>
      <c r="D50" s="22">
        <v>-310950</v>
      </c>
      <c r="E50" s="22">
        <v>471694</v>
      </c>
      <c r="F50" s="22">
        <v>-186760</v>
      </c>
      <c r="G50" s="22">
        <v>-77040</v>
      </c>
    </row>
    <row r="51" spans="1:7" ht="13.5">
      <c r="A51" s="7" t="s">
        <v>140</v>
      </c>
      <c r="B51" s="22">
        <v>2093</v>
      </c>
      <c r="C51" s="22">
        <v>2643</v>
      </c>
      <c r="D51" s="22">
        <v>1050494</v>
      </c>
      <c r="E51" s="22">
        <v>559590</v>
      </c>
      <c r="F51" s="22">
        <v>6169172</v>
      </c>
      <c r="G51" s="22">
        <v>10124903</v>
      </c>
    </row>
    <row r="52" spans="1:7" ht="14.25" thickBot="1">
      <c r="A52" s="7" t="s">
        <v>141</v>
      </c>
      <c r="B52" s="22">
        <v>3385</v>
      </c>
      <c r="C52" s="22">
        <v>3650</v>
      </c>
      <c r="D52" s="22">
        <v>1505942</v>
      </c>
      <c r="E52" s="22">
        <v>764978</v>
      </c>
      <c r="F52" s="22">
        <v>8486141</v>
      </c>
      <c r="G52" s="22">
        <v>13133291</v>
      </c>
    </row>
    <row r="53" spans="1:7" ht="14.25" thickTop="1">
      <c r="A53" s="8"/>
      <c r="B53" s="24"/>
      <c r="C53" s="24"/>
      <c r="D53" s="24"/>
      <c r="E53" s="24"/>
      <c r="F53" s="24"/>
      <c r="G53" s="24"/>
    </row>
    <row r="55" ht="13.5">
      <c r="A55" s="20" t="s">
        <v>97</v>
      </c>
    </row>
    <row r="56" ht="13.5">
      <c r="A56" s="20" t="s">
        <v>98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93</v>
      </c>
      <c r="B2" s="14">
        <v>8871</v>
      </c>
      <c r="C2" s="14"/>
      <c r="D2" s="14"/>
      <c r="E2" s="14"/>
      <c r="F2" s="14"/>
      <c r="G2" s="14"/>
    </row>
    <row r="3" spans="1:7" ht="14.25" thickBot="1">
      <c r="A3" s="11" t="s">
        <v>94</v>
      </c>
      <c r="B3" s="1" t="s">
        <v>95</v>
      </c>
      <c r="C3" s="1"/>
      <c r="D3" s="1"/>
      <c r="E3" s="1"/>
      <c r="F3" s="1"/>
      <c r="G3" s="1"/>
    </row>
    <row r="4" spans="1:7" ht="14.25" thickTop="1">
      <c r="A4" s="10" t="s">
        <v>12</v>
      </c>
      <c r="B4" s="15" t="str">
        <f>HYPERLINK("http://www.kabupro.jp/mark/20130627/S000DSX7.htm","有価証券報告書")</f>
        <v>有価証券報告書</v>
      </c>
      <c r="C4" s="15" t="str">
        <f>HYPERLINK("http://www.kabupro.jp/mark/20130627/S000DSX7.htm","有価証券報告書")</f>
        <v>有価証券報告書</v>
      </c>
      <c r="D4" s="15" t="str">
        <f>HYPERLINK("http://www.kabupro.jp/mark/20120628/S000B8TA.htm","有価証券報告書")</f>
        <v>有価証券報告書</v>
      </c>
      <c r="E4" s="15" t="str">
        <f>HYPERLINK("http://www.kabupro.jp/mark/20110629/S0008RIL.htm","有価証券報告書")</f>
        <v>有価証券報告書</v>
      </c>
      <c r="F4" s="15" t="str">
        <f>HYPERLINK("http://www.kabupro.jp/mark/20100629/S00064K1.htm","有価証券報告書")</f>
        <v>有価証券報告書</v>
      </c>
      <c r="G4" s="15" t="str">
        <f>HYPERLINK("http://www.kabupro.jp/mark/20090629/S0003K75.htm","有価証券報告書")</f>
        <v>有価証券報告書</v>
      </c>
    </row>
    <row r="5" spans="1:7" ht="14.25" thickBot="1">
      <c r="A5" s="11" t="s">
        <v>13</v>
      </c>
      <c r="B5" s="1" t="s">
        <v>19</v>
      </c>
      <c r="C5" s="1" t="s">
        <v>19</v>
      </c>
      <c r="D5" s="1" t="s">
        <v>23</v>
      </c>
      <c r="E5" s="1" t="s">
        <v>25</v>
      </c>
      <c r="F5" s="1" t="s">
        <v>27</v>
      </c>
      <c r="G5" s="1" t="s">
        <v>29</v>
      </c>
    </row>
    <row r="6" spans="1:7" ht="15" thickBot="1" thickTop="1">
      <c r="A6" s="10" t="s">
        <v>14</v>
      </c>
      <c r="B6" s="18" t="s">
        <v>96</v>
      </c>
      <c r="C6" s="19"/>
      <c r="D6" s="19"/>
      <c r="E6" s="19"/>
      <c r="F6" s="19"/>
      <c r="G6" s="19"/>
    </row>
    <row r="7" spans="1:7" ht="14.25" thickTop="1">
      <c r="A7" s="12" t="s">
        <v>15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</row>
    <row r="8" spans="1:7" ht="13.5">
      <c r="A8" s="13" t="s">
        <v>16</v>
      </c>
      <c r="B8" s="17"/>
      <c r="C8" s="17"/>
      <c r="D8" s="17"/>
      <c r="E8" s="17"/>
      <c r="F8" s="17"/>
      <c r="G8" s="17"/>
    </row>
    <row r="9" spans="1:7" ht="13.5">
      <c r="A9" s="13" t="s">
        <v>17</v>
      </c>
      <c r="B9" s="17" t="s">
        <v>21</v>
      </c>
      <c r="C9" s="17" t="s">
        <v>22</v>
      </c>
      <c r="D9" s="17" t="s">
        <v>24</v>
      </c>
      <c r="E9" s="17" t="s">
        <v>26</v>
      </c>
      <c r="F9" s="17" t="s">
        <v>28</v>
      </c>
      <c r="G9" s="17" t="s">
        <v>30</v>
      </c>
    </row>
    <row r="10" spans="1:7" ht="14.25" thickBot="1">
      <c r="A10" s="13" t="s">
        <v>18</v>
      </c>
      <c r="B10" s="17" t="s">
        <v>32</v>
      </c>
      <c r="C10" s="17" t="s">
        <v>32</v>
      </c>
      <c r="D10" s="17" t="s">
        <v>33</v>
      </c>
      <c r="E10" s="17" t="s">
        <v>33</v>
      </c>
      <c r="F10" s="17" t="s">
        <v>33</v>
      </c>
      <c r="G10" s="17" t="s">
        <v>33</v>
      </c>
    </row>
    <row r="11" spans="1:7" ht="14.25" thickTop="1">
      <c r="A11" s="9" t="s">
        <v>31</v>
      </c>
      <c r="B11" s="21">
        <v>43697</v>
      </c>
      <c r="C11" s="21">
        <v>37236</v>
      </c>
      <c r="D11" s="21">
        <v>24586177</v>
      </c>
      <c r="E11" s="21">
        <v>50672218</v>
      </c>
      <c r="F11" s="21">
        <v>37246339</v>
      </c>
      <c r="G11" s="21">
        <v>44759834</v>
      </c>
    </row>
    <row r="12" spans="1:7" ht="13.5">
      <c r="A12" s="2" t="s">
        <v>34</v>
      </c>
      <c r="B12" s="22">
        <v>34</v>
      </c>
      <c r="C12" s="22">
        <v>62</v>
      </c>
      <c r="D12" s="22">
        <v>65552</v>
      </c>
      <c r="E12" s="22">
        <v>34768</v>
      </c>
      <c r="F12" s="22">
        <v>25883</v>
      </c>
      <c r="G12" s="22">
        <v>287907</v>
      </c>
    </row>
    <row r="13" spans="1:7" ht="13.5">
      <c r="A13" s="2" t="s">
        <v>35</v>
      </c>
      <c r="B13" s="22">
        <v>39473</v>
      </c>
      <c r="C13" s="22">
        <v>43603</v>
      </c>
      <c r="D13" s="22">
        <v>46531157</v>
      </c>
      <c r="E13" s="22">
        <v>33168867</v>
      </c>
      <c r="F13" s="22">
        <v>62714442</v>
      </c>
      <c r="G13" s="22">
        <v>40186183</v>
      </c>
    </row>
    <row r="14" spans="1:7" ht="13.5">
      <c r="A14" s="2" t="s">
        <v>36</v>
      </c>
      <c r="B14" s="22">
        <v>51920</v>
      </c>
      <c r="C14" s="22">
        <v>64408</v>
      </c>
      <c r="D14" s="22">
        <v>72605153</v>
      </c>
      <c r="E14" s="22">
        <v>74930841</v>
      </c>
      <c r="F14" s="22">
        <v>72835675</v>
      </c>
      <c r="G14" s="22">
        <v>117474804</v>
      </c>
    </row>
    <row r="15" spans="1:7" ht="13.5">
      <c r="A15" s="2" t="s">
        <v>37</v>
      </c>
      <c r="B15" s="22">
        <v>64</v>
      </c>
      <c r="C15" s="22">
        <v>74</v>
      </c>
      <c r="D15" s="22">
        <v>91998</v>
      </c>
      <c r="E15" s="22">
        <v>117158</v>
      </c>
      <c r="F15" s="22">
        <v>103131</v>
      </c>
      <c r="G15" s="22">
        <v>135704</v>
      </c>
    </row>
    <row r="16" spans="1:7" ht="13.5">
      <c r="A16" s="2" t="s">
        <v>38</v>
      </c>
      <c r="B16" s="22">
        <v>193</v>
      </c>
      <c r="C16" s="22">
        <v>242</v>
      </c>
      <c r="D16" s="22">
        <v>155196</v>
      </c>
      <c r="E16" s="22"/>
      <c r="F16" s="22">
        <v>451871</v>
      </c>
      <c r="G16" s="22">
        <v>405146</v>
      </c>
    </row>
    <row r="17" spans="1:7" ht="13.5">
      <c r="A17" s="2" t="s">
        <v>39</v>
      </c>
      <c r="B17" s="22">
        <v>1156</v>
      </c>
      <c r="C17" s="22">
        <v>1253</v>
      </c>
      <c r="D17" s="22">
        <v>2298696</v>
      </c>
      <c r="E17" s="22">
        <v>3148436</v>
      </c>
      <c r="F17" s="22">
        <v>1757513</v>
      </c>
      <c r="G17" s="22">
        <v>2027524</v>
      </c>
    </row>
    <row r="18" spans="1:7" ht="13.5">
      <c r="A18" s="2" t="s">
        <v>40</v>
      </c>
      <c r="B18" s="22">
        <v>0</v>
      </c>
      <c r="C18" s="22">
        <v>0</v>
      </c>
      <c r="D18" s="22">
        <v>-33</v>
      </c>
      <c r="E18" s="22"/>
      <c r="F18" s="22">
        <v>-93</v>
      </c>
      <c r="G18" s="22">
        <v>-250</v>
      </c>
    </row>
    <row r="19" spans="1:7" ht="13.5">
      <c r="A19" s="2" t="s">
        <v>41</v>
      </c>
      <c r="B19" s="22">
        <v>136540</v>
      </c>
      <c r="C19" s="22">
        <v>146881</v>
      </c>
      <c r="D19" s="22">
        <v>146333897</v>
      </c>
      <c r="E19" s="22">
        <v>162072290</v>
      </c>
      <c r="F19" s="22">
        <v>175134763</v>
      </c>
      <c r="G19" s="22">
        <v>205276853</v>
      </c>
    </row>
    <row r="20" spans="1:7" ht="13.5">
      <c r="A20" s="3" t="s">
        <v>42</v>
      </c>
      <c r="B20" s="22">
        <v>14627</v>
      </c>
      <c r="C20" s="22">
        <v>14440</v>
      </c>
      <c r="D20" s="22">
        <v>14233541</v>
      </c>
      <c r="E20" s="22">
        <v>16813001</v>
      </c>
      <c r="F20" s="22">
        <v>16761419</v>
      </c>
      <c r="G20" s="22">
        <v>13460465</v>
      </c>
    </row>
    <row r="21" spans="1:7" ht="13.5">
      <c r="A21" s="4" t="s">
        <v>43</v>
      </c>
      <c r="B21" s="22">
        <v>-2481</v>
      </c>
      <c r="C21" s="22">
        <v>-2109</v>
      </c>
      <c r="D21" s="22">
        <v>-1836306</v>
      </c>
      <c r="E21" s="22">
        <v>-1629150</v>
      </c>
      <c r="F21" s="22">
        <v>-1203926</v>
      </c>
      <c r="G21" s="22">
        <v>-823088</v>
      </c>
    </row>
    <row r="22" spans="1:7" ht="13.5">
      <c r="A22" s="4" t="s">
        <v>44</v>
      </c>
      <c r="B22" s="22">
        <v>12146</v>
      </c>
      <c r="C22" s="22">
        <v>12330</v>
      </c>
      <c r="D22" s="22">
        <v>12397235</v>
      </c>
      <c r="E22" s="22">
        <v>15183851</v>
      </c>
      <c r="F22" s="22">
        <v>15557492</v>
      </c>
      <c r="G22" s="22">
        <v>12637376</v>
      </c>
    </row>
    <row r="23" spans="1:7" ht="13.5">
      <c r="A23" s="3" t="s">
        <v>45</v>
      </c>
      <c r="B23" s="22">
        <v>18</v>
      </c>
      <c r="C23" s="22">
        <v>18</v>
      </c>
      <c r="D23" s="22">
        <v>16734</v>
      </c>
      <c r="E23" s="22">
        <v>16734</v>
      </c>
      <c r="F23" s="22">
        <v>44294</v>
      </c>
      <c r="G23" s="22">
        <v>42444</v>
      </c>
    </row>
    <row r="24" spans="1:7" ht="13.5">
      <c r="A24" s="4" t="s">
        <v>43</v>
      </c>
      <c r="B24" s="22">
        <v>-13</v>
      </c>
      <c r="C24" s="22">
        <v>-12</v>
      </c>
      <c r="D24" s="22">
        <v>-11159</v>
      </c>
      <c r="E24" s="22">
        <v>-9609</v>
      </c>
      <c r="F24" s="22">
        <v>-19867</v>
      </c>
      <c r="G24" s="22">
        <v>-16660</v>
      </c>
    </row>
    <row r="25" spans="1:7" ht="13.5">
      <c r="A25" s="4" t="s">
        <v>46</v>
      </c>
      <c r="B25" s="22">
        <v>5</v>
      </c>
      <c r="C25" s="22">
        <v>6</v>
      </c>
      <c r="D25" s="22">
        <v>5574</v>
      </c>
      <c r="E25" s="22">
        <v>7125</v>
      </c>
      <c r="F25" s="22">
        <v>24426</v>
      </c>
      <c r="G25" s="22">
        <v>25784</v>
      </c>
    </row>
    <row r="26" spans="1:7" ht="13.5">
      <c r="A26" s="3" t="s">
        <v>47</v>
      </c>
      <c r="B26" s="22">
        <v>8</v>
      </c>
      <c r="C26" s="22">
        <v>8</v>
      </c>
      <c r="D26" s="22"/>
      <c r="E26" s="22"/>
      <c r="F26" s="22"/>
      <c r="G26" s="22"/>
    </row>
    <row r="27" spans="1:7" ht="13.5">
      <c r="A27" s="4" t="s">
        <v>43</v>
      </c>
      <c r="B27" s="22">
        <v>-2</v>
      </c>
      <c r="C27" s="22">
        <v>0</v>
      </c>
      <c r="D27" s="22"/>
      <c r="E27" s="22"/>
      <c r="F27" s="22"/>
      <c r="G27" s="22"/>
    </row>
    <row r="28" spans="1:7" ht="13.5">
      <c r="A28" s="4" t="s">
        <v>48</v>
      </c>
      <c r="B28" s="22">
        <v>6</v>
      </c>
      <c r="C28" s="22">
        <v>8</v>
      </c>
      <c r="D28" s="22"/>
      <c r="E28" s="22"/>
      <c r="F28" s="22"/>
      <c r="G28" s="22"/>
    </row>
    <row r="29" spans="1:7" ht="13.5">
      <c r="A29" s="3" t="s">
        <v>49</v>
      </c>
      <c r="B29" s="22">
        <v>21</v>
      </c>
      <c r="C29" s="22">
        <v>18</v>
      </c>
      <c r="D29" s="22">
        <v>19241</v>
      </c>
      <c r="E29" s="22">
        <v>19241</v>
      </c>
      <c r="F29" s="22">
        <v>19241</v>
      </c>
      <c r="G29" s="22">
        <v>19511</v>
      </c>
    </row>
    <row r="30" spans="1:7" ht="13.5">
      <c r="A30" s="4" t="s">
        <v>43</v>
      </c>
      <c r="B30" s="22">
        <v>-13</v>
      </c>
      <c r="C30" s="22">
        <v>-17</v>
      </c>
      <c r="D30" s="22">
        <v>-17422</v>
      </c>
      <c r="E30" s="22">
        <v>-16084</v>
      </c>
      <c r="F30" s="22">
        <v>-13375</v>
      </c>
      <c r="G30" s="22">
        <v>-13991</v>
      </c>
    </row>
    <row r="31" spans="1:7" ht="13.5">
      <c r="A31" s="4" t="s">
        <v>50</v>
      </c>
      <c r="B31" s="22">
        <v>8</v>
      </c>
      <c r="C31" s="22">
        <v>1</v>
      </c>
      <c r="D31" s="22">
        <v>1819</v>
      </c>
      <c r="E31" s="22">
        <v>3156</v>
      </c>
      <c r="F31" s="22">
        <v>5866</v>
      </c>
      <c r="G31" s="22">
        <v>5520</v>
      </c>
    </row>
    <row r="32" spans="1:7" ht="13.5">
      <c r="A32" s="3" t="s">
        <v>51</v>
      </c>
      <c r="B32" s="22">
        <v>144</v>
      </c>
      <c r="C32" s="22">
        <v>144</v>
      </c>
      <c r="D32" s="22">
        <v>152938</v>
      </c>
      <c r="E32" s="22">
        <v>143394</v>
      </c>
      <c r="F32" s="22">
        <v>142553</v>
      </c>
      <c r="G32" s="22">
        <v>137456</v>
      </c>
    </row>
    <row r="33" spans="1:7" ht="13.5">
      <c r="A33" s="4" t="s">
        <v>43</v>
      </c>
      <c r="B33" s="22">
        <v>-124</v>
      </c>
      <c r="C33" s="22">
        <v>-116</v>
      </c>
      <c r="D33" s="22">
        <v>-121021</v>
      </c>
      <c r="E33" s="22">
        <v>-112336</v>
      </c>
      <c r="F33" s="22">
        <v>-98041</v>
      </c>
      <c r="G33" s="22">
        <v>-75996</v>
      </c>
    </row>
    <row r="34" spans="1:7" ht="13.5">
      <c r="A34" s="4" t="s">
        <v>52</v>
      </c>
      <c r="B34" s="22">
        <v>19</v>
      </c>
      <c r="C34" s="22">
        <v>28</v>
      </c>
      <c r="D34" s="22">
        <v>31916</v>
      </c>
      <c r="E34" s="22">
        <v>31057</v>
      </c>
      <c r="F34" s="22">
        <v>44511</v>
      </c>
      <c r="G34" s="22">
        <v>61459</v>
      </c>
    </row>
    <row r="35" spans="1:7" ht="13.5">
      <c r="A35" s="3" t="s">
        <v>53</v>
      </c>
      <c r="B35" s="22">
        <v>11420</v>
      </c>
      <c r="C35" s="22">
        <v>11252</v>
      </c>
      <c r="D35" s="22">
        <v>11185285</v>
      </c>
      <c r="E35" s="22">
        <v>15194133</v>
      </c>
      <c r="F35" s="22">
        <v>16223028</v>
      </c>
      <c r="G35" s="22">
        <v>11543577</v>
      </c>
    </row>
    <row r="36" spans="1:7" ht="13.5">
      <c r="A36" s="3" t="s">
        <v>54</v>
      </c>
      <c r="B36" s="22">
        <v>23606</v>
      </c>
      <c r="C36" s="22">
        <v>23628</v>
      </c>
      <c r="D36" s="22">
        <v>23621831</v>
      </c>
      <c r="E36" s="22">
        <v>30419324</v>
      </c>
      <c r="F36" s="22">
        <v>31855326</v>
      </c>
      <c r="G36" s="22">
        <v>24273718</v>
      </c>
    </row>
    <row r="37" spans="1:7" ht="13.5">
      <c r="A37" s="3" t="s">
        <v>55</v>
      </c>
      <c r="B37" s="22">
        <v>9</v>
      </c>
      <c r="C37" s="22">
        <v>12</v>
      </c>
      <c r="D37" s="22">
        <v>6512</v>
      </c>
      <c r="E37" s="22">
        <v>3584</v>
      </c>
      <c r="F37" s="22">
        <v>5760</v>
      </c>
      <c r="G37" s="22">
        <v>4712</v>
      </c>
    </row>
    <row r="38" spans="1:7" ht="13.5">
      <c r="A38" s="3" t="s">
        <v>56</v>
      </c>
      <c r="B38" s="22">
        <v>1</v>
      </c>
      <c r="C38" s="22">
        <v>1</v>
      </c>
      <c r="D38" s="22">
        <v>1996</v>
      </c>
      <c r="E38" s="22">
        <v>1996</v>
      </c>
      <c r="F38" s="22">
        <v>1996</v>
      </c>
      <c r="G38" s="22">
        <v>1996</v>
      </c>
    </row>
    <row r="39" spans="1:7" ht="13.5">
      <c r="A39" s="3" t="s">
        <v>57</v>
      </c>
      <c r="B39" s="22">
        <v>11</v>
      </c>
      <c r="C39" s="22">
        <v>14</v>
      </c>
      <c r="D39" s="22">
        <v>8883</v>
      </c>
      <c r="E39" s="22">
        <v>7455</v>
      </c>
      <c r="F39" s="22">
        <v>11131</v>
      </c>
      <c r="G39" s="22">
        <v>11584</v>
      </c>
    </row>
    <row r="40" spans="1:7" ht="13.5">
      <c r="A40" s="3" t="s">
        <v>58</v>
      </c>
      <c r="B40" s="22">
        <v>120</v>
      </c>
      <c r="C40" s="22">
        <v>120</v>
      </c>
      <c r="D40" s="22">
        <v>120000</v>
      </c>
      <c r="E40" s="22">
        <v>120000</v>
      </c>
      <c r="F40" s="22">
        <v>120000</v>
      </c>
      <c r="G40" s="22">
        <v>120000</v>
      </c>
    </row>
    <row r="41" spans="1:7" ht="13.5">
      <c r="A41" s="3" t="s">
        <v>59</v>
      </c>
      <c r="B41" s="22">
        <v>0</v>
      </c>
      <c r="C41" s="22">
        <v>0</v>
      </c>
      <c r="D41" s="22">
        <v>4557</v>
      </c>
      <c r="E41" s="22">
        <v>44502</v>
      </c>
      <c r="F41" s="22">
        <v>59886</v>
      </c>
      <c r="G41" s="22">
        <v>49447</v>
      </c>
    </row>
    <row r="42" spans="1:7" ht="13.5">
      <c r="A42" s="3" t="s">
        <v>38</v>
      </c>
      <c r="B42" s="22">
        <v>338</v>
      </c>
      <c r="C42" s="22">
        <v>341</v>
      </c>
      <c r="D42" s="22">
        <v>559172</v>
      </c>
      <c r="E42" s="22">
        <v>489886</v>
      </c>
      <c r="F42" s="22">
        <v>423240</v>
      </c>
      <c r="G42" s="22">
        <v>283206</v>
      </c>
    </row>
    <row r="43" spans="1:7" ht="13.5">
      <c r="A43" s="3" t="s">
        <v>60</v>
      </c>
      <c r="B43" s="22">
        <v>703</v>
      </c>
      <c r="C43" s="22">
        <v>689</v>
      </c>
      <c r="D43" s="22">
        <v>628549</v>
      </c>
      <c r="E43" s="22">
        <v>695874</v>
      </c>
      <c r="F43" s="22">
        <v>382417</v>
      </c>
      <c r="G43" s="22">
        <v>388411</v>
      </c>
    </row>
    <row r="44" spans="1:7" ht="13.5">
      <c r="A44" s="3" t="s">
        <v>39</v>
      </c>
      <c r="B44" s="22">
        <v>20</v>
      </c>
      <c r="C44" s="22">
        <v>20</v>
      </c>
      <c r="D44" s="22">
        <v>218478</v>
      </c>
      <c r="E44" s="22">
        <v>269775</v>
      </c>
      <c r="F44" s="22">
        <v>315190</v>
      </c>
      <c r="G44" s="22">
        <v>310250</v>
      </c>
    </row>
    <row r="45" spans="1:7" ht="13.5">
      <c r="A45" s="3" t="s">
        <v>61</v>
      </c>
      <c r="B45" s="22">
        <v>1182</v>
      </c>
      <c r="C45" s="22">
        <v>1170</v>
      </c>
      <c r="D45" s="22">
        <v>1530757</v>
      </c>
      <c r="E45" s="22">
        <v>1620039</v>
      </c>
      <c r="F45" s="22">
        <v>1300735</v>
      </c>
      <c r="G45" s="22">
        <v>1151315</v>
      </c>
    </row>
    <row r="46" spans="1:7" ht="13.5">
      <c r="A46" s="2" t="s">
        <v>62</v>
      </c>
      <c r="B46" s="22">
        <v>24800</v>
      </c>
      <c r="C46" s="22">
        <v>24813</v>
      </c>
      <c r="D46" s="22">
        <v>25161472</v>
      </c>
      <c r="E46" s="22">
        <v>32046819</v>
      </c>
      <c r="F46" s="22">
        <v>33167193</v>
      </c>
      <c r="G46" s="22">
        <v>25436618</v>
      </c>
    </row>
    <row r="47" spans="1:7" ht="14.25" thickBot="1">
      <c r="A47" s="5" t="s">
        <v>63</v>
      </c>
      <c r="B47" s="23">
        <v>161341</v>
      </c>
      <c r="C47" s="23">
        <v>171695</v>
      </c>
      <c r="D47" s="23">
        <v>171495370</v>
      </c>
      <c r="E47" s="23">
        <v>194119110</v>
      </c>
      <c r="F47" s="23">
        <v>208301956</v>
      </c>
      <c r="G47" s="23">
        <v>230713471</v>
      </c>
    </row>
    <row r="48" spans="1:7" ht="14.25" thickTop="1">
      <c r="A48" s="2" t="s">
        <v>64</v>
      </c>
      <c r="B48" s="22">
        <v>1428</v>
      </c>
      <c r="C48" s="22">
        <v>9651</v>
      </c>
      <c r="D48" s="22">
        <v>2920666</v>
      </c>
      <c r="E48" s="22">
        <v>70125</v>
      </c>
      <c r="F48" s="22">
        <v>7704519</v>
      </c>
      <c r="G48" s="22">
        <v>8586555</v>
      </c>
    </row>
    <row r="49" spans="1:7" ht="13.5">
      <c r="A49" s="2" t="s">
        <v>65</v>
      </c>
      <c r="B49" s="22">
        <v>180</v>
      </c>
      <c r="C49" s="22">
        <v>1117</v>
      </c>
      <c r="D49" s="22">
        <v>335835</v>
      </c>
      <c r="E49" s="22">
        <v>186580</v>
      </c>
      <c r="F49" s="22">
        <v>495719</v>
      </c>
      <c r="G49" s="22">
        <v>707156</v>
      </c>
    </row>
    <row r="50" spans="1:7" ht="13.5">
      <c r="A50" s="2" t="s">
        <v>66</v>
      </c>
      <c r="B50" s="22">
        <v>23500</v>
      </c>
      <c r="C50" s="22"/>
      <c r="D50" s="22">
        <v>7000000</v>
      </c>
      <c r="E50" s="22">
        <v>44500000</v>
      </c>
      <c r="F50" s="22">
        <v>12500000</v>
      </c>
      <c r="G50" s="22">
        <v>48000000</v>
      </c>
    </row>
    <row r="51" spans="1:7" ht="13.5">
      <c r="A51" s="2" t="s">
        <v>67</v>
      </c>
      <c r="B51" s="22">
        <v>1100</v>
      </c>
      <c r="C51" s="22">
        <v>100</v>
      </c>
      <c r="D51" s="22">
        <v>1650000</v>
      </c>
      <c r="E51" s="22">
        <v>3000000</v>
      </c>
      <c r="F51" s="22">
        <v>5000000</v>
      </c>
      <c r="G51" s="22">
        <v>1000000</v>
      </c>
    </row>
    <row r="52" spans="1:7" ht="13.5">
      <c r="A52" s="2" t="s">
        <v>68</v>
      </c>
      <c r="B52" s="22">
        <v>207</v>
      </c>
      <c r="C52" s="22">
        <v>380</v>
      </c>
      <c r="D52" s="22">
        <v>249288</v>
      </c>
      <c r="E52" s="22">
        <v>391239</v>
      </c>
      <c r="F52" s="22">
        <v>345174</v>
      </c>
      <c r="G52" s="22">
        <v>551191</v>
      </c>
    </row>
    <row r="53" spans="1:7" ht="13.5">
      <c r="A53" s="2" t="s">
        <v>69</v>
      </c>
      <c r="B53" s="22">
        <v>59</v>
      </c>
      <c r="C53" s="22">
        <v>69</v>
      </c>
      <c r="D53" s="22">
        <v>92641</v>
      </c>
      <c r="E53" s="22">
        <v>90284</v>
      </c>
      <c r="F53" s="22">
        <v>87048</v>
      </c>
      <c r="G53" s="22">
        <v>104519</v>
      </c>
    </row>
    <row r="54" spans="1:7" ht="13.5">
      <c r="A54" s="2" t="s">
        <v>70</v>
      </c>
      <c r="B54" s="22">
        <v>1622</v>
      </c>
      <c r="C54" s="22">
        <v>1905</v>
      </c>
      <c r="D54" s="22">
        <v>1385281</v>
      </c>
      <c r="E54" s="22">
        <v>34155</v>
      </c>
      <c r="F54" s="22">
        <v>1436624</v>
      </c>
      <c r="G54" s="22">
        <v>5252168</v>
      </c>
    </row>
    <row r="55" spans="1:7" ht="13.5">
      <c r="A55" s="2" t="s">
        <v>71</v>
      </c>
      <c r="B55" s="22">
        <v>515</v>
      </c>
      <c r="C55" s="22">
        <v>804</v>
      </c>
      <c r="D55" s="22">
        <v>2302851</v>
      </c>
      <c r="E55" s="22">
        <v>1770743</v>
      </c>
      <c r="F55" s="22">
        <v>579341</v>
      </c>
      <c r="G55" s="22">
        <v>717888</v>
      </c>
    </row>
    <row r="56" spans="1:7" ht="13.5">
      <c r="A56" s="2" t="s">
        <v>72</v>
      </c>
      <c r="B56" s="22">
        <v>92</v>
      </c>
      <c r="C56" s="22">
        <v>194</v>
      </c>
      <c r="D56" s="22">
        <v>111867</v>
      </c>
      <c r="E56" s="22">
        <v>129545</v>
      </c>
      <c r="F56" s="22">
        <v>286539</v>
      </c>
      <c r="G56" s="22">
        <v>336465</v>
      </c>
    </row>
    <row r="57" spans="1:7" ht="13.5">
      <c r="A57" s="2" t="s">
        <v>73</v>
      </c>
      <c r="B57" s="22">
        <v>29</v>
      </c>
      <c r="C57" s="22">
        <v>32</v>
      </c>
      <c r="D57" s="22">
        <v>35106</v>
      </c>
      <c r="E57" s="22">
        <v>35628</v>
      </c>
      <c r="F57" s="22">
        <v>41420</v>
      </c>
      <c r="G57" s="22">
        <v>53127</v>
      </c>
    </row>
    <row r="58" spans="1:7" ht="13.5">
      <c r="A58" s="2" t="s">
        <v>39</v>
      </c>
      <c r="B58" s="22">
        <v>298</v>
      </c>
      <c r="C58" s="22">
        <v>495</v>
      </c>
      <c r="D58" s="22">
        <v>1117745</v>
      </c>
      <c r="E58" s="22">
        <v>1848715</v>
      </c>
      <c r="F58" s="22">
        <v>978409</v>
      </c>
      <c r="G58" s="22">
        <v>950830</v>
      </c>
    </row>
    <row r="59" spans="1:7" ht="13.5">
      <c r="A59" s="2" t="s">
        <v>74</v>
      </c>
      <c r="B59" s="22">
        <v>29036</v>
      </c>
      <c r="C59" s="22">
        <v>14750</v>
      </c>
      <c r="D59" s="22">
        <v>17201285</v>
      </c>
      <c r="E59" s="22">
        <v>52143486</v>
      </c>
      <c r="F59" s="22">
        <v>29454798</v>
      </c>
      <c r="G59" s="22">
        <v>66259903</v>
      </c>
    </row>
    <row r="60" spans="1:7" ht="13.5">
      <c r="A60" s="2" t="s">
        <v>75</v>
      </c>
      <c r="B60" s="22">
        <v>32000</v>
      </c>
      <c r="C60" s="22">
        <v>57500</v>
      </c>
      <c r="D60" s="22">
        <v>57500000</v>
      </c>
      <c r="E60" s="22">
        <v>44500000</v>
      </c>
      <c r="F60" s="22">
        <v>76500000</v>
      </c>
      <c r="G60" s="22">
        <v>64000000</v>
      </c>
    </row>
    <row r="61" spans="1:7" ht="13.5">
      <c r="A61" s="2" t="s">
        <v>76</v>
      </c>
      <c r="B61" s="22">
        <v>500</v>
      </c>
      <c r="C61" s="22">
        <v>1600</v>
      </c>
      <c r="D61" s="22">
        <v>1300000</v>
      </c>
      <c r="E61" s="22">
        <v>1000000</v>
      </c>
      <c r="F61" s="22">
        <v>4000000</v>
      </c>
      <c r="G61" s="22">
        <v>8000000</v>
      </c>
    </row>
    <row r="62" spans="1:7" ht="13.5">
      <c r="A62" s="2" t="s">
        <v>77</v>
      </c>
      <c r="B62" s="22">
        <v>88</v>
      </c>
      <c r="C62" s="22">
        <v>90</v>
      </c>
      <c r="D62" s="22">
        <v>85973</v>
      </c>
      <c r="E62" s="22">
        <v>89622</v>
      </c>
      <c r="F62" s="22">
        <v>91000</v>
      </c>
      <c r="G62" s="22">
        <v>82824</v>
      </c>
    </row>
    <row r="63" spans="1:7" ht="13.5">
      <c r="A63" s="2" t="s">
        <v>78</v>
      </c>
      <c r="B63" s="22">
        <v>534</v>
      </c>
      <c r="C63" s="22">
        <v>530</v>
      </c>
      <c r="D63" s="22">
        <v>459576</v>
      </c>
      <c r="E63" s="22">
        <v>429950</v>
      </c>
      <c r="F63" s="22">
        <v>403390</v>
      </c>
      <c r="G63" s="22">
        <v>377286</v>
      </c>
    </row>
    <row r="64" spans="1:7" ht="13.5">
      <c r="A64" s="2" t="s">
        <v>79</v>
      </c>
      <c r="B64" s="22">
        <v>339</v>
      </c>
      <c r="C64" s="22">
        <v>336</v>
      </c>
      <c r="D64" s="22">
        <v>283707</v>
      </c>
      <c r="E64" s="22">
        <v>1370410</v>
      </c>
      <c r="F64" s="22">
        <v>2070307</v>
      </c>
      <c r="G64" s="22">
        <v>2200289</v>
      </c>
    </row>
    <row r="65" spans="1:7" ht="13.5">
      <c r="A65" s="2" t="s">
        <v>80</v>
      </c>
      <c r="B65" s="22">
        <v>33462</v>
      </c>
      <c r="C65" s="22">
        <v>60057</v>
      </c>
      <c r="D65" s="22">
        <v>59629257</v>
      </c>
      <c r="E65" s="22">
        <v>47389982</v>
      </c>
      <c r="F65" s="22">
        <v>83064698</v>
      </c>
      <c r="G65" s="22">
        <v>74660400</v>
      </c>
    </row>
    <row r="66" spans="1:7" ht="14.25" thickBot="1">
      <c r="A66" s="5" t="s">
        <v>81</v>
      </c>
      <c r="B66" s="23">
        <v>62498</v>
      </c>
      <c r="C66" s="23">
        <v>74807</v>
      </c>
      <c r="D66" s="23">
        <v>76830542</v>
      </c>
      <c r="E66" s="23">
        <v>99533469</v>
      </c>
      <c r="F66" s="23">
        <v>112519496</v>
      </c>
      <c r="G66" s="23">
        <v>140920303</v>
      </c>
    </row>
    <row r="67" spans="1:7" ht="14.25" thickTop="1">
      <c r="A67" s="2" t="s">
        <v>82</v>
      </c>
      <c r="B67" s="22">
        <v>12499</v>
      </c>
      <c r="C67" s="22">
        <v>12499</v>
      </c>
      <c r="D67" s="22">
        <v>12499100</v>
      </c>
      <c r="E67" s="22">
        <v>12499100</v>
      </c>
      <c r="F67" s="22">
        <v>12499100</v>
      </c>
      <c r="G67" s="22">
        <v>12499100</v>
      </c>
    </row>
    <row r="68" spans="1:7" ht="13.5">
      <c r="A68" s="3" t="s">
        <v>83</v>
      </c>
      <c r="B68" s="22">
        <v>12190</v>
      </c>
      <c r="C68" s="22">
        <v>12190</v>
      </c>
      <c r="D68" s="22">
        <v>12190068</v>
      </c>
      <c r="E68" s="22">
        <v>12190068</v>
      </c>
      <c r="F68" s="22">
        <v>12190068</v>
      </c>
      <c r="G68" s="22">
        <v>12190068</v>
      </c>
    </row>
    <row r="69" spans="1:7" ht="13.5">
      <c r="A69" s="3" t="s">
        <v>84</v>
      </c>
      <c r="B69" s="22">
        <v>12190</v>
      </c>
      <c r="C69" s="22">
        <v>12190</v>
      </c>
      <c r="D69" s="22">
        <v>12190068</v>
      </c>
      <c r="E69" s="22">
        <v>12190068</v>
      </c>
      <c r="F69" s="22">
        <v>12190068</v>
      </c>
      <c r="G69" s="22">
        <v>12190068</v>
      </c>
    </row>
    <row r="70" spans="1:7" ht="13.5">
      <c r="A70" s="3" t="s">
        <v>85</v>
      </c>
      <c r="B70" s="22">
        <v>69</v>
      </c>
      <c r="C70" s="22">
        <v>69</v>
      </c>
      <c r="D70" s="22">
        <v>69156</v>
      </c>
      <c r="E70" s="22">
        <v>69156</v>
      </c>
      <c r="F70" s="22">
        <v>69156</v>
      </c>
      <c r="G70" s="22">
        <v>69156</v>
      </c>
    </row>
    <row r="71" spans="1:7" ht="13.5">
      <c r="A71" s="4" t="s">
        <v>86</v>
      </c>
      <c r="B71" s="22">
        <v>40000</v>
      </c>
      <c r="C71" s="22">
        <v>40000</v>
      </c>
      <c r="D71" s="22">
        <v>40000000</v>
      </c>
      <c r="E71" s="22">
        <v>40000000</v>
      </c>
      <c r="F71" s="22">
        <v>40000000</v>
      </c>
      <c r="G71" s="22">
        <v>40000000</v>
      </c>
    </row>
    <row r="72" spans="1:7" ht="13.5">
      <c r="A72" s="4" t="s">
        <v>87</v>
      </c>
      <c r="B72" s="22">
        <v>34297</v>
      </c>
      <c r="C72" s="22">
        <v>32338</v>
      </c>
      <c r="D72" s="22">
        <v>30115408</v>
      </c>
      <c r="E72" s="22">
        <v>30036221</v>
      </c>
      <c r="F72" s="22">
        <v>31233031</v>
      </c>
      <c r="G72" s="22">
        <v>25243713</v>
      </c>
    </row>
    <row r="73" spans="1:7" ht="13.5">
      <c r="A73" s="3" t="s">
        <v>88</v>
      </c>
      <c r="B73" s="22">
        <v>74366</v>
      </c>
      <c r="C73" s="22">
        <v>72408</v>
      </c>
      <c r="D73" s="22">
        <v>70184565</v>
      </c>
      <c r="E73" s="22">
        <v>70105377</v>
      </c>
      <c r="F73" s="22">
        <v>71302188</v>
      </c>
      <c r="G73" s="22">
        <v>65312870</v>
      </c>
    </row>
    <row r="74" spans="1:7" ht="13.5">
      <c r="A74" s="2" t="s">
        <v>89</v>
      </c>
      <c r="B74" s="22">
        <v>-213</v>
      </c>
      <c r="C74" s="22">
        <v>-208</v>
      </c>
      <c r="D74" s="22">
        <v>-208904</v>
      </c>
      <c r="E74" s="22">
        <v>-208904</v>
      </c>
      <c r="F74" s="22">
        <v>-208896</v>
      </c>
      <c r="G74" s="22">
        <v>-208870</v>
      </c>
    </row>
    <row r="75" spans="1:7" ht="13.5">
      <c r="A75" s="2" t="s">
        <v>90</v>
      </c>
      <c r="B75" s="22">
        <v>98842</v>
      </c>
      <c r="C75" s="22">
        <v>96888</v>
      </c>
      <c r="D75" s="22">
        <v>94664828</v>
      </c>
      <c r="E75" s="22">
        <v>94585641</v>
      </c>
      <c r="F75" s="22">
        <v>95782460</v>
      </c>
      <c r="G75" s="22">
        <v>89793168</v>
      </c>
    </row>
    <row r="76" spans="1:7" ht="13.5">
      <c r="A76" s="6" t="s">
        <v>91</v>
      </c>
      <c r="B76" s="22">
        <v>98842</v>
      </c>
      <c r="C76" s="22">
        <v>96888</v>
      </c>
      <c r="D76" s="22">
        <v>94664828</v>
      </c>
      <c r="E76" s="22">
        <v>94585641</v>
      </c>
      <c r="F76" s="22">
        <v>95782460</v>
      </c>
      <c r="G76" s="22">
        <v>89793168</v>
      </c>
    </row>
    <row r="77" spans="1:7" ht="14.25" thickBot="1">
      <c r="A77" s="7" t="s">
        <v>92</v>
      </c>
      <c r="B77" s="22">
        <v>161341</v>
      </c>
      <c r="C77" s="22">
        <v>171695</v>
      </c>
      <c r="D77" s="22">
        <v>171495370</v>
      </c>
      <c r="E77" s="22">
        <v>194119110</v>
      </c>
      <c r="F77" s="22">
        <v>208301956</v>
      </c>
      <c r="G77" s="22">
        <v>230713471</v>
      </c>
    </row>
    <row r="78" spans="1:7" ht="14.25" thickTop="1">
      <c r="A78" s="8"/>
      <c r="B78" s="24"/>
      <c r="C78" s="24"/>
      <c r="D78" s="24"/>
      <c r="E78" s="24"/>
      <c r="F78" s="24"/>
      <c r="G78" s="24"/>
    </row>
    <row r="80" ht="13.5">
      <c r="A80" s="20" t="s">
        <v>97</v>
      </c>
    </row>
    <row r="81" ht="13.5">
      <c r="A81" s="20" t="s">
        <v>98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2014-02-10T16:41:11Z</dcterms:created>
  <dcterms:modified xsi:type="dcterms:W3CDTF">2014-02-10T16:41:18Z</dcterms:modified>
  <cp:category/>
  <cp:version/>
  <cp:contentType/>
  <cp:contentStatus/>
</cp:coreProperties>
</file>