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<sst xmlns="http://schemas.openxmlformats.org/spreadsheetml/2006/main" count="645" uniqueCount="212">
  <si>
    <t>有形及び無形固定資産の取得による支出</t>
  </si>
  <si>
    <t>有形及び無形固定資産の売却による収入</t>
  </si>
  <si>
    <t>貸付金の回収による収入</t>
  </si>
  <si>
    <t>出資による支出</t>
  </si>
  <si>
    <t>投資活動によるキャッシュ・フロー</t>
  </si>
  <si>
    <t>短期借入金の純増減額（△は減少）</t>
  </si>
  <si>
    <t>リース債務の返済による支出</t>
  </si>
  <si>
    <t>長期借入れによる収入</t>
  </si>
  <si>
    <t>長期借入金の返済による支出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</si>
  <si>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</si>
  <si>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</si>
  <si>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</si>
  <si>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</si>
  <si>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諸債務整理益</t>
  </si>
  <si>
    <t>投資有価証券売却益</t>
  </si>
  <si>
    <t>法人税等調整額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</si>
  <si>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</si>
  <si>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</si>
  <si>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</si>
  <si>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</si>
  <si>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</si>
  <si>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</si>
  <si>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</si>
  <si>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</si>
  <si>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</si>
  <si>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</si>
  <si>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2013/10/31</t>
  </si>
  <si>
    <t>通期</t>
  </si>
  <si>
    <t>2013/07/31</t>
  </si>
  <si>
    <t>2012/07/31</t>
  </si>
  <si>
    <t>2012/10/31</t>
  </si>
  <si>
    <t>2011/07/31</t>
  </si>
  <si>
    <t>2011/10/31</t>
  </si>
  <si>
    <t>2010/07/31</t>
  </si>
  <si>
    <t>2010/11/08</t>
  </si>
  <si>
    <t>2009/07/31</t>
  </si>
  <si>
    <t>2009/10/29</t>
  </si>
  <si>
    <t>2008/07/31</t>
  </si>
  <si>
    <t>現金及び預金</t>
  </si>
  <si>
    <t>千円</t>
  </si>
  <si>
    <t>売掛金</t>
  </si>
  <si>
    <t>販売用不動産</t>
  </si>
  <si>
    <t>仕掛販売用不動産</t>
  </si>
  <si>
    <t>貯蔵品</t>
  </si>
  <si>
    <t>前渡金</t>
  </si>
  <si>
    <t>前払費用</t>
  </si>
  <si>
    <t>未収入金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</si>
  <si>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</si>
  <si>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</si>
  <si>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</si>
  <si>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</si>
  <si>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</si>
  <si>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</si>
  <si>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</si>
  <si>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</si>
  <si>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</si>
  <si>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</si>
  <si>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</si>
  <si>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</si>
  <si>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</si>
  <si>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</si>
  <si>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ソフトウエア</t>
  </si>
  <si>
    <t>無形固定資産</t>
  </si>
  <si>
    <t>投資有価証券</t>
  </si>
  <si>
    <t>関係会社株式</t>
  </si>
  <si>
    <t>長期貸付金</t>
  </si>
  <si>
    <t>従業員に対する長期貸付金</t>
  </si>
  <si>
    <t>長期未収入金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</si>
  <si>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</si>
  <si>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</si>
  <si>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</si>
  <si>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</si>
  <si>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</si>
  <si>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</si>
  <si>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１年内返済予定の関係会社長期借入金</t>
  </si>
  <si>
    <t>リース債務</t>
  </si>
  <si>
    <t>未払金</t>
  </si>
  <si>
    <t>未払費用</t>
  </si>
  <si>
    <t>未払法人税等</t>
  </si>
  <si>
    <t>前受金</t>
  </si>
  <si>
    <t>預り金</t>
  </si>
  <si>
    <t>匿名組合出資預り金</t>
  </si>
  <si>
    <t>前受収益</t>
  </si>
  <si>
    <t>流動負債</t>
  </si>
  <si>
    <t>長期借入金</t>
  </si>
  <si>
    <t>関係会社長期借入金</t>
  </si>
  <si>
    <t>長期未払金</t>
  </si>
  <si>
    <t>預り保証金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</si>
  <si>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</si>
  <si>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</si>
  <si>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</si>
  <si>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</si>
  <si>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</si>
  <si>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</si>
  <si>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</si>
  <si>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</si>
  <si>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</si>
  <si>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</si>
  <si>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</si>
  <si>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</si>
  <si>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</si>
  <si>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</si>
  <si>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</si>
  <si>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</si>
  <si>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株式会社明豊エンタープライズ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</si>
  <si>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</si>
  <si>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</si>
  <si>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</si>
  <si>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2012/08/01</t>
  </si>
  <si>
    <t>2011/08/01</t>
  </si>
  <si>
    <t>2010/08/01</t>
  </si>
  <si>
    <t>2009/08/01</t>
  </si>
  <si>
    <t>2008/08/01</t>
  </si>
  <si>
    <t>2007/08/01</t>
  </si>
  <si>
    <t>不動産売上高</t>
  </si>
  <si>
    <t>不動産賃貸収益</t>
  </si>
  <si>
    <t>不動産仲介収益</t>
  </si>
  <si>
    <t>その他の事業収益</t>
  </si>
  <si>
    <t>売上高</t>
  </si>
  <si>
    <t>不動産売上原価</t>
  </si>
  <si>
    <t>不動産賃貸原価</t>
  </si>
  <si>
    <t>不動産仲介原価</t>
  </si>
  <si>
    <t>その他の事業原価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</si>
  <si>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</si>
  <si>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</si>
  <si>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</si>
  <si>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</si>
  <si>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</si>
  <si>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</si>
  <si>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受取手数料</t>
  </si>
  <si>
    <t>求償金受入</t>
  </si>
  <si>
    <t>業務受託収入</t>
  </si>
  <si>
    <t>違約金収入</t>
  </si>
  <si>
    <t>営業外収益</t>
  </si>
  <si>
    <t>支払利息</t>
  </si>
  <si>
    <t>支払手数料</t>
  </si>
  <si>
    <t>営業外費用</t>
  </si>
  <si>
    <t>経常利益</t>
  </si>
  <si>
    <t>固定資産売却益</t>
  </si>
  <si>
    <t>債務免除益</t>
  </si>
  <si>
    <t>私財提供益</t>
  </si>
  <si>
    <t>特別利益</t>
  </si>
  <si>
    <t>固定資産売却損</t>
  </si>
  <si>
    <t>固定資産除却損</t>
  </si>
  <si>
    <t>減損損失</t>
  </si>
  <si>
    <t>事業構造改善費用</t>
  </si>
  <si>
    <t>特別損失</t>
  </si>
  <si>
    <t>税引前四半期純利益</t>
  </si>
  <si>
    <t>法人税、住民税及び事業税</t>
  </si>
  <si>
    <t>法人税等合計</t>
  </si>
  <si>
    <t>四半期純利益</t>
  </si>
  <si>
    <t>個別・損益計算書</t>
  </si>
  <si>
    <t>2014/06/13</t>
  </si>
  <si>
    <t>四半期</t>
  </si>
  <si>
    <t>2014/04/30</t>
  </si>
  <si>
    <t>2014/03/14</t>
  </si>
  <si>
    <t>2014/01/31</t>
  </si>
  <si>
    <t>2013/12/13</t>
  </si>
  <si>
    <t>2013/06/14</t>
  </si>
  <si>
    <t>2013/04/30</t>
  </si>
  <si>
    <t>2013/03/15</t>
  </si>
  <si>
    <t>2013/01/31</t>
  </si>
  <si>
    <t>2012/12/14</t>
  </si>
  <si>
    <t>2012/06/14</t>
  </si>
  <si>
    <t>2012/04/30</t>
  </si>
  <si>
    <t>2012/03/16</t>
  </si>
  <si>
    <t>2012/01/31</t>
  </si>
  <si>
    <t>2011/12/15</t>
  </si>
  <si>
    <t>2011/06/10</t>
  </si>
  <si>
    <t>2011/04/30</t>
  </si>
  <si>
    <t>2011/03/16</t>
  </si>
  <si>
    <t>2011/01/31</t>
  </si>
  <si>
    <t>2010/12/14</t>
  </si>
  <si>
    <t>2010/10/31</t>
  </si>
  <si>
    <t>2010/06/14</t>
  </si>
  <si>
    <t>2010/04/30</t>
  </si>
  <si>
    <t>2010/03/12</t>
  </si>
  <si>
    <t>2010/01/31</t>
  </si>
  <si>
    <t>2009/12/14</t>
  </si>
  <si>
    <t>2009/10/31</t>
  </si>
  <si>
    <t>2009/06/12</t>
  </si>
  <si>
    <t>2009/04/30</t>
  </si>
  <si>
    <t>2009/03/18</t>
  </si>
  <si>
    <t>2009/01/31</t>
  </si>
  <si>
    <t>2008/12/12</t>
  </si>
  <si>
    <t>2008/10/31</t>
  </si>
  <si>
    <t>賞与引当金</t>
  </si>
  <si>
    <t>少数株主持分</t>
  </si>
  <si>
    <t>連結・貸借対照表</t>
  </si>
  <si>
    <t>累積四半期</t>
  </si>
  <si>
    <t>2013/08/01</t>
  </si>
  <si>
    <t>減価償却費</t>
  </si>
  <si>
    <t>固定資産売却損益（△は益）</t>
  </si>
  <si>
    <t>貸倒引当金の増減額（△は減少）</t>
  </si>
  <si>
    <t>受取利息及び受取配当金</t>
  </si>
  <si>
    <t>投資有価証券売却損益（△は益）</t>
  </si>
  <si>
    <t>賞与引当金の増減額（△は減少）</t>
  </si>
  <si>
    <t>売上債権の増減額（△は増加）</t>
  </si>
  <si>
    <t>たな卸資産の増減額（△は増加）</t>
  </si>
  <si>
    <t>仕入債務の増減額（△は減少）</t>
  </si>
  <si>
    <t>預り金の増減額（△は減少）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</si>
  <si>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</si>
  <si>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</si>
  <si>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</si>
  <si>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</si>
  <si>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</si>
  <si>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私財提供による収入</t>
  </si>
  <si>
    <t>営業活動によるキャッシュ・フロー</t>
  </si>
  <si>
    <t>その他預金等の預入による支出</t>
  </si>
  <si>
    <t>その他預金等の払戻による収入</t>
  </si>
  <si>
    <t>投資有価証券の取得による支出</t>
  </si>
  <si>
    <t>投資有価証券の売却による収入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</si>
</sst>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102</v>
      </c>
      <c r="B2" s="14">
        <v>8927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19</v>
      </c>
      <c r="B4" s="15" t="str">
        <f>HYPERLINK("http://www.kabupro.jp/mark/20140613/S1001ZW5.htm","四半期報告書")</f>
        <v>四半期報告書</v>
      </c>
      <c r="C4" s="15" t="str">
        <f>HYPERLINK("http://www.kabupro.jp/mark/20140314/S1001EH5.htm","四半期報告書")</f>
        <v>四半期報告書</v>
      </c>
      <c r="D4" s="15" t="str">
        <f>HYPERLINK("http://www.kabupro.jp/mark/20131213/S1000QDN.htm","四半期報告書")</f>
        <v>四半期報告書</v>
      </c>
      <c r="E4" s="15" t="str">
        <f>HYPERLINK("http://www.kabupro.jp/mark/20131031/S100096J.htm","有価証券報告書")</f>
        <v>有価証券報告書</v>
      </c>
      <c r="F4" s="15" t="str">
        <f>HYPERLINK("http://www.kabupro.jp/mark/20140613/S1001ZW5.htm","四半期報告書")</f>
        <v>四半期報告書</v>
      </c>
      <c r="G4" s="15" t="str">
        <f>HYPERLINK("http://www.kabupro.jp/mark/20140314/S1001EH5.htm","四半期報告書")</f>
        <v>四半期報告書</v>
      </c>
      <c r="H4" s="15" t="str">
        <f>HYPERLINK("http://www.kabupro.jp/mark/20131213/S1000QDN.htm","四半期報告書")</f>
        <v>四半期報告書</v>
      </c>
      <c r="I4" s="15" t="str">
        <f>HYPERLINK("http://www.kabupro.jp/mark/20131031/S100096J.htm","有価証券報告書")</f>
        <v>有価証券報告書</v>
      </c>
      <c r="J4" s="15" t="str">
        <f>HYPERLINK("http://www.kabupro.jp/mark/20130614/S000DKWV.htm","四半期報告書")</f>
        <v>四半期報告書</v>
      </c>
      <c r="K4" s="15" t="str">
        <f>HYPERLINK("http://www.kabupro.jp/mark/20130315/S000D1WZ.htm","四半期報告書")</f>
        <v>四半期報告書</v>
      </c>
      <c r="L4" s="15" t="str">
        <f>HYPERLINK("http://www.kabupro.jp/mark/20121214/S000CH42.htm","四半期報告書")</f>
        <v>四半期報告書</v>
      </c>
      <c r="M4" s="15" t="str">
        <f>HYPERLINK("http://www.kabupro.jp/mark/20121031/S000C4RO.htm","有価証券報告書")</f>
        <v>有価証券報告書</v>
      </c>
      <c r="N4" s="15" t="str">
        <f>HYPERLINK("http://www.kabupro.jp/mark/20120614/S000B0HK.htm","四半期報告書")</f>
        <v>四半期報告書</v>
      </c>
      <c r="O4" s="15" t="str">
        <f>HYPERLINK("http://www.kabupro.jp/mark/20120316/S000AJDF.htm","四半期報告書")</f>
        <v>四半期報告書</v>
      </c>
      <c r="P4" s="15" t="str">
        <f>HYPERLINK("http://www.kabupro.jp/mark/20111215/S0009XFZ.htm","四半期報告書")</f>
        <v>四半期報告書</v>
      </c>
      <c r="Q4" s="15" t="str">
        <f>HYPERLINK("http://www.kabupro.jp/mark/20111031/S0009KO1.htm","有価証券報告書")</f>
        <v>有価証券報告書</v>
      </c>
      <c r="R4" s="15" t="str">
        <f>HYPERLINK("http://www.kabupro.jp/mark/20110610/S0008G08.htm","四半期報告書")</f>
        <v>四半期報告書</v>
      </c>
      <c r="S4" s="15" t="str">
        <f>HYPERLINK("http://www.kabupro.jp/mark/20110316/S0007ZB7.htm","四半期報告書")</f>
        <v>四半期報告書</v>
      </c>
      <c r="T4" s="15" t="str">
        <f>HYPERLINK("http://www.kabupro.jp/mark/20101214/S0007DS3.htm","四半期報告書")</f>
        <v>四半期報告書</v>
      </c>
      <c r="U4" s="15" t="str">
        <f>HYPERLINK("http://www.kabupro.jp/mark/20101108/S0007292.htm","訂正有価証券報告書")</f>
        <v>訂正有価証券報告書</v>
      </c>
      <c r="V4" s="15" t="str">
        <f>HYPERLINK("http://www.kabupro.jp/mark/20100614/S0005VYB.htm","四半期報告書")</f>
        <v>四半期報告書</v>
      </c>
      <c r="W4" s="15" t="str">
        <f>HYPERLINK("http://www.kabupro.jp/mark/20100312/S0005D3D.htm","四半期報告書")</f>
        <v>四半期報告書</v>
      </c>
      <c r="X4" s="15" t="str">
        <f>HYPERLINK("http://www.kabupro.jp/mark/20091214/S0004SP3.htm","四半期報告書")</f>
        <v>四半期報告書</v>
      </c>
      <c r="Y4" s="15" t="str">
        <f>HYPERLINK("http://www.kabupro.jp/mark/20091029/S0004EWU.htm","有価証券報告書")</f>
        <v>有価証券報告書</v>
      </c>
    </row>
    <row r="5" spans="1:25" ht="14.25" thickBot="1">
      <c r="A5" s="11" t="s">
        <v>20</v>
      </c>
      <c r="B5" s="1" t="s">
        <v>152</v>
      </c>
      <c r="C5" s="1" t="s">
        <v>155</v>
      </c>
      <c r="D5" s="1" t="s">
        <v>157</v>
      </c>
      <c r="E5" s="1" t="s">
        <v>26</v>
      </c>
      <c r="F5" s="1" t="s">
        <v>152</v>
      </c>
      <c r="G5" s="1" t="s">
        <v>155</v>
      </c>
      <c r="H5" s="1" t="s">
        <v>157</v>
      </c>
      <c r="I5" s="1" t="s">
        <v>26</v>
      </c>
      <c r="J5" s="1" t="s">
        <v>158</v>
      </c>
      <c r="K5" s="1" t="s">
        <v>160</v>
      </c>
      <c r="L5" s="1" t="s">
        <v>162</v>
      </c>
      <c r="M5" s="1" t="s">
        <v>30</v>
      </c>
      <c r="N5" s="1" t="s">
        <v>163</v>
      </c>
      <c r="O5" s="1" t="s">
        <v>165</v>
      </c>
      <c r="P5" s="1" t="s">
        <v>167</v>
      </c>
      <c r="Q5" s="1" t="s">
        <v>32</v>
      </c>
      <c r="R5" s="1" t="s">
        <v>168</v>
      </c>
      <c r="S5" s="1" t="s">
        <v>170</v>
      </c>
      <c r="T5" s="1" t="s">
        <v>172</v>
      </c>
      <c r="U5" s="1" t="s">
        <v>34</v>
      </c>
      <c r="V5" s="1" t="s">
        <v>174</v>
      </c>
      <c r="W5" s="1" t="s">
        <v>176</v>
      </c>
      <c r="X5" s="1" t="s">
        <v>178</v>
      </c>
      <c r="Y5" s="1" t="s">
        <v>36</v>
      </c>
    </row>
    <row r="6" spans="1:25" ht="15" thickBot="1" thickTop="1">
      <c r="A6" s="10" t="s">
        <v>21</v>
      </c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22</v>
      </c>
      <c r="B7" s="14" t="s">
        <v>189</v>
      </c>
      <c r="C7" s="14" t="s">
        <v>189</v>
      </c>
      <c r="D7" s="14" t="s">
        <v>189</v>
      </c>
      <c r="E7" s="16" t="s">
        <v>27</v>
      </c>
      <c r="F7" s="14" t="s">
        <v>189</v>
      </c>
      <c r="G7" s="14" t="s">
        <v>189</v>
      </c>
      <c r="H7" s="14" t="s">
        <v>189</v>
      </c>
      <c r="I7" s="16" t="s">
        <v>27</v>
      </c>
      <c r="J7" s="14" t="s">
        <v>189</v>
      </c>
      <c r="K7" s="14" t="s">
        <v>189</v>
      </c>
      <c r="L7" s="14" t="s">
        <v>189</v>
      </c>
      <c r="M7" s="16" t="s">
        <v>27</v>
      </c>
      <c r="N7" s="14" t="s">
        <v>189</v>
      </c>
      <c r="O7" s="14" t="s">
        <v>189</v>
      </c>
      <c r="P7" s="14" t="s">
        <v>189</v>
      </c>
      <c r="Q7" s="16" t="s">
        <v>27</v>
      </c>
      <c r="R7" s="14" t="s">
        <v>189</v>
      </c>
      <c r="S7" s="14" t="s">
        <v>189</v>
      </c>
      <c r="T7" s="14" t="s">
        <v>189</v>
      </c>
      <c r="U7" s="16" t="s">
        <v>27</v>
      </c>
      <c r="V7" s="14" t="s">
        <v>189</v>
      </c>
      <c r="W7" s="14" t="s">
        <v>189</v>
      </c>
      <c r="X7" s="14" t="s">
        <v>189</v>
      </c>
      <c r="Y7" s="16" t="s">
        <v>27</v>
      </c>
    </row>
    <row r="8" spans="1:25" ht="13.5">
      <c r="A8" s="13" t="s">
        <v>23</v>
      </c>
      <c r="B8" s="1" t="s">
        <v>190</v>
      </c>
      <c r="C8" s="1" t="s">
        <v>190</v>
      </c>
      <c r="D8" s="1" t="s">
        <v>190</v>
      </c>
      <c r="E8" s="17" t="s">
        <v>108</v>
      </c>
      <c r="F8" s="1" t="s">
        <v>108</v>
      </c>
      <c r="G8" s="1" t="s">
        <v>108</v>
      </c>
      <c r="H8" s="1" t="s">
        <v>108</v>
      </c>
      <c r="I8" s="17" t="s">
        <v>109</v>
      </c>
      <c r="J8" s="1" t="s">
        <v>109</v>
      </c>
      <c r="K8" s="1" t="s">
        <v>109</v>
      </c>
      <c r="L8" s="1" t="s">
        <v>109</v>
      </c>
      <c r="M8" s="17" t="s">
        <v>110</v>
      </c>
      <c r="N8" s="1" t="s">
        <v>110</v>
      </c>
      <c r="O8" s="1" t="s">
        <v>110</v>
      </c>
      <c r="P8" s="1" t="s">
        <v>110</v>
      </c>
      <c r="Q8" s="17" t="s">
        <v>111</v>
      </c>
      <c r="R8" s="1" t="s">
        <v>111</v>
      </c>
      <c r="S8" s="1" t="s">
        <v>111</v>
      </c>
      <c r="T8" s="1" t="s">
        <v>111</v>
      </c>
      <c r="U8" s="17" t="s">
        <v>112</v>
      </c>
      <c r="V8" s="1" t="s">
        <v>112</v>
      </c>
      <c r="W8" s="1" t="s">
        <v>112</v>
      </c>
      <c r="X8" s="1" t="s">
        <v>112</v>
      </c>
      <c r="Y8" s="17" t="s">
        <v>113</v>
      </c>
    </row>
    <row r="9" spans="1:25" ht="13.5">
      <c r="A9" s="13" t="s">
        <v>24</v>
      </c>
      <c r="B9" s="1" t="s">
        <v>154</v>
      </c>
      <c r="C9" s="1" t="s">
        <v>156</v>
      </c>
      <c r="D9" s="1" t="s">
        <v>26</v>
      </c>
      <c r="E9" s="17" t="s">
        <v>28</v>
      </c>
      <c r="F9" s="1" t="s">
        <v>159</v>
      </c>
      <c r="G9" s="1" t="s">
        <v>161</v>
      </c>
      <c r="H9" s="1" t="s">
        <v>30</v>
      </c>
      <c r="I9" s="17" t="s">
        <v>29</v>
      </c>
      <c r="J9" s="1" t="s">
        <v>164</v>
      </c>
      <c r="K9" s="1" t="s">
        <v>166</v>
      </c>
      <c r="L9" s="1" t="s">
        <v>32</v>
      </c>
      <c r="M9" s="17" t="s">
        <v>31</v>
      </c>
      <c r="N9" s="1" t="s">
        <v>169</v>
      </c>
      <c r="O9" s="1" t="s">
        <v>171</v>
      </c>
      <c r="P9" s="1" t="s">
        <v>173</v>
      </c>
      <c r="Q9" s="17" t="s">
        <v>33</v>
      </c>
      <c r="R9" s="1" t="s">
        <v>175</v>
      </c>
      <c r="S9" s="1" t="s">
        <v>177</v>
      </c>
      <c r="T9" s="1" t="s">
        <v>179</v>
      </c>
      <c r="U9" s="17" t="s">
        <v>35</v>
      </c>
      <c r="V9" s="1" t="s">
        <v>181</v>
      </c>
      <c r="W9" s="1" t="s">
        <v>183</v>
      </c>
      <c r="X9" s="1" t="s">
        <v>185</v>
      </c>
      <c r="Y9" s="17" t="s">
        <v>37</v>
      </c>
    </row>
    <row r="10" spans="1:25" ht="14.25" thickBot="1">
      <c r="A10" s="13" t="s">
        <v>25</v>
      </c>
      <c r="B10" s="1" t="s">
        <v>39</v>
      </c>
      <c r="C10" s="1" t="s">
        <v>39</v>
      </c>
      <c r="D10" s="1" t="s">
        <v>39</v>
      </c>
      <c r="E10" s="17" t="s">
        <v>39</v>
      </c>
      <c r="F10" s="1" t="s">
        <v>39</v>
      </c>
      <c r="G10" s="1" t="s">
        <v>39</v>
      </c>
      <c r="H10" s="1" t="s">
        <v>39</v>
      </c>
      <c r="I10" s="17" t="s">
        <v>39</v>
      </c>
      <c r="J10" s="1" t="s">
        <v>39</v>
      </c>
      <c r="K10" s="1" t="s">
        <v>39</v>
      </c>
      <c r="L10" s="1" t="s">
        <v>39</v>
      </c>
      <c r="M10" s="17" t="s">
        <v>39</v>
      </c>
      <c r="N10" s="1" t="s">
        <v>39</v>
      </c>
      <c r="O10" s="1" t="s">
        <v>39</v>
      </c>
      <c r="P10" s="1" t="s">
        <v>39</v>
      </c>
      <c r="Q10" s="17" t="s">
        <v>39</v>
      </c>
      <c r="R10" s="1" t="s">
        <v>39</v>
      </c>
      <c r="S10" s="1" t="s">
        <v>39</v>
      </c>
      <c r="T10" s="1" t="s">
        <v>39</v>
      </c>
      <c r="U10" s="17" t="s">
        <v>39</v>
      </c>
      <c r="V10" s="1" t="s">
        <v>39</v>
      </c>
      <c r="W10" s="1" t="s">
        <v>39</v>
      </c>
      <c r="X10" s="1" t="s">
        <v>39</v>
      </c>
      <c r="Y10" s="17" t="s">
        <v>39</v>
      </c>
    </row>
    <row r="11" spans="1:25" ht="14.25" thickTop="1">
      <c r="A11" s="30" t="s">
        <v>118</v>
      </c>
      <c r="B11" s="27">
        <v>4021692</v>
      </c>
      <c r="C11" s="27">
        <v>1996869</v>
      </c>
      <c r="D11" s="27">
        <v>1122292</v>
      </c>
      <c r="E11" s="21">
        <v>5898377</v>
      </c>
      <c r="F11" s="27">
        <v>5160034</v>
      </c>
      <c r="G11" s="27">
        <v>4237766</v>
      </c>
      <c r="H11" s="27">
        <v>2682723</v>
      </c>
      <c r="I11" s="21">
        <v>3056328</v>
      </c>
      <c r="J11" s="27">
        <v>2473750</v>
      </c>
      <c r="K11" s="27">
        <v>1911970</v>
      </c>
      <c r="L11" s="27">
        <v>581807</v>
      </c>
      <c r="M11" s="21">
        <v>13051894</v>
      </c>
      <c r="N11" s="27">
        <v>12451922</v>
      </c>
      <c r="O11" s="27">
        <v>11932344</v>
      </c>
      <c r="P11" s="27">
        <v>6498749</v>
      </c>
      <c r="Q11" s="21">
        <v>14299488</v>
      </c>
      <c r="R11" s="27">
        <v>12897945</v>
      </c>
      <c r="S11" s="27">
        <v>10358412</v>
      </c>
      <c r="T11" s="27">
        <v>4735582</v>
      </c>
      <c r="U11" s="21">
        <v>54026965</v>
      </c>
      <c r="V11" s="27">
        <v>48886709</v>
      </c>
      <c r="W11" s="27">
        <v>32591342</v>
      </c>
      <c r="X11" s="27">
        <v>20956771</v>
      </c>
      <c r="Y11" s="21">
        <v>59585272</v>
      </c>
    </row>
    <row r="12" spans="1:25" ht="13.5">
      <c r="A12" s="7" t="s">
        <v>123</v>
      </c>
      <c r="B12" s="28">
        <v>3363026</v>
      </c>
      <c r="C12" s="28">
        <v>1660742</v>
      </c>
      <c r="D12" s="28">
        <v>938241</v>
      </c>
      <c r="E12" s="22">
        <v>4964819</v>
      </c>
      <c r="F12" s="28">
        <v>4347119</v>
      </c>
      <c r="G12" s="28">
        <v>3642081</v>
      </c>
      <c r="H12" s="28">
        <v>2312865</v>
      </c>
      <c r="I12" s="22">
        <v>2423085</v>
      </c>
      <c r="J12" s="28">
        <v>1917611</v>
      </c>
      <c r="K12" s="28">
        <v>1518290</v>
      </c>
      <c r="L12" s="28">
        <v>497515</v>
      </c>
      <c r="M12" s="22">
        <v>14043169</v>
      </c>
      <c r="N12" s="28">
        <v>12070372</v>
      </c>
      <c r="O12" s="28">
        <v>11655882</v>
      </c>
      <c r="P12" s="28">
        <v>6246151</v>
      </c>
      <c r="Q12" s="22">
        <v>13361989</v>
      </c>
      <c r="R12" s="28">
        <v>11217265</v>
      </c>
      <c r="S12" s="28">
        <v>9179551</v>
      </c>
      <c r="T12" s="28">
        <v>4002225</v>
      </c>
      <c r="U12" s="22">
        <v>59708262</v>
      </c>
      <c r="V12" s="28">
        <v>53807063</v>
      </c>
      <c r="W12" s="28">
        <v>32920383</v>
      </c>
      <c r="X12" s="28">
        <v>19644941</v>
      </c>
      <c r="Y12" s="22">
        <v>51417103</v>
      </c>
    </row>
    <row r="13" spans="1:25" ht="13.5">
      <c r="A13" s="7" t="s">
        <v>124</v>
      </c>
      <c r="B13" s="28">
        <v>658666</v>
      </c>
      <c r="C13" s="28">
        <v>336127</v>
      </c>
      <c r="D13" s="28">
        <v>184050</v>
      </c>
      <c r="E13" s="22">
        <v>933558</v>
      </c>
      <c r="F13" s="28">
        <v>812915</v>
      </c>
      <c r="G13" s="28">
        <v>595684</v>
      </c>
      <c r="H13" s="28">
        <v>369857</v>
      </c>
      <c r="I13" s="22">
        <v>633243</v>
      </c>
      <c r="J13" s="28">
        <v>556139</v>
      </c>
      <c r="K13" s="28">
        <v>393679</v>
      </c>
      <c r="L13" s="28">
        <v>84292</v>
      </c>
      <c r="M13" s="22">
        <v>-991274</v>
      </c>
      <c r="N13" s="28">
        <v>381550</v>
      </c>
      <c r="O13" s="28">
        <v>276462</v>
      </c>
      <c r="P13" s="28">
        <v>252597</v>
      </c>
      <c r="Q13" s="22">
        <v>937499</v>
      </c>
      <c r="R13" s="28">
        <v>1680680</v>
      </c>
      <c r="S13" s="28">
        <v>1178861</v>
      </c>
      <c r="T13" s="28">
        <v>733357</v>
      </c>
      <c r="U13" s="22">
        <v>-5681296</v>
      </c>
      <c r="V13" s="28">
        <v>-4920353</v>
      </c>
      <c r="W13" s="28">
        <v>-329040</v>
      </c>
      <c r="X13" s="28">
        <v>1311829</v>
      </c>
      <c r="Y13" s="22">
        <v>8168169</v>
      </c>
    </row>
    <row r="14" spans="1:25" ht="13.5">
      <c r="A14" s="7" t="s">
        <v>125</v>
      </c>
      <c r="B14" s="28">
        <v>439621</v>
      </c>
      <c r="C14" s="28">
        <v>287752</v>
      </c>
      <c r="D14" s="28">
        <v>144756</v>
      </c>
      <c r="E14" s="22">
        <v>624337</v>
      </c>
      <c r="F14" s="28">
        <v>468300</v>
      </c>
      <c r="G14" s="28">
        <v>314333</v>
      </c>
      <c r="H14" s="28">
        <v>161881</v>
      </c>
      <c r="I14" s="22">
        <v>618986</v>
      </c>
      <c r="J14" s="28">
        <v>473819</v>
      </c>
      <c r="K14" s="28">
        <v>325264</v>
      </c>
      <c r="L14" s="28">
        <v>173841</v>
      </c>
      <c r="M14" s="22">
        <v>738134</v>
      </c>
      <c r="N14" s="28">
        <v>535677</v>
      </c>
      <c r="O14" s="28">
        <v>363912</v>
      </c>
      <c r="P14" s="28">
        <v>181441</v>
      </c>
      <c r="Q14" s="22">
        <v>1436129</v>
      </c>
      <c r="R14" s="28">
        <v>1164406</v>
      </c>
      <c r="S14" s="28">
        <v>815763</v>
      </c>
      <c r="T14" s="28">
        <v>570499</v>
      </c>
      <c r="U14" s="22">
        <v>2330768</v>
      </c>
      <c r="V14" s="28">
        <v>1784333</v>
      </c>
      <c r="W14" s="28">
        <v>1344677</v>
      </c>
      <c r="X14" s="28">
        <v>687730</v>
      </c>
      <c r="Y14" s="22">
        <v>4635312</v>
      </c>
    </row>
    <row r="15" spans="1:25" ht="14.25" thickBot="1">
      <c r="A15" s="25" t="s">
        <v>126</v>
      </c>
      <c r="B15" s="29">
        <v>219044</v>
      </c>
      <c r="C15" s="29">
        <v>48374</v>
      </c>
      <c r="D15" s="29">
        <v>39294</v>
      </c>
      <c r="E15" s="23">
        <v>309220</v>
      </c>
      <c r="F15" s="29">
        <v>344615</v>
      </c>
      <c r="G15" s="29">
        <v>281351</v>
      </c>
      <c r="H15" s="29">
        <v>207975</v>
      </c>
      <c r="I15" s="23">
        <v>14256</v>
      </c>
      <c r="J15" s="29">
        <v>82319</v>
      </c>
      <c r="K15" s="29">
        <v>68414</v>
      </c>
      <c r="L15" s="29">
        <v>-89549</v>
      </c>
      <c r="M15" s="23">
        <v>-1729409</v>
      </c>
      <c r="N15" s="29">
        <v>-154127</v>
      </c>
      <c r="O15" s="29">
        <v>-87449</v>
      </c>
      <c r="P15" s="29">
        <v>71156</v>
      </c>
      <c r="Q15" s="23">
        <v>-498630</v>
      </c>
      <c r="R15" s="29">
        <v>516273</v>
      </c>
      <c r="S15" s="29">
        <v>363097</v>
      </c>
      <c r="T15" s="29">
        <v>162857</v>
      </c>
      <c r="U15" s="23">
        <v>-8012065</v>
      </c>
      <c r="V15" s="29">
        <v>-6704687</v>
      </c>
      <c r="W15" s="29">
        <v>-1673718</v>
      </c>
      <c r="X15" s="29">
        <v>624098</v>
      </c>
      <c r="Y15" s="23">
        <v>3532856</v>
      </c>
    </row>
    <row r="16" spans="1:25" ht="14.25" thickTop="1">
      <c r="A16" s="6" t="s">
        <v>127</v>
      </c>
      <c r="B16" s="28">
        <v>157</v>
      </c>
      <c r="C16" s="28">
        <v>97</v>
      </c>
      <c r="D16" s="28">
        <v>78</v>
      </c>
      <c r="E16" s="22">
        <v>147</v>
      </c>
      <c r="F16" s="28">
        <v>127</v>
      </c>
      <c r="G16" s="28">
        <v>70</v>
      </c>
      <c r="H16" s="28">
        <v>50</v>
      </c>
      <c r="I16" s="22">
        <v>138</v>
      </c>
      <c r="J16" s="28">
        <v>118</v>
      </c>
      <c r="K16" s="28">
        <v>80</v>
      </c>
      <c r="L16" s="28">
        <v>57</v>
      </c>
      <c r="M16" s="22">
        <v>261</v>
      </c>
      <c r="N16" s="28">
        <v>238</v>
      </c>
      <c r="O16" s="28">
        <v>146</v>
      </c>
      <c r="P16" s="28">
        <v>123</v>
      </c>
      <c r="Q16" s="22">
        <v>4136</v>
      </c>
      <c r="R16" s="28">
        <v>38257</v>
      </c>
      <c r="S16" s="28">
        <v>26882</v>
      </c>
      <c r="T16" s="28">
        <v>11686</v>
      </c>
      <c r="U16" s="22">
        <v>67556</v>
      </c>
      <c r="V16" s="28"/>
      <c r="W16" s="28"/>
      <c r="X16" s="28"/>
      <c r="Y16" s="22">
        <v>107811</v>
      </c>
    </row>
    <row r="17" spans="1:25" ht="13.5">
      <c r="A17" s="6" t="s">
        <v>132</v>
      </c>
      <c r="B17" s="28">
        <v>469</v>
      </c>
      <c r="C17" s="28"/>
      <c r="D17" s="28"/>
      <c r="E17" s="22">
        <v>1789</v>
      </c>
      <c r="F17" s="28">
        <v>697</v>
      </c>
      <c r="G17" s="28"/>
      <c r="H17" s="28"/>
      <c r="I17" s="22"/>
      <c r="J17" s="28"/>
      <c r="K17" s="28"/>
      <c r="L17" s="28"/>
      <c r="M17" s="22">
        <v>12659</v>
      </c>
      <c r="N17" s="28">
        <v>12534</v>
      </c>
      <c r="O17" s="28">
        <v>9034</v>
      </c>
      <c r="P17" s="28">
        <v>5084</v>
      </c>
      <c r="Q17" s="22">
        <v>11042</v>
      </c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6" t="s">
        <v>13</v>
      </c>
      <c r="B18" s="28"/>
      <c r="C18" s="28"/>
      <c r="D18" s="28"/>
      <c r="E18" s="22"/>
      <c r="F18" s="28">
        <v>639</v>
      </c>
      <c r="G18" s="28">
        <v>639</v>
      </c>
      <c r="H18" s="28">
        <v>639</v>
      </c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48</v>
      </c>
      <c r="B19" s="28">
        <v>562</v>
      </c>
      <c r="C19" s="28">
        <v>335</v>
      </c>
      <c r="D19" s="28">
        <v>89</v>
      </c>
      <c r="E19" s="22">
        <v>1511</v>
      </c>
      <c r="F19" s="28">
        <v>985</v>
      </c>
      <c r="G19" s="28">
        <v>537</v>
      </c>
      <c r="H19" s="28">
        <v>190</v>
      </c>
      <c r="I19" s="22">
        <v>1335</v>
      </c>
      <c r="J19" s="28">
        <v>1129</v>
      </c>
      <c r="K19" s="28">
        <v>481</v>
      </c>
      <c r="L19" s="28">
        <v>465</v>
      </c>
      <c r="M19" s="22">
        <v>5466</v>
      </c>
      <c r="N19" s="28">
        <v>4880</v>
      </c>
      <c r="O19" s="28">
        <v>4599</v>
      </c>
      <c r="P19" s="28">
        <v>1017</v>
      </c>
      <c r="Q19" s="22">
        <v>8462</v>
      </c>
      <c r="R19" s="28">
        <v>34398</v>
      </c>
      <c r="S19" s="28">
        <v>25319</v>
      </c>
      <c r="T19" s="28">
        <v>2869</v>
      </c>
      <c r="U19" s="22">
        <v>44753</v>
      </c>
      <c r="V19" s="28">
        <v>93771</v>
      </c>
      <c r="W19" s="28">
        <v>59975</v>
      </c>
      <c r="X19" s="28">
        <v>27961</v>
      </c>
      <c r="Y19" s="22">
        <v>49388</v>
      </c>
    </row>
    <row r="20" spans="1:25" ht="13.5">
      <c r="A20" s="6" t="s">
        <v>133</v>
      </c>
      <c r="B20" s="28">
        <v>1188</v>
      </c>
      <c r="C20" s="28">
        <v>596</v>
      </c>
      <c r="D20" s="28">
        <v>327</v>
      </c>
      <c r="E20" s="22">
        <v>4867</v>
      </c>
      <c r="F20" s="28">
        <v>2449</v>
      </c>
      <c r="G20" s="28">
        <v>1679</v>
      </c>
      <c r="H20" s="28">
        <v>969</v>
      </c>
      <c r="I20" s="22">
        <v>3650</v>
      </c>
      <c r="J20" s="28">
        <v>2073</v>
      </c>
      <c r="K20" s="28">
        <v>1553</v>
      </c>
      <c r="L20" s="28">
        <v>523</v>
      </c>
      <c r="M20" s="22">
        <v>18387</v>
      </c>
      <c r="N20" s="28">
        <v>17913</v>
      </c>
      <c r="O20" s="28">
        <v>14040</v>
      </c>
      <c r="P20" s="28">
        <v>6399</v>
      </c>
      <c r="Q20" s="22">
        <v>40802</v>
      </c>
      <c r="R20" s="28">
        <v>72656</v>
      </c>
      <c r="S20" s="28">
        <v>52201</v>
      </c>
      <c r="T20" s="28">
        <v>14555</v>
      </c>
      <c r="U20" s="22">
        <v>354700</v>
      </c>
      <c r="V20" s="28">
        <v>274312</v>
      </c>
      <c r="W20" s="28">
        <v>240114</v>
      </c>
      <c r="X20" s="28">
        <v>207441</v>
      </c>
      <c r="Y20" s="22">
        <v>235367</v>
      </c>
    </row>
    <row r="21" spans="1:25" ht="13.5">
      <c r="A21" s="6" t="s">
        <v>134</v>
      </c>
      <c r="B21" s="28">
        <v>35341</v>
      </c>
      <c r="C21" s="28">
        <v>23139</v>
      </c>
      <c r="D21" s="28">
        <v>14451</v>
      </c>
      <c r="E21" s="22">
        <v>50340</v>
      </c>
      <c r="F21" s="28">
        <v>37353</v>
      </c>
      <c r="G21" s="28">
        <v>29855</v>
      </c>
      <c r="H21" s="28">
        <v>20783</v>
      </c>
      <c r="I21" s="22">
        <v>154059</v>
      </c>
      <c r="J21" s="28">
        <v>123882</v>
      </c>
      <c r="K21" s="28">
        <v>89571</v>
      </c>
      <c r="L21" s="28">
        <v>46825</v>
      </c>
      <c r="M21" s="22">
        <v>251800</v>
      </c>
      <c r="N21" s="28">
        <v>207920</v>
      </c>
      <c r="O21" s="28">
        <v>165033</v>
      </c>
      <c r="P21" s="28">
        <v>89301</v>
      </c>
      <c r="Q21" s="22">
        <v>500814</v>
      </c>
      <c r="R21" s="28">
        <v>389106</v>
      </c>
      <c r="S21" s="28">
        <v>288307</v>
      </c>
      <c r="T21" s="28">
        <v>159020</v>
      </c>
      <c r="U21" s="22">
        <v>1070630</v>
      </c>
      <c r="V21" s="28">
        <v>874776</v>
      </c>
      <c r="W21" s="28">
        <v>663988</v>
      </c>
      <c r="X21" s="28">
        <v>395524</v>
      </c>
      <c r="Y21" s="22">
        <v>1593733</v>
      </c>
    </row>
    <row r="22" spans="1:25" ht="13.5">
      <c r="A22" s="6" t="s">
        <v>135</v>
      </c>
      <c r="B22" s="28">
        <v>10688</v>
      </c>
      <c r="C22" s="28">
        <v>8550</v>
      </c>
      <c r="D22" s="28">
        <v>7005</v>
      </c>
      <c r="E22" s="22">
        <v>15653</v>
      </c>
      <c r="F22" s="28">
        <v>14253</v>
      </c>
      <c r="G22" s="28">
        <v>12903</v>
      </c>
      <c r="H22" s="28">
        <v>10912</v>
      </c>
      <c r="I22" s="22">
        <v>6230</v>
      </c>
      <c r="J22" s="28">
        <v>5069</v>
      </c>
      <c r="K22" s="28">
        <v>3569</v>
      </c>
      <c r="L22" s="28">
        <v>2410</v>
      </c>
      <c r="M22" s="22"/>
      <c r="N22" s="28"/>
      <c r="O22" s="28"/>
      <c r="P22" s="28"/>
      <c r="Q22" s="22"/>
      <c r="R22" s="28"/>
      <c r="S22" s="28"/>
      <c r="T22" s="28"/>
      <c r="U22" s="22">
        <v>21572</v>
      </c>
      <c r="V22" s="28"/>
      <c r="W22" s="28"/>
      <c r="X22" s="28"/>
      <c r="Y22" s="22"/>
    </row>
    <row r="23" spans="1:25" ht="13.5">
      <c r="A23" s="6" t="s">
        <v>48</v>
      </c>
      <c r="B23" s="28">
        <v>23</v>
      </c>
      <c r="C23" s="28"/>
      <c r="D23" s="28"/>
      <c r="E23" s="22">
        <v>7164</v>
      </c>
      <c r="F23" s="28">
        <v>2488</v>
      </c>
      <c r="G23" s="28">
        <v>2488</v>
      </c>
      <c r="H23" s="28">
        <v>2488</v>
      </c>
      <c r="I23" s="22">
        <v>8975</v>
      </c>
      <c r="J23" s="28">
        <v>6387</v>
      </c>
      <c r="K23" s="28">
        <v>192</v>
      </c>
      <c r="L23" s="28">
        <v>190</v>
      </c>
      <c r="M23" s="22">
        <v>21000</v>
      </c>
      <c r="N23" s="28">
        <v>12732</v>
      </c>
      <c r="O23" s="28">
        <v>10763</v>
      </c>
      <c r="P23" s="28">
        <v>2826</v>
      </c>
      <c r="Q23" s="22">
        <v>16164</v>
      </c>
      <c r="R23" s="28">
        <v>25705</v>
      </c>
      <c r="S23" s="28">
        <v>20930</v>
      </c>
      <c r="T23" s="28">
        <v>9704</v>
      </c>
      <c r="U23" s="22">
        <v>14626</v>
      </c>
      <c r="V23" s="28">
        <v>43535</v>
      </c>
      <c r="W23" s="28">
        <v>28404</v>
      </c>
      <c r="X23" s="28">
        <v>27425</v>
      </c>
      <c r="Y23" s="22">
        <v>7189</v>
      </c>
    </row>
    <row r="24" spans="1:25" ht="13.5">
      <c r="A24" s="6" t="s">
        <v>136</v>
      </c>
      <c r="B24" s="28">
        <v>46053</v>
      </c>
      <c r="C24" s="28">
        <v>31689</v>
      </c>
      <c r="D24" s="28">
        <v>21456</v>
      </c>
      <c r="E24" s="22">
        <v>73158</v>
      </c>
      <c r="F24" s="28">
        <v>54095</v>
      </c>
      <c r="G24" s="28">
        <v>45247</v>
      </c>
      <c r="H24" s="28">
        <v>34184</v>
      </c>
      <c r="I24" s="22">
        <v>169265</v>
      </c>
      <c r="J24" s="28">
        <v>135339</v>
      </c>
      <c r="K24" s="28">
        <v>93332</v>
      </c>
      <c r="L24" s="28">
        <v>49425</v>
      </c>
      <c r="M24" s="22">
        <v>310027</v>
      </c>
      <c r="N24" s="28">
        <v>220652</v>
      </c>
      <c r="O24" s="28">
        <v>175796</v>
      </c>
      <c r="P24" s="28">
        <v>92127</v>
      </c>
      <c r="Q24" s="22">
        <v>596274</v>
      </c>
      <c r="R24" s="28">
        <v>414811</v>
      </c>
      <c r="S24" s="28">
        <v>309237</v>
      </c>
      <c r="T24" s="28">
        <v>168724</v>
      </c>
      <c r="U24" s="22">
        <v>1228042</v>
      </c>
      <c r="V24" s="28">
        <v>918311</v>
      </c>
      <c r="W24" s="28">
        <v>692393</v>
      </c>
      <c r="X24" s="28">
        <v>422949</v>
      </c>
      <c r="Y24" s="22">
        <v>2028421</v>
      </c>
    </row>
    <row r="25" spans="1:25" ht="14.25" thickBot="1">
      <c r="A25" s="25" t="s">
        <v>137</v>
      </c>
      <c r="B25" s="29">
        <v>174179</v>
      </c>
      <c r="C25" s="29">
        <v>17281</v>
      </c>
      <c r="D25" s="29">
        <v>18164</v>
      </c>
      <c r="E25" s="23">
        <v>240930</v>
      </c>
      <c r="F25" s="29">
        <v>292969</v>
      </c>
      <c r="G25" s="29">
        <v>237783</v>
      </c>
      <c r="H25" s="29">
        <v>174761</v>
      </c>
      <c r="I25" s="23">
        <v>-151358</v>
      </c>
      <c r="J25" s="29">
        <v>-50946</v>
      </c>
      <c r="K25" s="29">
        <v>-23364</v>
      </c>
      <c r="L25" s="29">
        <v>-138451</v>
      </c>
      <c r="M25" s="23">
        <v>-2021049</v>
      </c>
      <c r="N25" s="29">
        <v>-356867</v>
      </c>
      <c r="O25" s="29">
        <v>-249205</v>
      </c>
      <c r="P25" s="29">
        <v>-14572</v>
      </c>
      <c r="Q25" s="23">
        <v>-1054102</v>
      </c>
      <c r="R25" s="29">
        <v>174118</v>
      </c>
      <c r="S25" s="29">
        <v>106061</v>
      </c>
      <c r="T25" s="29">
        <v>8688</v>
      </c>
      <c r="U25" s="23">
        <v>-8885407</v>
      </c>
      <c r="V25" s="29">
        <v>-7348686</v>
      </c>
      <c r="W25" s="29">
        <v>-2125997</v>
      </c>
      <c r="X25" s="29">
        <v>408590</v>
      </c>
      <c r="Y25" s="23">
        <v>1739802</v>
      </c>
    </row>
    <row r="26" spans="1:25" ht="14.25" thickTop="1">
      <c r="A26" s="6" t="s">
        <v>138</v>
      </c>
      <c r="B26" s="28"/>
      <c r="C26" s="28"/>
      <c r="D26" s="28"/>
      <c r="E26" s="22">
        <v>100798</v>
      </c>
      <c r="F26" s="28">
        <v>100798</v>
      </c>
      <c r="G26" s="28">
        <v>100798</v>
      </c>
      <c r="H26" s="28">
        <v>100798</v>
      </c>
      <c r="I26" s="22">
        <v>5513</v>
      </c>
      <c r="J26" s="28">
        <v>5513</v>
      </c>
      <c r="K26" s="28">
        <v>5513</v>
      </c>
      <c r="L26" s="28">
        <v>5513</v>
      </c>
      <c r="M26" s="22"/>
      <c r="N26" s="28"/>
      <c r="O26" s="28"/>
      <c r="P26" s="28"/>
      <c r="Q26" s="22">
        <v>393</v>
      </c>
      <c r="R26" s="28"/>
      <c r="S26" s="28"/>
      <c r="T26" s="28"/>
      <c r="U26" s="22">
        <v>819</v>
      </c>
      <c r="V26" s="28"/>
      <c r="W26" s="28"/>
      <c r="X26" s="28"/>
      <c r="Y26" s="22">
        <v>482680</v>
      </c>
    </row>
    <row r="27" spans="1:25" ht="13.5">
      <c r="A27" s="6" t="s">
        <v>14</v>
      </c>
      <c r="B27" s="28"/>
      <c r="C27" s="28"/>
      <c r="D27" s="28"/>
      <c r="E27" s="22"/>
      <c r="F27" s="28">
        <v>3104</v>
      </c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>
        <v>2347</v>
      </c>
      <c r="V27" s="28"/>
      <c r="W27" s="28"/>
      <c r="X27" s="28"/>
      <c r="Y27" s="22"/>
    </row>
    <row r="28" spans="1:25" ht="13.5">
      <c r="A28" s="6" t="s">
        <v>139</v>
      </c>
      <c r="B28" s="28">
        <v>44158</v>
      </c>
      <c r="C28" s="28">
        <v>44781</v>
      </c>
      <c r="D28" s="28"/>
      <c r="E28" s="22"/>
      <c r="F28" s="28"/>
      <c r="G28" s="28"/>
      <c r="H28" s="28"/>
      <c r="I28" s="22">
        <v>2192240</v>
      </c>
      <c r="J28" s="28">
        <v>2192240</v>
      </c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140</v>
      </c>
      <c r="B29" s="28">
        <v>23511</v>
      </c>
      <c r="C29" s="28">
        <v>23511</v>
      </c>
      <c r="D29" s="28">
        <v>23511</v>
      </c>
      <c r="E29" s="22">
        <v>126237</v>
      </c>
      <c r="F29" s="28">
        <v>71824</v>
      </c>
      <c r="G29" s="28">
        <v>13443</v>
      </c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48</v>
      </c>
      <c r="B30" s="28"/>
      <c r="C30" s="28"/>
      <c r="D30" s="28"/>
      <c r="E30" s="22">
        <v>24273</v>
      </c>
      <c r="F30" s="28">
        <v>21169</v>
      </c>
      <c r="G30" s="28">
        <v>24273</v>
      </c>
      <c r="H30" s="28">
        <v>21169</v>
      </c>
      <c r="I30" s="22">
        <v>6573</v>
      </c>
      <c r="J30" s="28">
        <v>6018</v>
      </c>
      <c r="K30" s="28">
        <v>2655</v>
      </c>
      <c r="L30" s="28"/>
      <c r="M30" s="22">
        <v>61799</v>
      </c>
      <c r="N30" s="28">
        <v>1069</v>
      </c>
      <c r="O30" s="28">
        <v>809</v>
      </c>
      <c r="P30" s="28">
        <v>1988</v>
      </c>
      <c r="Q30" s="22">
        <v>8354</v>
      </c>
      <c r="R30" s="28">
        <v>8747</v>
      </c>
      <c r="S30" s="28">
        <v>6761</v>
      </c>
      <c r="T30" s="28">
        <v>1930</v>
      </c>
      <c r="U30" s="22">
        <v>23</v>
      </c>
      <c r="V30" s="28">
        <v>5627</v>
      </c>
      <c r="W30" s="28">
        <v>1842</v>
      </c>
      <c r="X30" s="28">
        <v>649</v>
      </c>
      <c r="Y30" s="22"/>
    </row>
    <row r="31" spans="1:25" ht="13.5">
      <c r="A31" s="6" t="s">
        <v>141</v>
      </c>
      <c r="B31" s="28">
        <v>67669</v>
      </c>
      <c r="C31" s="28">
        <v>68292</v>
      </c>
      <c r="D31" s="28">
        <v>23511</v>
      </c>
      <c r="E31" s="22">
        <v>251309</v>
      </c>
      <c r="F31" s="28">
        <v>196896</v>
      </c>
      <c r="G31" s="28">
        <v>138515</v>
      </c>
      <c r="H31" s="28">
        <v>121967</v>
      </c>
      <c r="I31" s="22">
        <v>2204327</v>
      </c>
      <c r="J31" s="28">
        <v>2204327</v>
      </c>
      <c r="K31" s="28">
        <v>8168</v>
      </c>
      <c r="L31" s="28">
        <v>5513</v>
      </c>
      <c r="M31" s="22">
        <v>62337</v>
      </c>
      <c r="N31" s="28">
        <v>60497</v>
      </c>
      <c r="O31" s="28">
        <v>60237</v>
      </c>
      <c r="P31" s="28">
        <v>59825</v>
      </c>
      <c r="Q31" s="22">
        <v>217993</v>
      </c>
      <c r="R31" s="28">
        <v>212929</v>
      </c>
      <c r="S31" s="28">
        <v>125724</v>
      </c>
      <c r="T31" s="28">
        <v>29961</v>
      </c>
      <c r="U31" s="22">
        <v>24507</v>
      </c>
      <c r="V31" s="28">
        <v>23539</v>
      </c>
      <c r="W31" s="28">
        <v>9630</v>
      </c>
      <c r="X31" s="28">
        <v>4012</v>
      </c>
      <c r="Y31" s="22">
        <v>486079</v>
      </c>
    </row>
    <row r="32" spans="1:25" ht="13.5">
      <c r="A32" s="6" t="s">
        <v>142</v>
      </c>
      <c r="B32" s="28"/>
      <c r="C32" s="28"/>
      <c r="D32" s="28"/>
      <c r="E32" s="22">
        <v>5471</v>
      </c>
      <c r="F32" s="28">
        <v>5471</v>
      </c>
      <c r="G32" s="28"/>
      <c r="H32" s="28"/>
      <c r="I32" s="22"/>
      <c r="J32" s="28"/>
      <c r="K32" s="28"/>
      <c r="L32" s="28"/>
      <c r="M32" s="22">
        <v>4810</v>
      </c>
      <c r="N32" s="28">
        <v>3790</v>
      </c>
      <c r="O32" s="28">
        <v>3790</v>
      </c>
      <c r="P32" s="28"/>
      <c r="Q32" s="22"/>
      <c r="R32" s="28"/>
      <c r="S32" s="28"/>
      <c r="T32" s="28"/>
      <c r="U32" s="22">
        <v>13422</v>
      </c>
      <c r="V32" s="28"/>
      <c r="W32" s="28"/>
      <c r="X32" s="28"/>
      <c r="Y32" s="22">
        <v>1681</v>
      </c>
    </row>
    <row r="33" spans="1:25" ht="13.5">
      <c r="A33" s="6" t="s">
        <v>143</v>
      </c>
      <c r="B33" s="28"/>
      <c r="C33" s="28"/>
      <c r="D33" s="28"/>
      <c r="E33" s="22">
        <v>4694</v>
      </c>
      <c r="F33" s="28">
        <v>729</v>
      </c>
      <c r="G33" s="28"/>
      <c r="H33" s="28"/>
      <c r="I33" s="22">
        <v>1827</v>
      </c>
      <c r="J33" s="28">
        <v>1827</v>
      </c>
      <c r="K33" s="28"/>
      <c r="L33" s="28"/>
      <c r="M33" s="22"/>
      <c r="N33" s="28"/>
      <c r="O33" s="28"/>
      <c r="P33" s="28"/>
      <c r="Q33" s="22">
        <v>12097</v>
      </c>
      <c r="R33" s="28">
        <v>9647</v>
      </c>
      <c r="S33" s="28">
        <v>9572</v>
      </c>
      <c r="T33" s="28">
        <v>7830</v>
      </c>
      <c r="U33" s="22">
        <v>19923</v>
      </c>
      <c r="V33" s="28"/>
      <c r="W33" s="28"/>
      <c r="X33" s="28"/>
      <c r="Y33" s="22"/>
    </row>
    <row r="34" spans="1:25" ht="13.5">
      <c r="A34" s="6" t="s">
        <v>144</v>
      </c>
      <c r="B34" s="28">
        <v>10297</v>
      </c>
      <c r="C34" s="28">
        <v>10297</v>
      </c>
      <c r="D34" s="28"/>
      <c r="E34" s="22">
        <v>2888</v>
      </c>
      <c r="F34" s="28"/>
      <c r="G34" s="28"/>
      <c r="H34" s="28"/>
      <c r="I34" s="22"/>
      <c r="J34" s="28"/>
      <c r="K34" s="28"/>
      <c r="L34" s="28"/>
      <c r="M34" s="22">
        <v>293517</v>
      </c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146</v>
      </c>
      <c r="B35" s="28">
        <v>10297</v>
      </c>
      <c r="C35" s="28">
        <v>10297</v>
      </c>
      <c r="D35" s="28"/>
      <c r="E35" s="22">
        <v>13054</v>
      </c>
      <c r="F35" s="28">
        <v>6201</v>
      </c>
      <c r="G35" s="28"/>
      <c r="H35" s="28"/>
      <c r="I35" s="22">
        <v>278337</v>
      </c>
      <c r="J35" s="28">
        <v>278337</v>
      </c>
      <c r="K35" s="28">
        <v>150298</v>
      </c>
      <c r="L35" s="28">
        <v>56897</v>
      </c>
      <c r="M35" s="22">
        <v>770983</v>
      </c>
      <c r="N35" s="28">
        <v>3790</v>
      </c>
      <c r="O35" s="28">
        <v>3790</v>
      </c>
      <c r="P35" s="28"/>
      <c r="Q35" s="22">
        <v>532246</v>
      </c>
      <c r="R35" s="28">
        <v>23159</v>
      </c>
      <c r="S35" s="28">
        <v>23084</v>
      </c>
      <c r="T35" s="28">
        <v>21342</v>
      </c>
      <c r="U35" s="22">
        <v>632079</v>
      </c>
      <c r="V35" s="28">
        <v>558402</v>
      </c>
      <c r="W35" s="28">
        <v>299572</v>
      </c>
      <c r="X35" s="28">
        <v>175238</v>
      </c>
      <c r="Y35" s="22">
        <v>1279354</v>
      </c>
    </row>
    <row r="36" spans="1:25" ht="13.5">
      <c r="A36" s="7" t="s">
        <v>147</v>
      </c>
      <c r="B36" s="28">
        <v>231551</v>
      </c>
      <c r="C36" s="28">
        <v>75276</v>
      </c>
      <c r="D36" s="28">
        <v>41675</v>
      </c>
      <c r="E36" s="22">
        <v>479184</v>
      </c>
      <c r="F36" s="28">
        <v>483664</v>
      </c>
      <c r="G36" s="28">
        <v>376299</v>
      </c>
      <c r="H36" s="28">
        <v>296728</v>
      </c>
      <c r="I36" s="22">
        <v>1774631</v>
      </c>
      <c r="J36" s="28">
        <v>1875043</v>
      </c>
      <c r="K36" s="28">
        <v>-165494</v>
      </c>
      <c r="L36" s="28">
        <v>-189835</v>
      </c>
      <c r="M36" s="22">
        <v>-2729694</v>
      </c>
      <c r="N36" s="28"/>
      <c r="O36" s="28">
        <v>-192758</v>
      </c>
      <c r="P36" s="28">
        <v>45253</v>
      </c>
      <c r="Q36" s="22">
        <v>-1368355</v>
      </c>
      <c r="R36" s="28">
        <v>363888</v>
      </c>
      <c r="S36" s="28">
        <v>208701</v>
      </c>
      <c r="T36" s="28">
        <v>17307</v>
      </c>
      <c r="U36" s="22">
        <v>-9492979</v>
      </c>
      <c r="V36" s="28">
        <v>-7883548</v>
      </c>
      <c r="W36" s="28">
        <v>-2415939</v>
      </c>
      <c r="X36" s="28">
        <v>237364</v>
      </c>
      <c r="Y36" s="22">
        <v>946527</v>
      </c>
    </row>
    <row r="37" spans="1:25" ht="13.5">
      <c r="A37" s="7" t="s">
        <v>148</v>
      </c>
      <c r="B37" s="28">
        <v>9574</v>
      </c>
      <c r="C37" s="28">
        <v>2326</v>
      </c>
      <c r="D37" s="28">
        <v>2219</v>
      </c>
      <c r="E37" s="22">
        <v>8380</v>
      </c>
      <c r="F37" s="28">
        <v>5555</v>
      </c>
      <c r="G37" s="28">
        <v>1224</v>
      </c>
      <c r="H37" s="28">
        <v>958</v>
      </c>
      <c r="I37" s="22">
        <v>2639</v>
      </c>
      <c r="J37" s="28">
        <v>2047</v>
      </c>
      <c r="K37" s="28">
        <v>500</v>
      </c>
      <c r="L37" s="28">
        <v>184</v>
      </c>
      <c r="M37" s="22">
        <v>18912</v>
      </c>
      <c r="N37" s="28">
        <v>42496</v>
      </c>
      <c r="O37" s="28">
        <v>34506</v>
      </c>
      <c r="P37" s="28">
        <v>42139</v>
      </c>
      <c r="Q37" s="22">
        <v>28019</v>
      </c>
      <c r="R37" s="28">
        <v>21413</v>
      </c>
      <c r="S37" s="28">
        <v>9282</v>
      </c>
      <c r="T37" s="28">
        <v>1602</v>
      </c>
      <c r="U37" s="22">
        <v>14069</v>
      </c>
      <c r="V37" s="28">
        <v>81325</v>
      </c>
      <c r="W37" s="28">
        <v>710114</v>
      </c>
      <c r="X37" s="28">
        <v>2364734</v>
      </c>
      <c r="Y37" s="22">
        <v>886367</v>
      </c>
    </row>
    <row r="38" spans="1:25" ht="13.5">
      <c r="A38" s="7" t="s">
        <v>15</v>
      </c>
      <c r="B38" s="28">
        <v>-1961</v>
      </c>
      <c r="C38" s="28">
        <v>-776</v>
      </c>
      <c r="D38" s="28">
        <v>-791</v>
      </c>
      <c r="E38" s="22">
        <v>-1128</v>
      </c>
      <c r="F38" s="28"/>
      <c r="G38" s="28"/>
      <c r="H38" s="28"/>
      <c r="I38" s="22">
        <v>3613</v>
      </c>
      <c r="J38" s="28">
        <v>3613</v>
      </c>
      <c r="K38" s="28">
        <v>-708461</v>
      </c>
      <c r="L38" s="28">
        <v>3613</v>
      </c>
      <c r="M38" s="22">
        <v>4383</v>
      </c>
      <c r="N38" s="28">
        <v>-320</v>
      </c>
      <c r="O38" s="28">
        <v>-1081</v>
      </c>
      <c r="P38" s="28">
        <v>-1933</v>
      </c>
      <c r="Q38" s="22">
        <v>-27075</v>
      </c>
      <c r="R38" s="28">
        <v>-27126</v>
      </c>
      <c r="S38" s="28">
        <v>-1224</v>
      </c>
      <c r="T38" s="28">
        <v>-899</v>
      </c>
      <c r="U38" s="22">
        <v>473380</v>
      </c>
      <c r="V38" s="28">
        <v>404140</v>
      </c>
      <c r="W38" s="28">
        <v>-399981</v>
      </c>
      <c r="X38" s="28">
        <v>-1453156</v>
      </c>
      <c r="Y38" s="22">
        <v>-361487</v>
      </c>
    </row>
    <row r="39" spans="1:25" ht="13.5">
      <c r="A39" s="7" t="s">
        <v>149</v>
      </c>
      <c r="B39" s="28">
        <v>7612</v>
      </c>
      <c r="C39" s="28">
        <v>1550</v>
      </c>
      <c r="D39" s="28">
        <v>1427</v>
      </c>
      <c r="E39" s="22">
        <v>7251</v>
      </c>
      <c r="F39" s="28">
        <v>5555</v>
      </c>
      <c r="G39" s="28">
        <v>1224</v>
      </c>
      <c r="H39" s="28">
        <v>958</v>
      </c>
      <c r="I39" s="22">
        <v>6253</v>
      </c>
      <c r="J39" s="28">
        <v>5661</v>
      </c>
      <c r="K39" s="28">
        <v>-707961</v>
      </c>
      <c r="L39" s="28">
        <v>3798</v>
      </c>
      <c r="M39" s="22">
        <v>23295</v>
      </c>
      <c r="N39" s="28">
        <v>42176</v>
      </c>
      <c r="O39" s="28">
        <v>33425</v>
      </c>
      <c r="P39" s="28">
        <v>40206</v>
      </c>
      <c r="Q39" s="22">
        <v>944</v>
      </c>
      <c r="R39" s="28">
        <v>-5713</v>
      </c>
      <c r="S39" s="28">
        <v>8058</v>
      </c>
      <c r="T39" s="28">
        <v>702</v>
      </c>
      <c r="U39" s="22">
        <v>487449</v>
      </c>
      <c r="V39" s="28">
        <v>485466</v>
      </c>
      <c r="W39" s="28">
        <v>310132</v>
      </c>
      <c r="X39" s="28">
        <v>911578</v>
      </c>
      <c r="Y39" s="22">
        <v>524879</v>
      </c>
    </row>
    <row r="40" spans="1:25" ht="13.5">
      <c r="A40" s="7" t="s">
        <v>16</v>
      </c>
      <c r="B40" s="28">
        <v>223939</v>
      </c>
      <c r="C40" s="28">
        <v>73725</v>
      </c>
      <c r="D40" s="28">
        <v>40248</v>
      </c>
      <c r="E40" s="22">
        <v>471933</v>
      </c>
      <c r="F40" s="28">
        <v>478109</v>
      </c>
      <c r="G40" s="28">
        <v>375074</v>
      </c>
      <c r="H40" s="28">
        <v>295770</v>
      </c>
      <c r="I40" s="22">
        <v>1768378</v>
      </c>
      <c r="J40" s="28">
        <v>1869382</v>
      </c>
      <c r="K40" s="28">
        <v>542466</v>
      </c>
      <c r="L40" s="28">
        <v>-193634</v>
      </c>
      <c r="M40" s="22">
        <v>-2752990</v>
      </c>
      <c r="N40" s="28">
        <v>-342336</v>
      </c>
      <c r="O40" s="28">
        <v>-226183</v>
      </c>
      <c r="P40" s="28">
        <v>5046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17</v>
      </c>
      <c r="B41" s="28">
        <v>2208</v>
      </c>
      <c r="C41" s="28">
        <v>455</v>
      </c>
      <c r="D41" s="28">
        <v>449</v>
      </c>
      <c r="E41" s="22">
        <v>1121</v>
      </c>
      <c r="F41" s="28">
        <v>1515</v>
      </c>
      <c r="G41" s="28">
        <v>384</v>
      </c>
      <c r="H41" s="28">
        <v>-1</v>
      </c>
      <c r="I41" s="22">
        <v>-220</v>
      </c>
      <c r="J41" s="28">
        <v>-412</v>
      </c>
      <c r="K41" s="28">
        <v>-430</v>
      </c>
      <c r="L41" s="28">
        <v>-266</v>
      </c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4.25" thickBot="1">
      <c r="A42" s="7" t="s">
        <v>150</v>
      </c>
      <c r="B42" s="28">
        <v>221730</v>
      </c>
      <c r="C42" s="28">
        <v>73270</v>
      </c>
      <c r="D42" s="28">
        <v>39798</v>
      </c>
      <c r="E42" s="22">
        <v>470811</v>
      </c>
      <c r="F42" s="28">
        <v>476594</v>
      </c>
      <c r="G42" s="28">
        <v>374690</v>
      </c>
      <c r="H42" s="28">
        <v>295772</v>
      </c>
      <c r="I42" s="22">
        <v>1768598</v>
      </c>
      <c r="J42" s="28">
        <v>1869794</v>
      </c>
      <c r="K42" s="28">
        <v>542897</v>
      </c>
      <c r="L42" s="28">
        <v>-193368</v>
      </c>
      <c r="M42" s="22">
        <v>-2752990</v>
      </c>
      <c r="N42" s="28">
        <v>-342336</v>
      </c>
      <c r="O42" s="28">
        <v>-226183</v>
      </c>
      <c r="P42" s="28">
        <v>5046</v>
      </c>
      <c r="Q42" s="22">
        <v>-1369299</v>
      </c>
      <c r="R42" s="28">
        <v>369602</v>
      </c>
      <c r="S42" s="28">
        <v>200643</v>
      </c>
      <c r="T42" s="28">
        <v>16605</v>
      </c>
      <c r="U42" s="22">
        <v>-9980428</v>
      </c>
      <c r="V42" s="28">
        <v>-8369014</v>
      </c>
      <c r="W42" s="28">
        <v>-2726072</v>
      </c>
      <c r="X42" s="28">
        <v>-674213</v>
      </c>
      <c r="Y42" s="22">
        <v>421647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106</v>
      </c>
    </row>
    <row r="46" ht="13.5">
      <c r="A46" s="20" t="s">
        <v>107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102</v>
      </c>
      <c r="B2" s="14">
        <v>8927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19</v>
      </c>
      <c r="B4" s="15" t="str">
        <f>HYPERLINK("http://www.kabupro.jp/mark/20140314/S1001EH5.htm","四半期報告書")</f>
        <v>四半期報告書</v>
      </c>
      <c r="C4" s="15" t="str">
        <f>HYPERLINK("http://www.kabupro.jp/mark/20131031/S100096J.htm","有価証券報告書")</f>
        <v>有価証券報告書</v>
      </c>
      <c r="D4" s="15" t="str">
        <f>HYPERLINK("http://www.kabupro.jp/mark/20140314/S1001EH5.htm","四半期報告書")</f>
        <v>四半期報告書</v>
      </c>
      <c r="E4" s="15" t="str">
        <f>HYPERLINK("http://www.kabupro.jp/mark/20131031/S100096J.htm","有価証券報告書")</f>
        <v>有価証券報告書</v>
      </c>
      <c r="F4" s="15" t="str">
        <f>HYPERLINK("http://www.kabupro.jp/mark/20130315/S000D1WZ.htm","四半期報告書")</f>
        <v>四半期報告書</v>
      </c>
      <c r="G4" s="15" t="str">
        <f>HYPERLINK("http://www.kabupro.jp/mark/20121031/S000C4RO.htm","有価証券報告書")</f>
        <v>有価証券報告書</v>
      </c>
      <c r="H4" s="15" t="str">
        <f>HYPERLINK("http://www.kabupro.jp/mark/20110610/S0008G08.htm","四半期報告書")</f>
        <v>四半期報告書</v>
      </c>
      <c r="I4" s="15" t="str">
        <f>HYPERLINK("http://www.kabupro.jp/mark/20120316/S000AJDF.htm","四半期報告書")</f>
        <v>四半期報告書</v>
      </c>
      <c r="J4" s="15" t="str">
        <f>HYPERLINK("http://www.kabupro.jp/mark/20101214/S0007DS3.htm","四半期報告書")</f>
        <v>四半期報告書</v>
      </c>
      <c r="K4" s="15" t="str">
        <f>HYPERLINK("http://www.kabupro.jp/mark/20111031/S0009KO1.htm","有価証券報告書")</f>
        <v>有価証券報告書</v>
      </c>
      <c r="L4" s="15" t="str">
        <f>HYPERLINK("http://www.kabupro.jp/mark/20110610/S0008G08.htm","四半期報告書")</f>
        <v>四半期報告書</v>
      </c>
      <c r="M4" s="15" t="str">
        <f>HYPERLINK("http://www.kabupro.jp/mark/20110316/S0007ZB7.htm","四半期報告書")</f>
        <v>四半期報告書</v>
      </c>
      <c r="N4" s="15" t="str">
        <f>HYPERLINK("http://www.kabupro.jp/mark/20101214/S0007DS3.htm","四半期報告書")</f>
        <v>四半期報告書</v>
      </c>
      <c r="O4" s="15" t="str">
        <f>HYPERLINK("http://www.kabupro.jp/mark/20101108/S0007292.htm","訂正有価証券報告書")</f>
        <v>訂正有価証券報告書</v>
      </c>
      <c r="P4" s="15" t="str">
        <f>HYPERLINK("http://www.kabupro.jp/mark/20100614/S0005VYB.htm","四半期報告書")</f>
        <v>四半期報告書</v>
      </c>
      <c r="Q4" s="15" t="str">
        <f>HYPERLINK("http://www.kabupro.jp/mark/20100312/S0005D3D.htm","四半期報告書")</f>
        <v>四半期報告書</v>
      </c>
      <c r="R4" s="15" t="str">
        <f>HYPERLINK("http://www.kabupro.jp/mark/20091214/S0004SP3.htm","四半期報告書")</f>
        <v>四半期報告書</v>
      </c>
      <c r="S4" s="15" t="str">
        <f>HYPERLINK("http://www.kabupro.jp/mark/20091029/S0004EWU.htm","有価証券報告書")</f>
        <v>有価証券報告書</v>
      </c>
    </row>
    <row r="5" spans="1:19" ht="14.25" thickBot="1">
      <c r="A5" s="11" t="s">
        <v>20</v>
      </c>
      <c r="B5" s="1" t="s">
        <v>155</v>
      </c>
      <c r="C5" s="1" t="s">
        <v>26</v>
      </c>
      <c r="D5" s="1" t="s">
        <v>155</v>
      </c>
      <c r="E5" s="1" t="s">
        <v>26</v>
      </c>
      <c r="F5" s="1" t="s">
        <v>160</v>
      </c>
      <c r="G5" s="1" t="s">
        <v>30</v>
      </c>
      <c r="H5" s="1" t="s">
        <v>168</v>
      </c>
      <c r="I5" s="1" t="s">
        <v>165</v>
      </c>
      <c r="J5" s="1" t="s">
        <v>172</v>
      </c>
      <c r="K5" s="1" t="s">
        <v>32</v>
      </c>
      <c r="L5" s="1" t="s">
        <v>168</v>
      </c>
      <c r="M5" s="1" t="s">
        <v>170</v>
      </c>
      <c r="N5" s="1" t="s">
        <v>172</v>
      </c>
      <c r="O5" s="1" t="s">
        <v>34</v>
      </c>
      <c r="P5" s="1" t="s">
        <v>174</v>
      </c>
      <c r="Q5" s="1" t="s">
        <v>176</v>
      </c>
      <c r="R5" s="1" t="s">
        <v>178</v>
      </c>
      <c r="S5" s="1" t="s">
        <v>36</v>
      </c>
    </row>
    <row r="6" spans="1:19" ht="15" thickBot="1" thickTop="1">
      <c r="A6" s="10" t="s">
        <v>21</v>
      </c>
      <c r="B6" s="18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22</v>
      </c>
      <c r="B7" s="14" t="s">
        <v>189</v>
      </c>
      <c r="C7" s="16" t="s">
        <v>27</v>
      </c>
      <c r="D7" s="14" t="s">
        <v>189</v>
      </c>
      <c r="E7" s="16" t="s">
        <v>27</v>
      </c>
      <c r="F7" s="14" t="s">
        <v>189</v>
      </c>
      <c r="G7" s="16" t="s">
        <v>27</v>
      </c>
      <c r="H7" s="14" t="s">
        <v>189</v>
      </c>
      <c r="I7" s="14" t="s">
        <v>189</v>
      </c>
      <c r="J7" s="14" t="s">
        <v>189</v>
      </c>
      <c r="K7" s="16" t="s">
        <v>27</v>
      </c>
      <c r="L7" s="14" t="s">
        <v>189</v>
      </c>
      <c r="M7" s="14" t="s">
        <v>189</v>
      </c>
      <c r="N7" s="14" t="s">
        <v>189</v>
      </c>
      <c r="O7" s="16" t="s">
        <v>27</v>
      </c>
      <c r="P7" s="14" t="s">
        <v>189</v>
      </c>
      <c r="Q7" s="14" t="s">
        <v>189</v>
      </c>
      <c r="R7" s="14" t="s">
        <v>189</v>
      </c>
      <c r="S7" s="16" t="s">
        <v>27</v>
      </c>
    </row>
    <row r="8" spans="1:19" ht="13.5">
      <c r="A8" s="13" t="s">
        <v>23</v>
      </c>
      <c r="B8" s="1" t="s">
        <v>190</v>
      </c>
      <c r="C8" s="17" t="s">
        <v>108</v>
      </c>
      <c r="D8" s="1" t="s">
        <v>108</v>
      </c>
      <c r="E8" s="17" t="s">
        <v>109</v>
      </c>
      <c r="F8" s="1" t="s">
        <v>109</v>
      </c>
      <c r="G8" s="17" t="s">
        <v>110</v>
      </c>
      <c r="H8" s="1" t="s">
        <v>110</v>
      </c>
      <c r="I8" s="1" t="s">
        <v>110</v>
      </c>
      <c r="J8" s="1" t="s">
        <v>110</v>
      </c>
      <c r="K8" s="17" t="s">
        <v>111</v>
      </c>
      <c r="L8" s="1" t="s">
        <v>111</v>
      </c>
      <c r="M8" s="1" t="s">
        <v>111</v>
      </c>
      <c r="N8" s="1" t="s">
        <v>111</v>
      </c>
      <c r="O8" s="17" t="s">
        <v>112</v>
      </c>
      <c r="P8" s="1" t="s">
        <v>112</v>
      </c>
      <c r="Q8" s="1" t="s">
        <v>112</v>
      </c>
      <c r="R8" s="1" t="s">
        <v>112</v>
      </c>
      <c r="S8" s="17" t="s">
        <v>113</v>
      </c>
    </row>
    <row r="9" spans="1:19" ht="13.5">
      <c r="A9" s="13" t="s">
        <v>24</v>
      </c>
      <c r="B9" s="1" t="s">
        <v>156</v>
      </c>
      <c r="C9" s="17" t="s">
        <v>28</v>
      </c>
      <c r="D9" s="1" t="s">
        <v>161</v>
      </c>
      <c r="E9" s="17" t="s">
        <v>29</v>
      </c>
      <c r="F9" s="1" t="s">
        <v>166</v>
      </c>
      <c r="G9" s="17" t="s">
        <v>31</v>
      </c>
      <c r="H9" s="1" t="s">
        <v>169</v>
      </c>
      <c r="I9" s="1" t="s">
        <v>171</v>
      </c>
      <c r="J9" s="1" t="s">
        <v>173</v>
      </c>
      <c r="K9" s="17" t="s">
        <v>33</v>
      </c>
      <c r="L9" s="1" t="s">
        <v>175</v>
      </c>
      <c r="M9" s="1" t="s">
        <v>177</v>
      </c>
      <c r="N9" s="1" t="s">
        <v>179</v>
      </c>
      <c r="O9" s="17" t="s">
        <v>35</v>
      </c>
      <c r="P9" s="1" t="s">
        <v>181</v>
      </c>
      <c r="Q9" s="1" t="s">
        <v>183</v>
      </c>
      <c r="R9" s="1" t="s">
        <v>185</v>
      </c>
      <c r="S9" s="17" t="s">
        <v>37</v>
      </c>
    </row>
    <row r="10" spans="1:19" ht="14.25" thickBot="1">
      <c r="A10" s="13" t="s">
        <v>25</v>
      </c>
      <c r="B10" s="1" t="s">
        <v>39</v>
      </c>
      <c r="C10" s="17" t="s">
        <v>39</v>
      </c>
      <c r="D10" s="1" t="s">
        <v>39</v>
      </c>
      <c r="E10" s="17" t="s">
        <v>39</v>
      </c>
      <c r="F10" s="1" t="s">
        <v>39</v>
      </c>
      <c r="G10" s="17" t="s">
        <v>39</v>
      </c>
      <c r="H10" s="1" t="s">
        <v>39</v>
      </c>
      <c r="I10" s="1" t="s">
        <v>39</v>
      </c>
      <c r="J10" s="1" t="s">
        <v>39</v>
      </c>
      <c r="K10" s="17" t="s">
        <v>39</v>
      </c>
      <c r="L10" s="1" t="s">
        <v>39</v>
      </c>
      <c r="M10" s="1" t="s">
        <v>39</v>
      </c>
      <c r="N10" s="1" t="s">
        <v>39</v>
      </c>
      <c r="O10" s="17" t="s">
        <v>39</v>
      </c>
      <c r="P10" s="1" t="s">
        <v>39</v>
      </c>
      <c r="Q10" s="1" t="s">
        <v>39</v>
      </c>
      <c r="R10" s="1" t="s">
        <v>39</v>
      </c>
      <c r="S10" s="17" t="s">
        <v>39</v>
      </c>
    </row>
    <row r="11" spans="1:19" ht="14.25" thickTop="1">
      <c r="A11" s="26" t="s">
        <v>147</v>
      </c>
      <c r="B11" s="27">
        <v>75276</v>
      </c>
      <c r="C11" s="21">
        <v>479184</v>
      </c>
      <c r="D11" s="27">
        <v>376299</v>
      </c>
      <c r="E11" s="21">
        <v>1774631</v>
      </c>
      <c r="F11" s="27">
        <v>-165494</v>
      </c>
      <c r="G11" s="21">
        <v>-2729694</v>
      </c>
      <c r="H11" s="27">
        <v>-300160</v>
      </c>
      <c r="I11" s="27">
        <v>-192758</v>
      </c>
      <c r="J11" s="27">
        <v>45253</v>
      </c>
      <c r="K11" s="21">
        <v>-1368355</v>
      </c>
      <c r="L11" s="27">
        <v>363888</v>
      </c>
      <c r="M11" s="27">
        <v>208701</v>
      </c>
      <c r="N11" s="27">
        <v>17307</v>
      </c>
      <c r="O11" s="21">
        <v>-9492979</v>
      </c>
      <c r="P11" s="27">
        <v>-7883548</v>
      </c>
      <c r="Q11" s="27">
        <v>-2415939</v>
      </c>
      <c r="R11" s="27">
        <v>237364</v>
      </c>
      <c r="S11" s="21">
        <v>946527</v>
      </c>
    </row>
    <row r="12" spans="1:19" ht="13.5">
      <c r="A12" s="6" t="s">
        <v>191</v>
      </c>
      <c r="B12" s="28">
        <v>3827</v>
      </c>
      <c r="C12" s="22">
        <v>11347</v>
      </c>
      <c r="D12" s="28">
        <v>5845</v>
      </c>
      <c r="E12" s="22">
        <v>22254</v>
      </c>
      <c r="F12" s="28">
        <v>12412</v>
      </c>
      <c r="G12" s="22">
        <v>38252</v>
      </c>
      <c r="H12" s="28">
        <v>28517</v>
      </c>
      <c r="I12" s="28">
        <v>18841</v>
      </c>
      <c r="J12" s="28">
        <v>9248</v>
      </c>
      <c r="K12" s="22">
        <v>39278</v>
      </c>
      <c r="L12" s="28">
        <v>29253</v>
      </c>
      <c r="M12" s="28">
        <v>19306</v>
      </c>
      <c r="N12" s="28">
        <v>9431</v>
      </c>
      <c r="O12" s="22">
        <v>46895</v>
      </c>
      <c r="P12" s="28">
        <v>36366</v>
      </c>
      <c r="Q12" s="28">
        <v>24130</v>
      </c>
      <c r="R12" s="28">
        <v>11940</v>
      </c>
      <c r="S12" s="22">
        <v>93518</v>
      </c>
    </row>
    <row r="13" spans="1:19" ht="13.5">
      <c r="A13" s="6" t="s">
        <v>139</v>
      </c>
      <c r="B13" s="28">
        <v>-44781</v>
      </c>
      <c r="C13" s="22"/>
      <c r="D13" s="28"/>
      <c r="E13" s="22">
        <v>-2192240</v>
      </c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192</v>
      </c>
      <c r="B14" s="28"/>
      <c r="C14" s="22">
        <v>-95326</v>
      </c>
      <c r="D14" s="28">
        <v>-100798</v>
      </c>
      <c r="E14" s="22">
        <v>-5513</v>
      </c>
      <c r="F14" s="28">
        <v>-5513</v>
      </c>
      <c r="G14" s="22">
        <v>4810</v>
      </c>
      <c r="H14" s="28">
        <v>3790</v>
      </c>
      <c r="I14" s="28">
        <v>3790</v>
      </c>
      <c r="J14" s="28"/>
      <c r="K14" s="22">
        <v>-393</v>
      </c>
      <c r="L14" s="28">
        <v>-393</v>
      </c>
      <c r="M14" s="28"/>
      <c r="N14" s="28"/>
      <c r="O14" s="22">
        <v>12602</v>
      </c>
      <c r="P14" s="28"/>
      <c r="Q14" s="28"/>
      <c r="R14" s="28"/>
      <c r="S14" s="22">
        <v>-480999</v>
      </c>
    </row>
    <row r="15" spans="1:19" ht="13.5">
      <c r="A15" s="6" t="s">
        <v>144</v>
      </c>
      <c r="B15" s="28">
        <v>10297</v>
      </c>
      <c r="C15" s="22">
        <v>2888</v>
      </c>
      <c r="D15" s="28"/>
      <c r="E15" s="22"/>
      <c r="F15" s="28"/>
      <c r="G15" s="22">
        <v>293517</v>
      </c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  <c r="S15" s="22"/>
    </row>
    <row r="16" spans="1:19" ht="13.5">
      <c r="A16" s="6" t="s">
        <v>193</v>
      </c>
      <c r="B16" s="28">
        <v>-72</v>
      </c>
      <c r="C16" s="22">
        <v>-516</v>
      </c>
      <c r="D16" s="28">
        <v>78</v>
      </c>
      <c r="E16" s="22">
        <v>-1180</v>
      </c>
      <c r="F16" s="28">
        <v>139</v>
      </c>
      <c r="G16" s="22">
        <v>36688</v>
      </c>
      <c r="H16" s="28">
        <v>-1069</v>
      </c>
      <c r="I16" s="28">
        <v>-809</v>
      </c>
      <c r="J16" s="28">
        <v>-395</v>
      </c>
      <c r="K16" s="22">
        <v>46349</v>
      </c>
      <c r="L16" s="28">
        <v>-95920</v>
      </c>
      <c r="M16" s="28">
        <v>-90932</v>
      </c>
      <c r="N16" s="28">
        <v>-585</v>
      </c>
      <c r="O16" s="22">
        <v>83976</v>
      </c>
      <c r="P16" s="28">
        <v>-284</v>
      </c>
      <c r="Q16" s="28">
        <v>-891</v>
      </c>
      <c r="R16" s="28">
        <v>-622</v>
      </c>
      <c r="S16" s="22">
        <v>596</v>
      </c>
    </row>
    <row r="17" spans="1:19" ht="13.5">
      <c r="A17" s="6" t="s">
        <v>194</v>
      </c>
      <c r="B17" s="28">
        <v>-112</v>
      </c>
      <c r="C17" s="22">
        <v>-177</v>
      </c>
      <c r="D17" s="28">
        <v>-83</v>
      </c>
      <c r="E17" s="22">
        <v>-164</v>
      </c>
      <c r="F17" s="28">
        <v>-92</v>
      </c>
      <c r="G17" s="22">
        <v>-289</v>
      </c>
      <c r="H17" s="28">
        <v>-250</v>
      </c>
      <c r="I17" s="28">
        <v>-158</v>
      </c>
      <c r="J17" s="28">
        <v>-123</v>
      </c>
      <c r="K17" s="22">
        <v>-4156</v>
      </c>
      <c r="L17" s="28">
        <v>-38267</v>
      </c>
      <c r="M17" s="28">
        <v>-26892</v>
      </c>
      <c r="N17" s="28">
        <v>-11686</v>
      </c>
      <c r="O17" s="22">
        <v>-75588</v>
      </c>
      <c r="P17" s="28">
        <v>-57399</v>
      </c>
      <c r="Q17" s="28">
        <v>-38656</v>
      </c>
      <c r="R17" s="28">
        <v>-23940</v>
      </c>
      <c r="S17" s="22">
        <v>-120539</v>
      </c>
    </row>
    <row r="18" spans="1:19" ht="13.5">
      <c r="A18" s="6" t="s">
        <v>134</v>
      </c>
      <c r="B18" s="28">
        <v>23139</v>
      </c>
      <c r="C18" s="22">
        <v>50340</v>
      </c>
      <c r="D18" s="28">
        <v>29855</v>
      </c>
      <c r="E18" s="22">
        <v>154059</v>
      </c>
      <c r="F18" s="28">
        <v>89571</v>
      </c>
      <c r="G18" s="22">
        <v>251800</v>
      </c>
      <c r="H18" s="28">
        <v>207920</v>
      </c>
      <c r="I18" s="28">
        <v>165033</v>
      </c>
      <c r="J18" s="28">
        <v>89301</v>
      </c>
      <c r="K18" s="22">
        <v>500814</v>
      </c>
      <c r="L18" s="28">
        <v>389106</v>
      </c>
      <c r="M18" s="28">
        <v>288307</v>
      </c>
      <c r="N18" s="28">
        <v>159020</v>
      </c>
      <c r="O18" s="22">
        <v>1070630</v>
      </c>
      <c r="P18" s="28">
        <v>874776</v>
      </c>
      <c r="Q18" s="28">
        <v>663988</v>
      </c>
      <c r="R18" s="28">
        <v>395524</v>
      </c>
      <c r="S18" s="22">
        <v>1593733</v>
      </c>
    </row>
    <row r="19" spans="1:19" ht="13.5">
      <c r="A19" s="6" t="s">
        <v>195</v>
      </c>
      <c r="B19" s="28"/>
      <c r="C19" s="22">
        <v>-3104</v>
      </c>
      <c r="D19" s="28">
        <v>-3104</v>
      </c>
      <c r="E19" s="22">
        <v>3563</v>
      </c>
      <c r="F19" s="28">
        <v>3563</v>
      </c>
      <c r="G19" s="22"/>
      <c r="H19" s="28"/>
      <c r="I19" s="28"/>
      <c r="J19" s="28"/>
      <c r="K19" s="22"/>
      <c r="L19" s="28"/>
      <c r="M19" s="28"/>
      <c r="N19" s="28"/>
      <c r="O19" s="22">
        <v>254888</v>
      </c>
      <c r="P19" s="28"/>
      <c r="Q19" s="28"/>
      <c r="R19" s="28"/>
      <c r="S19" s="22"/>
    </row>
    <row r="20" spans="1:19" ht="13.5">
      <c r="A20" s="6" t="s">
        <v>196</v>
      </c>
      <c r="B20" s="28">
        <v>6719</v>
      </c>
      <c r="C20" s="22"/>
      <c r="D20" s="28"/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197</v>
      </c>
      <c r="B21" s="28">
        <v>25922</v>
      </c>
      <c r="C21" s="22">
        <v>58709</v>
      </c>
      <c r="D21" s="28">
        <v>69887</v>
      </c>
      <c r="E21" s="22">
        <v>-15533</v>
      </c>
      <c r="F21" s="28">
        <v>-97529</v>
      </c>
      <c r="G21" s="22">
        <v>-81676</v>
      </c>
      <c r="H21" s="28">
        <v>-82851</v>
      </c>
      <c r="I21" s="28">
        <v>-84086</v>
      </c>
      <c r="J21" s="28">
        <v>-8443</v>
      </c>
      <c r="K21" s="22">
        <v>-5685</v>
      </c>
      <c r="L21" s="28">
        <v>1645</v>
      </c>
      <c r="M21" s="28">
        <v>-912</v>
      </c>
      <c r="N21" s="28">
        <v>3961</v>
      </c>
      <c r="O21" s="22">
        <v>161842</v>
      </c>
      <c r="P21" s="28">
        <v>-7801566</v>
      </c>
      <c r="Q21" s="28">
        <v>144405</v>
      </c>
      <c r="R21" s="28">
        <v>143356</v>
      </c>
      <c r="S21" s="22">
        <v>-65908</v>
      </c>
    </row>
    <row r="22" spans="1:19" ht="13.5">
      <c r="A22" s="6" t="s">
        <v>198</v>
      </c>
      <c r="B22" s="28">
        <v>584271</v>
      </c>
      <c r="C22" s="22">
        <v>1417959</v>
      </c>
      <c r="D22" s="28">
        <v>2374201</v>
      </c>
      <c r="E22" s="22">
        <v>308851</v>
      </c>
      <c r="F22" s="28">
        <v>201765</v>
      </c>
      <c r="G22" s="22">
        <v>11414890</v>
      </c>
      <c r="H22" s="28">
        <v>9838685</v>
      </c>
      <c r="I22" s="28">
        <v>9821986</v>
      </c>
      <c r="J22" s="28">
        <v>5468779</v>
      </c>
      <c r="K22" s="22">
        <v>9743430</v>
      </c>
      <c r="L22" s="28">
        <v>8029121</v>
      </c>
      <c r="M22" s="28">
        <v>6499247</v>
      </c>
      <c r="N22" s="28">
        <v>2007117</v>
      </c>
      <c r="O22" s="22">
        <v>49800444</v>
      </c>
      <c r="P22" s="28">
        <v>46539566</v>
      </c>
      <c r="Q22" s="28">
        <v>28008052</v>
      </c>
      <c r="R22" s="28">
        <v>17595509</v>
      </c>
      <c r="S22" s="22">
        <v>-10337373</v>
      </c>
    </row>
    <row r="23" spans="1:19" ht="13.5">
      <c r="A23" s="6" t="s">
        <v>199</v>
      </c>
      <c r="B23" s="28">
        <v>-93426</v>
      </c>
      <c r="C23" s="22">
        <v>81014</v>
      </c>
      <c r="D23" s="28">
        <v>-39194</v>
      </c>
      <c r="E23" s="22">
        <v>21384</v>
      </c>
      <c r="F23" s="28">
        <v>-1316</v>
      </c>
      <c r="G23" s="22">
        <v>-78828</v>
      </c>
      <c r="H23" s="28">
        <v>-81767</v>
      </c>
      <c r="I23" s="28">
        <v>-62839</v>
      </c>
      <c r="J23" s="28">
        <v>-51807</v>
      </c>
      <c r="K23" s="22">
        <v>-2723062</v>
      </c>
      <c r="L23" s="28">
        <v>-2623035</v>
      </c>
      <c r="M23" s="28">
        <v>-1871936</v>
      </c>
      <c r="N23" s="28">
        <v>-687087</v>
      </c>
      <c r="O23" s="22">
        <v>1738545</v>
      </c>
      <c r="P23" s="28">
        <v>391562</v>
      </c>
      <c r="Q23" s="28">
        <v>346674</v>
      </c>
      <c r="R23" s="28">
        <v>-800894</v>
      </c>
      <c r="S23" s="22">
        <v>-549183</v>
      </c>
    </row>
    <row r="24" spans="1:19" ht="13.5">
      <c r="A24" s="6" t="s">
        <v>200</v>
      </c>
      <c r="B24" s="28">
        <v>7801</v>
      </c>
      <c r="C24" s="22">
        <v>11714</v>
      </c>
      <c r="D24" s="28">
        <v>4808</v>
      </c>
      <c r="E24" s="22">
        <v>-193435</v>
      </c>
      <c r="F24" s="28">
        <v>-174335</v>
      </c>
      <c r="G24" s="22">
        <v>-50998</v>
      </c>
      <c r="H24" s="28"/>
      <c r="I24" s="28">
        <v>-61675</v>
      </c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140</v>
      </c>
      <c r="B25" s="28">
        <v>-23511</v>
      </c>
      <c r="C25" s="22">
        <v>-126237</v>
      </c>
      <c r="D25" s="28">
        <v>-13443</v>
      </c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3.5">
      <c r="A26" s="6" t="s">
        <v>48</v>
      </c>
      <c r="B26" s="28">
        <v>3175</v>
      </c>
      <c r="C26" s="22">
        <v>-47420</v>
      </c>
      <c r="D26" s="28">
        <v>-87127</v>
      </c>
      <c r="E26" s="22">
        <v>-220370</v>
      </c>
      <c r="F26" s="28">
        <v>-83427</v>
      </c>
      <c r="G26" s="22">
        <v>222341</v>
      </c>
      <c r="H26" s="28">
        <v>192487</v>
      </c>
      <c r="I26" s="28">
        <v>87767</v>
      </c>
      <c r="J26" s="28">
        <v>-18389</v>
      </c>
      <c r="K26" s="22">
        <v>599283</v>
      </c>
      <c r="L26" s="28">
        <v>-400331</v>
      </c>
      <c r="M26" s="28">
        <v>-205594</v>
      </c>
      <c r="N26" s="28">
        <v>68054</v>
      </c>
      <c r="O26" s="22">
        <v>-61968</v>
      </c>
      <c r="P26" s="28">
        <v>2360850</v>
      </c>
      <c r="Q26" s="28">
        <v>599966</v>
      </c>
      <c r="R26" s="28">
        <v>1122499</v>
      </c>
      <c r="S26" s="22">
        <v>1479351</v>
      </c>
    </row>
    <row r="27" spans="1:19" ht="13.5">
      <c r="A27" s="6" t="s">
        <v>201</v>
      </c>
      <c r="B27" s="28">
        <v>578525</v>
      </c>
      <c r="C27" s="22">
        <v>1716629</v>
      </c>
      <c r="D27" s="28">
        <v>2617223</v>
      </c>
      <c r="E27" s="22">
        <v>-77984</v>
      </c>
      <c r="F27" s="28">
        <v>-130679</v>
      </c>
      <c r="G27" s="22">
        <v>9781533</v>
      </c>
      <c r="H27" s="28">
        <v>9761300</v>
      </c>
      <c r="I27" s="28">
        <v>9791199</v>
      </c>
      <c r="J27" s="28">
        <v>5533424</v>
      </c>
      <c r="K27" s="22">
        <v>6542114</v>
      </c>
      <c r="L27" s="28">
        <v>5610672</v>
      </c>
      <c r="M27" s="28">
        <v>4819295</v>
      </c>
      <c r="N27" s="28">
        <v>1565534</v>
      </c>
      <c r="O27" s="22">
        <v>43954043</v>
      </c>
      <c r="P27" s="28">
        <v>34460322</v>
      </c>
      <c r="Q27" s="28">
        <v>27331731</v>
      </c>
      <c r="R27" s="28">
        <v>18560727</v>
      </c>
      <c r="S27" s="22">
        <v>-9058943</v>
      </c>
    </row>
    <row r="28" spans="1:19" ht="13.5">
      <c r="A28" s="6" t="s">
        <v>202</v>
      </c>
      <c r="B28" s="28">
        <v>112</v>
      </c>
      <c r="C28" s="22">
        <v>177</v>
      </c>
      <c r="D28" s="28">
        <v>83</v>
      </c>
      <c r="E28" s="22">
        <v>164</v>
      </c>
      <c r="F28" s="28">
        <v>92</v>
      </c>
      <c r="G28" s="22">
        <v>289</v>
      </c>
      <c r="H28" s="28">
        <v>250</v>
      </c>
      <c r="I28" s="28">
        <v>158</v>
      </c>
      <c r="J28" s="28">
        <v>123</v>
      </c>
      <c r="K28" s="22">
        <v>4714</v>
      </c>
      <c r="L28" s="28">
        <v>4606</v>
      </c>
      <c r="M28" s="28">
        <v>4386</v>
      </c>
      <c r="N28" s="28">
        <v>712</v>
      </c>
      <c r="O28" s="22">
        <v>29280</v>
      </c>
      <c r="P28" s="28">
        <v>21664</v>
      </c>
      <c r="Q28" s="28">
        <v>14009</v>
      </c>
      <c r="R28" s="28">
        <v>11431</v>
      </c>
      <c r="S28" s="22">
        <v>88451</v>
      </c>
    </row>
    <row r="29" spans="1:19" ht="13.5">
      <c r="A29" s="6" t="s">
        <v>203</v>
      </c>
      <c r="B29" s="28">
        <v>-23209</v>
      </c>
      <c r="C29" s="22">
        <v>-49328</v>
      </c>
      <c r="D29" s="28">
        <v>-29330</v>
      </c>
      <c r="E29" s="22">
        <v>-147273</v>
      </c>
      <c r="F29" s="28">
        <v>-24568</v>
      </c>
      <c r="G29" s="22">
        <v>-256241</v>
      </c>
      <c r="H29" s="28">
        <v>-212995</v>
      </c>
      <c r="I29" s="28">
        <v>-172437</v>
      </c>
      <c r="J29" s="28">
        <v>-87359</v>
      </c>
      <c r="K29" s="22">
        <v>-525011</v>
      </c>
      <c r="L29" s="28">
        <v>-384115</v>
      </c>
      <c r="M29" s="28">
        <v>-267131</v>
      </c>
      <c r="N29" s="28">
        <v>-155335</v>
      </c>
      <c r="O29" s="22">
        <v>-1048036</v>
      </c>
      <c r="P29" s="28">
        <v>-872351</v>
      </c>
      <c r="Q29" s="28">
        <v>-629460</v>
      </c>
      <c r="R29" s="28">
        <v>-406370</v>
      </c>
      <c r="S29" s="22">
        <v>-1476248</v>
      </c>
    </row>
    <row r="30" spans="1:19" ht="13.5">
      <c r="A30" s="6" t="s">
        <v>204</v>
      </c>
      <c r="B30" s="28">
        <v>-10260</v>
      </c>
      <c r="C30" s="22">
        <v>-4038</v>
      </c>
      <c r="D30" s="28">
        <v>-4029</v>
      </c>
      <c r="E30" s="22">
        <v>-54430</v>
      </c>
      <c r="F30" s="28">
        <v>-5277</v>
      </c>
      <c r="G30" s="22">
        <v>-39678</v>
      </c>
      <c r="H30" s="28">
        <v>-39249</v>
      </c>
      <c r="I30" s="28">
        <v>-24316</v>
      </c>
      <c r="J30" s="28">
        <v>-23888</v>
      </c>
      <c r="K30" s="22">
        <v>-209759</v>
      </c>
      <c r="L30" s="28">
        <v>-8578</v>
      </c>
      <c r="M30" s="28">
        <v>-4787</v>
      </c>
      <c r="N30" s="28">
        <v>-3524</v>
      </c>
      <c r="O30" s="22">
        <v>-511232</v>
      </c>
      <c r="P30" s="28">
        <v>-162807</v>
      </c>
      <c r="Q30" s="28">
        <v>-155724</v>
      </c>
      <c r="R30" s="28">
        <v>-162852</v>
      </c>
      <c r="S30" s="22">
        <v>-1623232</v>
      </c>
    </row>
    <row r="31" spans="1:19" ht="13.5">
      <c r="A31" s="6" t="s">
        <v>205</v>
      </c>
      <c r="B31" s="28">
        <v>1542</v>
      </c>
      <c r="C31" s="22">
        <v>48626</v>
      </c>
      <c r="D31" s="28">
        <v>48626</v>
      </c>
      <c r="E31" s="22">
        <v>28</v>
      </c>
      <c r="F31" s="28">
        <v>28</v>
      </c>
      <c r="G31" s="22">
        <v>200604</v>
      </c>
      <c r="H31" s="28">
        <v>200604</v>
      </c>
      <c r="I31" s="28">
        <v>200604</v>
      </c>
      <c r="J31" s="28"/>
      <c r="K31" s="22">
        <v>348036</v>
      </c>
      <c r="L31" s="28">
        <v>358104</v>
      </c>
      <c r="M31" s="28">
        <v>358104</v>
      </c>
      <c r="N31" s="28"/>
      <c r="O31" s="22">
        <v>9084</v>
      </c>
      <c r="P31" s="28"/>
      <c r="Q31" s="28"/>
      <c r="R31" s="28"/>
      <c r="S31" s="22"/>
    </row>
    <row r="32" spans="1:19" ht="13.5">
      <c r="A32" s="6" t="s">
        <v>206</v>
      </c>
      <c r="B32" s="28">
        <v>23511</v>
      </c>
      <c r="C32" s="22">
        <v>126237</v>
      </c>
      <c r="D32" s="28">
        <v>13443</v>
      </c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4.25" thickBot="1">
      <c r="A33" s="5" t="s">
        <v>207</v>
      </c>
      <c r="B33" s="29">
        <v>570222</v>
      </c>
      <c r="C33" s="23">
        <v>1838303</v>
      </c>
      <c r="D33" s="29">
        <v>2646017</v>
      </c>
      <c r="E33" s="23">
        <v>-403361</v>
      </c>
      <c r="F33" s="29">
        <v>-222085</v>
      </c>
      <c r="G33" s="23">
        <v>9689569</v>
      </c>
      <c r="H33" s="29">
        <v>9712831</v>
      </c>
      <c r="I33" s="29">
        <v>9798129</v>
      </c>
      <c r="J33" s="29">
        <v>5422302</v>
      </c>
      <c r="K33" s="23">
        <v>6227456</v>
      </c>
      <c r="L33" s="29">
        <v>5643867</v>
      </c>
      <c r="M33" s="29">
        <v>4937899</v>
      </c>
      <c r="N33" s="29">
        <v>1435417</v>
      </c>
      <c r="O33" s="23">
        <v>42433139</v>
      </c>
      <c r="P33" s="29">
        <v>33446827</v>
      </c>
      <c r="Q33" s="29">
        <v>26560556</v>
      </c>
      <c r="R33" s="29">
        <v>18002935</v>
      </c>
      <c r="S33" s="23">
        <v>-12069973</v>
      </c>
    </row>
    <row r="34" spans="1:19" ht="14.25" thickTop="1">
      <c r="A34" s="6" t="s">
        <v>208</v>
      </c>
      <c r="B34" s="28">
        <v>-14412</v>
      </c>
      <c r="C34" s="22"/>
      <c r="D34" s="28">
        <v>-14354</v>
      </c>
      <c r="E34" s="22"/>
      <c r="F34" s="28">
        <v>-1700</v>
      </c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209</v>
      </c>
      <c r="B35" s="28">
        <v>58540</v>
      </c>
      <c r="C35" s="22"/>
      <c r="D35" s="28">
        <v>13590</v>
      </c>
      <c r="E35" s="22"/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3.5">
      <c r="A36" s="6" t="s">
        <v>210</v>
      </c>
      <c r="B36" s="28">
        <v>-5814</v>
      </c>
      <c r="C36" s="22"/>
      <c r="D36" s="28"/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>
        <v>-5200</v>
      </c>
      <c r="P36" s="28">
        <v>-5200</v>
      </c>
      <c r="Q36" s="28">
        <v>-200</v>
      </c>
      <c r="R36" s="28">
        <v>-151</v>
      </c>
      <c r="S36" s="22">
        <v>-627036</v>
      </c>
    </row>
    <row r="37" spans="1:19" ht="13.5">
      <c r="A37" s="6" t="s">
        <v>211</v>
      </c>
      <c r="B37" s="28"/>
      <c r="C37" s="22">
        <v>17604</v>
      </c>
      <c r="D37" s="28">
        <v>17604</v>
      </c>
      <c r="E37" s="22">
        <v>54436</v>
      </c>
      <c r="F37" s="28">
        <v>54436</v>
      </c>
      <c r="G37" s="22"/>
      <c r="H37" s="28"/>
      <c r="I37" s="28"/>
      <c r="J37" s="28"/>
      <c r="K37" s="22">
        <v>30</v>
      </c>
      <c r="L37" s="28"/>
      <c r="M37" s="28"/>
      <c r="N37" s="28"/>
      <c r="O37" s="22">
        <v>359929</v>
      </c>
      <c r="P37" s="28">
        <v>348737</v>
      </c>
      <c r="Q37" s="28">
        <v>230012</v>
      </c>
      <c r="R37" s="28">
        <v>173411</v>
      </c>
      <c r="S37" s="22"/>
    </row>
    <row r="38" spans="1:19" ht="13.5">
      <c r="A38" s="6" t="s">
        <v>0</v>
      </c>
      <c r="B38" s="28"/>
      <c r="C38" s="22">
        <v>-11612</v>
      </c>
      <c r="D38" s="28">
        <v>-8979</v>
      </c>
      <c r="E38" s="22">
        <v>-500</v>
      </c>
      <c r="F38" s="28">
        <v>-500</v>
      </c>
      <c r="G38" s="22">
        <v>-6528</v>
      </c>
      <c r="H38" s="28">
        <v>-3100</v>
      </c>
      <c r="I38" s="28">
        <v>-3100</v>
      </c>
      <c r="J38" s="28">
        <v>-311</v>
      </c>
      <c r="K38" s="22">
        <v>-29240</v>
      </c>
      <c r="L38" s="28">
        <v>-23980</v>
      </c>
      <c r="M38" s="28">
        <v>-23080</v>
      </c>
      <c r="N38" s="28">
        <v>-1398</v>
      </c>
      <c r="O38" s="22">
        <v>-42801</v>
      </c>
      <c r="P38" s="28">
        <v>-60233</v>
      </c>
      <c r="Q38" s="28">
        <v>-38229</v>
      </c>
      <c r="R38" s="28">
        <v>-29716</v>
      </c>
      <c r="S38" s="22">
        <v>-220936</v>
      </c>
    </row>
    <row r="39" spans="1:19" ht="13.5">
      <c r="A39" s="6" t="s">
        <v>1</v>
      </c>
      <c r="B39" s="28"/>
      <c r="C39" s="22">
        <v>442739</v>
      </c>
      <c r="D39" s="28">
        <v>442708</v>
      </c>
      <c r="E39" s="22">
        <v>118439</v>
      </c>
      <c r="F39" s="28">
        <v>118439</v>
      </c>
      <c r="G39" s="22"/>
      <c r="H39" s="28">
        <v>30484</v>
      </c>
      <c r="I39" s="28">
        <v>30484</v>
      </c>
      <c r="J39" s="28"/>
      <c r="K39" s="22">
        <v>950</v>
      </c>
      <c r="L39" s="28"/>
      <c r="M39" s="28"/>
      <c r="N39" s="28"/>
      <c r="O39" s="22">
        <v>31404</v>
      </c>
      <c r="P39" s="28">
        <v>31262</v>
      </c>
      <c r="Q39" s="28">
        <v>25373</v>
      </c>
      <c r="R39" s="28"/>
      <c r="S39" s="22">
        <v>1752331</v>
      </c>
    </row>
    <row r="40" spans="1:19" ht="13.5">
      <c r="A40" s="6" t="s">
        <v>2</v>
      </c>
      <c r="B40" s="28">
        <v>212</v>
      </c>
      <c r="C40" s="22">
        <v>421</v>
      </c>
      <c r="D40" s="28">
        <v>210</v>
      </c>
      <c r="E40" s="22">
        <v>416</v>
      </c>
      <c r="F40" s="28">
        <v>207</v>
      </c>
      <c r="G40" s="22">
        <v>412</v>
      </c>
      <c r="H40" s="28">
        <v>309</v>
      </c>
      <c r="I40" s="28">
        <v>205</v>
      </c>
      <c r="J40" s="28">
        <v>102</v>
      </c>
      <c r="K40" s="22">
        <v>90408</v>
      </c>
      <c r="L40" s="28">
        <v>90306</v>
      </c>
      <c r="M40" s="28">
        <v>90203</v>
      </c>
      <c r="N40" s="28"/>
      <c r="O40" s="22">
        <v>95404</v>
      </c>
      <c r="P40" s="28">
        <v>40303</v>
      </c>
      <c r="Q40" s="28"/>
      <c r="R40" s="28"/>
      <c r="S40" s="22">
        <v>601000</v>
      </c>
    </row>
    <row r="41" spans="1:19" ht="13.5">
      <c r="A41" s="6" t="s">
        <v>3</v>
      </c>
      <c r="B41" s="28">
        <v>-110</v>
      </c>
      <c r="C41" s="22"/>
      <c r="D41" s="28">
        <v>-100</v>
      </c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4.25" thickBot="1">
      <c r="A42" s="5" t="s">
        <v>4</v>
      </c>
      <c r="B42" s="29">
        <v>38415</v>
      </c>
      <c r="C42" s="23">
        <v>373745</v>
      </c>
      <c r="D42" s="29">
        <v>450679</v>
      </c>
      <c r="E42" s="23">
        <v>168493</v>
      </c>
      <c r="F42" s="29">
        <v>170884</v>
      </c>
      <c r="G42" s="23">
        <v>30555</v>
      </c>
      <c r="H42" s="29">
        <v>27693</v>
      </c>
      <c r="I42" s="29">
        <v>27589</v>
      </c>
      <c r="J42" s="29">
        <v>-208</v>
      </c>
      <c r="K42" s="23">
        <v>94235</v>
      </c>
      <c r="L42" s="29">
        <v>75412</v>
      </c>
      <c r="M42" s="29">
        <v>65381</v>
      </c>
      <c r="N42" s="29">
        <v>-1296</v>
      </c>
      <c r="O42" s="23">
        <v>783280</v>
      </c>
      <c r="P42" s="29">
        <v>646766</v>
      </c>
      <c r="Q42" s="29">
        <v>502350</v>
      </c>
      <c r="R42" s="29">
        <v>399157</v>
      </c>
      <c r="S42" s="23">
        <v>439310</v>
      </c>
    </row>
    <row r="43" spans="1:19" ht="14.25" thickTop="1">
      <c r="A43" s="6" t="s">
        <v>5</v>
      </c>
      <c r="B43" s="28">
        <v>-507500</v>
      </c>
      <c r="C43" s="22">
        <v>588400</v>
      </c>
      <c r="D43" s="28">
        <v>-105600</v>
      </c>
      <c r="E43" s="22">
        <v>-151700</v>
      </c>
      <c r="F43" s="28">
        <v>-5900</v>
      </c>
      <c r="G43" s="22">
        <v>-4826458</v>
      </c>
      <c r="H43" s="28">
        <v>-4913258</v>
      </c>
      <c r="I43" s="28">
        <v>-4913258</v>
      </c>
      <c r="J43" s="28">
        <v>-4949000</v>
      </c>
      <c r="K43" s="22">
        <v>-1082350</v>
      </c>
      <c r="L43" s="28">
        <v>-700908</v>
      </c>
      <c r="M43" s="28">
        <v>-666930</v>
      </c>
      <c r="N43" s="28">
        <v>-720689</v>
      </c>
      <c r="O43" s="22">
        <v>-19589388</v>
      </c>
      <c r="P43" s="28">
        <v>-19852118</v>
      </c>
      <c r="Q43" s="28">
        <v>-17034833</v>
      </c>
      <c r="R43" s="28">
        <v>-12059005</v>
      </c>
      <c r="S43" s="22">
        <v>18786496</v>
      </c>
    </row>
    <row r="44" spans="1:19" ht="13.5">
      <c r="A44" s="6" t="s">
        <v>6</v>
      </c>
      <c r="B44" s="28">
        <v>-922</v>
      </c>
      <c r="C44" s="22">
        <v>-1785</v>
      </c>
      <c r="D44" s="28">
        <v>-876</v>
      </c>
      <c r="E44" s="22">
        <v>-1675</v>
      </c>
      <c r="F44" s="28">
        <v>-772</v>
      </c>
      <c r="G44" s="22">
        <v>-941</v>
      </c>
      <c r="H44" s="28">
        <v>-565</v>
      </c>
      <c r="I44" s="28">
        <v>-241</v>
      </c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7</v>
      </c>
      <c r="B45" s="28">
        <v>60000</v>
      </c>
      <c r="C45" s="22">
        <v>218000</v>
      </c>
      <c r="D45" s="28">
        <v>148000</v>
      </c>
      <c r="E45" s="22"/>
      <c r="F45" s="28"/>
      <c r="G45" s="22">
        <v>300000</v>
      </c>
      <c r="H45" s="28">
        <v>300000</v>
      </c>
      <c r="I45" s="28">
        <v>300000</v>
      </c>
      <c r="J45" s="28"/>
      <c r="K45" s="22"/>
      <c r="L45" s="28"/>
      <c r="M45" s="28"/>
      <c r="N45" s="28"/>
      <c r="O45" s="22">
        <v>215479</v>
      </c>
      <c r="P45" s="28">
        <v>215000</v>
      </c>
      <c r="Q45" s="28">
        <v>293767</v>
      </c>
      <c r="R45" s="28">
        <v>215378</v>
      </c>
      <c r="S45" s="22">
        <v>21226000</v>
      </c>
    </row>
    <row r="46" spans="1:19" ht="13.5">
      <c r="A46" s="6" t="s">
        <v>8</v>
      </c>
      <c r="B46" s="28">
        <v>-46654</v>
      </c>
      <c r="C46" s="22">
        <v>-2933054</v>
      </c>
      <c r="D46" s="28">
        <v>-2801909</v>
      </c>
      <c r="E46" s="22">
        <v>-241512</v>
      </c>
      <c r="F46" s="28">
        <v>-79646</v>
      </c>
      <c r="G46" s="22">
        <v>-5620699</v>
      </c>
      <c r="H46" s="28">
        <v>-5477699</v>
      </c>
      <c r="I46" s="28">
        <v>-5414699</v>
      </c>
      <c r="J46" s="28">
        <v>-741305</v>
      </c>
      <c r="K46" s="22">
        <v>-5342587</v>
      </c>
      <c r="L46" s="28">
        <v>-5146400</v>
      </c>
      <c r="M46" s="28">
        <v>-4556880</v>
      </c>
      <c r="N46" s="28">
        <v>-1472922</v>
      </c>
      <c r="O46" s="22">
        <v>-23270580</v>
      </c>
      <c r="P46" s="28">
        <v>-14551822</v>
      </c>
      <c r="Q46" s="28">
        <v>-10210660</v>
      </c>
      <c r="R46" s="28">
        <v>-3849235</v>
      </c>
      <c r="S46" s="22">
        <v>-34536508</v>
      </c>
    </row>
    <row r="47" spans="1:19" ht="14.25" thickBot="1">
      <c r="A47" s="5" t="s">
        <v>9</v>
      </c>
      <c r="B47" s="29">
        <v>-495076</v>
      </c>
      <c r="C47" s="23">
        <v>-2128439</v>
      </c>
      <c r="D47" s="29">
        <v>-2760386</v>
      </c>
      <c r="E47" s="23">
        <v>220810</v>
      </c>
      <c r="F47" s="29">
        <v>-92429</v>
      </c>
      <c r="G47" s="23">
        <v>-9506262</v>
      </c>
      <c r="H47" s="29">
        <v>-9423181</v>
      </c>
      <c r="I47" s="29">
        <v>-9347343</v>
      </c>
      <c r="J47" s="29">
        <v>-5009174</v>
      </c>
      <c r="K47" s="23">
        <v>-6677138</v>
      </c>
      <c r="L47" s="29">
        <v>-5967057</v>
      </c>
      <c r="M47" s="29">
        <v>-5148810</v>
      </c>
      <c r="N47" s="29">
        <v>-1726752</v>
      </c>
      <c r="O47" s="23">
        <v>-43247013</v>
      </c>
      <c r="P47" s="29">
        <v>-34363018</v>
      </c>
      <c r="Q47" s="29">
        <v>-27316261</v>
      </c>
      <c r="R47" s="29">
        <v>-18431699</v>
      </c>
      <c r="S47" s="23">
        <v>6428856</v>
      </c>
    </row>
    <row r="48" spans="1:19" ht="14.25" thickTop="1">
      <c r="A48" s="7" t="s">
        <v>10</v>
      </c>
      <c r="B48" s="28">
        <v>113561</v>
      </c>
      <c r="C48" s="22">
        <v>83609</v>
      </c>
      <c r="D48" s="28">
        <v>336310</v>
      </c>
      <c r="E48" s="22">
        <v>-14058</v>
      </c>
      <c r="F48" s="28">
        <v>-143631</v>
      </c>
      <c r="G48" s="22">
        <v>213861</v>
      </c>
      <c r="H48" s="28">
        <v>317343</v>
      </c>
      <c r="I48" s="28">
        <v>478375</v>
      </c>
      <c r="J48" s="28">
        <v>412918</v>
      </c>
      <c r="K48" s="22">
        <v>-355447</v>
      </c>
      <c r="L48" s="28">
        <v>-247777</v>
      </c>
      <c r="M48" s="28">
        <v>-145529</v>
      </c>
      <c r="N48" s="28">
        <v>-292630</v>
      </c>
      <c r="O48" s="22">
        <v>-30593</v>
      </c>
      <c r="P48" s="28">
        <v>-269424</v>
      </c>
      <c r="Q48" s="28">
        <v>-253354</v>
      </c>
      <c r="R48" s="28">
        <v>-29606</v>
      </c>
      <c r="S48" s="22">
        <v>-5201805</v>
      </c>
    </row>
    <row r="49" spans="1:19" ht="13.5">
      <c r="A49" s="7" t="s">
        <v>11</v>
      </c>
      <c r="B49" s="28">
        <v>367658</v>
      </c>
      <c r="C49" s="22">
        <v>284048</v>
      </c>
      <c r="D49" s="28">
        <v>284048</v>
      </c>
      <c r="E49" s="22">
        <v>298106</v>
      </c>
      <c r="F49" s="28">
        <v>298106</v>
      </c>
      <c r="G49" s="22">
        <v>84245</v>
      </c>
      <c r="H49" s="28">
        <v>84245</v>
      </c>
      <c r="I49" s="28">
        <v>84245</v>
      </c>
      <c r="J49" s="28">
        <v>84245</v>
      </c>
      <c r="K49" s="22">
        <v>439692</v>
      </c>
      <c r="L49" s="28">
        <v>439692</v>
      </c>
      <c r="M49" s="28">
        <v>439692</v>
      </c>
      <c r="N49" s="28">
        <v>439692</v>
      </c>
      <c r="O49" s="22">
        <v>470286</v>
      </c>
      <c r="P49" s="28">
        <v>470286</v>
      </c>
      <c r="Q49" s="28">
        <v>470286</v>
      </c>
      <c r="R49" s="28">
        <v>470286</v>
      </c>
      <c r="S49" s="22">
        <v>5672091</v>
      </c>
    </row>
    <row r="50" spans="1:19" ht="14.25" thickBot="1">
      <c r="A50" s="7" t="s">
        <v>11</v>
      </c>
      <c r="B50" s="28">
        <v>481220</v>
      </c>
      <c r="C50" s="22">
        <v>367658</v>
      </c>
      <c r="D50" s="28">
        <v>620358</v>
      </c>
      <c r="E50" s="22">
        <v>284048</v>
      </c>
      <c r="F50" s="28">
        <v>154475</v>
      </c>
      <c r="G50" s="22">
        <v>298106</v>
      </c>
      <c r="H50" s="28">
        <v>401588</v>
      </c>
      <c r="I50" s="28">
        <v>562620</v>
      </c>
      <c r="J50" s="28">
        <v>497164</v>
      </c>
      <c r="K50" s="22">
        <v>84245</v>
      </c>
      <c r="L50" s="28">
        <v>191915</v>
      </c>
      <c r="M50" s="28">
        <v>294162</v>
      </c>
      <c r="N50" s="28">
        <v>147061</v>
      </c>
      <c r="O50" s="22">
        <v>439692</v>
      </c>
      <c r="P50" s="28">
        <v>200862</v>
      </c>
      <c r="Q50" s="28">
        <v>216931</v>
      </c>
      <c r="R50" s="28">
        <v>440680</v>
      </c>
      <c r="S50" s="22">
        <v>470286</v>
      </c>
    </row>
    <row r="51" spans="1:19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3" ht="13.5">
      <c r="A53" s="20" t="s">
        <v>106</v>
      </c>
    </row>
    <row r="54" ht="13.5">
      <c r="A54" s="20" t="s">
        <v>107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102</v>
      </c>
      <c r="B2" s="14">
        <v>8927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103</v>
      </c>
      <c r="B3" s="1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19</v>
      </c>
      <c r="B4" s="15" t="str">
        <f>HYPERLINK("http://www.kabupro.jp/mark/20140613/S1001ZW5.htm","四半期報告書")</f>
        <v>四半期報告書</v>
      </c>
      <c r="C4" s="15" t="str">
        <f>HYPERLINK("http://www.kabupro.jp/mark/20140314/S1001EH5.htm","四半期報告書")</f>
        <v>四半期報告書</v>
      </c>
      <c r="D4" s="15" t="str">
        <f>HYPERLINK("http://www.kabupro.jp/mark/20131213/S1000QDN.htm","四半期報告書")</f>
        <v>四半期報告書</v>
      </c>
      <c r="E4" s="15" t="str">
        <f>HYPERLINK("http://www.kabupro.jp/mark/20140613/S1001ZW5.htm","四半期報告書")</f>
        <v>四半期報告書</v>
      </c>
      <c r="F4" s="15" t="str">
        <f>HYPERLINK("http://www.kabupro.jp/mark/20130614/S000DKWV.htm","四半期報告書")</f>
        <v>四半期報告書</v>
      </c>
      <c r="G4" s="15" t="str">
        <f>HYPERLINK("http://www.kabupro.jp/mark/20130315/S000D1WZ.htm","四半期報告書")</f>
        <v>四半期報告書</v>
      </c>
      <c r="H4" s="15" t="str">
        <f>HYPERLINK("http://www.kabupro.jp/mark/20121214/S000CH42.htm","四半期報告書")</f>
        <v>四半期報告書</v>
      </c>
      <c r="I4" s="15" t="str">
        <f>HYPERLINK("http://www.kabupro.jp/mark/20131031/S100096J.htm","有価証券報告書")</f>
        <v>有価証券報告書</v>
      </c>
      <c r="J4" s="15" t="str">
        <f>HYPERLINK("http://www.kabupro.jp/mark/20120614/S000B0HK.htm","四半期報告書")</f>
        <v>四半期報告書</v>
      </c>
      <c r="K4" s="15" t="str">
        <f>HYPERLINK("http://www.kabupro.jp/mark/20120316/S000AJDF.htm","四半期報告書")</f>
        <v>四半期報告書</v>
      </c>
      <c r="L4" s="15" t="str">
        <f>HYPERLINK("http://www.kabupro.jp/mark/20111215/S0009XFZ.htm","四半期報告書")</f>
        <v>四半期報告書</v>
      </c>
      <c r="M4" s="15" t="str">
        <f>HYPERLINK("http://www.kabupro.jp/mark/20121031/S000C4RO.htm","有価証券報告書")</f>
        <v>有価証券報告書</v>
      </c>
      <c r="N4" s="15" t="str">
        <f>HYPERLINK("http://www.kabupro.jp/mark/20110610/S0008G08.htm","四半期報告書")</f>
        <v>四半期報告書</v>
      </c>
      <c r="O4" s="15" t="str">
        <f>HYPERLINK("http://www.kabupro.jp/mark/20110316/S0007ZB7.htm","四半期報告書")</f>
        <v>四半期報告書</v>
      </c>
      <c r="P4" s="15" t="str">
        <f>HYPERLINK("http://www.kabupro.jp/mark/20101214/S0007DS3.htm","四半期報告書")</f>
        <v>四半期報告書</v>
      </c>
      <c r="Q4" s="15" t="str">
        <f>HYPERLINK("http://www.kabupro.jp/mark/20111031/S0009KO1.htm","有価証券報告書")</f>
        <v>有価証券報告書</v>
      </c>
      <c r="R4" s="15" t="str">
        <f>HYPERLINK("http://www.kabupro.jp/mark/20100614/S0005VYB.htm","四半期報告書")</f>
        <v>四半期報告書</v>
      </c>
      <c r="S4" s="15" t="str">
        <f>HYPERLINK("http://www.kabupro.jp/mark/20100312/S0005D3D.htm","四半期報告書")</f>
        <v>四半期報告書</v>
      </c>
      <c r="T4" s="15" t="str">
        <f>HYPERLINK("http://www.kabupro.jp/mark/20091214/S0004SP3.htm","四半期報告書")</f>
        <v>四半期報告書</v>
      </c>
      <c r="U4" s="15" t="str">
        <f>HYPERLINK("http://www.kabupro.jp/mark/20101108/S0007292.htm","訂正有価証券報告書")</f>
        <v>訂正有価証券報告書</v>
      </c>
      <c r="V4" s="15" t="str">
        <f>HYPERLINK("http://www.kabupro.jp/mark/20090612/S0003944.htm","四半期報告書")</f>
        <v>四半期報告書</v>
      </c>
      <c r="W4" s="15" t="str">
        <f>HYPERLINK("http://www.kabupro.jp/mark/20090318/S0002RFI.htm","訂正四半期報告書")</f>
        <v>訂正四半期報告書</v>
      </c>
      <c r="X4" s="15" t="str">
        <f>HYPERLINK("http://www.kabupro.jp/mark/20081212/S00022L7.htm","四半期報告書")</f>
        <v>四半期報告書</v>
      </c>
      <c r="Y4" s="15" t="str">
        <f>HYPERLINK("http://www.kabupro.jp/mark/20091029/S0004EWU.htm","有価証券報告書")</f>
        <v>有価証券報告書</v>
      </c>
    </row>
    <row r="5" spans="1:25" ht="14.25" thickBot="1">
      <c r="A5" s="11" t="s">
        <v>20</v>
      </c>
      <c r="B5" s="1" t="s">
        <v>152</v>
      </c>
      <c r="C5" s="1" t="s">
        <v>155</v>
      </c>
      <c r="D5" s="1" t="s">
        <v>157</v>
      </c>
      <c r="E5" s="1" t="s">
        <v>152</v>
      </c>
      <c r="F5" s="1" t="s">
        <v>158</v>
      </c>
      <c r="G5" s="1" t="s">
        <v>160</v>
      </c>
      <c r="H5" s="1" t="s">
        <v>162</v>
      </c>
      <c r="I5" s="1" t="s">
        <v>26</v>
      </c>
      <c r="J5" s="1" t="s">
        <v>163</v>
      </c>
      <c r="K5" s="1" t="s">
        <v>165</v>
      </c>
      <c r="L5" s="1" t="s">
        <v>167</v>
      </c>
      <c r="M5" s="1" t="s">
        <v>30</v>
      </c>
      <c r="N5" s="1" t="s">
        <v>168</v>
      </c>
      <c r="O5" s="1" t="s">
        <v>170</v>
      </c>
      <c r="P5" s="1" t="s">
        <v>172</v>
      </c>
      <c r="Q5" s="1" t="s">
        <v>32</v>
      </c>
      <c r="R5" s="1" t="s">
        <v>174</v>
      </c>
      <c r="S5" s="1" t="s">
        <v>176</v>
      </c>
      <c r="T5" s="1" t="s">
        <v>178</v>
      </c>
      <c r="U5" s="1" t="s">
        <v>34</v>
      </c>
      <c r="V5" s="1" t="s">
        <v>180</v>
      </c>
      <c r="W5" s="1" t="s">
        <v>182</v>
      </c>
      <c r="X5" s="1" t="s">
        <v>184</v>
      </c>
      <c r="Y5" s="1" t="s">
        <v>36</v>
      </c>
    </row>
    <row r="6" spans="1:25" ht="15" thickBot="1" thickTop="1">
      <c r="A6" s="10" t="s">
        <v>21</v>
      </c>
      <c r="B6" s="18" t="s">
        <v>188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22</v>
      </c>
      <c r="B7" s="14" t="s">
        <v>153</v>
      </c>
      <c r="C7" s="14" t="s">
        <v>153</v>
      </c>
      <c r="D7" s="14" t="s">
        <v>153</v>
      </c>
      <c r="E7" s="16" t="s">
        <v>27</v>
      </c>
      <c r="F7" s="14" t="s">
        <v>153</v>
      </c>
      <c r="G7" s="14" t="s">
        <v>153</v>
      </c>
      <c r="H7" s="14" t="s">
        <v>153</v>
      </c>
      <c r="I7" s="16" t="s">
        <v>27</v>
      </c>
      <c r="J7" s="14" t="s">
        <v>153</v>
      </c>
      <c r="K7" s="14" t="s">
        <v>153</v>
      </c>
      <c r="L7" s="14" t="s">
        <v>153</v>
      </c>
      <c r="M7" s="16" t="s">
        <v>27</v>
      </c>
      <c r="N7" s="14" t="s">
        <v>153</v>
      </c>
      <c r="O7" s="14" t="s">
        <v>153</v>
      </c>
      <c r="P7" s="14" t="s">
        <v>153</v>
      </c>
      <c r="Q7" s="16" t="s">
        <v>27</v>
      </c>
      <c r="R7" s="14" t="s">
        <v>153</v>
      </c>
      <c r="S7" s="14" t="s">
        <v>153</v>
      </c>
      <c r="T7" s="14" t="s">
        <v>153</v>
      </c>
      <c r="U7" s="16" t="s">
        <v>27</v>
      </c>
      <c r="V7" s="14" t="s">
        <v>153</v>
      </c>
      <c r="W7" s="14" t="s">
        <v>153</v>
      </c>
      <c r="X7" s="14" t="s">
        <v>153</v>
      </c>
      <c r="Y7" s="16" t="s">
        <v>27</v>
      </c>
    </row>
    <row r="8" spans="1:25" ht="13.5">
      <c r="A8" s="13" t="s">
        <v>23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24</v>
      </c>
      <c r="B9" s="1" t="s">
        <v>154</v>
      </c>
      <c r="C9" s="1" t="s">
        <v>156</v>
      </c>
      <c r="D9" s="1" t="s">
        <v>26</v>
      </c>
      <c r="E9" s="17" t="s">
        <v>28</v>
      </c>
      <c r="F9" s="1" t="s">
        <v>159</v>
      </c>
      <c r="G9" s="1" t="s">
        <v>161</v>
      </c>
      <c r="H9" s="1" t="s">
        <v>30</v>
      </c>
      <c r="I9" s="17" t="s">
        <v>29</v>
      </c>
      <c r="J9" s="1" t="s">
        <v>164</v>
      </c>
      <c r="K9" s="1" t="s">
        <v>166</v>
      </c>
      <c r="L9" s="1" t="s">
        <v>32</v>
      </c>
      <c r="M9" s="17" t="s">
        <v>31</v>
      </c>
      <c r="N9" s="1" t="s">
        <v>169</v>
      </c>
      <c r="O9" s="1" t="s">
        <v>171</v>
      </c>
      <c r="P9" s="1" t="s">
        <v>173</v>
      </c>
      <c r="Q9" s="17" t="s">
        <v>33</v>
      </c>
      <c r="R9" s="1" t="s">
        <v>175</v>
      </c>
      <c r="S9" s="1" t="s">
        <v>177</v>
      </c>
      <c r="T9" s="1" t="s">
        <v>179</v>
      </c>
      <c r="U9" s="17" t="s">
        <v>35</v>
      </c>
      <c r="V9" s="1" t="s">
        <v>181</v>
      </c>
      <c r="W9" s="1" t="s">
        <v>183</v>
      </c>
      <c r="X9" s="1" t="s">
        <v>185</v>
      </c>
      <c r="Y9" s="17" t="s">
        <v>37</v>
      </c>
    </row>
    <row r="10" spans="1:25" ht="14.25" thickBot="1">
      <c r="A10" s="13" t="s">
        <v>25</v>
      </c>
      <c r="B10" s="1" t="s">
        <v>39</v>
      </c>
      <c r="C10" s="1" t="s">
        <v>39</v>
      </c>
      <c r="D10" s="1" t="s">
        <v>39</v>
      </c>
      <c r="E10" s="17" t="s">
        <v>39</v>
      </c>
      <c r="F10" s="1" t="s">
        <v>39</v>
      </c>
      <c r="G10" s="1" t="s">
        <v>39</v>
      </c>
      <c r="H10" s="1" t="s">
        <v>39</v>
      </c>
      <c r="I10" s="17" t="s">
        <v>39</v>
      </c>
      <c r="J10" s="1" t="s">
        <v>39</v>
      </c>
      <c r="K10" s="1" t="s">
        <v>39</v>
      </c>
      <c r="L10" s="1" t="s">
        <v>39</v>
      </c>
      <c r="M10" s="17" t="s">
        <v>39</v>
      </c>
      <c r="N10" s="1" t="s">
        <v>39</v>
      </c>
      <c r="O10" s="1" t="s">
        <v>39</v>
      </c>
      <c r="P10" s="1" t="s">
        <v>39</v>
      </c>
      <c r="Q10" s="17" t="s">
        <v>39</v>
      </c>
      <c r="R10" s="1" t="s">
        <v>39</v>
      </c>
      <c r="S10" s="1" t="s">
        <v>39</v>
      </c>
      <c r="T10" s="1" t="s">
        <v>39</v>
      </c>
      <c r="U10" s="17" t="s">
        <v>39</v>
      </c>
      <c r="V10" s="1" t="s">
        <v>39</v>
      </c>
      <c r="W10" s="1" t="s">
        <v>39</v>
      </c>
      <c r="X10" s="1" t="s">
        <v>39</v>
      </c>
      <c r="Y10" s="17" t="s">
        <v>39</v>
      </c>
    </row>
    <row r="11" spans="1:25" ht="14.25" thickTop="1">
      <c r="A11" s="9" t="s">
        <v>38</v>
      </c>
      <c r="B11" s="27">
        <v>552461</v>
      </c>
      <c r="C11" s="27">
        <v>516700</v>
      </c>
      <c r="D11" s="27">
        <v>339270</v>
      </c>
      <c r="E11" s="21">
        <v>447266</v>
      </c>
      <c r="F11" s="27">
        <v>752828</v>
      </c>
      <c r="G11" s="27">
        <v>625422</v>
      </c>
      <c r="H11" s="27">
        <v>285063</v>
      </c>
      <c r="I11" s="21">
        <v>288348</v>
      </c>
      <c r="J11" s="27">
        <v>342017</v>
      </c>
      <c r="K11" s="27">
        <v>196675</v>
      </c>
      <c r="L11" s="27">
        <v>183757</v>
      </c>
      <c r="M11" s="21">
        <v>338606</v>
      </c>
      <c r="N11" s="27">
        <v>415588</v>
      </c>
      <c r="O11" s="27">
        <v>576620</v>
      </c>
      <c r="P11" s="27">
        <v>511164</v>
      </c>
      <c r="Q11" s="21">
        <v>791902</v>
      </c>
      <c r="R11" s="27">
        <v>767141</v>
      </c>
      <c r="S11" s="27">
        <v>724719</v>
      </c>
      <c r="T11" s="27">
        <v>186151</v>
      </c>
      <c r="U11" s="21">
        <v>945692</v>
      </c>
      <c r="V11" s="27">
        <v>278862</v>
      </c>
      <c r="W11" s="27">
        <v>486931</v>
      </c>
      <c r="X11" s="27">
        <v>3092454</v>
      </c>
      <c r="Y11" s="21">
        <v>470286</v>
      </c>
    </row>
    <row r="12" spans="1:25" ht="13.5">
      <c r="A12" s="2" t="s">
        <v>40</v>
      </c>
      <c r="B12" s="28">
        <v>31903</v>
      </c>
      <c r="C12" s="28">
        <v>33832</v>
      </c>
      <c r="D12" s="28">
        <v>25534</v>
      </c>
      <c r="E12" s="22">
        <v>59755</v>
      </c>
      <c r="F12" s="28">
        <v>119936</v>
      </c>
      <c r="G12" s="28">
        <v>48538</v>
      </c>
      <c r="H12" s="28">
        <v>206724</v>
      </c>
      <c r="I12" s="22">
        <v>118465</v>
      </c>
      <c r="J12" s="28">
        <v>103613</v>
      </c>
      <c r="K12" s="28">
        <v>200461</v>
      </c>
      <c r="L12" s="28">
        <v>110868</v>
      </c>
      <c r="M12" s="22">
        <v>102931</v>
      </c>
      <c r="N12" s="28">
        <v>104106</v>
      </c>
      <c r="O12" s="28">
        <v>105341</v>
      </c>
      <c r="P12" s="28">
        <v>29699</v>
      </c>
      <c r="Q12" s="22">
        <v>21255</v>
      </c>
      <c r="R12" s="28">
        <v>14954</v>
      </c>
      <c r="S12" s="28">
        <v>17511</v>
      </c>
      <c r="T12" s="28">
        <v>12637</v>
      </c>
      <c r="U12" s="22">
        <v>16599</v>
      </c>
      <c r="V12" s="28"/>
      <c r="W12" s="28">
        <v>34035</v>
      </c>
      <c r="X12" s="28">
        <v>35085</v>
      </c>
      <c r="Y12" s="22">
        <v>178441</v>
      </c>
    </row>
    <row r="13" spans="1:25" ht="13.5">
      <c r="A13" s="2" t="s">
        <v>41</v>
      </c>
      <c r="B13" s="28">
        <v>1124413</v>
      </c>
      <c r="C13" s="28">
        <v>605667</v>
      </c>
      <c r="D13" s="28">
        <v>895233</v>
      </c>
      <c r="E13" s="22">
        <v>848984</v>
      </c>
      <c r="F13" s="28">
        <v>458939</v>
      </c>
      <c r="G13" s="28">
        <v>578836</v>
      </c>
      <c r="H13" s="28">
        <v>770126</v>
      </c>
      <c r="I13" s="22">
        <v>354738</v>
      </c>
      <c r="J13" s="28">
        <v>412986</v>
      </c>
      <c r="K13" s="28">
        <v>473768</v>
      </c>
      <c r="L13" s="28">
        <v>614341</v>
      </c>
      <c r="M13" s="22">
        <v>529655</v>
      </c>
      <c r="N13" s="28">
        <v>268541</v>
      </c>
      <c r="O13" s="28">
        <v>307376</v>
      </c>
      <c r="P13" s="28">
        <v>2795073</v>
      </c>
      <c r="Q13" s="22">
        <v>7895304</v>
      </c>
      <c r="R13" s="28">
        <v>9005096</v>
      </c>
      <c r="S13" s="28">
        <v>9497391</v>
      </c>
      <c r="T13" s="28">
        <v>10597250</v>
      </c>
      <c r="U13" s="22">
        <v>10704031</v>
      </c>
      <c r="V13" s="28">
        <v>12569610</v>
      </c>
      <c r="W13" s="28">
        <v>14342661</v>
      </c>
      <c r="X13" s="28">
        <v>22670043</v>
      </c>
      <c r="Y13" s="22"/>
    </row>
    <row r="14" spans="1:25" ht="13.5">
      <c r="A14" s="2" t="s">
        <v>42</v>
      </c>
      <c r="B14" s="28">
        <v>400533</v>
      </c>
      <c r="C14" s="28">
        <v>965887</v>
      </c>
      <c r="D14" s="28">
        <v>758952</v>
      </c>
      <c r="E14" s="22">
        <v>1307851</v>
      </c>
      <c r="F14" s="28">
        <v>837474</v>
      </c>
      <c r="G14" s="28">
        <v>621588</v>
      </c>
      <c r="H14" s="28">
        <v>937210</v>
      </c>
      <c r="I14" s="22">
        <v>3219654</v>
      </c>
      <c r="J14" s="28">
        <v>3207081</v>
      </c>
      <c r="K14" s="28">
        <v>3207966</v>
      </c>
      <c r="L14" s="28">
        <v>3378497</v>
      </c>
      <c r="M14" s="22">
        <v>3354124</v>
      </c>
      <c r="N14" s="28">
        <v>5191495</v>
      </c>
      <c r="O14" s="28">
        <v>5169235</v>
      </c>
      <c r="P14" s="28">
        <v>7034647</v>
      </c>
      <c r="Q14" s="22">
        <v>7403326</v>
      </c>
      <c r="R14" s="28">
        <v>8007818</v>
      </c>
      <c r="S14" s="28">
        <v>9045326</v>
      </c>
      <c r="T14" s="28">
        <v>12437454</v>
      </c>
      <c r="U14" s="22">
        <v>14337583</v>
      </c>
      <c r="V14" s="28"/>
      <c r="W14" s="28"/>
      <c r="X14" s="28"/>
      <c r="Y14" s="22"/>
    </row>
    <row r="15" spans="1:25" ht="13.5">
      <c r="A15" s="2" t="s">
        <v>48</v>
      </c>
      <c r="B15" s="28">
        <v>106952</v>
      </c>
      <c r="C15" s="28">
        <v>88658</v>
      </c>
      <c r="D15" s="28">
        <v>85327</v>
      </c>
      <c r="E15" s="22">
        <v>109335</v>
      </c>
      <c r="F15" s="28">
        <v>60437</v>
      </c>
      <c r="G15" s="28">
        <v>72150</v>
      </c>
      <c r="H15" s="28">
        <v>111791</v>
      </c>
      <c r="I15" s="22">
        <v>57221</v>
      </c>
      <c r="J15" s="28">
        <v>103389</v>
      </c>
      <c r="K15" s="28">
        <v>87734</v>
      </c>
      <c r="L15" s="28">
        <v>83958</v>
      </c>
      <c r="M15" s="22">
        <v>85598</v>
      </c>
      <c r="N15" s="28">
        <v>83526</v>
      </c>
      <c r="O15" s="28">
        <v>123309</v>
      </c>
      <c r="P15" s="28">
        <v>221582</v>
      </c>
      <c r="Q15" s="22">
        <v>266349</v>
      </c>
      <c r="R15" s="28">
        <v>838133</v>
      </c>
      <c r="S15" s="28">
        <v>947150</v>
      </c>
      <c r="T15" s="28">
        <v>1423535</v>
      </c>
      <c r="U15" s="22">
        <v>1895560</v>
      </c>
      <c r="V15" s="28">
        <v>1368356</v>
      </c>
      <c r="W15" s="28">
        <v>2098476</v>
      </c>
      <c r="X15" s="28">
        <v>3410740</v>
      </c>
      <c r="Y15" s="22">
        <v>1839362</v>
      </c>
    </row>
    <row r="16" spans="1:25" ht="13.5">
      <c r="A16" s="2" t="s">
        <v>49</v>
      </c>
      <c r="B16" s="28">
        <v>-650</v>
      </c>
      <c r="C16" s="28">
        <v>-742</v>
      </c>
      <c r="D16" s="28">
        <v>-623</v>
      </c>
      <c r="E16" s="22">
        <v>-815</v>
      </c>
      <c r="F16" s="28">
        <v>-1648</v>
      </c>
      <c r="G16" s="28">
        <v>-1410</v>
      </c>
      <c r="H16" s="28">
        <v>-1987</v>
      </c>
      <c r="I16" s="22">
        <v>-1331</v>
      </c>
      <c r="J16" s="28">
        <v>-1867</v>
      </c>
      <c r="K16" s="28">
        <v>-2652</v>
      </c>
      <c r="L16" s="28">
        <v>-3199</v>
      </c>
      <c r="M16" s="22">
        <v>-2319</v>
      </c>
      <c r="N16" s="28">
        <v>-2394</v>
      </c>
      <c r="O16" s="28">
        <v>-2540</v>
      </c>
      <c r="P16" s="28">
        <v>-2880</v>
      </c>
      <c r="Q16" s="22">
        <v>-3684</v>
      </c>
      <c r="R16" s="28">
        <v>-2924</v>
      </c>
      <c r="S16" s="28">
        <v>-1912</v>
      </c>
      <c r="T16" s="28">
        <v>-92259</v>
      </c>
      <c r="U16" s="22">
        <v>-92845</v>
      </c>
      <c r="V16" s="28">
        <v>-2583</v>
      </c>
      <c r="W16" s="28">
        <v>-1977</v>
      </c>
      <c r="X16" s="28">
        <v>-2246</v>
      </c>
      <c r="Y16" s="22">
        <v>-2868</v>
      </c>
    </row>
    <row r="17" spans="1:25" ht="13.5">
      <c r="A17" s="2" t="s">
        <v>50</v>
      </c>
      <c r="B17" s="28">
        <v>2215613</v>
      </c>
      <c r="C17" s="28">
        <v>2210004</v>
      </c>
      <c r="D17" s="28">
        <v>2103695</v>
      </c>
      <c r="E17" s="22">
        <v>2772377</v>
      </c>
      <c r="F17" s="28">
        <v>2227967</v>
      </c>
      <c r="G17" s="28">
        <v>1945125</v>
      </c>
      <c r="H17" s="28">
        <v>2308929</v>
      </c>
      <c r="I17" s="22">
        <v>4085723</v>
      </c>
      <c r="J17" s="28">
        <v>4167220</v>
      </c>
      <c r="K17" s="28">
        <v>4876029</v>
      </c>
      <c r="L17" s="28">
        <v>4368223</v>
      </c>
      <c r="M17" s="22">
        <v>4408626</v>
      </c>
      <c r="N17" s="28">
        <v>6060865</v>
      </c>
      <c r="O17" s="28">
        <v>6279343</v>
      </c>
      <c r="P17" s="28">
        <v>10789892</v>
      </c>
      <c r="Q17" s="22">
        <v>16577802</v>
      </c>
      <c r="R17" s="28">
        <v>18630218</v>
      </c>
      <c r="S17" s="28">
        <v>20230187</v>
      </c>
      <c r="T17" s="28">
        <v>24564769</v>
      </c>
      <c r="U17" s="22">
        <v>27806928</v>
      </c>
      <c r="V17" s="28">
        <v>37832834</v>
      </c>
      <c r="W17" s="28">
        <v>49354896</v>
      </c>
      <c r="X17" s="28">
        <v>63746922</v>
      </c>
      <c r="Y17" s="22">
        <v>77454337</v>
      </c>
    </row>
    <row r="18" spans="1:25" ht="13.5">
      <c r="A18" s="2" t="s">
        <v>60</v>
      </c>
      <c r="B18" s="28">
        <v>12727</v>
      </c>
      <c r="C18" s="28">
        <v>26410</v>
      </c>
      <c r="D18" s="28">
        <v>37656</v>
      </c>
      <c r="E18" s="22">
        <v>38604</v>
      </c>
      <c r="F18" s="28">
        <v>41218</v>
      </c>
      <c r="G18" s="28">
        <v>45658</v>
      </c>
      <c r="H18" s="28">
        <v>46515</v>
      </c>
      <c r="I18" s="22">
        <v>381024</v>
      </c>
      <c r="J18" s="28">
        <v>383156</v>
      </c>
      <c r="K18" s="28">
        <v>387421</v>
      </c>
      <c r="L18" s="28">
        <v>389863</v>
      </c>
      <c r="M18" s="22">
        <v>505236</v>
      </c>
      <c r="N18" s="28">
        <v>811645</v>
      </c>
      <c r="O18" s="28">
        <v>814015</v>
      </c>
      <c r="P18" s="28">
        <v>846555</v>
      </c>
      <c r="Q18" s="22">
        <v>851464</v>
      </c>
      <c r="R18" s="28">
        <v>859711</v>
      </c>
      <c r="S18" s="28">
        <v>866191</v>
      </c>
      <c r="T18" s="28">
        <v>860225</v>
      </c>
      <c r="U18" s="22">
        <v>873979</v>
      </c>
      <c r="V18" s="28">
        <v>909036</v>
      </c>
      <c r="W18" s="28">
        <v>954975</v>
      </c>
      <c r="X18" s="28">
        <v>975595</v>
      </c>
      <c r="Y18" s="22">
        <v>1015783</v>
      </c>
    </row>
    <row r="19" spans="1:25" ht="13.5">
      <c r="A19" s="2" t="s">
        <v>62</v>
      </c>
      <c r="B19" s="28">
        <v>5879</v>
      </c>
      <c r="C19" s="28">
        <v>6920</v>
      </c>
      <c r="D19" s="28">
        <v>7960</v>
      </c>
      <c r="E19" s="22">
        <v>5838</v>
      </c>
      <c r="F19" s="28">
        <v>12909</v>
      </c>
      <c r="G19" s="28">
        <v>14740</v>
      </c>
      <c r="H19" s="28">
        <v>16445</v>
      </c>
      <c r="I19" s="22">
        <v>18151</v>
      </c>
      <c r="J19" s="28">
        <v>20220</v>
      </c>
      <c r="K19" s="28">
        <v>23423</v>
      </c>
      <c r="L19" s="28">
        <v>27192</v>
      </c>
      <c r="M19" s="22">
        <v>30445</v>
      </c>
      <c r="N19" s="28">
        <v>34008</v>
      </c>
      <c r="O19" s="28">
        <v>38051</v>
      </c>
      <c r="P19" s="28">
        <v>42094</v>
      </c>
      <c r="Q19" s="22">
        <v>45213</v>
      </c>
      <c r="R19" s="28">
        <v>41240</v>
      </c>
      <c r="S19" s="28">
        <v>45331</v>
      </c>
      <c r="T19" s="28">
        <v>38590</v>
      </c>
      <c r="U19" s="22">
        <v>40699</v>
      </c>
      <c r="V19" s="28">
        <v>45103</v>
      </c>
      <c r="W19" s="28">
        <v>38641</v>
      </c>
      <c r="X19" s="28">
        <v>46597</v>
      </c>
      <c r="Y19" s="22">
        <v>50652</v>
      </c>
    </row>
    <row r="20" spans="1:25" ht="13.5">
      <c r="A20" s="3" t="s">
        <v>65</v>
      </c>
      <c r="B20" s="28">
        <v>425000</v>
      </c>
      <c r="C20" s="28">
        <v>425000</v>
      </c>
      <c r="D20" s="28">
        <v>425000</v>
      </c>
      <c r="E20" s="22">
        <v>425000</v>
      </c>
      <c r="F20" s="28">
        <v>425000</v>
      </c>
      <c r="G20" s="28">
        <v>425000</v>
      </c>
      <c r="H20" s="28">
        <v>425000</v>
      </c>
      <c r="I20" s="22">
        <v>425000</v>
      </c>
      <c r="J20" s="28"/>
      <c r="K20" s="28"/>
      <c r="L20" s="28"/>
      <c r="M20" s="22">
        <v>425000</v>
      </c>
      <c r="N20" s="28"/>
      <c r="O20" s="28"/>
      <c r="P20" s="28"/>
      <c r="Q20" s="22">
        <v>425000</v>
      </c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3" t="s">
        <v>67</v>
      </c>
      <c r="B21" s="28">
        <v>427000</v>
      </c>
      <c r="C21" s="28">
        <v>427000</v>
      </c>
      <c r="D21" s="28">
        <v>427000</v>
      </c>
      <c r="E21" s="22">
        <v>427000</v>
      </c>
      <c r="F21" s="28">
        <v>427000</v>
      </c>
      <c r="G21" s="28">
        <v>437039</v>
      </c>
      <c r="H21" s="28">
        <v>437079</v>
      </c>
      <c r="I21" s="22">
        <v>437000</v>
      </c>
      <c r="J21" s="28"/>
      <c r="K21" s="28"/>
      <c r="L21" s="28"/>
      <c r="M21" s="22">
        <v>447385</v>
      </c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3" t="s">
        <v>48</v>
      </c>
      <c r="B22" s="28">
        <v>191805</v>
      </c>
      <c r="C22" s="28">
        <v>196524</v>
      </c>
      <c r="D22" s="28">
        <v>192820</v>
      </c>
      <c r="E22" s="22">
        <v>172519</v>
      </c>
      <c r="F22" s="28">
        <v>195886</v>
      </c>
      <c r="G22" s="28">
        <v>197831</v>
      </c>
      <c r="H22" s="28">
        <v>201960</v>
      </c>
      <c r="I22" s="22">
        <v>157648</v>
      </c>
      <c r="J22" s="28">
        <v>1047928</v>
      </c>
      <c r="K22" s="28">
        <v>1054328</v>
      </c>
      <c r="L22" s="28">
        <v>1065495</v>
      </c>
      <c r="M22" s="22">
        <v>32136</v>
      </c>
      <c r="N22" s="28">
        <v>1138986</v>
      </c>
      <c r="O22" s="28">
        <v>1106128</v>
      </c>
      <c r="P22" s="28">
        <v>1096478</v>
      </c>
      <c r="Q22" s="22">
        <v>600241</v>
      </c>
      <c r="R22" s="28"/>
      <c r="S22" s="28"/>
      <c r="T22" s="28"/>
      <c r="U22" s="22">
        <v>705977</v>
      </c>
      <c r="V22" s="28"/>
      <c r="W22" s="28"/>
      <c r="X22" s="28"/>
      <c r="Y22" s="22">
        <v>1921614</v>
      </c>
    </row>
    <row r="23" spans="1:25" ht="13.5">
      <c r="A23" s="3" t="s">
        <v>49</v>
      </c>
      <c r="B23" s="28">
        <v>-179370</v>
      </c>
      <c r="C23" s="28">
        <v>-179370</v>
      </c>
      <c r="D23" s="28">
        <v>-179370</v>
      </c>
      <c r="E23" s="22">
        <v>-179370</v>
      </c>
      <c r="F23" s="28">
        <v>-179370</v>
      </c>
      <c r="G23" s="28">
        <v>-179370</v>
      </c>
      <c r="H23" s="28">
        <v>-179370</v>
      </c>
      <c r="I23" s="22">
        <v>-179370</v>
      </c>
      <c r="J23" s="28">
        <v>-179370</v>
      </c>
      <c r="K23" s="28">
        <v>-179370</v>
      </c>
      <c r="L23" s="28">
        <v>-179428</v>
      </c>
      <c r="M23" s="22">
        <v>-179563</v>
      </c>
      <c r="N23" s="28">
        <v>-141731</v>
      </c>
      <c r="O23" s="28">
        <v>-141844</v>
      </c>
      <c r="P23" s="28">
        <v>-141919</v>
      </c>
      <c r="Q23" s="22">
        <v>-141510</v>
      </c>
      <c r="R23" s="28"/>
      <c r="S23" s="28"/>
      <c r="T23" s="28"/>
      <c r="U23" s="22">
        <v>-6000</v>
      </c>
      <c r="V23" s="28"/>
      <c r="W23" s="28"/>
      <c r="X23" s="28"/>
      <c r="Y23" s="22">
        <v>-12000</v>
      </c>
    </row>
    <row r="24" spans="1:25" ht="13.5">
      <c r="A24" s="3" t="s">
        <v>68</v>
      </c>
      <c r="B24" s="28">
        <v>864434</v>
      </c>
      <c r="C24" s="28">
        <v>869153</v>
      </c>
      <c r="D24" s="28">
        <v>865449</v>
      </c>
      <c r="E24" s="22">
        <v>845149</v>
      </c>
      <c r="F24" s="28">
        <v>868515</v>
      </c>
      <c r="G24" s="28">
        <v>880500</v>
      </c>
      <c r="H24" s="28">
        <v>884669</v>
      </c>
      <c r="I24" s="22">
        <v>888951</v>
      </c>
      <c r="J24" s="28">
        <v>868557</v>
      </c>
      <c r="K24" s="28">
        <v>874957</v>
      </c>
      <c r="L24" s="28">
        <v>886067</v>
      </c>
      <c r="M24" s="22">
        <v>933653</v>
      </c>
      <c r="N24" s="28">
        <v>997255</v>
      </c>
      <c r="O24" s="28">
        <v>964283</v>
      </c>
      <c r="P24" s="28">
        <v>954558</v>
      </c>
      <c r="Q24" s="22">
        <v>990945</v>
      </c>
      <c r="R24" s="28">
        <v>725800</v>
      </c>
      <c r="S24" s="28">
        <v>704866</v>
      </c>
      <c r="T24" s="28">
        <v>776582</v>
      </c>
      <c r="U24" s="22">
        <v>828471</v>
      </c>
      <c r="V24" s="28">
        <v>1898213</v>
      </c>
      <c r="W24" s="28">
        <v>2414668</v>
      </c>
      <c r="X24" s="28">
        <v>2669907</v>
      </c>
      <c r="Y24" s="22">
        <v>3259337</v>
      </c>
    </row>
    <row r="25" spans="1:25" ht="13.5">
      <c r="A25" s="2" t="s">
        <v>69</v>
      </c>
      <c r="B25" s="28">
        <v>883041</v>
      </c>
      <c r="C25" s="28">
        <v>902484</v>
      </c>
      <c r="D25" s="28">
        <v>911067</v>
      </c>
      <c r="E25" s="22">
        <v>889593</v>
      </c>
      <c r="F25" s="28">
        <v>922642</v>
      </c>
      <c r="G25" s="28">
        <v>940899</v>
      </c>
      <c r="H25" s="28">
        <v>947630</v>
      </c>
      <c r="I25" s="22">
        <v>1288126</v>
      </c>
      <c r="J25" s="28">
        <v>1271934</v>
      </c>
      <c r="K25" s="28">
        <v>1285802</v>
      </c>
      <c r="L25" s="28">
        <v>1303123</v>
      </c>
      <c r="M25" s="22">
        <v>1469336</v>
      </c>
      <c r="N25" s="28">
        <v>1842909</v>
      </c>
      <c r="O25" s="28">
        <v>1816350</v>
      </c>
      <c r="P25" s="28">
        <v>1843208</v>
      </c>
      <c r="Q25" s="22">
        <v>1887623</v>
      </c>
      <c r="R25" s="28">
        <v>1626752</v>
      </c>
      <c r="S25" s="28">
        <v>1616389</v>
      </c>
      <c r="T25" s="28">
        <v>1675398</v>
      </c>
      <c r="U25" s="22">
        <v>1743150</v>
      </c>
      <c r="V25" s="28">
        <v>2852353</v>
      </c>
      <c r="W25" s="28">
        <v>3408285</v>
      </c>
      <c r="X25" s="28">
        <v>3692100</v>
      </c>
      <c r="Y25" s="22">
        <v>4325773</v>
      </c>
    </row>
    <row r="26" spans="1:25" ht="14.25" thickBot="1">
      <c r="A26" s="5" t="s">
        <v>70</v>
      </c>
      <c r="B26" s="29">
        <v>3098655</v>
      </c>
      <c r="C26" s="29">
        <v>3112488</v>
      </c>
      <c r="D26" s="29">
        <v>3014762</v>
      </c>
      <c r="E26" s="23">
        <v>3661970</v>
      </c>
      <c r="F26" s="29">
        <v>3150609</v>
      </c>
      <c r="G26" s="29">
        <v>2886025</v>
      </c>
      <c r="H26" s="29">
        <v>3256560</v>
      </c>
      <c r="I26" s="23">
        <v>5373850</v>
      </c>
      <c r="J26" s="29">
        <v>5439155</v>
      </c>
      <c r="K26" s="29">
        <v>6161831</v>
      </c>
      <c r="L26" s="29">
        <v>5671346</v>
      </c>
      <c r="M26" s="23">
        <v>5877962</v>
      </c>
      <c r="N26" s="29">
        <v>7903774</v>
      </c>
      <c r="O26" s="29">
        <v>8095693</v>
      </c>
      <c r="P26" s="29">
        <v>12633100</v>
      </c>
      <c r="Q26" s="23">
        <v>18465426</v>
      </c>
      <c r="R26" s="29">
        <v>20256971</v>
      </c>
      <c r="S26" s="29">
        <v>21846576</v>
      </c>
      <c r="T26" s="29">
        <v>26240167</v>
      </c>
      <c r="U26" s="23">
        <v>29550078</v>
      </c>
      <c r="V26" s="29">
        <v>40685188</v>
      </c>
      <c r="W26" s="29">
        <v>52763182</v>
      </c>
      <c r="X26" s="29">
        <v>67439023</v>
      </c>
      <c r="Y26" s="23">
        <v>81780110</v>
      </c>
    </row>
    <row r="27" spans="1:25" ht="14.25" thickTop="1">
      <c r="A27" s="2" t="s">
        <v>71</v>
      </c>
      <c r="B27" s="28">
        <v>89007</v>
      </c>
      <c r="C27" s="28">
        <v>61244</v>
      </c>
      <c r="D27" s="28">
        <v>68572</v>
      </c>
      <c r="E27" s="22">
        <v>154671</v>
      </c>
      <c r="F27" s="28">
        <v>70372</v>
      </c>
      <c r="G27" s="28">
        <v>34463</v>
      </c>
      <c r="H27" s="28">
        <v>52327</v>
      </c>
      <c r="I27" s="22">
        <v>73657</v>
      </c>
      <c r="J27" s="28">
        <v>30321</v>
      </c>
      <c r="K27" s="28">
        <v>50956</v>
      </c>
      <c r="L27" s="28">
        <v>73820</v>
      </c>
      <c r="M27" s="22">
        <v>52272</v>
      </c>
      <c r="N27" s="28">
        <v>49332</v>
      </c>
      <c r="O27" s="28">
        <v>68261</v>
      </c>
      <c r="P27" s="28">
        <v>79293</v>
      </c>
      <c r="Q27" s="22">
        <v>131100</v>
      </c>
      <c r="R27" s="28">
        <v>231127</v>
      </c>
      <c r="S27" s="28">
        <v>982226</v>
      </c>
      <c r="T27" s="28">
        <v>2167075</v>
      </c>
      <c r="U27" s="22">
        <v>2854163</v>
      </c>
      <c r="V27" s="28">
        <v>1507179</v>
      </c>
      <c r="W27" s="28">
        <v>1462292</v>
      </c>
      <c r="X27" s="28">
        <v>314723</v>
      </c>
      <c r="Y27" s="22">
        <v>1115617</v>
      </c>
    </row>
    <row r="28" spans="1:25" ht="13.5">
      <c r="A28" s="2" t="s">
        <v>72</v>
      </c>
      <c r="B28" s="28">
        <v>248500</v>
      </c>
      <c r="C28" s="28">
        <v>186500</v>
      </c>
      <c r="D28" s="28">
        <v>107000</v>
      </c>
      <c r="E28" s="22">
        <v>694000</v>
      </c>
      <c r="F28" s="28">
        <v>157000</v>
      </c>
      <c r="G28" s="28"/>
      <c r="H28" s="28">
        <v>21600</v>
      </c>
      <c r="I28" s="22">
        <v>105600</v>
      </c>
      <c r="J28" s="28">
        <v>118300</v>
      </c>
      <c r="K28" s="28">
        <v>251400</v>
      </c>
      <c r="L28" s="28">
        <v>297100</v>
      </c>
      <c r="M28" s="22">
        <v>257300</v>
      </c>
      <c r="N28" s="28">
        <v>170500</v>
      </c>
      <c r="O28" s="28">
        <v>170500</v>
      </c>
      <c r="P28" s="28">
        <v>134758</v>
      </c>
      <c r="Q28" s="22">
        <v>5083758</v>
      </c>
      <c r="R28" s="28">
        <v>5465199</v>
      </c>
      <c r="S28" s="28">
        <v>5499177</v>
      </c>
      <c r="T28" s="28">
        <v>5445419</v>
      </c>
      <c r="U28" s="22">
        <v>6166108</v>
      </c>
      <c r="V28" s="28">
        <v>25576789</v>
      </c>
      <c r="W28" s="28">
        <v>31815124</v>
      </c>
      <c r="X28" s="28">
        <v>38591464</v>
      </c>
      <c r="Y28" s="22">
        <v>25755496</v>
      </c>
    </row>
    <row r="29" spans="1:25" ht="13.5">
      <c r="A29" s="2" t="s">
        <v>73</v>
      </c>
      <c r="B29" s="28">
        <v>533565</v>
      </c>
      <c r="C29" s="28">
        <v>748294</v>
      </c>
      <c r="D29" s="28">
        <v>748294</v>
      </c>
      <c r="E29" s="22">
        <v>748294</v>
      </c>
      <c r="F29" s="28">
        <v>678294</v>
      </c>
      <c r="G29" s="28">
        <v>530294</v>
      </c>
      <c r="H29" s="28">
        <v>558919</v>
      </c>
      <c r="I29" s="22">
        <v>2829819</v>
      </c>
      <c r="J29" s="28">
        <v>2087506</v>
      </c>
      <c r="K29" s="28">
        <v>5275353</v>
      </c>
      <c r="L29" s="28">
        <v>5332000</v>
      </c>
      <c r="M29" s="22">
        <v>5355000</v>
      </c>
      <c r="N29" s="28">
        <v>3978000</v>
      </c>
      <c r="O29" s="28">
        <v>4041000</v>
      </c>
      <c r="P29" s="28">
        <v>9934393</v>
      </c>
      <c r="Q29" s="22">
        <v>10675699</v>
      </c>
      <c r="R29" s="28">
        <v>10871885</v>
      </c>
      <c r="S29" s="28">
        <v>11303231</v>
      </c>
      <c r="T29" s="28">
        <v>12343377</v>
      </c>
      <c r="U29" s="22">
        <v>13636739</v>
      </c>
      <c r="V29" s="28"/>
      <c r="W29" s="28"/>
      <c r="X29" s="28"/>
      <c r="Y29" s="22">
        <v>15902394</v>
      </c>
    </row>
    <row r="30" spans="1:25" ht="13.5">
      <c r="A30" s="2" t="s">
        <v>186</v>
      </c>
      <c r="B30" s="28">
        <v>3044</v>
      </c>
      <c r="C30" s="28">
        <v>6719</v>
      </c>
      <c r="D30" s="28">
        <v>3280</v>
      </c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2" t="s">
        <v>78</v>
      </c>
      <c r="B31" s="28">
        <v>5052</v>
      </c>
      <c r="C31" s="28">
        <v>4756</v>
      </c>
      <c r="D31" s="28">
        <v>3403</v>
      </c>
      <c r="E31" s="22">
        <v>13240</v>
      </c>
      <c r="F31" s="28">
        <v>9379</v>
      </c>
      <c r="G31" s="28">
        <v>4901</v>
      </c>
      <c r="H31" s="28">
        <v>3570</v>
      </c>
      <c r="I31" s="22">
        <v>4793</v>
      </c>
      <c r="J31" s="28">
        <v>3412</v>
      </c>
      <c r="K31" s="28">
        <v>1745</v>
      </c>
      <c r="L31" s="28">
        <v>1423</v>
      </c>
      <c r="M31" s="22">
        <v>7369</v>
      </c>
      <c r="N31" s="28">
        <v>30927</v>
      </c>
      <c r="O31" s="28">
        <v>37442</v>
      </c>
      <c r="P31" s="28">
        <v>45076</v>
      </c>
      <c r="Q31" s="22">
        <v>27460</v>
      </c>
      <c r="R31" s="28">
        <v>21650</v>
      </c>
      <c r="S31" s="28">
        <v>12883</v>
      </c>
      <c r="T31" s="28">
        <v>6037</v>
      </c>
      <c r="U31" s="22">
        <v>7532</v>
      </c>
      <c r="V31" s="28">
        <v>78768</v>
      </c>
      <c r="W31" s="28">
        <v>729458</v>
      </c>
      <c r="X31" s="28">
        <v>2401002</v>
      </c>
      <c r="Y31" s="22">
        <v>167107</v>
      </c>
    </row>
    <row r="32" spans="1:25" ht="13.5">
      <c r="A32" s="2" t="s">
        <v>48</v>
      </c>
      <c r="B32" s="28">
        <v>221684</v>
      </c>
      <c r="C32" s="28">
        <v>219881</v>
      </c>
      <c r="D32" s="28">
        <v>212163</v>
      </c>
      <c r="E32" s="22">
        <v>209407</v>
      </c>
      <c r="F32" s="28">
        <v>201747</v>
      </c>
      <c r="G32" s="28">
        <v>199803</v>
      </c>
      <c r="H32" s="28">
        <v>227638</v>
      </c>
      <c r="I32" s="22">
        <v>244783</v>
      </c>
      <c r="J32" s="28">
        <v>190822</v>
      </c>
      <c r="K32" s="28">
        <v>866658</v>
      </c>
      <c r="L32" s="28">
        <v>992799</v>
      </c>
      <c r="M32" s="22">
        <v>378096</v>
      </c>
      <c r="N32" s="28">
        <v>504584</v>
      </c>
      <c r="O32" s="28">
        <v>502186</v>
      </c>
      <c r="P32" s="28">
        <v>455330</v>
      </c>
      <c r="Q32" s="22">
        <v>510587</v>
      </c>
      <c r="R32" s="28">
        <v>307356</v>
      </c>
      <c r="S32" s="28">
        <v>742845</v>
      </c>
      <c r="T32" s="28">
        <v>1079682</v>
      </c>
      <c r="U32" s="22">
        <v>1189286</v>
      </c>
      <c r="V32" s="28">
        <v>3329079</v>
      </c>
      <c r="W32" s="28">
        <v>1979701</v>
      </c>
      <c r="X32" s="28">
        <v>2785898</v>
      </c>
      <c r="Y32" s="22">
        <v>2004318</v>
      </c>
    </row>
    <row r="33" spans="1:25" ht="13.5">
      <c r="A33" s="2" t="s">
        <v>83</v>
      </c>
      <c r="B33" s="28">
        <v>1100853</v>
      </c>
      <c r="C33" s="28">
        <v>1227395</v>
      </c>
      <c r="D33" s="28">
        <v>1142714</v>
      </c>
      <c r="E33" s="22">
        <v>1819613</v>
      </c>
      <c r="F33" s="28">
        <v>1116794</v>
      </c>
      <c r="G33" s="28">
        <v>769461</v>
      </c>
      <c r="H33" s="28">
        <v>864056</v>
      </c>
      <c r="I33" s="22">
        <v>3260438</v>
      </c>
      <c r="J33" s="28">
        <v>2430363</v>
      </c>
      <c r="K33" s="28">
        <v>6458612</v>
      </c>
      <c r="L33" s="28">
        <v>6709643</v>
      </c>
      <c r="M33" s="22">
        <v>6229993</v>
      </c>
      <c r="N33" s="28">
        <v>4758345</v>
      </c>
      <c r="O33" s="28">
        <v>4844390</v>
      </c>
      <c r="P33" s="28">
        <v>10673851</v>
      </c>
      <c r="Q33" s="22">
        <v>16473966</v>
      </c>
      <c r="R33" s="28">
        <v>16922218</v>
      </c>
      <c r="S33" s="28">
        <v>18640364</v>
      </c>
      <c r="T33" s="28">
        <v>21141592</v>
      </c>
      <c r="U33" s="22">
        <v>24233635</v>
      </c>
      <c r="V33" s="28">
        <v>30491817</v>
      </c>
      <c r="W33" s="28">
        <v>35986577</v>
      </c>
      <c r="X33" s="28">
        <v>44093088</v>
      </c>
      <c r="Y33" s="22">
        <v>44950052</v>
      </c>
    </row>
    <row r="34" spans="1:25" ht="13.5">
      <c r="A34" s="2" t="s">
        <v>84</v>
      </c>
      <c r="B34" s="28">
        <v>111215</v>
      </c>
      <c r="C34" s="28">
        <v>96862</v>
      </c>
      <c r="D34" s="28">
        <v>109478</v>
      </c>
      <c r="E34" s="22">
        <v>128298</v>
      </c>
      <c r="F34" s="28">
        <v>285502</v>
      </c>
      <c r="G34" s="28">
        <v>407443</v>
      </c>
      <c r="H34" s="28">
        <v>761827</v>
      </c>
      <c r="I34" s="22">
        <v>761827</v>
      </c>
      <c r="J34" s="28">
        <v>1532893</v>
      </c>
      <c r="K34" s="28"/>
      <c r="L34" s="28"/>
      <c r="M34" s="22"/>
      <c r="N34" s="28">
        <v>1520000</v>
      </c>
      <c r="O34" s="28">
        <v>1520000</v>
      </c>
      <c r="P34" s="28"/>
      <c r="Q34" s="22"/>
      <c r="R34" s="28"/>
      <c r="S34" s="28">
        <v>158173</v>
      </c>
      <c r="T34" s="28">
        <v>2201985</v>
      </c>
      <c r="U34" s="22">
        <v>2381546</v>
      </c>
      <c r="V34" s="28">
        <v>5063153</v>
      </c>
      <c r="W34" s="28">
        <v>6062033</v>
      </c>
      <c r="X34" s="28">
        <v>10544555</v>
      </c>
      <c r="Y34" s="22">
        <v>23170992</v>
      </c>
    </row>
    <row r="35" spans="1:25" ht="13.5">
      <c r="A35" s="2" t="s">
        <v>48</v>
      </c>
      <c r="B35" s="28">
        <v>163676</v>
      </c>
      <c r="C35" s="28">
        <v>210622</v>
      </c>
      <c r="D35" s="28">
        <v>216211</v>
      </c>
      <c r="E35" s="22">
        <v>219995</v>
      </c>
      <c r="F35" s="28">
        <v>242964</v>
      </c>
      <c r="G35" s="28">
        <v>307755</v>
      </c>
      <c r="H35" s="28">
        <v>318901</v>
      </c>
      <c r="I35" s="22">
        <v>311747</v>
      </c>
      <c r="J35" s="28">
        <v>336738</v>
      </c>
      <c r="K35" s="28">
        <v>567676</v>
      </c>
      <c r="L35" s="28">
        <v>572223</v>
      </c>
      <c r="M35" s="22">
        <v>584893</v>
      </c>
      <c r="N35" s="28">
        <v>602122</v>
      </c>
      <c r="O35" s="28">
        <v>615176</v>
      </c>
      <c r="P35" s="28">
        <v>623999</v>
      </c>
      <c r="Q35" s="22">
        <v>638083</v>
      </c>
      <c r="R35" s="28">
        <v>227283</v>
      </c>
      <c r="S35" s="28">
        <v>229630</v>
      </c>
      <c r="T35" s="28">
        <v>242501</v>
      </c>
      <c r="U35" s="22">
        <v>260870</v>
      </c>
      <c r="V35" s="28">
        <v>746195</v>
      </c>
      <c r="W35" s="28">
        <v>749520</v>
      </c>
      <c r="X35" s="28">
        <v>784999</v>
      </c>
      <c r="Y35" s="22">
        <v>799950</v>
      </c>
    </row>
    <row r="36" spans="1:25" ht="13.5">
      <c r="A36" s="2" t="s">
        <v>88</v>
      </c>
      <c r="B36" s="28">
        <v>274892</v>
      </c>
      <c r="C36" s="28">
        <v>307484</v>
      </c>
      <c r="D36" s="28">
        <v>325690</v>
      </c>
      <c r="E36" s="22">
        <v>348294</v>
      </c>
      <c r="F36" s="28">
        <v>528466</v>
      </c>
      <c r="G36" s="28">
        <v>715198</v>
      </c>
      <c r="H36" s="28">
        <v>1080729</v>
      </c>
      <c r="I36" s="22">
        <v>1078286</v>
      </c>
      <c r="J36" s="28">
        <v>1869632</v>
      </c>
      <c r="K36" s="28">
        <v>567676</v>
      </c>
      <c r="L36" s="28">
        <v>572223</v>
      </c>
      <c r="M36" s="22">
        <v>1064045</v>
      </c>
      <c r="N36" s="28">
        <v>2122122</v>
      </c>
      <c r="O36" s="28">
        <v>2147676</v>
      </c>
      <c r="P36" s="28">
        <v>636499</v>
      </c>
      <c r="Q36" s="22">
        <v>663083</v>
      </c>
      <c r="R36" s="28">
        <v>252283</v>
      </c>
      <c r="S36" s="28">
        <v>387803</v>
      </c>
      <c r="T36" s="28">
        <v>2444487</v>
      </c>
      <c r="U36" s="22">
        <v>2642416</v>
      </c>
      <c r="V36" s="28">
        <v>5909348</v>
      </c>
      <c r="W36" s="28">
        <v>6911553</v>
      </c>
      <c r="X36" s="28">
        <v>11429555</v>
      </c>
      <c r="Y36" s="22">
        <v>24070943</v>
      </c>
    </row>
    <row r="37" spans="1:25" ht="14.25" thickBot="1">
      <c r="A37" s="5" t="s">
        <v>89</v>
      </c>
      <c r="B37" s="29">
        <v>1375745</v>
      </c>
      <c r="C37" s="29">
        <v>1534880</v>
      </c>
      <c r="D37" s="29">
        <v>1468404</v>
      </c>
      <c r="E37" s="23">
        <v>2167907</v>
      </c>
      <c r="F37" s="29">
        <v>1645260</v>
      </c>
      <c r="G37" s="29">
        <v>1484660</v>
      </c>
      <c r="H37" s="29">
        <v>1944785</v>
      </c>
      <c r="I37" s="23">
        <v>4338725</v>
      </c>
      <c r="J37" s="29">
        <v>4299995</v>
      </c>
      <c r="K37" s="29">
        <v>7026289</v>
      </c>
      <c r="L37" s="29">
        <v>7281866</v>
      </c>
      <c r="M37" s="23">
        <v>7294038</v>
      </c>
      <c r="N37" s="29">
        <v>6880467</v>
      </c>
      <c r="O37" s="29">
        <v>6992066</v>
      </c>
      <c r="P37" s="29">
        <v>11310351</v>
      </c>
      <c r="Q37" s="23">
        <v>17137050</v>
      </c>
      <c r="R37" s="29">
        <v>17174502</v>
      </c>
      <c r="S37" s="29">
        <v>19028167</v>
      </c>
      <c r="T37" s="29">
        <v>23586080</v>
      </c>
      <c r="U37" s="23">
        <v>26876052</v>
      </c>
      <c r="V37" s="29">
        <v>36401165</v>
      </c>
      <c r="W37" s="29">
        <v>42898130</v>
      </c>
      <c r="X37" s="29">
        <v>55522644</v>
      </c>
      <c r="Y37" s="23">
        <v>69020996</v>
      </c>
    </row>
    <row r="38" spans="1:25" ht="14.25" thickTop="1">
      <c r="A38" s="2" t="s">
        <v>90</v>
      </c>
      <c r="B38" s="28">
        <v>2630171</v>
      </c>
      <c r="C38" s="28">
        <v>2630171</v>
      </c>
      <c r="D38" s="28">
        <v>2630171</v>
      </c>
      <c r="E38" s="22">
        <v>2630171</v>
      </c>
      <c r="F38" s="28">
        <v>2630171</v>
      </c>
      <c r="G38" s="28">
        <v>2630171</v>
      </c>
      <c r="H38" s="28">
        <v>2630171</v>
      </c>
      <c r="I38" s="22">
        <v>2630171</v>
      </c>
      <c r="J38" s="28">
        <v>2630171</v>
      </c>
      <c r="K38" s="28">
        <v>2286636</v>
      </c>
      <c r="L38" s="28">
        <v>2286636</v>
      </c>
      <c r="M38" s="22">
        <v>2286636</v>
      </c>
      <c r="N38" s="28">
        <v>2286636</v>
      </c>
      <c r="O38" s="28">
        <v>2286636</v>
      </c>
      <c r="P38" s="28">
        <v>2286636</v>
      </c>
      <c r="Q38" s="22">
        <v>2286636</v>
      </c>
      <c r="R38" s="28">
        <v>2286636</v>
      </c>
      <c r="S38" s="28">
        <v>2286636</v>
      </c>
      <c r="T38" s="28">
        <v>2286636</v>
      </c>
      <c r="U38" s="22">
        <v>2286636</v>
      </c>
      <c r="V38" s="28">
        <v>2286636</v>
      </c>
      <c r="W38" s="28">
        <v>2286636</v>
      </c>
      <c r="X38" s="28">
        <v>2286636</v>
      </c>
      <c r="Y38" s="22">
        <v>2286636</v>
      </c>
    </row>
    <row r="39" spans="1:25" ht="13.5">
      <c r="A39" s="2" t="s">
        <v>92</v>
      </c>
      <c r="B39" s="28">
        <v>2820161</v>
      </c>
      <c r="C39" s="28">
        <v>2820161</v>
      </c>
      <c r="D39" s="28">
        <v>2820161</v>
      </c>
      <c r="E39" s="22">
        <v>2820161</v>
      </c>
      <c r="F39" s="28">
        <v>2820161</v>
      </c>
      <c r="G39" s="28">
        <v>2820161</v>
      </c>
      <c r="H39" s="28">
        <v>2820161</v>
      </c>
      <c r="I39" s="22">
        <v>2820161</v>
      </c>
      <c r="J39" s="28">
        <v>2820161</v>
      </c>
      <c r="K39" s="28">
        <v>2476626</v>
      </c>
      <c r="L39" s="28">
        <v>2476626</v>
      </c>
      <c r="M39" s="22">
        <v>2476626</v>
      </c>
      <c r="N39" s="28">
        <v>2476626</v>
      </c>
      <c r="O39" s="28">
        <v>2476626</v>
      </c>
      <c r="P39" s="28">
        <v>2476626</v>
      </c>
      <c r="Q39" s="22">
        <v>2476626</v>
      </c>
      <c r="R39" s="28">
        <v>2476626</v>
      </c>
      <c r="S39" s="28">
        <v>2476626</v>
      </c>
      <c r="T39" s="28">
        <v>2476626</v>
      </c>
      <c r="U39" s="22">
        <v>2476626</v>
      </c>
      <c r="V39" s="28">
        <v>2476626</v>
      </c>
      <c r="W39" s="28">
        <v>2476626</v>
      </c>
      <c r="X39" s="28">
        <v>2476626</v>
      </c>
      <c r="Y39" s="22">
        <v>2476626</v>
      </c>
    </row>
    <row r="40" spans="1:25" ht="13.5">
      <c r="A40" s="2" t="s">
        <v>94</v>
      </c>
      <c r="B40" s="28">
        <v>-3751348</v>
      </c>
      <c r="C40" s="28">
        <v>-3899808</v>
      </c>
      <c r="D40" s="28">
        <v>-3933280</v>
      </c>
      <c r="E40" s="22">
        <v>-3973079</v>
      </c>
      <c r="F40" s="28">
        <v>-3967296</v>
      </c>
      <c r="G40" s="28">
        <v>-4069200</v>
      </c>
      <c r="H40" s="28">
        <v>-4148118</v>
      </c>
      <c r="I40" s="22">
        <v>-4443890</v>
      </c>
      <c r="J40" s="28">
        <v>-4342694</v>
      </c>
      <c r="K40" s="28">
        <v>-5669591</v>
      </c>
      <c r="L40" s="28">
        <v>-6405857</v>
      </c>
      <c r="M40" s="22">
        <v>-6212489</v>
      </c>
      <c r="N40" s="28">
        <v>-3801835</v>
      </c>
      <c r="O40" s="28">
        <v>-3685682</v>
      </c>
      <c r="P40" s="28">
        <v>-3454452</v>
      </c>
      <c r="Q40" s="22">
        <v>-3459499</v>
      </c>
      <c r="R40" s="28">
        <v>-1720597</v>
      </c>
      <c r="S40" s="28">
        <v>-1889556</v>
      </c>
      <c r="T40" s="28">
        <v>-2073594</v>
      </c>
      <c r="U40" s="22">
        <v>-2090199</v>
      </c>
      <c r="V40" s="28">
        <v>-478785</v>
      </c>
      <c r="W40" s="28">
        <v>5164156</v>
      </c>
      <c r="X40" s="28">
        <v>7216015</v>
      </c>
      <c r="Y40" s="22">
        <v>7986836</v>
      </c>
    </row>
    <row r="41" spans="1:25" ht="13.5">
      <c r="A41" s="2" t="s">
        <v>95</v>
      </c>
      <c r="B41" s="28">
        <v>-485</v>
      </c>
      <c r="C41" s="28">
        <v>-485</v>
      </c>
      <c r="D41" s="28">
        <v>-485</v>
      </c>
      <c r="E41" s="22">
        <v>-485</v>
      </c>
      <c r="F41" s="28">
        <v>-485</v>
      </c>
      <c r="G41" s="28">
        <v>-485</v>
      </c>
      <c r="H41" s="28">
        <v>-485</v>
      </c>
      <c r="I41" s="22">
        <v>-485</v>
      </c>
      <c r="J41" s="28">
        <v>-485</v>
      </c>
      <c r="K41" s="28">
        <v>-485</v>
      </c>
      <c r="L41" s="28">
        <v>-485</v>
      </c>
      <c r="M41" s="22">
        <v>-485</v>
      </c>
      <c r="N41" s="28">
        <v>-485</v>
      </c>
      <c r="O41" s="28">
        <v>-485</v>
      </c>
      <c r="P41" s="28">
        <v>-485</v>
      </c>
      <c r="Q41" s="22">
        <v>-485</v>
      </c>
      <c r="R41" s="28">
        <v>-472</v>
      </c>
      <c r="S41" s="28">
        <v>-472</v>
      </c>
      <c r="T41" s="28">
        <v>-472</v>
      </c>
      <c r="U41" s="22">
        <v>-472</v>
      </c>
      <c r="V41" s="28">
        <v>-472</v>
      </c>
      <c r="W41" s="28">
        <v>-472</v>
      </c>
      <c r="X41" s="28">
        <v>-472</v>
      </c>
      <c r="Y41" s="22">
        <v>-472</v>
      </c>
    </row>
    <row r="42" spans="1:25" ht="13.5">
      <c r="A42" s="2" t="s">
        <v>96</v>
      </c>
      <c r="B42" s="28">
        <v>1698497</v>
      </c>
      <c r="C42" s="28">
        <v>1550037</v>
      </c>
      <c r="D42" s="28">
        <v>1516565</v>
      </c>
      <c r="E42" s="22">
        <v>1476767</v>
      </c>
      <c r="F42" s="28">
        <v>1482549</v>
      </c>
      <c r="G42" s="28">
        <v>1380646</v>
      </c>
      <c r="H42" s="28">
        <v>1301727</v>
      </c>
      <c r="I42" s="22">
        <v>1005955</v>
      </c>
      <c r="J42" s="28">
        <v>1107152</v>
      </c>
      <c r="K42" s="28">
        <v>-906815</v>
      </c>
      <c r="L42" s="28">
        <v>-1643081</v>
      </c>
      <c r="M42" s="22">
        <v>-1449712</v>
      </c>
      <c r="N42" s="28">
        <v>960940</v>
      </c>
      <c r="O42" s="28">
        <v>1077093</v>
      </c>
      <c r="P42" s="28">
        <v>1308324</v>
      </c>
      <c r="Q42" s="22">
        <v>1303277</v>
      </c>
      <c r="R42" s="28">
        <v>3042192</v>
      </c>
      <c r="S42" s="28">
        <v>2873233</v>
      </c>
      <c r="T42" s="28">
        <v>2689195</v>
      </c>
      <c r="U42" s="22">
        <v>2672590</v>
      </c>
      <c r="V42" s="28">
        <v>4284004</v>
      </c>
      <c r="W42" s="28">
        <v>9926946</v>
      </c>
      <c r="X42" s="28">
        <v>11978805</v>
      </c>
      <c r="Y42" s="22">
        <v>12749626</v>
      </c>
    </row>
    <row r="43" spans="1:25" ht="13.5">
      <c r="A43" s="2" t="s">
        <v>97</v>
      </c>
      <c r="B43" s="28">
        <v>11880</v>
      </c>
      <c r="C43" s="28">
        <v>16792</v>
      </c>
      <c r="D43" s="28">
        <v>19019</v>
      </c>
      <c r="E43" s="22">
        <v>6972</v>
      </c>
      <c r="F43" s="28">
        <v>12083</v>
      </c>
      <c r="G43" s="28">
        <v>11133</v>
      </c>
      <c r="H43" s="28">
        <v>847</v>
      </c>
      <c r="I43" s="22">
        <v>-1066</v>
      </c>
      <c r="J43" s="28">
        <v>1963</v>
      </c>
      <c r="K43" s="28">
        <v>8968</v>
      </c>
      <c r="L43" s="28">
        <v>-3581</v>
      </c>
      <c r="M43" s="22">
        <v>6449</v>
      </c>
      <c r="N43" s="28">
        <v>32948</v>
      </c>
      <c r="O43" s="28">
        <v>-2884</v>
      </c>
      <c r="P43" s="28">
        <v>-14992</v>
      </c>
      <c r="Q43" s="22">
        <v>-5912</v>
      </c>
      <c r="R43" s="28">
        <v>9266</v>
      </c>
      <c r="S43" s="28">
        <v>-5868</v>
      </c>
      <c r="T43" s="28">
        <v>100</v>
      </c>
      <c r="U43" s="22">
        <v>15162</v>
      </c>
      <c r="V43" s="28">
        <v>-56</v>
      </c>
      <c r="W43" s="28">
        <v>-64198</v>
      </c>
      <c r="X43" s="28">
        <v>-91792</v>
      </c>
      <c r="Y43" s="22">
        <v>-53535</v>
      </c>
    </row>
    <row r="44" spans="1:25" ht="13.5">
      <c r="A44" s="2" t="s">
        <v>98</v>
      </c>
      <c r="B44" s="28">
        <v>11880</v>
      </c>
      <c r="C44" s="28">
        <v>16792</v>
      </c>
      <c r="D44" s="28">
        <v>19019</v>
      </c>
      <c r="E44" s="22">
        <v>6972</v>
      </c>
      <c r="F44" s="28">
        <v>12083</v>
      </c>
      <c r="G44" s="28">
        <v>11133</v>
      </c>
      <c r="H44" s="28">
        <v>847</v>
      </c>
      <c r="I44" s="22">
        <v>-1066</v>
      </c>
      <c r="J44" s="28">
        <v>1963</v>
      </c>
      <c r="K44" s="28">
        <v>8968</v>
      </c>
      <c r="L44" s="28">
        <v>-3581</v>
      </c>
      <c r="M44" s="22">
        <v>6449</v>
      </c>
      <c r="N44" s="28">
        <v>32948</v>
      </c>
      <c r="O44" s="28">
        <v>-2884</v>
      </c>
      <c r="P44" s="28">
        <v>-14992</v>
      </c>
      <c r="Q44" s="22">
        <v>-5912</v>
      </c>
      <c r="R44" s="28">
        <v>9266</v>
      </c>
      <c r="S44" s="28">
        <v>-87428</v>
      </c>
      <c r="T44" s="28">
        <v>-73128</v>
      </c>
      <c r="U44" s="22">
        <v>-37928</v>
      </c>
      <c r="V44" s="28">
        <v>-40337</v>
      </c>
      <c r="W44" s="28">
        <v>-114569</v>
      </c>
      <c r="X44" s="28">
        <v>-117331</v>
      </c>
      <c r="Y44" s="22">
        <v>-48780</v>
      </c>
    </row>
    <row r="45" spans="1:25" ht="13.5">
      <c r="A45" s="6" t="s">
        <v>187</v>
      </c>
      <c r="B45" s="28">
        <v>12531</v>
      </c>
      <c r="C45" s="28">
        <v>10777</v>
      </c>
      <c r="D45" s="28">
        <v>10772</v>
      </c>
      <c r="E45" s="22">
        <v>10322</v>
      </c>
      <c r="F45" s="28">
        <v>10716</v>
      </c>
      <c r="G45" s="28">
        <v>9585</v>
      </c>
      <c r="H45" s="28">
        <v>9199</v>
      </c>
      <c r="I45" s="22">
        <v>9067</v>
      </c>
      <c r="J45" s="28">
        <v>8875</v>
      </c>
      <c r="K45" s="28">
        <v>8856</v>
      </c>
      <c r="L45" s="28">
        <v>8955</v>
      </c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100</v>
      </c>
      <c r="B46" s="28">
        <v>1722909</v>
      </c>
      <c r="C46" s="28">
        <v>1577608</v>
      </c>
      <c r="D46" s="28">
        <v>1546358</v>
      </c>
      <c r="E46" s="22">
        <v>1494062</v>
      </c>
      <c r="F46" s="28">
        <v>1505349</v>
      </c>
      <c r="G46" s="28">
        <v>1401364</v>
      </c>
      <c r="H46" s="28">
        <v>1311774</v>
      </c>
      <c r="I46" s="22">
        <v>1035125</v>
      </c>
      <c r="J46" s="28">
        <v>1139159</v>
      </c>
      <c r="K46" s="28">
        <v>-864457</v>
      </c>
      <c r="L46" s="28">
        <v>-1610520</v>
      </c>
      <c r="M46" s="22">
        <v>-1416076</v>
      </c>
      <c r="N46" s="28">
        <v>1023306</v>
      </c>
      <c r="O46" s="28">
        <v>1103626</v>
      </c>
      <c r="P46" s="28">
        <v>1322749</v>
      </c>
      <c r="Q46" s="22">
        <v>1328375</v>
      </c>
      <c r="R46" s="28">
        <v>3082468</v>
      </c>
      <c r="S46" s="28">
        <v>2818408</v>
      </c>
      <c r="T46" s="28">
        <v>2654087</v>
      </c>
      <c r="U46" s="22">
        <v>2674026</v>
      </c>
      <c r="V46" s="28">
        <v>4284022</v>
      </c>
      <c r="W46" s="28">
        <v>9865052</v>
      </c>
      <c r="X46" s="28">
        <v>11916379</v>
      </c>
      <c r="Y46" s="22">
        <v>12759114</v>
      </c>
    </row>
    <row r="47" spans="1:25" ht="14.25" thickBot="1">
      <c r="A47" s="7" t="s">
        <v>101</v>
      </c>
      <c r="B47" s="28">
        <v>3098655</v>
      </c>
      <c r="C47" s="28">
        <v>3112488</v>
      </c>
      <c r="D47" s="28">
        <v>3014762</v>
      </c>
      <c r="E47" s="22">
        <v>3661970</v>
      </c>
      <c r="F47" s="28">
        <v>3150609</v>
      </c>
      <c r="G47" s="28">
        <v>2886025</v>
      </c>
      <c r="H47" s="28">
        <v>3256560</v>
      </c>
      <c r="I47" s="22">
        <v>5373850</v>
      </c>
      <c r="J47" s="28">
        <v>5439155</v>
      </c>
      <c r="K47" s="28">
        <v>6161831</v>
      </c>
      <c r="L47" s="28">
        <v>5671346</v>
      </c>
      <c r="M47" s="22">
        <v>5877962</v>
      </c>
      <c r="N47" s="28">
        <v>7903774</v>
      </c>
      <c r="O47" s="28">
        <v>8095693</v>
      </c>
      <c r="P47" s="28">
        <v>12633100</v>
      </c>
      <c r="Q47" s="22">
        <v>18465426</v>
      </c>
      <c r="R47" s="28">
        <v>20256971</v>
      </c>
      <c r="S47" s="28">
        <v>21846576</v>
      </c>
      <c r="T47" s="28">
        <v>26240167</v>
      </c>
      <c r="U47" s="22">
        <v>29550078</v>
      </c>
      <c r="V47" s="28">
        <v>40685188</v>
      </c>
      <c r="W47" s="28">
        <v>52763182</v>
      </c>
      <c r="X47" s="28">
        <v>67439023</v>
      </c>
      <c r="Y47" s="22">
        <v>81780110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106</v>
      </c>
    </row>
    <row r="51" ht="13.5">
      <c r="A51" s="20" t="s">
        <v>107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102</v>
      </c>
      <c r="B2" s="14">
        <v>8927</v>
      </c>
      <c r="C2" s="14"/>
      <c r="D2" s="14"/>
      <c r="E2" s="14"/>
      <c r="F2" s="14"/>
      <c r="G2" s="14"/>
    </row>
    <row r="3" spans="1:7" ht="14.25" thickBot="1">
      <c r="A3" s="11" t="s">
        <v>103</v>
      </c>
      <c r="B3" s="1" t="s">
        <v>104</v>
      </c>
      <c r="C3" s="1"/>
      <c r="D3" s="1"/>
      <c r="E3" s="1"/>
      <c r="F3" s="1"/>
      <c r="G3" s="1"/>
    </row>
    <row r="4" spans="1:7" ht="14.25" thickTop="1">
      <c r="A4" s="10" t="s">
        <v>19</v>
      </c>
      <c r="B4" s="15" t="str">
        <f>HYPERLINK("http://www.kabupro.jp/mark/20131031/S100096J.htm","有価証券報告書")</f>
        <v>有価証券報告書</v>
      </c>
      <c r="C4" s="15" t="str">
        <f>HYPERLINK("http://www.kabupro.jp/mark/20131031/S100096J.htm","有価証券報告書")</f>
        <v>有価証券報告書</v>
      </c>
      <c r="D4" s="15" t="str">
        <f>HYPERLINK("http://www.kabupro.jp/mark/20121031/S000C4RO.htm","有価証券報告書")</f>
        <v>有価証券報告書</v>
      </c>
      <c r="E4" s="15" t="str">
        <f>HYPERLINK("http://www.kabupro.jp/mark/20111031/S0009KO1.htm","有価証券報告書")</f>
        <v>有価証券報告書</v>
      </c>
      <c r="F4" s="15" t="str">
        <f>HYPERLINK("http://www.kabupro.jp/mark/20101108/S0007292.htm","訂正有価証券報告書")</f>
        <v>訂正有価証券報告書</v>
      </c>
      <c r="G4" s="15" t="str">
        <f>HYPERLINK("http://www.kabupro.jp/mark/20091029/S0004EWU.htm","有価証券報告書")</f>
        <v>有価証券報告書</v>
      </c>
    </row>
    <row r="5" spans="1:7" ht="14.25" thickBot="1">
      <c r="A5" s="11" t="s">
        <v>20</v>
      </c>
      <c r="B5" s="1" t="s">
        <v>26</v>
      </c>
      <c r="C5" s="1" t="s">
        <v>26</v>
      </c>
      <c r="D5" s="1" t="s">
        <v>30</v>
      </c>
      <c r="E5" s="1" t="s">
        <v>32</v>
      </c>
      <c r="F5" s="1" t="s">
        <v>34</v>
      </c>
      <c r="G5" s="1" t="s">
        <v>36</v>
      </c>
    </row>
    <row r="6" spans="1:7" ht="15" thickBot="1" thickTop="1">
      <c r="A6" s="10" t="s">
        <v>21</v>
      </c>
      <c r="B6" s="18" t="s">
        <v>151</v>
      </c>
      <c r="C6" s="19"/>
      <c r="D6" s="19"/>
      <c r="E6" s="19"/>
      <c r="F6" s="19"/>
      <c r="G6" s="19"/>
    </row>
    <row r="7" spans="1:7" ht="14.25" thickTop="1">
      <c r="A7" s="12" t="s">
        <v>22</v>
      </c>
      <c r="B7" s="16" t="s">
        <v>27</v>
      </c>
      <c r="C7" s="16" t="s">
        <v>27</v>
      </c>
      <c r="D7" s="16" t="s">
        <v>27</v>
      </c>
      <c r="E7" s="16" t="s">
        <v>27</v>
      </c>
      <c r="F7" s="16" t="s">
        <v>27</v>
      </c>
      <c r="G7" s="16" t="s">
        <v>27</v>
      </c>
    </row>
    <row r="8" spans="1:7" ht="13.5">
      <c r="A8" s="13" t="s">
        <v>23</v>
      </c>
      <c r="B8" s="17" t="s">
        <v>108</v>
      </c>
      <c r="C8" s="17" t="s">
        <v>109</v>
      </c>
      <c r="D8" s="17" t="s">
        <v>110</v>
      </c>
      <c r="E8" s="17" t="s">
        <v>111</v>
      </c>
      <c r="F8" s="17" t="s">
        <v>112</v>
      </c>
      <c r="G8" s="17" t="s">
        <v>113</v>
      </c>
    </row>
    <row r="9" spans="1:7" ht="13.5">
      <c r="A9" s="13" t="s">
        <v>24</v>
      </c>
      <c r="B9" s="17" t="s">
        <v>28</v>
      </c>
      <c r="C9" s="17" t="s">
        <v>29</v>
      </c>
      <c r="D9" s="17" t="s">
        <v>31</v>
      </c>
      <c r="E9" s="17" t="s">
        <v>33</v>
      </c>
      <c r="F9" s="17" t="s">
        <v>35</v>
      </c>
      <c r="G9" s="17" t="s">
        <v>37</v>
      </c>
    </row>
    <row r="10" spans="1:7" ht="14.25" thickBot="1">
      <c r="A10" s="13" t="s">
        <v>25</v>
      </c>
      <c r="B10" s="17" t="s">
        <v>39</v>
      </c>
      <c r="C10" s="17" t="s">
        <v>39</v>
      </c>
      <c r="D10" s="17" t="s">
        <v>39</v>
      </c>
      <c r="E10" s="17" t="s">
        <v>39</v>
      </c>
      <c r="F10" s="17" t="s">
        <v>39</v>
      </c>
      <c r="G10" s="17" t="s">
        <v>39</v>
      </c>
    </row>
    <row r="11" spans="1:7" ht="14.25" thickTop="1">
      <c r="A11" s="26" t="s">
        <v>114</v>
      </c>
      <c r="B11" s="21">
        <v>3938709</v>
      </c>
      <c r="C11" s="21">
        <v>1025613</v>
      </c>
      <c r="D11" s="21">
        <v>10383768</v>
      </c>
      <c r="E11" s="21">
        <v>11326473</v>
      </c>
      <c r="F11" s="21">
        <v>42976864</v>
      </c>
      <c r="G11" s="21">
        <v>50722732</v>
      </c>
    </row>
    <row r="12" spans="1:7" ht="13.5">
      <c r="A12" s="6" t="s">
        <v>115</v>
      </c>
      <c r="B12" s="22">
        <v>15627</v>
      </c>
      <c r="C12" s="22">
        <v>24483</v>
      </c>
      <c r="D12" s="22"/>
      <c r="E12" s="22">
        <v>550039</v>
      </c>
      <c r="F12" s="22"/>
      <c r="G12" s="22"/>
    </row>
    <row r="13" spans="1:7" ht="13.5">
      <c r="A13" s="6" t="s">
        <v>116</v>
      </c>
      <c r="B13" s="22">
        <v>111151</v>
      </c>
      <c r="C13" s="22">
        <v>88603</v>
      </c>
      <c r="D13" s="22"/>
      <c r="E13" s="22">
        <v>75020</v>
      </c>
      <c r="F13" s="22"/>
      <c r="G13" s="22"/>
    </row>
    <row r="14" spans="1:7" ht="13.5">
      <c r="A14" s="6" t="s">
        <v>117</v>
      </c>
      <c r="B14" s="22">
        <v>37296</v>
      </c>
      <c r="C14" s="22">
        <v>43677</v>
      </c>
      <c r="D14" s="22">
        <v>58513</v>
      </c>
      <c r="E14" s="22"/>
      <c r="F14" s="22">
        <v>90000</v>
      </c>
      <c r="G14" s="22">
        <v>19047</v>
      </c>
    </row>
    <row r="15" spans="1:7" ht="13.5">
      <c r="A15" s="6" t="s">
        <v>118</v>
      </c>
      <c r="B15" s="22">
        <v>4102784</v>
      </c>
      <c r="C15" s="22">
        <v>1182379</v>
      </c>
      <c r="D15" s="22">
        <v>10575725</v>
      </c>
      <c r="E15" s="22">
        <v>12204314</v>
      </c>
      <c r="F15" s="22">
        <v>43855019</v>
      </c>
      <c r="G15" s="22">
        <v>52353047</v>
      </c>
    </row>
    <row r="16" spans="1:7" ht="13.5">
      <c r="A16" s="6" t="s">
        <v>119</v>
      </c>
      <c r="B16" s="22">
        <v>3431859</v>
      </c>
      <c r="C16" s="22">
        <v>800912</v>
      </c>
      <c r="D16" s="22">
        <v>11866845</v>
      </c>
      <c r="E16" s="22">
        <v>11431734</v>
      </c>
      <c r="F16" s="22">
        <v>46066635</v>
      </c>
      <c r="G16" s="22">
        <v>44912870</v>
      </c>
    </row>
    <row r="17" spans="1:7" ht="13.5">
      <c r="A17" s="6" t="s">
        <v>120</v>
      </c>
      <c r="B17" s="22">
        <v>12921</v>
      </c>
      <c r="C17" s="22">
        <v>10370</v>
      </c>
      <c r="D17" s="22">
        <v>41054</v>
      </c>
      <c r="E17" s="22">
        <v>92249</v>
      </c>
      <c r="F17" s="22">
        <v>271670</v>
      </c>
      <c r="G17" s="22">
        <v>519539</v>
      </c>
    </row>
    <row r="18" spans="1:7" ht="13.5">
      <c r="A18" s="6" t="s">
        <v>121</v>
      </c>
      <c r="B18" s="22">
        <v>23754</v>
      </c>
      <c r="C18" s="22">
        <v>24834</v>
      </c>
      <c r="D18" s="22"/>
      <c r="E18" s="22">
        <v>21804</v>
      </c>
      <c r="F18" s="22"/>
      <c r="G18" s="22"/>
    </row>
    <row r="19" spans="1:7" ht="13.5">
      <c r="A19" s="6" t="s">
        <v>122</v>
      </c>
      <c r="B19" s="22">
        <v>7472</v>
      </c>
      <c r="C19" s="22">
        <v>12959</v>
      </c>
      <c r="D19" s="22">
        <v>864</v>
      </c>
      <c r="E19" s="22">
        <v>3762</v>
      </c>
      <c r="F19" s="22"/>
      <c r="G19" s="22"/>
    </row>
    <row r="20" spans="1:7" ht="13.5">
      <c r="A20" s="6" t="s">
        <v>123</v>
      </c>
      <c r="B20" s="22">
        <v>3476009</v>
      </c>
      <c r="C20" s="22">
        <v>849076</v>
      </c>
      <c r="D20" s="22">
        <v>11908764</v>
      </c>
      <c r="E20" s="22">
        <v>11549550</v>
      </c>
      <c r="F20" s="22">
        <v>46338305</v>
      </c>
      <c r="G20" s="22">
        <v>45432410</v>
      </c>
    </row>
    <row r="21" spans="1:7" ht="13.5">
      <c r="A21" s="7" t="s">
        <v>124</v>
      </c>
      <c r="B21" s="22">
        <v>626775</v>
      </c>
      <c r="C21" s="22">
        <v>333302</v>
      </c>
      <c r="D21" s="22">
        <v>-1333038</v>
      </c>
      <c r="E21" s="22">
        <v>654764</v>
      </c>
      <c r="F21" s="22">
        <v>-2483285</v>
      </c>
      <c r="G21" s="22">
        <v>6920637</v>
      </c>
    </row>
    <row r="22" spans="1:7" ht="13.5">
      <c r="A22" s="7" t="s">
        <v>125</v>
      </c>
      <c r="B22" s="22">
        <v>366974</v>
      </c>
      <c r="C22" s="22">
        <v>335840</v>
      </c>
      <c r="D22" s="22">
        <v>468575</v>
      </c>
      <c r="E22" s="22">
        <v>1209909</v>
      </c>
      <c r="F22" s="22">
        <v>1889270</v>
      </c>
      <c r="G22" s="22">
        <v>4314307</v>
      </c>
    </row>
    <row r="23" spans="1:7" ht="14.25" thickBot="1">
      <c r="A23" s="25" t="s">
        <v>126</v>
      </c>
      <c r="B23" s="23">
        <v>259801</v>
      </c>
      <c r="C23" s="23">
        <v>-2537</v>
      </c>
      <c r="D23" s="23">
        <v>-1801614</v>
      </c>
      <c r="E23" s="23">
        <v>-555145</v>
      </c>
      <c r="F23" s="23">
        <v>-4372556</v>
      </c>
      <c r="G23" s="23">
        <v>2606330</v>
      </c>
    </row>
    <row r="24" spans="1:7" ht="14.25" thickTop="1">
      <c r="A24" s="6" t="s">
        <v>127</v>
      </c>
      <c r="B24" s="22">
        <v>126</v>
      </c>
      <c r="C24" s="22">
        <v>160</v>
      </c>
      <c r="D24" s="22">
        <v>390</v>
      </c>
      <c r="E24" s="22">
        <v>4086</v>
      </c>
      <c r="F24" s="22">
        <v>51051</v>
      </c>
      <c r="G24" s="22">
        <v>239679</v>
      </c>
    </row>
    <row r="25" spans="1:7" ht="13.5">
      <c r="A25" s="6" t="s">
        <v>128</v>
      </c>
      <c r="B25" s="22">
        <v>30</v>
      </c>
      <c r="C25" s="22">
        <v>25</v>
      </c>
      <c r="D25" s="22">
        <v>28</v>
      </c>
      <c r="E25" s="22">
        <v>1000020</v>
      </c>
      <c r="F25" s="22">
        <v>8031</v>
      </c>
      <c r="G25" s="22">
        <v>12727</v>
      </c>
    </row>
    <row r="26" spans="1:7" ht="13.5">
      <c r="A26" s="6" t="s">
        <v>129</v>
      </c>
      <c r="B26" s="22">
        <v>455</v>
      </c>
      <c r="C26" s="22">
        <v>208</v>
      </c>
      <c r="D26" s="22"/>
      <c r="E26" s="22"/>
      <c r="F26" s="22"/>
      <c r="G26" s="22"/>
    </row>
    <row r="27" spans="1:7" ht="13.5">
      <c r="A27" s="6" t="s">
        <v>130</v>
      </c>
      <c r="B27" s="22">
        <v>1420</v>
      </c>
      <c r="C27" s="22">
        <v>1350</v>
      </c>
      <c r="D27" s="22"/>
      <c r="E27" s="22"/>
      <c r="F27" s="22"/>
      <c r="G27" s="22"/>
    </row>
    <row r="28" spans="1:7" ht="13.5">
      <c r="A28" s="6" t="s">
        <v>131</v>
      </c>
      <c r="B28" s="22"/>
      <c r="C28" s="22">
        <v>7200</v>
      </c>
      <c r="D28" s="22">
        <v>43963</v>
      </c>
      <c r="E28" s="22"/>
      <c r="F28" s="22"/>
      <c r="G28" s="22"/>
    </row>
    <row r="29" spans="1:7" ht="13.5">
      <c r="A29" s="6" t="s">
        <v>132</v>
      </c>
      <c r="B29" s="22">
        <v>540</v>
      </c>
      <c r="C29" s="22"/>
      <c r="D29" s="22"/>
      <c r="E29" s="22"/>
      <c r="F29" s="22"/>
      <c r="G29" s="22"/>
    </row>
    <row r="30" spans="1:7" ht="13.5">
      <c r="A30" s="6" t="s">
        <v>48</v>
      </c>
      <c r="B30" s="22">
        <v>266</v>
      </c>
      <c r="C30" s="22">
        <v>1503</v>
      </c>
      <c r="D30" s="22">
        <v>4426</v>
      </c>
      <c r="E30" s="22">
        <v>35518</v>
      </c>
      <c r="F30" s="22">
        <v>48001</v>
      </c>
      <c r="G30" s="22">
        <v>47202</v>
      </c>
    </row>
    <row r="31" spans="1:7" ht="13.5">
      <c r="A31" s="6" t="s">
        <v>133</v>
      </c>
      <c r="B31" s="22">
        <v>2839</v>
      </c>
      <c r="C31" s="22">
        <v>10448</v>
      </c>
      <c r="D31" s="22">
        <v>48807</v>
      </c>
      <c r="E31" s="22">
        <v>1039625</v>
      </c>
      <c r="F31" s="22">
        <v>329376</v>
      </c>
      <c r="G31" s="22">
        <v>299610</v>
      </c>
    </row>
    <row r="32" spans="1:7" ht="13.5">
      <c r="A32" s="6" t="s">
        <v>134</v>
      </c>
      <c r="B32" s="22">
        <v>47708</v>
      </c>
      <c r="C32" s="22">
        <v>151543</v>
      </c>
      <c r="D32" s="22">
        <v>250082</v>
      </c>
      <c r="E32" s="22">
        <v>509352</v>
      </c>
      <c r="F32" s="22">
        <v>895958</v>
      </c>
      <c r="G32" s="22">
        <v>1345675</v>
      </c>
    </row>
    <row r="33" spans="1:7" ht="13.5">
      <c r="A33" s="6" t="s">
        <v>135</v>
      </c>
      <c r="B33" s="22">
        <v>15653</v>
      </c>
      <c r="C33" s="22">
        <v>5455</v>
      </c>
      <c r="D33" s="22"/>
      <c r="E33" s="22"/>
      <c r="F33" s="22">
        <v>21564</v>
      </c>
      <c r="G33" s="22">
        <v>355184</v>
      </c>
    </row>
    <row r="34" spans="1:7" ht="13.5">
      <c r="A34" s="6" t="s">
        <v>48</v>
      </c>
      <c r="B34" s="22">
        <v>1576</v>
      </c>
      <c r="C34" s="22">
        <v>6191</v>
      </c>
      <c r="D34" s="22">
        <v>17806</v>
      </c>
      <c r="E34" s="22">
        <v>12918</v>
      </c>
      <c r="F34" s="22">
        <v>11674</v>
      </c>
      <c r="G34" s="22">
        <v>7179</v>
      </c>
    </row>
    <row r="35" spans="1:7" ht="13.5">
      <c r="A35" s="6" t="s">
        <v>136</v>
      </c>
      <c r="B35" s="22">
        <v>64939</v>
      </c>
      <c r="C35" s="22">
        <v>163190</v>
      </c>
      <c r="D35" s="22">
        <v>305116</v>
      </c>
      <c r="E35" s="22">
        <v>591094</v>
      </c>
      <c r="F35" s="22">
        <v>1019196</v>
      </c>
      <c r="G35" s="22">
        <v>1708039</v>
      </c>
    </row>
    <row r="36" spans="1:7" ht="14.25" thickBot="1">
      <c r="A36" s="25" t="s">
        <v>137</v>
      </c>
      <c r="B36" s="23">
        <v>197701</v>
      </c>
      <c r="C36" s="23">
        <v>-155279</v>
      </c>
      <c r="D36" s="23">
        <v>-2057923</v>
      </c>
      <c r="E36" s="23">
        <v>-106614</v>
      </c>
      <c r="F36" s="23">
        <v>-5062376</v>
      </c>
      <c r="G36" s="23">
        <v>1197901</v>
      </c>
    </row>
    <row r="37" spans="1:7" ht="14.25" thickTop="1">
      <c r="A37" s="6" t="s">
        <v>138</v>
      </c>
      <c r="B37" s="22">
        <v>100593</v>
      </c>
      <c r="C37" s="22"/>
      <c r="D37" s="22"/>
      <c r="E37" s="22">
        <v>393</v>
      </c>
      <c r="F37" s="22">
        <v>142</v>
      </c>
      <c r="G37" s="22">
        <v>478179</v>
      </c>
    </row>
    <row r="38" spans="1:7" ht="13.5">
      <c r="A38" s="6" t="s">
        <v>139</v>
      </c>
      <c r="B38" s="22"/>
      <c r="C38" s="22">
        <v>2192240</v>
      </c>
      <c r="D38" s="22"/>
      <c r="E38" s="22"/>
      <c r="F38" s="22"/>
      <c r="G38" s="22"/>
    </row>
    <row r="39" spans="1:7" ht="13.5">
      <c r="A39" s="6" t="s">
        <v>140</v>
      </c>
      <c r="B39" s="22">
        <v>126237</v>
      </c>
      <c r="C39" s="22"/>
      <c r="D39" s="22"/>
      <c r="E39" s="22"/>
      <c r="F39" s="22"/>
      <c r="G39" s="22"/>
    </row>
    <row r="40" spans="1:7" ht="13.5">
      <c r="A40" s="6" t="s">
        <v>48</v>
      </c>
      <c r="B40" s="22">
        <v>24273</v>
      </c>
      <c r="C40" s="22">
        <v>6118</v>
      </c>
      <c r="D40" s="22">
        <v>53577</v>
      </c>
      <c r="E40" s="22">
        <v>8354</v>
      </c>
      <c r="F40" s="22"/>
      <c r="G40" s="22"/>
    </row>
    <row r="41" spans="1:7" ht="13.5">
      <c r="A41" s="6" t="s">
        <v>141</v>
      </c>
      <c r="B41" s="22">
        <v>251104</v>
      </c>
      <c r="C41" s="22">
        <v>2198358</v>
      </c>
      <c r="D41" s="22">
        <v>67412</v>
      </c>
      <c r="E41" s="22">
        <v>172109</v>
      </c>
      <c r="F41" s="22">
        <v>23786</v>
      </c>
      <c r="G41" s="22">
        <v>481578</v>
      </c>
    </row>
    <row r="42" spans="1:7" ht="13.5">
      <c r="A42" s="6" t="s">
        <v>142</v>
      </c>
      <c r="B42" s="22">
        <v>5471</v>
      </c>
      <c r="C42" s="22"/>
      <c r="D42" s="22"/>
      <c r="E42" s="22"/>
      <c r="F42" s="22">
        <v>13422</v>
      </c>
      <c r="G42" s="22"/>
    </row>
    <row r="43" spans="1:7" ht="13.5">
      <c r="A43" s="6" t="s">
        <v>143</v>
      </c>
      <c r="B43" s="22">
        <v>4374</v>
      </c>
      <c r="C43" s="22">
        <v>1827</v>
      </c>
      <c r="D43" s="22"/>
      <c r="E43" s="22">
        <v>12097</v>
      </c>
      <c r="F43" s="22">
        <v>13166</v>
      </c>
      <c r="G43" s="22">
        <v>534493</v>
      </c>
    </row>
    <row r="44" spans="1:7" ht="13.5">
      <c r="A44" s="6" t="s">
        <v>144</v>
      </c>
      <c r="B44" s="22">
        <v>1736</v>
      </c>
      <c r="C44" s="22"/>
      <c r="D44" s="22">
        <v>293517</v>
      </c>
      <c r="E44" s="22"/>
      <c r="F44" s="22"/>
      <c r="G44" s="22"/>
    </row>
    <row r="45" spans="1:7" ht="13.5">
      <c r="A45" s="6" t="s">
        <v>145</v>
      </c>
      <c r="B45" s="22"/>
      <c r="C45" s="22">
        <v>269925</v>
      </c>
      <c r="D45" s="22"/>
      <c r="E45" s="22"/>
      <c r="F45" s="22"/>
      <c r="G45" s="22"/>
    </row>
    <row r="46" spans="1:7" ht="13.5">
      <c r="A46" s="6" t="s">
        <v>146</v>
      </c>
      <c r="B46" s="22">
        <v>11582</v>
      </c>
      <c r="C46" s="22">
        <v>271752</v>
      </c>
      <c r="D46" s="22">
        <v>766172</v>
      </c>
      <c r="E46" s="22">
        <v>529551</v>
      </c>
      <c r="F46" s="22">
        <v>4423097</v>
      </c>
      <c r="G46" s="22">
        <v>1097247</v>
      </c>
    </row>
    <row r="47" spans="1:7" ht="13.5">
      <c r="A47" s="7" t="s">
        <v>147</v>
      </c>
      <c r="B47" s="22">
        <v>437223</v>
      </c>
      <c r="C47" s="22">
        <v>1771326</v>
      </c>
      <c r="D47" s="22">
        <v>-2756683</v>
      </c>
      <c r="E47" s="22">
        <v>-464056</v>
      </c>
      <c r="F47" s="22">
        <v>-9461687</v>
      </c>
      <c r="G47" s="22">
        <v>582232</v>
      </c>
    </row>
    <row r="48" spans="1:7" ht="13.5">
      <c r="A48" s="7" t="s">
        <v>148</v>
      </c>
      <c r="B48" s="22">
        <v>-12276</v>
      </c>
      <c r="C48" s="22">
        <v>2349</v>
      </c>
      <c r="D48" s="22">
        <v>710</v>
      </c>
      <c r="E48" s="22">
        <v>735</v>
      </c>
      <c r="F48" s="22">
        <v>3757</v>
      </c>
      <c r="G48" s="22">
        <v>589769</v>
      </c>
    </row>
    <row r="49" spans="1:7" ht="13.5">
      <c r="A49" s="7" t="s">
        <v>149</v>
      </c>
      <c r="B49" s="22">
        <v>-12276</v>
      </c>
      <c r="C49" s="22">
        <v>2349</v>
      </c>
      <c r="D49" s="22">
        <v>710</v>
      </c>
      <c r="E49" s="22">
        <v>-23858</v>
      </c>
      <c r="F49" s="22">
        <v>423765</v>
      </c>
      <c r="G49" s="22">
        <v>295543</v>
      </c>
    </row>
    <row r="50" spans="1:7" ht="14.25" thickBot="1">
      <c r="A50" s="7" t="s">
        <v>150</v>
      </c>
      <c r="B50" s="22">
        <v>449500</v>
      </c>
      <c r="C50" s="22">
        <v>1768976</v>
      </c>
      <c r="D50" s="22">
        <v>-2757393</v>
      </c>
      <c r="E50" s="22">
        <v>-440197</v>
      </c>
      <c r="F50" s="22">
        <v>-9885453</v>
      </c>
      <c r="G50" s="22">
        <v>286689</v>
      </c>
    </row>
    <row r="51" spans="1:7" ht="14.25" thickTop="1">
      <c r="A51" s="8"/>
      <c r="B51" s="24"/>
      <c r="C51" s="24"/>
      <c r="D51" s="24"/>
      <c r="E51" s="24"/>
      <c r="F51" s="24"/>
      <c r="G51" s="24"/>
    </row>
    <row r="53" ht="13.5">
      <c r="A53" s="20" t="s">
        <v>106</v>
      </c>
    </row>
    <row r="54" ht="13.5">
      <c r="A54" s="20" t="s">
        <v>107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102</v>
      </c>
      <c r="B2" s="14">
        <v>8927</v>
      </c>
      <c r="C2" s="14"/>
      <c r="D2" s="14"/>
      <c r="E2" s="14"/>
      <c r="F2" s="14"/>
      <c r="G2" s="14"/>
    </row>
    <row r="3" spans="1:7" ht="14.25" thickBot="1">
      <c r="A3" s="11" t="s">
        <v>103</v>
      </c>
      <c r="B3" s="1" t="s">
        <v>104</v>
      </c>
      <c r="C3" s="1"/>
      <c r="D3" s="1"/>
      <c r="E3" s="1"/>
      <c r="F3" s="1"/>
      <c r="G3" s="1"/>
    </row>
    <row r="4" spans="1:7" ht="14.25" thickTop="1">
      <c r="A4" s="10" t="s">
        <v>19</v>
      </c>
      <c r="B4" s="15" t="str">
        <f>HYPERLINK("http://www.kabupro.jp/mark/20131031/S100096J.htm","有価証券報告書")</f>
        <v>有価証券報告書</v>
      </c>
      <c r="C4" s="15" t="str">
        <f>HYPERLINK("http://www.kabupro.jp/mark/20131031/S100096J.htm","有価証券報告書")</f>
        <v>有価証券報告書</v>
      </c>
      <c r="D4" s="15" t="str">
        <f>HYPERLINK("http://www.kabupro.jp/mark/20121031/S000C4RO.htm","有価証券報告書")</f>
        <v>有価証券報告書</v>
      </c>
      <c r="E4" s="15" t="str">
        <f>HYPERLINK("http://www.kabupro.jp/mark/20111031/S0009KO1.htm","有価証券報告書")</f>
        <v>有価証券報告書</v>
      </c>
      <c r="F4" s="15" t="str">
        <f>HYPERLINK("http://www.kabupro.jp/mark/20101108/S0007292.htm","訂正有価証券報告書")</f>
        <v>訂正有価証券報告書</v>
      </c>
      <c r="G4" s="15" t="str">
        <f>HYPERLINK("http://www.kabupro.jp/mark/20091029/S0004EWU.htm","有価証券報告書")</f>
        <v>有価証券報告書</v>
      </c>
    </row>
    <row r="5" spans="1:7" ht="14.25" thickBot="1">
      <c r="A5" s="11" t="s">
        <v>20</v>
      </c>
      <c r="B5" s="1" t="s">
        <v>26</v>
      </c>
      <c r="C5" s="1" t="s">
        <v>26</v>
      </c>
      <c r="D5" s="1" t="s">
        <v>30</v>
      </c>
      <c r="E5" s="1" t="s">
        <v>32</v>
      </c>
      <c r="F5" s="1" t="s">
        <v>34</v>
      </c>
      <c r="G5" s="1" t="s">
        <v>36</v>
      </c>
    </row>
    <row r="6" spans="1:7" ht="15" thickBot="1" thickTop="1">
      <c r="A6" s="10" t="s">
        <v>21</v>
      </c>
      <c r="B6" s="18" t="s">
        <v>105</v>
      </c>
      <c r="C6" s="19"/>
      <c r="D6" s="19"/>
      <c r="E6" s="19"/>
      <c r="F6" s="19"/>
      <c r="G6" s="19"/>
    </row>
    <row r="7" spans="1:7" ht="14.25" thickTop="1">
      <c r="A7" s="12" t="s">
        <v>22</v>
      </c>
      <c r="B7" s="16" t="s">
        <v>27</v>
      </c>
      <c r="C7" s="16" t="s">
        <v>27</v>
      </c>
      <c r="D7" s="16" t="s">
        <v>27</v>
      </c>
      <c r="E7" s="16" t="s">
        <v>27</v>
      </c>
      <c r="F7" s="16" t="s">
        <v>27</v>
      </c>
      <c r="G7" s="16" t="s">
        <v>27</v>
      </c>
    </row>
    <row r="8" spans="1:7" ht="13.5">
      <c r="A8" s="13" t="s">
        <v>23</v>
      </c>
      <c r="B8" s="17"/>
      <c r="C8" s="17"/>
      <c r="D8" s="17"/>
      <c r="E8" s="17"/>
      <c r="F8" s="17"/>
      <c r="G8" s="17"/>
    </row>
    <row r="9" spans="1:7" ht="13.5">
      <c r="A9" s="13" t="s">
        <v>24</v>
      </c>
      <c r="B9" s="17" t="s">
        <v>28</v>
      </c>
      <c r="C9" s="17" t="s">
        <v>29</v>
      </c>
      <c r="D9" s="17" t="s">
        <v>31</v>
      </c>
      <c r="E9" s="17" t="s">
        <v>33</v>
      </c>
      <c r="F9" s="17" t="s">
        <v>35</v>
      </c>
      <c r="G9" s="17" t="s">
        <v>37</v>
      </c>
    </row>
    <row r="10" spans="1:7" ht="14.25" thickBot="1">
      <c r="A10" s="13" t="s">
        <v>25</v>
      </c>
      <c r="B10" s="17" t="s">
        <v>39</v>
      </c>
      <c r="C10" s="17" t="s">
        <v>39</v>
      </c>
      <c r="D10" s="17" t="s">
        <v>39</v>
      </c>
      <c r="E10" s="17" t="s">
        <v>39</v>
      </c>
      <c r="F10" s="17" t="s">
        <v>39</v>
      </c>
      <c r="G10" s="17" t="s">
        <v>39</v>
      </c>
    </row>
    <row r="11" spans="1:7" ht="14.25" thickTop="1">
      <c r="A11" s="9" t="s">
        <v>38</v>
      </c>
      <c r="B11" s="21">
        <v>341294</v>
      </c>
      <c r="C11" s="21">
        <v>203302</v>
      </c>
      <c r="D11" s="21">
        <v>143038</v>
      </c>
      <c r="E11" s="21">
        <v>732129</v>
      </c>
      <c r="F11" s="21">
        <v>732160</v>
      </c>
      <c r="G11" s="21">
        <v>309913</v>
      </c>
    </row>
    <row r="12" spans="1:7" ht="13.5">
      <c r="A12" s="2" t="s">
        <v>40</v>
      </c>
      <c r="B12" s="22">
        <v>26303</v>
      </c>
      <c r="C12" s="22">
        <v>101326</v>
      </c>
      <c r="D12" s="22">
        <v>88430</v>
      </c>
      <c r="E12" s="22">
        <v>403</v>
      </c>
      <c r="F12" s="22"/>
      <c r="G12" s="22">
        <v>141697</v>
      </c>
    </row>
    <row r="13" spans="1:7" ht="13.5">
      <c r="A13" s="2" t="s">
        <v>41</v>
      </c>
      <c r="B13" s="22">
        <v>536747</v>
      </c>
      <c r="C13" s="22">
        <v>162213</v>
      </c>
      <c r="D13" s="22">
        <v>286184</v>
      </c>
      <c r="E13" s="22">
        <v>7367257</v>
      </c>
      <c r="F13" s="22">
        <v>9904865</v>
      </c>
      <c r="G13" s="22">
        <v>25402433</v>
      </c>
    </row>
    <row r="14" spans="1:7" ht="13.5">
      <c r="A14" s="2" t="s">
        <v>42</v>
      </c>
      <c r="B14" s="22">
        <v>1311724</v>
      </c>
      <c r="C14" s="22">
        <v>3219647</v>
      </c>
      <c r="D14" s="22">
        <v>3354102</v>
      </c>
      <c r="E14" s="22">
        <v>7403326</v>
      </c>
      <c r="F14" s="22">
        <v>14337583</v>
      </c>
      <c r="G14" s="22">
        <v>31566711</v>
      </c>
    </row>
    <row r="15" spans="1:7" ht="13.5">
      <c r="A15" s="2" t="s">
        <v>43</v>
      </c>
      <c r="B15" s="22">
        <v>269</v>
      </c>
      <c r="C15" s="22">
        <v>406</v>
      </c>
      <c r="D15" s="22">
        <v>38</v>
      </c>
      <c r="E15" s="22">
        <v>243</v>
      </c>
      <c r="F15" s="22">
        <v>641</v>
      </c>
      <c r="G15" s="22">
        <v>1742</v>
      </c>
    </row>
    <row r="16" spans="1:7" ht="13.5">
      <c r="A16" s="2" t="s">
        <v>44</v>
      </c>
      <c r="B16" s="22">
        <v>49163</v>
      </c>
      <c r="C16" s="22"/>
      <c r="D16" s="22">
        <v>31903</v>
      </c>
      <c r="E16" s="22"/>
      <c r="F16" s="22">
        <v>230922</v>
      </c>
      <c r="G16" s="22">
        <v>230713</v>
      </c>
    </row>
    <row r="17" spans="1:7" ht="13.5">
      <c r="A17" s="2" t="s">
        <v>45</v>
      </c>
      <c r="B17" s="22">
        <v>1891</v>
      </c>
      <c r="C17" s="22">
        <v>3385</v>
      </c>
      <c r="D17" s="22">
        <v>3482</v>
      </c>
      <c r="E17" s="22">
        <v>45209</v>
      </c>
      <c r="F17" s="22">
        <v>466556</v>
      </c>
      <c r="G17" s="22">
        <v>437098</v>
      </c>
    </row>
    <row r="18" spans="1:7" ht="13.5">
      <c r="A18" s="2" t="s">
        <v>46</v>
      </c>
      <c r="B18" s="22">
        <v>38330</v>
      </c>
      <c r="C18" s="22">
        <v>13113</v>
      </c>
      <c r="D18" s="22"/>
      <c r="E18" s="22"/>
      <c r="F18" s="22">
        <v>65039</v>
      </c>
      <c r="G18" s="22">
        <v>426662</v>
      </c>
    </row>
    <row r="19" spans="1:7" ht="13.5">
      <c r="A19" s="2" t="s">
        <v>47</v>
      </c>
      <c r="B19" s="22">
        <v>1543</v>
      </c>
      <c r="C19" s="22">
        <v>45571</v>
      </c>
      <c r="D19" s="22">
        <v>28</v>
      </c>
      <c r="E19" s="22">
        <v>200604</v>
      </c>
      <c r="F19" s="22">
        <v>358104</v>
      </c>
      <c r="G19" s="22"/>
    </row>
    <row r="20" spans="1:7" ht="13.5">
      <c r="A20" s="2" t="s">
        <v>48</v>
      </c>
      <c r="B20" s="22">
        <v>2811</v>
      </c>
      <c r="C20" s="22">
        <v>11557</v>
      </c>
      <c r="D20" s="22">
        <v>23103</v>
      </c>
      <c r="E20" s="22">
        <v>193445</v>
      </c>
      <c r="F20" s="22">
        <v>236317</v>
      </c>
      <c r="G20" s="22">
        <v>430001</v>
      </c>
    </row>
    <row r="21" spans="1:7" ht="13.5">
      <c r="A21" s="2" t="s">
        <v>49</v>
      </c>
      <c r="B21" s="22">
        <v>-94</v>
      </c>
      <c r="C21" s="22">
        <v>-94</v>
      </c>
      <c r="D21" s="22">
        <v>-94</v>
      </c>
      <c r="E21" s="22">
        <v>-728</v>
      </c>
      <c r="F21" s="22">
        <v>-90000</v>
      </c>
      <c r="G21" s="22"/>
    </row>
    <row r="22" spans="1:7" ht="13.5">
      <c r="A22" s="2" t="s">
        <v>50</v>
      </c>
      <c r="B22" s="22">
        <v>2309984</v>
      </c>
      <c r="C22" s="22">
        <v>3760430</v>
      </c>
      <c r="D22" s="22">
        <v>3930217</v>
      </c>
      <c r="E22" s="22">
        <v>15941891</v>
      </c>
      <c r="F22" s="22">
        <v>26757192</v>
      </c>
      <c r="G22" s="22">
        <v>65176621</v>
      </c>
    </row>
    <row r="23" spans="1:7" ht="13.5">
      <c r="A23" s="3" t="s">
        <v>51</v>
      </c>
      <c r="B23" s="22">
        <v>6120</v>
      </c>
      <c r="C23" s="22">
        <v>186571</v>
      </c>
      <c r="D23" s="22">
        <v>257713</v>
      </c>
      <c r="E23" s="22">
        <v>357473</v>
      </c>
      <c r="F23" s="22">
        <v>345972</v>
      </c>
      <c r="G23" s="22">
        <v>369468</v>
      </c>
    </row>
    <row r="24" spans="1:7" ht="13.5">
      <c r="A24" s="4" t="s">
        <v>52</v>
      </c>
      <c r="B24" s="22">
        <v>-389</v>
      </c>
      <c r="C24" s="22">
        <v>-60599</v>
      </c>
      <c r="D24" s="22">
        <v>-109546</v>
      </c>
      <c r="E24" s="22">
        <v>-92848</v>
      </c>
      <c r="F24" s="22">
        <v>-75725</v>
      </c>
      <c r="G24" s="22">
        <v>-64626</v>
      </c>
    </row>
    <row r="25" spans="1:7" ht="13.5">
      <c r="A25" s="4" t="s">
        <v>53</v>
      </c>
      <c r="B25" s="22">
        <v>5731</v>
      </c>
      <c r="C25" s="22">
        <v>125971</v>
      </c>
      <c r="D25" s="22">
        <v>148166</v>
      </c>
      <c r="E25" s="22">
        <v>264625</v>
      </c>
      <c r="F25" s="22">
        <v>270246</v>
      </c>
      <c r="G25" s="22">
        <v>304841</v>
      </c>
    </row>
    <row r="26" spans="1:7" ht="13.5">
      <c r="A26" s="3" t="s">
        <v>54</v>
      </c>
      <c r="B26" s="22"/>
      <c r="C26" s="22">
        <v>9646</v>
      </c>
      <c r="D26" s="22">
        <v>18653</v>
      </c>
      <c r="E26" s="22">
        <v>26939</v>
      </c>
      <c r="F26" s="22">
        <v>34947</v>
      </c>
      <c r="G26" s="22">
        <v>19947</v>
      </c>
    </row>
    <row r="27" spans="1:7" ht="13.5">
      <c r="A27" s="4" t="s">
        <v>52</v>
      </c>
      <c r="B27" s="22"/>
      <c r="C27" s="22">
        <v>-6309</v>
      </c>
      <c r="D27" s="22">
        <v>-10565</v>
      </c>
      <c r="E27" s="22">
        <v>-8252</v>
      </c>
      <c r="F27" s="22">
        <v>-8159</v>
      </c>
      <c r="G27" s="22">
        <v>-5008</v>
      </c>
    </row>
    <row r="28" spans="1:7" ht="13.5">
      <c r="A28" s="4" t="s">
        <v>55</v>
      </c>
      <c r="B28" s="22"/>
      <c r="C28" s="22">
        <v>3337</v>
      </c>
      <c r="D28" s="22">
        <v>8087</v>
      </c>
      <c r="E28" s="22">
        <v>18687</v>
      </c>
      <c r="F28" s="22">
        <v>26788</v>
      </c>
      <c r="G28" s="22">
        <v>14939</v>
      </c>
    </row>
    <row r="29" spans="1:7" ht="13.5">
      <c r="A29" s="3" t="s">
        <v>56</v>
      </c>
      <c r="B29" s="22">
        <v>3077</v>
      </c>
      <c r="C29" s="22">
        <v>23039</v>
      </c>
      <c r="D29" s="22">
        <v>27611</v>
      </c>
      <c r="E29" s="22">
        <v>28559</v>
      </c>
      <c r="F29" s="22">
        <v>63315</v>
      </c>
      <c r="G29" s="22">
        <v>72253</v>
      </c>
    </row>
    <row r="30" spans="1:7" ht="13.5">
      <c r="A30" s="4" t="s">
        <v>52</v>
      </c>
      <c r="B30" s="22">
        <v>-2472</v>
      </c>
      <c r="C30" s="22">
        <v>-15320</v>
      </c>
      <c r="D30" s="22">
        <v>-18357</v>
      </c>
      <c r="E30" s="22">
        <v>-16940</v>
      </c>
      <c r="F30" s="22">
        <v>-44270</v>
      </c>
      <c r="G30" s="22">
        <v>-45687</v>
      </c>
    </row>
    <row r="31" spans="1:7" ht="13.5">
      <c r="A31" s="4" t="s">
        <v>57</v>
      </c>
      <c r="B31" s="22">
        <v>605</v>
      </c>
      <c r="C31" s="22">
        <v>7719</v>
      </c>
      <c r="D31" s="22">
        <v>9253</v>
      </c>
      <c r="E31" s="22">
        <v>11618</v>
      </c>
      <c r="F31" s="22">
        <v>19045</v>
      </c>
      <c r="G31" s="22">
        <v>26565</v>
      </c>
    </row>
    <row r="32" spans="1:7" ht="13.5">
      <c r="A32" s="3" t="s">
        <v>58</v>
      </c>
      <c r="B32" s="22"/>
      <c r="C32" s="22">
        <v>213940</v>
      </c>
      <c r="D32" s="22">
        <v>290504</v>
      </c>
      <c r="E32" s="22">
        <v>473147</v>
      </c>
      <c r="F32" s="22">
        <v>473147</v>
      </c>
      <c r="G32" s="22">
        <v>499280</v>
      </c>
    </row>
    <row r="33" spans="1:7" ht="13.5">
      <c r="A33" s="3" t="s">
        <v>59</v>
      </c>
      <c r="B33" s="22">
        <v>5405</v>
      </c>
      <c r="C33" s="22">
        <v>5405</v>
      </c>
      <c r="D33" s="22">
        <v>5405</v>
      </c>
      <c r="E33" s="22"/>
      <c r="F33" s="22"/>
      <c r="G33" s="22"/>
    </row>
    <row r="34" spans="1:7" ht="13.5">
      <c r="A34" s="4" t="s">
        <v>52</v>
      </c>
      <c r="B34" s="22">
        <v>-2972</v>
      </c>
      <c r="C34" s="22">
        <v>-1891</v>
      </c>
      <c r="D34" s="22">
        <v>-810</v>
      </c>
      <c r="E34" s="22"/>
      <c r="F34" s="22"/>
      <c r="G34" s="22"/>
    </row>
    <row r="35" spans="1:7" ht="13.5">
      <c r="A35" s="4" t="s">
        <v>59</v>
      </c>
      <c r="B35" s="22">
        <v>2432</v>
      </c>
      <c r="C35" s="22">
        <v>3513</v>
      </c>
      <c r="D35" s="22">
        <v>4594</v>
      </c>
      <c r="E35" s="22"/>
      <c r="F35" s="22"/>
      <c r="G35" s="22"/>
    </row>
    <row r="36" spans="1:7" ht="13.5">
      <c r="A36" s="3" t="s">
        <v>60</v>
      </c>
      <c r="B36" s="22">
        <v>8769</v>
      </c>
      <c r="C36" s="22">
        <v>354481</v>
      </c>
      <c r="D36" s="22">
        <v>460606</v>
      </c>
      <c r="E36" s="22">
        <v>768078</v>
      </c>
      <c r="F36" s="22">
        <v>789949</v>
      </c>
      <c r="G36" s="22">
        <v>854300</v>
      </c>
    </row>
    <row r="37" spans="1:7" ht="13.5">
      <c r="A37" s="3" t="s">
        <v>61</v>
      </c>
      <c r="B37" s="22">
        <v>1450</v>
      </c>
      <c r="C37" s="22">
        <v>8575</v>
      </c>
      <c r="D37" s="22">
        <v>14189</v>
      </c>
      <c r="E37" s="22">
        <v>20516</v>
      </c>
      <c r="F37" s="22">
        <v>17012</v>
      </c>
      <c r="G37" s="22">
        <v>12649</v>
      </c>
    </row>
    <row r="38" spans="1:7" ht="13.5">
      <c r="A38" s="3" t="s">
        <v>48</v>
      </c>
      <c r="B38" s="22">
        <v>0</v>
      </c>
      <c r="C38" s="22">
        <v>1738</v>
      </c>
      <c r="D38" s="22">
        <v>1738</v>
      </c>
      <c r="E38" s="22">
        <v>1738</v>
      </c>
      <c r="F38" s="22">
        <v>1738</v>
      </c>
      <c r="G38" s="22">
        <v>1738</v>
      </c>
    </row>
    <row r="39" spans="1:7" ht="13.5">
      <c r="A39" s="3" t="s">
        <v>62</v>
      </c>
      <c r="B39" s="22">
        <v>1450</v>
      </c>
      <c r="C39" s="22">
        <v>10314</v>
      </c>
      <c r="D39" s="22">
        <v>15927</v>
      </c>
      <c r="E39" s="22">
        <v>22255</v>
      </c>
      <c r="F39" s="22">
        <v>18750</v>
      </c>
      <c r="G39" s="22">
        <v>14387</v>
      </c>
    </row>
    <row r="40" spans="1:7" ht="13.5">
      <c r="A40" s="3" t="s">
        <v>63</v>
      </c>
      <c r="B40" s="22">
        <v>42346</v>
      </c>
      <c r="C40" s="22">
        <v>48673</v>
      </c>
      <c r="D40" s="22">
        <v>52846</v>
      </c>
      <c r="E40" s="22">
        <v>101962</v>
      </c>
      <c r="F40" s="22">
        <v>123282</v>
      </c>
      <c r="G40" s="22">
        <v>812486</v>
      </c>
    </row>
    <row r="41" spans="1:7" ht="13.5">
      <c r="A41" s="3" t="s">
        <v>64</v>
      </c>
      <c r="B41" s="22">
        <v>58551</v>
      </c>
      <c r="C41" s="22">
        <v>58551</v>
      </c>
      <c r="D41" s="22">
        <v>58551</v>
      </c>
      <c r="E41" s="22">
        <v>58551</v>
      </c>
      <c r="F41" s="22">
        <v>58551</v>
      </c>
      <c r="G41" s="22">
        <v>323551</v>
      </c>
    </row>
    <row r="42" spans="1:7" ht="13.5">
      <c r="A42" s="3" t="s">
        <v>65</v>
      </c>
      <c r="B42" s="22">
        <v>425000</v>
      </c>
      <c r="C42" s="22">
        <v>425000</v>
      </c>
      <c r="D42" s="22">
        <v>425000</v>
      </c>
      <c r="E42" s="22">
        <v>425000</v>
      </c>
      <c r="F42" s="22"/>
      <c r="G42" s="22">
        <v>425000</v>
      </c>
    </row>
    <row r="43" spans="1:7" ht="13.5">
      <c r="A43" s="3" t="s">
        <v>66</v>
      </c>
      <c r="B43" s="22">
        <v>7801</v>
      </c>
      <c r="C43" s="22">
        <v>8222</v>
      </c>
      <c r="D43" s="22">
        <v>8639</v>
      </c>
      <c r="E43" s="22">
        <v>9052</v>
      </c>
      <c r="F43" s="22">
        <v>9461</v>
      </c>
      <c r="G43" s="22">
        <v>9866</v>
      </c>
    </row>
    <row r="44" spans="1:7" ht="13.5">
      <c r="A44" s="3" t="s">
        <v>67</v>
      </c>
      <c r="B44" s="22">
        <v>427000</v>
      </c>
      <c r="C44" s="22">
        <v>437000</v>
      </c>
      <c r="D44" s="22">
        <v>447000</v>
      </c>
      <c r="E44" s="22">
        <v>467000</v>
      </c>
      <c r="F44" s="22"/>
      <c r="G44" s="22"/>
    </row>
    <row r="45" spans="1:7" ht="13.5">
      <c r="A45" s="3" t="s">
        <v>48</v>
      </c>
      <c r="B45" s="22">
        <v>35648</v>
      </c>
      <c r="C45" s="22">
        <v>66490</v>
      </c>
      <c r="D45" s="22">
        <v>4842</v>
      </c>
      <c r="E45" s="22">
        <v>40487</v>
      </c>
      <c r="F45" s="22">
        <v>105178</v>
      </c>
      <c r="G45" s="22">
        <v>219744</v>
      </c>
    </row>
    <row r="46" spans="1:7" ht="13.5">
      <c r="A46" s="3" t="s">
        <v>49</v>
      </c>
      <c r="B46" s="22">
        <v>-179370</v>
      </c>
      <c r="C46" s="22">
        <v>-179370</v>
      </c>
      <c r="D46" s="22">
        <v>-179370</v>
      </c>
      <c r="E46" s="22">
        <v>-141510</v>
      </c>
      <c r="F46" s="22">
        <v>-6000</v>
      </c>
      <c r="G46" s="22">
        <v>-12000</v>
      </c>
    </row>
    <row r="47" spans="1:7" ht="13.5">
      <c r="A47" s="3" t="s">
        <v>68</v>
      </c>
      <c r="B47" s="22">
        <v>816977</v>
      </c>
      <c r="C47" s="22">
        <v>864566</v>
      </c>
      <c r="D47" s="22">
        <v>844609</v>
      </c>
      <c r="E47" s="22">
        <v>960543</v>
      </c>
      <c r="F47" s="22">
        <v>868802</v>
      </c>
      <c r="G47" s="22">
        <v>3223158</v>
      </c>
    </row>
    <row r="48" spans="1:7" ht="13.5">
      <c r="A48" s="2" t="s">
        <v>69</v>
      </c>
      <c r="B48" s="22">
        <v>827197</v>
      </c>
      <c r="C48" s="22">
        <v>1229362</v>
      </c>
      <c r="D48" s="22">
        <v>1321143</v>
      </c>
      <c r="E48" s="22">
        <v>1750876</v>
      </c>
      <c r="F48" s="22">
        <v>1677503</v>
      </c>
      <c r="G48" s="22">
        <v>4091846</v>
      </c>
    </row>
    <row r="49" spans="1:7" ht="14.25" thickBot="1">
      <c r="A49" s="5" t="s">
        <v>70</v>
      </c>
      <c r="B49" s="23">
        <v>3137182</v>
      </c>
      <c r="C49" s="23">
        <v>4989793</v>
      </c>
      <c r="D49" s="23">
        <v>5251361</v>
      </c>
      <c r="E49" s="23">
        <v>17692767</v>
      </c>
      <c r="F49" s="23">
        <v>28434695</v>
      </c>
      <c r="G49" s="23">
        <v>69268467</v>
      </c>
    </row>
    <row r="50" spans="1:7" ht="14.25" thickTop="1">
      <c r="A50" s="2" t="s">
        <v>71</v>
      </c>
      <c r="B50" s="22">
        <v>104407</v>
      </c>
      <c r="C50" s="22">
        <v>52039</v>
      </c>
      <c r="D50" s="22">
        <v>35596</v>
      </c>
      <c r="E50" s="22">
        <v>108735</v>
      </c>
      <c r="F50" s="22">
        <v>2840784</v>
      </c>
      <c r="G50" s="22">
        <v>1060082</v>
      </c>
    </row>
    <row r="51" spans="1:7" ht="13.5">
      <c r="A51" s="2" t="s">
        <v>72</v>
      </c>
      <c r="B51" s="22">
        <v>587000</v>
      </c>
      <c r="C51" s="22">
        <v>84000</v>
      </c>
      <c r="D51" s="22">
        <v>170500</v>
      </c>
      <c r="E51" s="22">
        <v>5255058</v>
      </c>
      <c r="F51" s="22">
        <v>6875675</v>
      </c>
      <c r="G51" s="22">
        <v>26511496</v>
      </c>
    </row>
    <row r="52" spans="1:7" ht="13.5">
      <c r="A52" s="2" t="s">
        <v>73</v>
      </c>
      <c r="B52" s="22">
        <v>678294</v>
      </c>
      <c r="C52" s="22">
        <v>2829819</v>
      </c>
      <c r="D52" s="22">
        <v>5355000</v>
      </c>
      <c r="E52" s="22">
        <v>10572159</v>
      </c>
      <c r="F52" s="22">
        <v>13611340</v>
      </c>
      <c r="G52" s="22">
        <v>12753800</v>
      </c>
    </row>
    <row r="53" spans="1:7" ht="13.5">
      <c r="A53" s="2" t="s">
        <v>74</v>
      </c>
      <c r="B53" s="22">
        <v>70000</v>
      </c>
      <c r="C53" s="22"/>
      <c r="D53" s="22"/>
      <c r="E53" s="22"/>
      <c r="F53" s="22"/>
      <c r="G53" s="22"/>
    </row>
    <row r="54" spans="1:7" ht="13.5">
      <c r="A54" s="2" t="s">
        <v>75</v>
      </c>
      <c r="B54" s="22">
        <v>1201</v>
      </c>
      <c r="C54" s="22">
        <v>1120</v>
      </c>
      <c r="D54" s="22">
        <v>1043</v>
      </c>
      <c r="E54" s="22"/>
      <c r="F54" s="22"/>
      <c r="G54" s="22"/>
    </row>
    <row r="55" spans="1:7" ht="13.5">
      <c r="A55" s="2" t="s">
        <v>76</v>
      </c>
      <c r="B55" s="22">
        <v>73859</v>
      </c>
      <c r="C55" s="22">
        <v>95393</v>
      </c>
      <c r="D55" s="22">
        <v>46496</v>
      </c>
      <c r="E55" s="22">
        <v>121309</v>
      </c>
      <c r="F55" s="22">
        <v>215140</v>
      </c>
      <c r="G55" s="22">
        <v>248253</v>
      </c>
    </row>
    <row r="56" spans="1:7" ht="13.5">
      <c r="A56" s="2" t="s">
        <v>77</v>
      </c>
      <c r="B56" s="22">
        <v>486</v>
      </c>
      <c r="C56" s="22">
        <v>1646</v>
      </c>
      <c r="D56" s="22">
        <v>331</v>
      </c>
      <c r="E56" s="22">
        <v>12145</v>
      </c>
      <c r="F56" s="22">
        <v>56209</v>
      </c>
      <c r="G56" s="22">
        <v>224254</v>
      </c>
    </row>
    <row r="57" spans="1:7" ht="13.5">
      <c r="A57" s="2" t="s">
        <v>78</v>
      </c>
      <c r="B57" s="22">
        <v>6760</v>
      </c>
      <c r="C57" s="22">
        <v>4648</v>
      </c>
      <c r="D57" s="22">
        <v>2811</v>
      </c>
      <c r="E57" s="22">
        <v>4769</v>
      </c>
      <c r="F57" s="22">
        <v>4019</v>
      </c>
      <c r="G57" s="22">
        <v>17176</v>
      </c>
    </row>
    <row r="58" spans="1:7" ht="13.5">
      <c r="A58" s="2" t="s">
        <v>79</v>
      </c>
      <c r="B58" s="22">
        <v>4116</v>
      </c>
      <c r="C58" s="22">
        <v>52356</v>
      </c>
      <c r="D58" s="22">
        <v>21929</v>
      </c>
      <c r="E58" s="22">
        <v>2257</v>
      </c>
      <c r="F58" s="22">
        <v>752832</v>
      </c>
      <c r="G58" s="22">
        <v>447336</v>
      </c>
    </row>
    <row r="59" spans="1:7" ht="13.5">
      <c r="A59" s="2" t="s">
        <v>80</v>
      </c>
      <c r="B59" s="22">
        <v>12577</v>
      </c>
      <c r="C59" s="22">
        <v>12396</v>
      </c>
      <c r="D59" s="22">
        <v>190060</v>
      </c>
      <c r="E59" s="22">
        <v>7183</v>
      </c>
      <c r="F59" s="22">
        <v>43917</v>
      </c>
      <c r="G59" s="22">
        <v>555678</v>
      </c>
    </row>
    <row r="60" spans="1:7" ht="13.5">
      <c r="A60" s="2" t="s">
        <v>81</v>
      </c>
      <c r="B60" s="22">
        <v>116500</v>
      </c>
      <c r="C60" s="22"/>
      <c r="D60" s="22"/>
      <c r="E60" s="22"/>
      <c r="F60" s="22"/>
      <c r="G60" s="22"/>
    </row>
    <row r="61" spans="1:7" ht="13.5">
      <c r="A61" s="2" t="s">
        <v>82</v>
      </c>
      <c r="B61" s="22"/>
      <c r="C61" s="22">
        <v>1050</v>
      </c>
      <c r="D61" s="22">
        <v>1050</v>
      </c>
      <c r="E61" s="22">
        <v>840</v>
      </c>
      <c r="F61" s="22"/>
      <c r="G61" s="22"/>
    </row>
    <row r="62" spans="1:7" ht="13.5">
      <c r="A62" s="2" t="s">
        <v>83</v>
      </c>
      <c r="B62" s="22">
        <v>1655203</v>
      </c>
      <c r="C62" s="22">
        <v>3134470</v>
      </c>
      <c r="D62" s="22">
        <v>5968815</v>
      </c>
      <c r="E62" s="22">
        <v>16116891</v>
      </c>
      <c r="F62" s="22">
        <v>24680000</v>
      </c>
      <c r="G62" s="22">
        <v>41821499</v>
      </c>
    </row>
    <row r="63" spans="1:7" ht="13.5">
      <c r="A63" s="2" t="s">
        <v>84</v>
      </c>
      <c r="B63" s="22">
        <v>128298</v>
      </c>
      <c r="C63" s="22">
        <v>761827</v>
      </c>
      <c r="D63" s="22"/>
      <c r="E63" s="22"/>
      <c r="F63" s="22">
        <v>2110000</v>
      </c>
      <c r="G63" s="22">
        <v>15847125</v>
      </c>
    </row>
    <row r="64" spans="1:7" ht="13.5">
      <c r="A64" s="2" t="s">
        <v>85</v>
      </c>
      <c r="B64" s="22"/>
      <c r="C64" s="22">
        <v>90000</v>
      </c>
      <c r="D64" s="22"/>
      <c r="E64" s="22"/>
      <c r="F64" s="22"/>
      <c r="G64" s="22"/>
    </row>
    <row r="65" spans="1:7" ht="13.5">
      <c r="A65" s="2" t="s">
        <v>75</v>
      </c>
      <c r="B65" s="22">
        <v>1624</v>
      </c>
      <c r="C65" s="22">
        <v>2826</v>
      </c>
      <c r="D65" s="22">
        <v>3946</v>
      </c>
      <c r="E65" s="22"/>
      <c r="F65" s="22"/>
      <c r="G65" s="22"/>
    </row>
    <row r="66" spans="1:7" ht="13.5">
      <c r="A66" s="2" t="s">
        <v>86</v>
      </c>
      <c r="B66" s="22">
        <v>53106</v>
      </c>
      <c r="C66" s="22">
        <v>134368</v>
      </c>
      <c r="D66" s="22">
        <v>385500</v>
      </c>
      <c r="E66" s="22">
        <v>405500</v>
      </c>
      <c r="F66" s="22"/>
      <c r="G66" s="22"/>
    </row>
    <row r="67" spans="1:7" ht="13.5">
      <c r="A67" s="2" t="s">
        <v>87</v>
      </c>
      <c r="B67" s="22">
        <v>8244</v>
      </c>
      <c r="C67" s="22">
        <v>12100</v>
      </c>
      <c r="D67" s="22">
        <v>12100</v>
      </c>
      <c r="E67" s="22">
        <v>9700</v>
      </c>
      <c r="F67" s="22"/>
      <c r="G67" s="22"/>
    </row>
    <row r="68" spans="1:7" ht="13.5">
      <c r="A68" s="2" t="s">
        <v>88</v>
      </c>
      <c r="B68" s="22">
        <v>191273</v>
      </c>
      <c r="C68" s="22">
        <v>1001122</v>
      </c>
      <c r="D68" s="22">
        <v>874201</v>
      </c>
      <c r="E68" s="22">
        <v>415200</v>
      </c>
      <c r="F68" s="22">
        <v>2124379</v>
      </c>
      <c r="G68" s="22">
        <v>15885389</v>
      </c>
    </row>
    <row r="69" spans="1:7" ht="14.25" thickBot="1">
      <c r="A69" s="5" t="s">
        <v>89</v>
      </c>
      <c r="B69" s="23">
        <v>1846477</v>
      </c>
      <c r="C69" s="23">
        <v>4135593</v>
      </c>
      <c r="D69" s="23">
        <v>6843017</v>
      </c>
      <c r="E69" s="23">
        <v>16532092</v>
      </c>
      <c r="F69" s="23">
        <v>26804380</v>
      </c>
      <c r="G69" s="23">
        <v>57706888</v>
      </c>
    </row>
    <row r="70" spans="1:7" ht="14.25" thickTop="1">
      <c r="A70" s="2" t="s">
        <v>90</v>
      </c>
      <c r="B70" s="22">
        <v>2630171</v>
      </c>
      <c r="C70" s="22">
        <v>2630171</v>
      </c>
      <c r="D70" s="22">
        <v>2286636</v>
      </c>
      <c r="E70" s="22">
        <v>2286636</v>
      </c>
      <c r="F70" s="22">
        <v>2286636</v>
      </c>
      <c r="G70" s="22">
        <v>2286636</v>
      </c>
    </row>
    <row r="71" spans="1:7" ht="13.5">
      <c r="A71" s="3" t="s">
        <v>91</v>
      </c>
      <c r="B71" s="22">
        <v>2820161</v>
      </c>
      <c r="C71" s="22">
        <v>2820161</v>
      </c>
      <c r="D71" s="22">
        <v>2476626</v>
      </c>
      <c r="E71" s="22">
        <v>2476626</v>
      </c>
      <c r="F71" s="22">
        <v>2476626</v>
      </c>
      <c r="G71" s="22">
        <v>2476626</v>
      </c>
    </row>
    <row r="72" spans="1:7" ht="13.5">
      <c r="A72" s="3" t="s">
        <v>92</v>
      </c>
      <c r="B72" s="22">
        <v>2820161</v>
      </c>
      <c r="C72" s="22">
        <v>2820161</v>
      </c>
      <c r="D72" s="22">
        <v>2476626</v>
      </c>
      <c r="E72" s="22">
        <v>2476626</v>
      </c>
      <c r="F72" s="22">
        <v>2476626</v>
      </c>
      <c r="G72" s="22">
        <v>2476626</v>
      </c>
    </row>
    <row r="73" spans="1:7" ht="13.5">
      <c r="A73" s="4" t="s">
        <v>93</v>
      </c>
      <c r="B73" s="22">
        <v>-4166114</v>
      </c>
      <c r="C73" s="22">
        <v>-4615615</v>
      </c>
      <c r="D73" s="22">
        <v>-6384592</v>
      </c>
      <c r="E73" s="22">
        <v>-3627199</v>
      </c>
      <c r="F73" s="22">
        <v>-5206288</v>
      </c>
      <c r="G73" s="22">
        <v>4875771</v>
      </c>
    </row>
    <row r="74" spans="1:7" ht="13.5">
      <c r="A74" s="3" t="s">
        <v>94</v>
      </c>
      <c r="B74" s="22">
        <v>-4166114</v>
      </c>
      <c r="C74" s="22">
        <v>-4615615</v>
      </c>
      <c r="D74" s="22">
        <v>-6384592</v>
      </c>
      <c r="E74" s="22">
        <v>-3627199</v>
      </c>
      <c r="F74" s="22">
        <v>-3187001</v>
      </c>
      <c r="G74" s="22">
        <v>6795058</v>
      </c>
    </row>
    <row r="75" spans="1:7" ht="13.5">
      <c r="A75" s="2" t="s">
        <v>95</v>
      </c>
      <c r="B75" s="22">
        <v>-485</v>
      </c>
      <c r="C75" s="22">
        <v>-485</v>
      </c>
      <c r="D75" s="22">
        <v>-485</v>
      </c>
      <c r="E75" s="22">
        <v>-485</v>
      </c>
      <c r="F75" s="22">
        <v>-472</v>
      </c>
      <c r="G75" s="22">
        <v>-472</v>
      </c>
    </row>
    <row r="76" spans="1:7" ht="13.5">
      <c r="A76" s="2" t="s">
        <v>96</v>
      </c>
      <c r="B76" s="22">
        <v>1283731</v>
      </c>
      <c r="C76" s="22">
        <v>834230</v>
      </c>
      <c r="D76" s="22">
        <v>-1621815</v>
      </c>
      <c r="E76" s="22">
        <v>1135577</v>
      </c>
      <c r="F76" s="22">
        <v>1575788</v>
      </c>
      <c r="G76" s="22">
        <v>11557848</v>
      </c>
    </row>
    <row r="77" spans="1:7" ht="13.5">
      <c r="A77" s="2" t="s">
        <v>97</v>
      </c>
      <c r="B77" s="22">
        <v>6972</v>
      </c>
      <c r="C77" s="22">
        <v>-1200</v>
      </c>
      <c r="D77" s="22">
        <v>2972</v>
      </c>
      <c r="E77" s="22">
        <v>-5912</v>
      </c>
      <c r="F77" s="22">
        <v>15162</v>
      </c>
      <c r="G77" s="22">
        <v>-53535</v>
      </c>
    </row>
    <row r="78" spans="1:7" ht="13.5">
      <c r="A78" s="2" t="s">
        <v>98</v>
      </c>
      <c r="B78" s="22">
        <v>6972</v>
      </c>
      <c r="C78" s="22">
        <v>-1200</v>
      </c>
      <c r="D78" s="22">
        <v>2972</v>
      </c>
      <c r="E78" s="22">
        <v>-5912</v>
      </c>
      <c r="F78" s="22">
        <v>15162</v>
      </c>
      <c r="G78" s="22">
        <v>-54538</v>
      </c>
    </row>
    <row r="79" spans="1:7" ht="13.5">
      <c r="A79" s="6" t="s">
        <v>99</v>
      </c>
      <c r="B79" s="22"/>
      <c r="C79" s="22">
        <v>21169</v>
      </c>
      <c r="D79" s="22">
        <v>27187</v>
      </c>
      <c r="E79" s="22">
        <v>31010</v>
      </c>
      <c r="F79" s="22">
        <v>39364</v>
      </c>
      <c r="G79" s="22">
        <v>58268</v>
      </c>
    </row>
    <row r="80" spans="1:7" ht="13.5">
      <c r="A80" s="6" t="s">
        <v>100</v>
      </c>
      <c r="B80" s="22">
        <v>1290704</v>
      </c>
      <c r="C80" s="22">
        <v>854199</v>
      </c>
      <c r="D80" s="22">
        <v>-1591656</v>
      </c>
      <c r="E80" s="22">
        <v>1160675</v>
      </c>
      <c r="F80" s="22">
        <v>1630314</v>
      </c>
      <c r="G80" s="22">
        <v>11561578</v>
      </c>
    </row>
    <row r="81" spans="1:7" ht="14.25" thickBot="1">
      <c r="A81" s="7" t="s">
        <v>101</v>
      </c>
      <c r="B81" s="22">
        <v>3137182</v>
      </c>
      <c r="C81" s="22">
        <v>4989793</v>
      </c>
      <c r="D81" s="22">
        <v>5251361</v>
      </c>
      <c r="E81" s="22">
        <v>17692767</v>
      </c>
      <c r="F81" s="22">
        <v>28434695</v>
      </c>
      <c r="G81" s="22">
        <v>69268467</v>
      </c>
    </row>
    <row r="82" spans="1:7" ht="14.25" thickTop="1">
      <c r="A82" s="8"/>
      <c r="B82" s="24"/>
      <c r="C82" s="24"/>
      <c r="D82" s="24"/>
      <c r="E82" s="24"/>
      <c r="F82" s="24"/>
      <c r="G82" s="24"/>
    </row>
    <row r="84" ht="13.5">
      <c r="A84" s="20" t="s">
        <v>106</v>
      </c>
    </row>
    <row r="85" ht="13.5">
      <c r="A85" s="20" t="s">
        <v>107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2014-06-13T03:14:25Z</dcterms:created>
  <dcterms:modified xsi:type="dcterms:W3CDTF">2014-06-13T03:14:36Z</dcterms:modified>
  <cp:category/>
  <cp:version/>
  <cp:contentType/>
  <cp:contentStatus/>
</cp:coreProperties>
</file>