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<sst xmlns="http://schemas.openxmlformats.org/spreadsheetml/2006/main" count="675" uniqueCount="268">
  <si>
    <t>連結除外に伴う現金及び現金同等物の減少額</t>
  </si>
  <si>
    <t>非連結子会社との合併に伴う現金及び現金同等物の増加額</t>
  </si>
  <si>
    <t>連結・キャッシュフロー計算書</t>
  </si>
  <si>
    <t>営業費</t>
  </si>
  <si>
    <t>運輸業等営業費及び売上原価</t>
  </si>
  <si>
    <t>販売費・一般管理費</t>
  </si>
  <si>
    <t>負ののれん償却額</t>
  </si>
  <si>
    <t>持分法による投資利益</t>
  </si>
  <si>
    <t>雑支出</t>
  </si>
  <si>
    <t>補助金</t>
  </si>
  <si>
    <t>有価証券売却益</t>
  </si>
  <si>
    <t>持分変動利益</t>
  </si>
  <si>
    <t>保険解約返戻金</t>
  </si>
  <si>
    <t>特別利益</t>
  </si>
  <si>
    <t>固定資産売却損</t>
  </si>
  <si>
    <t>固定資産撤去損失引当金繰入額</t>
  </si>
  <si>
    <t>事業整理損失引当金繰入額</t>
  </si>
  <si>
    <t>貸倒引当金繰入額</t>
  </si>
  <si>
    <t>環境対策費</t>
  </si>
  <si>
    <t>少数株主損益調整前四半期純利益</t>
  </si>
  <si>
    <t>賃貸事業等売上高</t>
  </si>
  <si>
    <t>連結・損益計算書</t>
  </si>
  <si>
    <t>賞与引当金</t>
  </si>
  <si>
    <t>事業整理損失引当金</t>
  </si>
  <si>
    <t>再評価に係る繰延税金負債</t>
  </si>
  <si>
    <t>役員退職慰労引当金</t>
  </si>
  <si>
    <t>投資損失引当金</t>
  </si>
  <si>
    <t>利息返還損失引当金</t>
  </si>
  <si>
    <t>長期前受工事負担金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</si>
  <si>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</si>
  <si>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</si>
  <si>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</si>
  <si>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</si>
  <si>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</si>
  <si>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</si>
  <si>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</si>
  <si>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</si>
  <si>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</si>
  <si>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</si>
  <si>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負ののれん償却額</t>
  </si>
  <si>
    <t>持分法による投資損益（△は益）</t>
  </si>
  <si>
    <t>退職給付引当金の増減額（△は減少）</t>
  </si>
  <si>
    <t>貸倒引当金の増減額（△は減少）</t>
  </si>
  <si>
    <t>事業整理損失引当金の増減額（△は減少）</t>
  </si>
  <si>
    <t>投資損失引当金の増減額（△は減少）</t>
  </si>
  <si>
    <t>受取利息及び受取配当金</t>
  </si>
  <si>
    <t>固定資産売却損益（△は益）</t>
  </si>
  <si>
    <t>固定資産圧縮損</t>
  </si>
  <si>
    <t>固定資産除却損</t>
  </si>
  <si>
    <t>有価証券売却損益（△は益）</t>
  </si>
  <si>
    <t>持分変動損益（△は益）</t>
  </si>
  <si>
    <t>工事負担金等受入額</t>
  </si>
  <si>
    <t>匿名組合投資損益（△は益）</t>
  </si>
  <si>
    <t>特別退職金</t>
  </si>
  <si>
    <t>持分法のれん相当額一括償却額</t>
  </si>
  <si>
    <t>売上債権の増減額（△は増加）</t>
  </si>
  <si>
    <t>たな卸資産の増減額（△は増加）</t>
  </si>
  <si>
    <t>販売用土地評価損</t>
  </si>
  <si>
    <t>たな卸資産評価損</t>
  </si>
  <si>
    <t>仕入債務の増減額（△は減少）</t>
  </si>
  <si>
    <t>その他の負債の増減額（△は減少）</t>
  </si>
  <si>
    <t>小計</t>
  </si>
  <si>
    <t>利息及び配当金の受取額</t>
  </si>
  <si>
    <t>利息の支払額</t>
  </si>
  <si>
    <t>法人税等の支払額又は還付額（△は支払）</t>
  </si>
  <si>
    <t>特別退職金の支払額</t>
  </si>
  <si>
    <t>営業活動によるキャッシュ・フロー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</si>
  <si>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</si>
  <si>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</si>
  <si>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</si>
  <si>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</si>
  <si>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連結の範囲の変更を伴う子会社株式の取得による収入</t>
  </si>
  <si>
    <t>連結の範囲の変更を伴う子会社株式の売却による収入</t>
  </si>
  <si>
    <t>短期貸付金の純増減額（△は増加）</t>
  </si>
  <si>
    <t>長期貸付けによる支出</t>
  </si>
  <si>
    <t>長期貸付金の回収による収入</t>
  </si>
  <si>
    <t>工事負担金等受入による収入</t>
  </si>
  <si>
    <t>匿名組合出資金の払戻による収入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</si>
  <si>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</si>
  <si>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</si>
  <si>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</si>
  <si>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</si>
  <si>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</si>
  <si>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</si>
  <si>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コマーシャル・ペーパーの増減額（△は減少）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</si>
  <si>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</si>
  <si>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</si>
  <si>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</si>
  <si>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</si>
  <si>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</si>
  <si>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</si>
  <si>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</si>
  <si>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</si>
  <si>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</si>
  <si>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</si>
  <si>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</si>
  <si>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</si>
  <si>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</si>
  <si>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</si>
  <si>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2013/06/17</t>
  </si>
  <si>
    <t>通期</t>
  </si>
  <si>
    <t>2013/03/31</t>
  </si>
  <si>
    <t>2012/03/31</t>
  </si>
  <si>
    <t>2012/06/15</t>
  </si>
  <si>
    <t>2011/03/31</t>
  </si>
  <si>
    <t>2011/06/17</t>
  </si>
  <si>
    <t>2010/03/31</t>
  </si>
  <si>
    <t>2010/06/17</t>
  </si>
  <si>
    <t>2009/03/31</t>
  </si>
  <si>
    <t>2009/06/18</t>
  </si>
  <si>
    <t>2008/03/31</t>
  </si>
  <si>
    <t>現金及び預金</t>
  </si>
  <si>
    <t>百万円</t>
  </si>
  <si>
    <t>未収入金</t>
  </si>
  <si>
    <t>未収収益</t>
  </si>
  <si>
    <t>関係会社短期貸付金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</si>
  <si>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</si>
  <si>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</si>
  <si>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</si>
  <si>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</si>
  <si>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</si>
  <si>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</si>
  <si>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その他</t>
  </si>
  <si>
    <t>流動資産</t>
  </si>
  <si>
    <t>土地</t>
  </si>
  <si>
    <t>工具、器具及び備品（純額）</t>
  </si>
  <si>
    <t>建設仮勘定</t>
  </si>
  <si>
    <t>有形固定資産</t>
  </si>
  <si>
    <t>のれん</t>
  </si>
  <si>
    <t>商標権</t>
  </si>
  <si>
    <t>ソフトウエア</t>
  </si>
  <si>
    <t>その他</t>
  </si>
  <si>
    <t>無形固定資産</t>
  </si>
  <si>
    <t>投資有価証券</t>
  </si>
  <si>
    <t>関係会社株式</t>
  </si>
  <si>
    <t>長期貸付金</t>
  </si>
  <si>
    <t>関係会社長期貸付金</t>
  </si>
  <si>
    <t>長期前払費用</t>
  </si>
  <si>
    <t>貸倒引当金</t>
  </si>
  <si>
    <t>投資その他の資産</t>
  </si>
  <si>
    <t>投資その他の資産</t>
  </si>
  <si>
    <t>固定資産</t>
  </si>
  <si>
    <t>資産</t>
  </si>
  <si>
    <t>短期借入金</t>
  </si>
  <si>
    <t>短期借入金</t>
  </si>
  <si>
    <t>1年内返済予定の長期借入金</t>
  </si>
  <si>
    <t>1年内償還予定の社債</t>
  </si>
  <si>
    <t>未払金</t>
  </si>
  <si>
    <t>未払費用</t>
  </si>
  <si>
    <t>未払消費税等</t>
  </si>
  <si>
    <t>未払法人税等</t>
  </si>
  <si>
    <t>繰延税金負債</t>
  </si>
  <si>
    <t>預り金</t>
  </si>
  <si>
    <t>その他</t>
  </si>
  <si>
    <t>流動負債</t>
  </si>
  <si>
    <t>社債</t>
  </si>
  <si>
    <t>長期借入金</t>
  </si>
  <si>
    <t>繰延税金負債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</si>
  <si>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</si>
  <si>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</si>
  <si>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</si>
  <si>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</si>
  <si>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</si>
  <si>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</si>
  <si>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</si>
  <si>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</si>
  <si>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</si>
  <si>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</si>
  <si>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</si>
  <si>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</si>
  <si>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</si>
  <si>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</si>
  <si>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</si>
  <si>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</si>
  <si>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</si>
  <si>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</si>
  <si>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</si>
  <si>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</si>
  <si>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</si>
  <si>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</si>
  <si>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阪急阪神ホールディングス株式会社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</si>
  <si>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</si>
  <si>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</si>
  <si>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</si>
  <si>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</si>
  <si>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</si>
  <si>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</si>
  <si>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</si>
  <si>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</si>
  <si>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</si>
  <si>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関係会社受取配当金</t>
  </si>
  <si>
    <t>関係会社受入手数料</t>
  </si>
  <si>
    <t>営業収益</t>
  </si>
  <si>
    <t>一般管理費</t>
  </si>
  <si>
    <t>営業費用</t>
  </si>
  <si>
    <t>営業利益</t>
  </si>
  <si>
    <t>営業利益</t>
  </si>
  <si>
    <t>受取利息</t>
  </si>
  <si>
    <t>受取配当金</t>
  </si>
  <si>
    <t>受取配当金</t>
  </si>
  <si>
    <t>雑収益</t>
  </si>
  <si>
    <t>営業外収益</t>
  </si>
  <si>
    <t>営業外収益</t>
  </si>
  <si>
    <t>支払利息</t>
  </si>
  <si>
    <t>社債利息</t>
  </si>
  <si>
    <t>雑支出</t>
  </si>
  <si>
    <t>営業外費用</t>
  </si>
  <si>
    <t>営業外費用</t>
  </si>
  <si>
    <t>経常利益</t>
  </si>
  <si>
    <t>有価証券売却益</t>
  </si>
  <si>
    <t>固定資産売却益</t>
  </si>
  <si>
    <t>特別利益</t>
  </si>
  <si>
    <t>有価証券評価損</t>
  </si>
  <si>
    <t>固定資産売却損</t>
  </si>
  <si>
    <t>減損損失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</si>
  <si>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</si>
  <si>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</si>
  <si>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</si>
  <si>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</si>
  <si>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</si>
  <si>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</si>
  <si>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</si>
  <si>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</si>
  <si>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</si>
  <si>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</si>
  <si>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</si>
  <si>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</si>
  <si>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</si>
  <si>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</si>
  <si>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</si>
  <si>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</si>
  <si>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</si>
  <si>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</si>
  <si>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</si>
  <si>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</si>
  <si>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</si>
  <si>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</si>
  <si>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</si>
  <si>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</si>
  <si>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</si>
  <si>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2011/08/15</t>
  </si>
  <si>
    <t>2011/06/30</t>
  </si>
  <si>
    <t>2011/02/14</t>
  </si>
  <si>
    <t>2010/12/31</t>
  </si>
  <si>
    <t>2010/11/15</t>
  </si>
  <si>
    <t>2010/09/30</t>
  </si>
  <si>
    <t>2010/08/13</t>
  </si>
  <si>
    <t>2010/06/30</t>
  </si>
  <si>
    <t>2010/02/15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</si>
  <si>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</si>
  <si>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</si>
  <si>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</si>
  <si>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</si>
  <si>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</si>
  <si>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</si>
  <si>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</si>
  <si>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</si>
  <si>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</si>
  <si>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</si>
  <si>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</si>
  <si>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</si>
  <si>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販売土地及び建物</t>
  </si>
  <si>
    <t>分譲土地建物</t>
  </si>
  <si>
    <t>建物及び構築物（純額）</t>
  </si>
  <si>
    <t>機械装置及び運搬具（純額）</t>
  </si>
  <si>
    <t>建設仮勘定</t>
  </si>
  <si>
    <t>その他（純額）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</si>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</sst>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178</v>
      </c>
      <c r="B2" s="14">
        <v>9042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179</v>
      </c>
      <c r="B3" s="1" t="s">
        <v>180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92</v>
      </c>
      <c r="B4" s="15" t="str">
        <f>HYPERLINK("http://www.kabupro.jp/mark/20140213/S10016EQ.htm","四半期報告書")</f>
        <v>四半期報告書</v>
      </c>
      <c r="C4" s="15" t="str">
        <f>HYPERLINK("http://www.kabupro.jp/mark/20131113/S1000G3S.htm","四半期報告書")</f>
        <v>四半期報告書</v>
      </c>
      <c r="D4" s="15" t="str">
        <f>HYPERLINK("http://www.kabupro.jp/mark/20130813/S000E8OY.htm","四半期報告書")</f>
        <v>四半期報告書</v>
      </c>
      <c r="E4" s="15" t="str">
        <f>HYPERLINK("http://www.kabupro.jp/mark/20130617/S000DKZN.htm","有価証券報告書")</f>
        <v>有価証券報告書</v>
      </c>
      <c r="F4" s="15" t="str">
        <f>HYPERLINK("http://www.kabupro.jp/mark/20140213/S10016EQ.htm","四半期報告書")</f>
        <v>四半期報告書</v>
      </c>
      <c r="G4" s="15" t="str">
        <f>HYPERLINK("http://www.kabupro.jp/mark/20131113/S1000G3S.htm","四半期報告書")</f>
        <v>四半期報告書</v>
      </c>
      <c r="H4" s="15" t="str">
        <f>HYPERLINK("http://www.kabupro.jp/mark/20130813/S000E8OY.htm","四半期報告書")</f>
        <v>四半期報告書</v>
      </c>
      <c r="I4" s="15" t="str">
        <f>HYPERLINK("http://www.kabupro.jp/mark/20130617/S000DKZN.htm","有価証券報告書")</f>
        <v>有価証券報告書</v>
      </c>
      <c r="J4" s="15" t="str">
        <f>HYPERLINK("http://www.kabupro.jp/mark/20130213/S000CT1D.htm","四半期報告書")</f>
        <v>四半期報告書</v>
      </c>
      <c r="K4" s="15" t="str">
        <f>HYPERLINK("http://www.kabupro.jp/mark/20121113/S000C9GT.htm","四半期報告書")</f>
        <v>四半期報告書</v>
      </c>
      <c r="L4" s="15" t="str">
        <f>HYPERLINK("http://www.kabupro.jp/mark/20120813/S000BNZD.htm","四半期報告書")</f>
        <v>四半期報告書</v>
      </c>
      <c r="M4" s="15" t="str">
        <f>HYPERLINK("http://www.kabupro.jp/mark/20120615/S000B0YN.htm","有価証券報告書")</f>
        <v>有価証券報告書</v>
      </c>
      <c r="N4" s="15" t="str">
        <f>HYPERLINK("http://www.kabupro.jp/mark/20120213/S000AAJV.htm","四半期報告書")</f>
        <v>四半期報告書</v>
      </c>
      <c r="O4" s="15" t="str">
        <f>HYPERLINK("http://www.kabupro.jp/mark/20111111/S0009PHM.htm","四半期報告書")</f>
        <v>四半期報告書</v>
      </c>
      <c r="P4" s="15" t="str">
        <f>HYPERLINK("http://www.kabupro.jp/mark/20110815/S00097HZ.htm","四半期報告書")</f>
        <v>四半期報告書</v>
      </c>
      <c r="Q4" s="15" t="str">
        <f>HYPERLINK("http://www.kabupro.jp/mark/20110617/S0008HFJ.htm","有価証券報告書")</f>
        <v>有価証券報告書</v>
      </c>
      <c r="R4" s="15" t="str">
        <f>HYPERLINK("http://www.kabupro.jp/mark/20110214/S0007RWZ.htm","四半期報告書")</f>
        <v>四半期報告書</v>
      </c>
      <c r="S4" s="15" t="str">
        <f>HYPERLINK("http://www.kabupro.jp/mark/20101115/S00077PV.htm","四半期報告書")</f>
        <v>四半期報告書</v>
      </c>
      <c r="T4" s="15" t="str">
        <f>HYPERLINK("http://www.kabupro.jp/mark/20100813/S0006M7F.htm","四半期報告書")</f>
        <v>四半期報告書</v>
      </c>
      <c r="U4" s="15" t="str">
        <f>HYPERLINK("http://www.kabupro.jp/mark/20100617/S0005WR3.htm","有価証券報告書")</f>
        <v>有価証券報告書</v>
      </c>
      <c r="V4" s="15" t="str">
        <f>HYPERLINK("http://www.kabupro.jp/mark/20100215/S00057K3.htm","四半期報告書")</f>
        <v>四半期報告書</v>
      </c>
      <c r="W4" s="15" t="str">
        <f>HYPERLINK("http://www.kabupro.jp/mark/20091113/S0004LH7.htm","四半期報告書")</f>
        <v>四半期報告書</v>
      </c>
      <c r="X4" s="15" t="str">
        <f>HYPERLINK("http://www.kabupro.jp/mark/20090814/S0003ZBU.htm","四半期報告書")</f>
        <v>四半期報告書</v>
      </c>
      <c r="Y4" s="15" t="str">
        <f>HYPERLINK("http://www.kabupro.jp/mark/20090618/S0003AJ4.htm","有価証券報告書")</f>
        <v>有価証券報告書</v>
      </c>
    </row>
    <row r="5" spans="1:25" ht="14.25" thickBot="1">
      <c r="A5" s="11" t="s">
        <v>93</v>
      </c>
      <c r="B5" s="1" t="s">
        <v>223</v>
      </c>
      <c r="C5" s="1" t="s">
        <v>226</v>
      </c>
      <c r="D5" s="1" t="s">
        <v>228</v>
      </c>
      <c r="E5" s="1" t="s">
        <v>99</v>
      </c>
      <c r="F5" s="1" t="s">
        <v>223</v>
      </c>
      <c r="G5" s="1" t="s">
        <v>226</v>
      </c>
      <c r="H5" s="1" t="s">
        <v>228</v>
      </c>
      <c r="I5" s="1" t="s">
        <v>99</v>
      </c>
      <c r="J5" s="1" t="s">
        <v>230</v>
      </c>
      <c r="K5" s="1" t="s">
        <v>232</v>
      </c>
      <c r="L5" s="1" t="s">
        <v>234</v>
      </c>
      <c r="M5" s="1" t="s">
        <v>103</v>
      </c>
      <c r="N5" s="1" t="s">
        <v>236</v>
      </c>
      <c r="O5" s="1" t="s">
        <v>238</v>
      </c>
      <c r="P5" s="1" t="s">
        <v>240</v>
      </c>
      <c r="Q5" s="1" t="s">
        <v>105</v>
      </c>
      <c r="R5" s="1" t="s">
        <v>242</v>
      </c>
      <c r="S5" s="1" t="s">
        <v>244</v>
      </c>
      <c r="T5" s="1" t="s">
        <v>246</v>
      </c>
      <c r="U5" s="1" t="s">
        <v>107</v>
      </c>
      <c r="V5" s="1" t="s">
        <v>248</v>
      </c>
      <c r="W5" s="1" t="s">
        <v>250</v>
      </c>
      <c r="X5" s="1" t="s">
        <v>252</v>
      </c>
      <c r="Y5" s="1" t="s">
        <v>109</v>
      </c>
    </row>
    <row r="6" spans="1:25" ht="15" thickBot="1" thickTop="1">
      <c r="A6" s="10" t="s">
        <v>94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95</v>
      </c>
      <c r="B7" s="14" t="s">
        <v>35</v>
      </c>
      <c r="C7" s="14" t="s">
        <v>35</v>
      </c>
      <c r="D7" s="14" t="s">
        <v>35</v>
      </c>
      <c r="E7" s="16" t="s">
        <v>100</v>
      </c>
      <c r="F7" s="14" t="s">
        <v>35</v>
      </c>
      <c r="G7" s="14" t="s">
        <v>35</v>
      </c>
      <c r="H7" s="14" t="s">
        <v>35</v>
      </c>
      <c r="I7" s="16" t="s">
        <v>100</v>
      </c>
      <c r="J7" s="14" t="s">
        <v>35</v>
      </c>
      <c r="K7" s="14" t="s">
        <v>35</v>
      </c>
      <c r="L7" s="14" t="s">
        <v>35</v>
      </c>
      <c r="M7" s="16" t="s">
        <v>100</v>
      </c>
      <c r="N7" s="14" t="s">
        <v>35</v>
      </c>
      <c r="O7" s="14" t="s">
        <v>35</v>
      </c>
      <c r="P7" s="14" t="s">
        <v>35</v>
      </c>
      <c r="Q7" s="16" t="s">
        <v>100</v>
      </c>
      <c r="R7" s="14" t="s">
        <v>35</v>
      </c>
      <c r="S7" s="14" t="s">
        <v>35</v>
      </c>
      <c r="T7" s="14" t="s">
        <v>35</v>
      </c>
      <c r="U7" s="16" t="s">
        <v>100</v>
      </c>
      <c r="V7" s="14" t="s">
        <v>35</v>
      </c>
      <c r="W7" s="14" t="s">
        <v>35</v>
      </c>
      <c r="X7" s="14" t="s">
        <v>35</v>
      </c>
      <c r="Y7" s="16" t="s">
        <v>100</v>
      </c>
    </row>
    <row r="8" spans="1:25" ht="13.5">
      <c r="A8" s="13" t="s">
        <v>96</v>
      </c>
      <c r="B8" s="1" t="s">
        <v>36</v>
      </c>
      <c r="C8" s="1" t="s">
        <v>36</v>
      </c>
      <c r="D8" s="1" t="s">
        <v>36</v>
      </c>
      <c r="E8" s="17" t="s">
        <v>184</v>
      </c>
      <c r="F8" s="1" t="s">
        <v>184</v>
      </c>
      <c r="G8" s="1" t="s">
        <v>184</v>
      </c>
      <c r="H8" s="1" t="s">
        <v>184</v>
      </c>
      <c r="I8" s="17" t="s">
        <v>185</v>
      </c>
      <c r="J8" s="1" t="s">
        <v>185</v>
      </c>
      <c r="K8" s="1" t="s">
        <v>185</v>
      </c>
      <c r="L8" s="1" t="s">
        <v>185</v>
      </c>
      <c r="M8" s="17" t="s">
        <v>186</v>
      </c>
      <c r="N8" s="1" t="s">
        <v>186</v>
      </c>
      <c r="O8" s="1" t="s">
        <v>186</v>
      </c>
      <c r="P8" s="1" t="s">
        <v>186</v>
      </c>
      <c r="Q8" s="17" t="s">
        <v>187</v>
      </c>
      <c r="R8" s="1" t="s">
        <v>187</v>
      </c>
      <c r="S8" s="1" t="s">
        <v>187</v>
      </c>
      <c r="T8" s="1" t="s">
        <v>187</v>
      </c>
      <c r="U8" s="17" t="s">
        <v>188</v>
      </c>
      <c r="V8" s="1" t="s">
        <v>188</v>
      </c>
      <c r="W8" s="1" t="s">
        <v>188</v>
      </c>
      <c r="X8" s="1" t="s">
        <v>188</v>
      </c>
      <c r="Y8" s="17" t="s">
        <v>189</v>
      </c>
    </row>
    <row r="9" spans="1:25" ht="13.5">
      <c r="A9" s="13" t="s">
        <v>97</v>
      </c>
      <c r="B9" s="1" t="s">
        <v>225</v>
      </c>
      <c r="C9" s="1" t="s">
        <v>227</v>
      </c>
      <c r="D9" s="1" t="s">
        <v>229</v>
      </c>
      <c r="E9" s="17" t="s">
        <v>101</v>
      </c>
      <c r="F9" s="1" t="s">
        <v>231</v>
      </c>
      <c r="G9" s="1" t="s">
        <v>233</v>
      </c>
      <c r="H9" s="1" t="s">
        <v>235</v>
      </c>
      <c r="I9" s="17" t="s">
        <v>102</v>
      </c>
      <c r="J9" s="1" t="s">
        <v>237</v>
      </c>
      <c r="K9" s="1" t="s">
        <v>239</v>
      </c>
      <c r="L9" s="1" t="s">
        <v>241</v>
      </c>
      <c r="M9" s="17" t="s">
        <v>104</v>
      </c>
      <c r="N9" s="1" t="s">
        <v>243</v>
      </c>
      <c r="O9" s="1" t="s">
        <v>245</v>
      </c>
      <c r="P9" s="1" t="s">
        <v>247</v>
      </c>
      <c r="Q9" s="17" t="s">
        <v>106</v>
      </c>
      <c r="R9" s="1" t="s">
        <v>249</v>
      </c>
      <c r="S9" s="1" t="s">
        <v>251</v>
      </c>
      <c r="T9" s="1" t="s">
        <v>253</v>
      </c>
      <c r="U9" s="17" t="s">
        <v>108</v>
      </c>
      <c r="V9" s="1" t="s">
        <v>255</v>
      </c>
      <c r="W9" s="1" t="s">
        <v>257</v>
      </c>
      <c r="X9" s="1" t="s">
        <v>259</v>
      </c>
      <c r="Y9" s="17" t="s">
        <v>110</v>
      </c>
    </row>
    <row r="10" spans="1:25" ht="14.25" thickBot="1">
      <c r="A10" s="13" t="s">
        <v>98</v>
      </c>
      <c r="B10" s="1" t="s">
        <v>112</v>
      </c>
      <c r="C10" s="1" t="s">
        <v>112</v>
      </c>
      <c r="D10" s="1" t="s">
        <v>112</v>
      </c>
      <c r="E10" s="17" t="s">
        <v>112</v>
      </c>
      <c r="F10" s="1" t="s">
        <v>112</v>
      </c>
      <c r="G10" s="1" t="s">
        <v>112</v>
      </c>
      <c r="H10" s="1" t="s">
        <v>112</v>
      </c>
      <c r="I10" s="17" t="s">
        <v>112</v>
      </c>
      <c r="J10" s="1" t="s">
        <v>112</v>
      </c>
      <c r="K10" s="1" t="s">
        <v>112</v>
      </c>
      <c r="L10" s="1" t="s">
        <v>112</v>
      </c>
      <c r="M10" s="17" t="s">
        <v>112</v>
      </c>
      <c r="N10" s="1" t="s">
        <v>112</v>
      </c>
      <c r="O10" s="1" t="s">
        <v>112</v>
      </c>
      <c r="P10" s="1" t="s">
        <v>112</v>
      </c>
      <c r="Q10" s="17" t="s">
        <v>112</v>
      </c>
      <c r="R10" s="1" t="s">
        <v>112</v>
      </c>
      <c r="S10" s="1" t="s">
        <v>112</v>
      </c>
      <c r="T10" s="1" t="s">
        <v>112</v>
      </c>
      <c r="U10" s="17" t="s">
        <v>112</v>
      </c>
      <c r="V10" s="1" t="s">
        <v>112</v>
      </c>
      <c r="W10" s="1" t="s">
        <v>112</v>
      </c>
      <c r="X10" s="1" t="s">
        <v>112</v>
      </c>
      <c r="Y10" s="17" t="s">
        <v>112</v>
      </c>
    </row>
    <row r="11" spans="1:25" ht="14.25" thickTop="1">
      <c r="A11" s="30" t="s">
        <v>192</v>
      </c>
      <c r="B11" s="27">
        <v>510626</v>
      </c>
      <c r="C11" s="27">
        <v>349566</v>
      </c>
      <c r="D11" s="27">
        <v>160565</v>
      </c>
      <c r="E11" s="21">
        <v>682439</v>
      </c>
      <c r="F11" s="27">
        <v>498050</v>
      </c>
      <c r="G11" s="27">
        <v>335869</v>
      </c>
      <c r="H11" s="27">
        <v>170740</v>
      </c>
      <c r="I11" s="21">
        <v>649703</v>
      </c>
      <c r="J11" s="27">
        <v>479871</v>
      </c>
      <c r="K11" s="27">
        <v>318614</v>
      </c>
      <c r="L11" s="27">
        <v>150901</v>
      </c>
      <c r="M11" s="21">
        <v>638770</v>
      </c>
      <c r="N11" s="27">
        <v>468845</v>
      </c>
      <c r="O11" s="27">
        <v>314071</v>
      </c>
      <c r="P11" s="27">
        <v>155495</v>
      </c>
      <c r="Q11" s="21">
        <v>653287</v>
      </c>
      <c r="R11" s="27">
        <v>478286</v>
      </c>
      <c r="S11" s="27">
        <v>326313</v>
      </c>
      <c r="T11" s="27">
        <v>157288</v>
      </c>
      <c r="U11" s="21">
        <v>683715</v>
      </c>
      <c r="V11" s="27">
        <v>506030</v>
      </c>
      <c r="W11" s="27">
        <v>343370</v>
      </c>
      <c r="X11" s="27">
        <v>159516</v>
      </c>
      <c r="Y11" s="21">
        <v>752300</v>
      </c>
    </row>
    <row r="12" spans="1:25" ht="13.5">
      <c r="A12" s="6" t="s">
        <v>4</v>
      </c>
      <c r="B12" s="28">
        <v>405228</v>
      </c>
      <c r="C12" s="28">
        <v>272258</v>
      </c>
      <c r="D12" s="28">
        <v>126504</v>
      </c>
      <c r="E12" s="22">
        <v>560143</v>
      </c>
      <c r="F12" s="28">
        <v>397898</v>
      </c>
      <c r="G12" s="28">
        <v>264163</v>
      </c>
      <c r="H12" s="28">
        <v>133186</v>
      </c>
      <c r="I12" s="22">
        <v>542653</v>
      </c>
      <c r="J12" s="28">
        <v>393800</v>
      </c>
      <c r="K12" s="28">
        <v>260801</v>
      </c>
      <c r="L12" s="28">
        <v>123048</v>
      </c>
      <c r="M12" s="22">
        <v>541473</v>
      </c>
      <c r="N12" s="28">
        <v>385515</v>
      </c>
      <c r="O12" s="28">
        <v>255921</v>
      </c>
      <c r="P12" s="28">
        <v>125769</v>
      </c>
      <c r="Q12" s="22">
        <v>550476</v>
      </c>
      <c r="R12" s="28">
        <v>397058</v>
      </c>
      <c r="S12" s="28">
        <v>267008</v>
      </c>
      <c r="T12" s="28">
        <v>131017</v>
      </c>
      <c r="U12" s="22">
        <v>573858</v>
      </c>
      <c r="V12" s="28">
        <v>415781</v>
      </c>
      <c r="W12" s="28">
        <v>276786</v>
      </c>
      <c r="X12" s="28">
        <v>128957</v>
      </c>
      <c r="Y12" s="22">
        <v>622417</v>
      </c>
    </row>
    <row r="13" spans="1:25" ht="13.5">
      <c r="A13" s="6" t="s">
        <v>5</v>
      </c>
      <c r="B13" s="28">
        <v>23101</v>
      </c>
      <c r="C13" s="28">
        <v>15699</v>
      </c>
      <c r="D13" s="28">
        <v>7659</v>
      </c>
      <c r="E13" s="22">
        <v>34375</v>
      </c>
      <c r="F13" s="28">
        <v>25260</v>
      </c>
      <c r="G13" s="28">
        <v>16974</v>
      </c>
      <c r="H13" s="28">
        <v>8618</v>
      </c>
      <c r="I13" s="22">
        <v>33240</v>
      </c>
      <c r="J13" s="28">
        <v>24726</v>
      </c>
      <c r="K13" s="28">
        <v>16441</v>
      </c>
      <c r="L13" s="28">
        <v>8225</v>
      </c>
      <c r="M13" s="22">
        <v>32552</v>
      </c>
      <c r="N13" s="28">
        <v>24097</v>
      </c>
      <c r="O13" s="28">
        <v>16118</v>
      </c>
      <c r="P13" s="28">
        <v>8043</v>
      </c>
      <c r="Q13" s="22">
        <v>32684</v>
      </c>
      <c r="R13" s="28">
        <v>24609</v>
      </c>
      <c r="S13" s="28">
        <v>16729</v>
      </c>
      <c r="T13" s="28">
        <v>8530</v>
      </c>
      <c r="U13" s="22">
        <v>32032</v>
      </c>
      <c r="V13" s="28">
        <v>23178</v>
      </c>
      <c r="W13" s="28">
        <v>15424</v>
      </c>
      <c r="X13" s="28">
        <v>7504</v>
      </c>
      <c r="Y13" s="22">
        <v>39159</v>
      </c>
    </row>
    <row r="14" spans="1:25" ht="13.5">
      <c r="A14" s="6" t="s">
        <v>3</v>
      </c>
      <c r="B14" s="28">
        <v>428330</v>
      </c>
      <c r="C14" s="28">
        <v>287958</v>
      </c>
      <c r="D14" s="28">
        <v>134164</v>
      </c>
      <c r="E14" s="22">
        <v>594518</v>
      </c>
      <c r="F14" s="28">
        <v>423158</v>
      </c>
      <c r="G14" s="28">
        <v>281137</v>
      </c>
      <c r="H14" s="28">
        <v>141805</v>
      </c>
      <c r="I14" s="22">
        <v>575894</v>
      </c>
      <c r="J14" s="28">
        <v>418527</v>
      </c>
      <c r="K14" s="28">
        <v>277242</v>
      </c>
      <c r="L14" s="28">
        <v>131274</v>
      </c>
      <c r="M14" s="22">
        <v>574026</v>
      </c>
      <c r="N14" s="28">
        <v>409612</v>
      </c>
      <c r="O14" s="28">
        <v>272039</v>
      </c>
      <c r="P14" s="28">
        <v>133813</v>
      </c>
      <c r="Q14" s="22">
        <v>583160</v>
      </c>
      <c r="R14" s="28">
        <v>421667</v>
      </c>
      <c r="S14" s="28">
        <v>283738</v>
      </c>
      <c r="T14" s="28">
        <v>139547</v>
      </c>
      <c r="U14" s="22">
        <v>605891</v>
      </c>
      <c r="V14" s="28">
        <v>438960</v>
      </c>
      <c r="W14" s="28">
        <v>292210</v>
      </c>
      <c r="X14" s="28">
        <v>136461</v>
      </c>
      <c r="Y14" s="22">
        <v>661576</v>
      </c>
    </row>
    <row r="15" spans="1:25" ht="14.25" thickBot="1">
      <c r="A15" s="25" t="s">
        <v>195</v>
      </c>
      <c r="B15" s="29">
        <v>82296</v>
      </c>
      <c r="C15" s="29">
        <v>61608</v>
      </c>
      <c r="D15" s="29">
        <v>26401</v>
      </c>
      <c r="E15" s="23">
        <v>87921</v>
      </c>
      <c r="F15" s="29">
        <v>74891</v>
      </c>
      <c r="G15" s="29">
        <v>54731</v>
      </c>
      <c r="H15" s="29">
        <v>28935</v>
      </c>
      <c r="I15" s="23">
        <v>73809</v>
      </c>
      <c r="J15" s="29">
        <v>61343</v>
      </c>
      <c r="K15" s="29">
        <v>41371</v>
      </c>
      <c r="L15" s="29">
        <v>19626</v>
      </c>
      <c r="M15" s="23">
        <v>64743</v>
      </c>
      <c r="N15" s="29">
        <v>59232</v>
      </c>
      <c r="O15" s="29">
        <v>42031</v>
      </c>
      <c r="P15" s="29">
        <v>21682</v>
      </c>
      <c r="Q15" s="23">
        <v>70126</v>
      </c>
      <c r="R15" s="29">
        <v>56618</v>
      </c>
      <c r="S15" s="29">
        <v>42575</v>
      </c>
      <c r="T15" s="29">
        <v>17740</v>
      </c>
      <c r="U15" s="23">
        <v>77823</v>
      </c>
      <c r="V15" s="29">
        <v>67069</v>
      </c>
      <c r="W15" s="29">
        <v>51159</v>
      </c>
      <c r="X15" s="29">
        <v>23055</v>
      </c>
      <c r="Y15" s="23">
        <v>90724</v>
      </c>
    </row>
    <row r="16" spans="1:25" ht="14.25" thickTop="1">
      <c r="A16" s="6" t="s">
        <v>197</v>
      </c>
      <c r="B16" s="28">
        <v>78</v>
      </c>
      <c r="C16" s="28">
        <v>47</v>
      </c>
      <c r="D16" s="28">
        <v>19</v>
      </c>
      <c r="E16" s="22">
        <v>111</v>
      </c>
      <c r="F16" s="28">
        <v>61</v>
      </c>
      <c r="G16" s="28">
        <v>38</v>
      </c>
      <c r="H16" s="28">
        <v>16</v>
      </c>
      <c r="I16" s="22">
        <v>94</v>
      </c>
      <c r="J16" s="28">
        <v>63</v>
      </c>
      <c r="K16" s="28">
        <v>42</v>
      </c>
      <c r="L16" s="28">
        <v>19</v>
      </c>
      <c r="M16" s="22">
        <v>92</v>
      </c>
      <c r="N16" s="28">
        <v>68</v>
      </c>
      <c r="O16" s="28">
        <v>51</v>
      </c>
      <c r="P16" s="28">
        <v>19</v>
      </c>
      <c r="Q16" s="22">
        <v>168</v>
      </c>
      <c r="R16" s="28">
        <v>125</v>
      </c>
      <c r="S16" s="28">
        <v>84</v>
      </c>
      <c r="T16" s="28">
        <v>41</v>
      </c>
      <c r="U16" s="22">
        <v>486</v>
      </c>
      <c r="V16" s="28">
        <v>318</v>
      </c>
      <c r="W16" s="28">
        <v>214</v>
      </c>
      <c r="X16" s="28">
        <v>106</v>
      </c>
      <c r="Y16" s="22">
        <v>598</v>
      </c>
    </row>
    <row r="17" spans="1:25" ht="13.5">
      <c r="A17" s="6" t="s">
        <v>198</v>
      </c>
      <c r="B17" s="28">
        <v>1224</v>
      </c>
      <c r="C17" s="28">
        <v>767</v>
      </c>
      <c r="D17" s="28">
        <v>754</v>
      </c>
      <c r="E17" s="22">
        <v>1186</v>
      </c>
      <c r="F17" s="28">
        <v>1151</v>
      </c>
      <c r="G17" s="28">
        <v>713</v>
      </c>
      <c r="H17" s="28">
        <v>680</v>
      </c>
      <c r="I17" s="22">
        <v>1184</v>
      </c>
      <c r="J17" s="28">
        <v>1161</v>
      </c>
      <c r="K17" s="28">
        <v>705</v>
      </c>
      <c r="L17" s="28">
        <v>682</v>
      </c>
      <c r="M17" s="22">
        <v>1082</v>
      </c>
      <c r="N17" s="28">
        <v>1059</v>
      </c>
      <c r="O17" s="28">
        <v>650</v>
      </c>
      <c r="P17" s="28">
        <v>634</v>
      </c>
      <c r="Q17" s="22">
        <v>933</v>
      </c>
      <c r="R17" s="28">
        <v>912</v>
      </c>
      <c r="S17" s="28">
        <v>468</v>
      </c>
      <c r="T17" s="28">
        <v>463</v>
      </c>
      <c r="U17" s="22">
        <v>1569</v>
      </c>
      <c r="V17" s="28">
        <v>1516</v>
      </c>
      <c r="W17" s="28">
        <v>933</v>
      </c>
      <c r="X17" s="28">
        <v>887</v>
      </c>
      <c r="Y17" s="22">
        <v>1679</v>
      </c>
    </row>
    <row r="18" spans="1:25" ht="13.5">
      <c r="A18" s="6" t="s">
        <v>6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>
        <v>13</v>
      </c>
      <c r="R18" s="28">
        <v>15</v>
      </c>
      <c r="S18" s="28">
        <v>18</v>
      </c>
      <c r="T18" s="28">
        <v>9</v>
      </c>
      <c r="U18" s="22">
        <v>739</v>
      </c>
      <c r="V18" s="28">
        <v>551</v>
      </c>
      <c r="W18" s="28">
        <v>368</v>
      </c>
      <c r="X18" s="28">
        <v>184</v>
      </c>
      <c r="Y18" s="22">
        <v>1047</v>
      </c>
    </row>
    <row r="19" spans="1:25" ht="13.5">
      <c r="A19" s="6" t="s">
        <v>7</v>
      </c>
      <c r="B19" s="28">
        <v>3932</v>
      </c>
      <c r="C19" s="28">
        <v>2243</v>
      </c>
      <c r="D19" s="28">
        <v>1571</v>
      </c>
      <c r="E19" s="22">
        <v>4302</v>
      </c>
      <c r="F19" s="28">
        <v>3906</v>
      </c>
      <c r="G19" s="28">
        <v>2831</v>
      </c>
      <c r="H19" s="28">
        <v>1712</v>
      </c>
      <c r="I19" s="22">
        <v>10024</v>
      </c>
      <c r="J19" s="28">
        <v>12317</v>
      </c>
      <c r="K19" s="28">
        <v>7470</v>
      </c>
      <c r="L19" s="28">
        <v>6914</v>
      </c>
      <c r="M19" s="22">
        <v>3309</v>
      </c>
      <c r="N19" s="28">
        <v>3583</v>
      </c>
      <c r="O19" s="28">
        <v>2413</v>
      </c>
      <c r="P19" s="28">
        <v>1552</v>
      </c>
      <c r="Q19" s="22">
        <v>3455</v>
      </c>
      <c r="R19" s="28">
        <v>3385</v>
      </c>
      <c r="S19" s="28">
        <v>2290</v>
      </c>
      <c r="T19" s="28">
        <v>1733</v>
      </c>
      <c r="U19" s="22">
        <v>886</v>
      </c>
      <c r="V19" s="28">
        <v>2050</v>
      </c>
      <c r="W19" s="28">
        <v>1869</v>
      </c>
      <c r="X19" s="28">
        <v>1410</v>
      </c>
      <c r="Y19" s="22">
        <v>3747</v>
      </c>
    </row>
    <row r="20" spans="1:25" ht="13.5">
      <c r="A20" s="6" t="s">
        <v>200</v>
      </c>
      <c r="B20" s="28">
        <v>1536</v>
      </c>
      <c r="C20" s="28">
        <v>1199</v>
      </c>
      <c r="D20" s="28">
        <v>582</v>
      </c>
      <c r="E20" s="22">
        <v>2294</v>
      </c>
      <c r="F20" s="28">
        <v>1223</v>
      </c>
      <c r="G20" s="28">
        <v>923</v>
      </c>
      <c r="H20" s="28">
        <v>503</v>
      </c>
      <c r="I20" s="22">
        <v>3501</v>
      </c>
      <c r="J20" s="28">
        <v>2013</v>
      </c>
      <c r="K20" s="28">
        <v>1638</v>
      </c>
      <c r="L20" s="28">
        <v>501</v>
      </c>
      <c r="M20" s="22">
        <v>2487</v>
      </c>
      <c r="N20" s="28">
        <v>1418</v>
      </c>
      <c r="O20" s="28">
        <v>1021</v>
      </c>
      <c r="P20" s="28">
        <v>556</v>
      </c>
      <c r="Q20" s="22">
        <v>2397</v>
      </c>
      <c r="R20" s="28">
        <v>1428</v>
      </c>
      <c r="S20" s="28">
        <v>1071</v>
      </c>
      <c r="T20" s="28">
        <v>624</v>
      </c>
      <c r="U20" s="22">
        <v>2872</v>
      </c>
      <c r="V20" s="28">
        <v>1864</v>
      </c>
      <c r="W20" s="28">
        <v>1144</v>
      </c>
      <c r="X20" s="28">
        <v>470</v>
      </c>
      <c r="Y20" s="22">
        <v>4078</v>
      </c>
    </row>
    <row r="21" spans="1:25" ht="13.5">
      <c r="A21" s="6" t="s">
        <v>201</v>
      </c>
      <c r="B21" s="28">
        <v>6771</v>
      </c>
      <c r="C21" s="28">
        <v>4257</v>
      </c>
      <c r="D21" s="28">
        <v>2928</v>
      </c>
      <c r="E21" s="22">
        <v>7895</v>
      </c>
      <c r="F21" s="28">
        <v>6343</v>
      </c>
      <c r="G21" s="28">
        <v>4506</v>
      </c>
      <c r="H21" s="28">
        <v>2913</v>
      </c>
      <c r="I21" s="22">
        <v>14805</v>
      </c>
      <c r="J21" s="28">
        <v>15555</v>
      </c>
      <c r="K21" s="28">
        <v>9857</v>
      </c>
      <c r="L21" s="28">
        <v>8118</v>
      </c>
      <c r="M21" s="22">
        <v>6972</v>
      </c>
      <c r="N21" s="28">
        <v>6129</v>
      </c>
      <c r="O21" s="28">
        <v>4136</v>
      </c>
      <c r="P21" s="28">
        <v>2763</v>
      </c>
      <c r="Q21" s="22">
        <v>6968</v>
      </c>
      <c r="R21" s="28">
        <v>5867</v>
      </c>
      <c r="S21" s="28">
        <v>3933</v>
      </c>
      <c r="T21" s="28">
        <v>2872</v>
      </c>
      <c r="U21" s="22">
        <v>6553</v>
      </c>
      <c r="V21" s="28">
        <v>6301</v>
      </c>
      <c r="W21" s="28">
        <v>4529</v>
      </c>
      <c r="X21" s="28">
        <v>3059</v>
      </c>
      <c r="Y21" s="22">
        <v>12957</v>
      </c>
    </row>
    <row r="22" spans="1:25" ht="13.5">
      <c r="A22" s="6" t="s">
        <v>203</v>
      </c>
      <c r="B22" s="28">
        <v>12543</v>
      </c>
      <c r="C22" s="28">
        <v>8500</v>
      </c>
      <c r="D22" s="28">
        <v>4297</v>
      </c>
      <c r="E22" s="22">
        <v>18646</v>
      </c>
      <c r="F22" s="28">
        <v>14211</v>
      </c>
      <c r="G22" s="28">
        <v>9626</v>
      </c>
      <c r="H22" s="28">
        <v>4914</v>
      </c>
      <c r="I22" s="22">
        <v>20558</v>
      </c>
      <c r="J22" s="28">
        <v>15611</v>
      </c>
      <c r="K22" s="28">
        <v>10537</v>
      </c>
      <c r="L22" s="28">
        <v>5300</v>
      </c>
      <c r="M22" s="22">
        <v>22222</v>
      </c>
      <c r="N22" s="28">
        <v>16938</v>
      </c>
      <c r="O22" s="28">
        <v>11456</v>
      </c>
      <c r="P22" s="28">
        <v>5749</v>
      </c>
      <c r="Q22" s="22">
        <v>23627</v>
      </c>
      <c r="R22" s="28">
        <v>17843</v>
      </c>
      <c r="S22" s="28">
        <v>12012</v>
      </c>
      <c r="T22" s="28">
        <v>5996</v>
      </c>
      <c r="U22" s="22">
        <v>23703</v>
      </c>
      <c r="V22" s="28">
        <v>17700</v>
      </c>
      <c r="W22" s="28">
        <v>11847</v>
      </c>
      <c r="X22" s="28">
        <v>5988</v>
      </c>
      <c r="Y22" s="22">
        <v>23497</v>
      </c>
    </row>
    <row r="23" spans="1:25" ht="13.5">
      <c r="A23" s="6" t="s">
        <v>8</v>
      </c>
      <c r="B23" s="28">
        <v>1260</v>
      </c>
      <c r="C23" s="28">
        <v>676</v>
      </c>
      <c r="D23" s="28">
        <v>296</v>
      </c>
      <c r="E23" s="22"/>
      <c r="F23" s="28">
        <v>1041</v>
      </c>
      <c r="G23" s="28">
        <v>760</v>
      </c>
      <c r="H23" s="28">
        <v>286</v>
      </c>
      <c r="I23" s="22"/>
      <c r="J23" s="28">
        <v>1419</v>
      </c>
      <c r="K23" s="28">
        <v>1093</v>
      </c>
      <c r="L23" s="28">
        <v>454</v>
      </c>
      <c r="M23" s="22"/>
      <c r="N23" s="28">
        <v>1603</v>
      </c>
      <c r="O23" s="28">
        <v>913</v>
      </c>
      <c r="P23" s="28">
        <v>538</v>
      </c>
      <c r="Q23" s="22"/>
      <c r="R23" s="28">
        <v>1525</v>
      </c>
      <c r="S23" s="28">
        <v>838</v>
      </c>
      <c r="T23" s="28">
        <v>367</v>
      </c>
      <c r="U23" s="22"/>
      <c r="V23" s="28">
        <v>1609</v>
      </c>
      <c r="W23" s="28">
        <v>928</v>
      </c>
      <c r="X23" s="28">
        <v>347</v>
      </c>
      <c r="Y23" s="22"/>
    </row>
    <row r="24" spans="1:25" ht="13.5">
      <c r="A24" s="6" t="s">
        <v>206</v>
      </c>
      <c r="B24" s="28">
        <v>13803</v>
      </c>
      <c r="C24" s="28">
        <v>9176</v>
      </c>
      <c r="D24" s="28">
        <v>4593</v>
      </c>
      <c r="E24" s="22">
        <v>20902</v>
      </c>
      <c r="F24" s="28">
        <v>15252</v>
      </c>
      <c r="G24" s="28">
        <v>10386</v>
      </c>
      <c r="H24" s="28">
        <v>5200</v>
      </c>
      <c r="I24" s="22">
        <v>23221</v>
      </c>
      <c r="J24" s="28">
        <v>17031</v>
      </c>
      <c r="K24" s="28">
        <v>11630</v>
      </c>
      <c r="L24" s="28">
        <v>5755</v>
      </c>
      <c r="M24" s="22">
        <v>25222</v>
      </c>
      <c r="N24" s="28">
        <v>18542</v>
      </c>
      <c r="O24" s="28">
        <v>12369</v>
      </c>
      <c r="P24" s="28">
        <v>6288</v>
      </c>
      <c r="Q24" s="22">
        <v>26685</v>
      </c>
      <c r="R24" s="28">
        <v>19369</v>
      </c>
      <c r="S24" s="28">
        <v>12850</v>
      </c>
      <c r="T24" s="28">
        <v>6363</v>
      </c>
      <c r="U24" s="22">
        <v>26932</v>
      </c>
      <c r="V24" s="28">
        <v>19309</v>
      </c>
      <c r="W24" s="28">
        <v>12776</v>
      </c>
      <c r="X24" s="28">
        <v>6336</v>
      </c>
      <c r="Y24" s="22">
        <v>28799</v>
      </c>
    </row>
    <row r="25" spans="1:25" ht="14.25" thickBot="1">
      <c r="A25" s="25" t="s">
        <v>208</v>
      </c>
      <c r="B25" s="29">
        <v>75263</v>
      </c>
      <c r="C25" s="29">
        <v>56689</v>
      </c>
      <c r="D25" s="29">
        <v>24736</v>
      </c>
      <c r="E25" s="23">
        <v>74914</v>
      </c>
      <c r="F25" s="29">
        <v>65982</v>
      </c>
      <c r="G25" s="29">
        <v>48851</v>
      </c>
      <c r="H25" s="29">
        <v>26648</v>
      </c>
      <c r="I25" s="23">
        <v>65393</v>
      </c>
      <c r="J25" s="29">
        <v>59867</v>
      </c>
      <c r="K25" s="29">
        <v>39597</v>
      </c>
      <c r="L25" s="29">
        <v>21989</v>
      </c>
      <c r="M25" s="23">
        <v>46494</v>
      </c>
      <c r="N25" s="29">
        <v>46820</v>
      </c>
      <c r="O25" s="29">
        <v>33797</v>
      </c>
      <c r="P25" s="29">
        <v>18157</v>
      </c>
      <c r="Q25" s="23">
        <v>50409</v>
      </c>
      <c r="R25" s="29">
        <v>43117</v>
      </c>
      <c r="S25" s="29">
        <v>33657</v>
      </c>
      <c r="T25" s="29">
        <v>14249</v>
      </c>
      <c r="U25" s="23">
        <v>57445</v>
      </c>
      <c r="V25" s="29">
        <v>54061</v>
      </c>
      <c r="W25" s="29">
        <v>42912</v>
      </c>
      <c r="X25" s="29">
        <v>19777</v>
      </c>
      <c r="Y25" s="23">
        <v>74882</v>
      </c>
    </row>
    <row r="26" spans="1:25" ht="14.25" thickTop="1">
      <c r="A26" s="6" t="s">
        <v>210</v>
      </c>
      <c r="B26" s="28">
        <v>8458</v>
      </c>
      <c r="C26" s="28">
        <v>8175</v>
      </c>
      <c r="D26" s="28">
        <v>8093</v>
      </c>
      <c r="E26" s="22">
        <v>806</v>
      </c>
      <c r="F26" s="28">
        <v>524</v>
      </c>
      <c r="G26" s="28">
        <v>55</v>
      </c>
      <c r="H26" s="28">
        <v>53</v>
      </c>
      <c r="I26" s="22">
        <v>619</v>
      </c>
      <c r="J26" s="28">
        <v>216</v>
      </c>
      <c r="K26" s="28">
        <v>50</v>
      </c>
      <c r="L26" s="28">
        <v>0</v>
      </c>
      <c r="M26" s="22">
        <v>354</v>
      </c>
      <c r="N26" s="28">
        <v>318</v>
      </c>
      <c r="O26" s="28">
        <v>56</v>
      </c>
      <c r="P26" s="28">
        <v>13</v>
      </c>
      <c r="Q26" s="22">
        <v>394</v>
      </c>
      <c r="R26" s="28">
        <v>371</v>
      </c>
      <c r="S26" s="28">
        <v>271</v>
      </c>
      <c r="T26" s="28">
        <v>86</v>
      </c>
      <c r="U26" s="22">
        <v>243</v>
      </c>
      <c r="V26" s="28">
        <v>183</v>
      </c>
      <c r="W26" s="28">
        <v>112</v>
      </c>
      <c r="X26" s="28">
        <v>78</v>
      </c>
      <c r="Y26" s="22">
        <v>10489</v>
      </c>
    </row>
    <row r="27" spans="1:25" ht="13.5">
      <c r="A27" s="6" t="s">
        <v>51</v>
      </c>
      <c r="B27" s="28">
        <v>456</v>
      </c>
      <c r="C27" s="28">
        <v>428</v>
      </c>
      <c r="D27" s="28">
        <v>428</v>
      </c>
      <c r="E27" s="22">
        <v>5783</v>
      </c>
      <c r="F27" s="28">
        <v>424</v>
      </c>
      <c r="G27" s="28">
        <v>191</v>
      </c>
      <c r="H27" s="28">
        <v>80</v>
      </c>
      <c r="I27" s="22">
        <v>10957</v>
      </c>
      <c r="J27" s="28">
        <v>3868</v>
      </c>
      <c r="K27" s="28">
        <v>3465</v>
      </c>
      <c r="L27" s="28">
        <v>737</v>
      </c>
      <c r="M27" s="22">
        <v>12089</v>
      </c>
      <c r="N27" s="28">
        <v>3055</v>
      </c>
      <c r="O27" s="28">
        <v>2961</v>
      </c>
      <c r="P27" s="28">
        <v>1214</v>
      </c>
      <c r="Q27" s="22">
        <v>3222</v>
      </c>
      <c r="R27" s="28">
        <v>1964</v>
      </c>
      <c r="S27" s="28">
        <v>1848</v>
      </c>
      <c r="T27" s="28">
        <v>712</v>
      </c>
      <c r="U27" s="22">
        <v>7043</v>
      </c>
      <c r="V27" s="28">
        <v>236</v>
      </c>
      <c r="W27" s="28">
        <v>209</v>
      </c>
      <c r="X27" s="28">
        <v>208</v>
      </c>
      <c r="Y27" s="22">
        <v>806</v>
      </c>
    </row>
    <row r="28" spans="1:25" ht="13.5">
      <c r="A28" s="6" t="s">
        <v>9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>
        <v>656</v>
      </c>
    </row>
    <row r="29" spans="1:25" ht="13.5">
      <c r="A29" s="6" t="s">
        <v>10</v>
      </c>
      <c r="B29" s="28"/>
      <c r="C29" s="28"/>
      <c r="D29" s="28"/>
      <c r="E29" s="22">
        <v>1206</v>
      </c>
      <c r="F29" s="28"/>
      <c r="G29" s="28"/>
      <c r="H29" s="28"/>
      <c r="I29" s="22">
        <v>534</v>
      </c>
      <c r="J29" s="28"/>
      <c r="K29" s="28"/>
      <c r="L29" s="28"/>
      <c r="M29" s="22"/>
      <c r="N29" s="28"/>
      <c r="O29" s="28"/>
      <c r="P29" s="28"/>
      <c r="Q29" s="22">
        <v>1624</v>
      </c>
      <c r="R29" s="28"/>
      <c r="S29" s="28"/>
      <c r="T29" s="28"/>
      <c r="U29" s="22">
        <v>785</v>
      </c>
      <c r="V29" s="28"/>
      <c r="W29" s="28"/>
      <c r="X29" s="28"/>
      <c r="Y29" s="22">
        <v>1974</v>
      </c>
    </row>
    <row r="30" spans="1:25" ht="13.5">
      <c r="A30" s="6" t="s">
        <v>11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>
        <v>9956</v>
      </c>
    </row>
    <row r="31" spans="1:25" ht="13.5">
      <c r="A31" s="6" t="s">
        <v>12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>
        <v>520</v>
      </c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122</v>
      </c>
      <c r="B32" s="28">
        <v>838</v>
      </c>
      <c r="C32" s="28">
        <v>324</v>
      </c>
      <c r="D32" s="28">
        <v>120</v>
      </c>
      <c r="E32" s="22">
        <v>397</v>
      </c>
      <c r="F32" s="28">
        <v>140</v>
      </c>
      <c r="G32" s="28">
        <v>62</v>
      </c>
      <c r="H32" s="28">
        <v>59</v>
      </c>
      <c r="I32" s="22">
        <v>953</v>
      </c>
      <c r="J32" s="28">
        <v>1083</v>
      </c>
      <c r="K32" s="28">
        <v>1037</v>
      </c>
      <c r="L32" s="28">
        <v>421</v>
      </c>
      <c r="M32" s="22">
        <v>1059</v>
      </c>
      <c r="N32" s="28">
        <v>793</v>
      </c>
      <c r="O32" s="28">
        <v>473</v>
      </c>
      <c r="P32" s="28">
        <v>358</v>
      </c>
      <c r="Q32" s="22">
        <v>2384</v>
      </c>
      <c r="R32" s="28">
        <v>499</v>
      </c>
      <c r="S32" s="28">
        <v>402</v>
      </c>
      <c r="T32" s="28">
        <v>169</v>
      </c>
      <c r="U32" s="22">
        <v>2239</v>
      </c>
      <c r="V32" s="28">
        <v>1002</v>
      </c>
      <c r="W32" s="28">
        <v>971</v>
      </c>
      <c r="X32" s="28">
        <v>197</v>
      </c>
      <c r="Y32" s="22">
        <v>1405</v>
      </c>
    </row>
    <row r="33" spans="1:25" ht="13.5">
      <c r="A33" s="6" t="s">
        <v>13</v>
      </c>
      <c r="B33" s="28">
        <v>9754</v>
      </c>
      <c r="C33" s="28">
        <v>8927</v>
      </c>
      <c r="D33" s="28">
        <v>8642</v>
      </c>
      <c r="E33" s="22">
        <v>8193</v>
      </c>
      <c r="F33" s="28">
        <v>1089</v>
      </c>
      <c r="G33" s="28">
        <v>309</v>
      </c>
      <c r="H33" s="28">
        <v>193</v>
      </c>
      <c r="I33" s="22">
        <v>13064</v>
      </c>
      <c r="J33" s="28">
        <v>5168</v>
      </c>
      <c r="K33" s="28">
        <v>4553</v>
      </c>
      <c r="L33" s="28">
        <v>1680</v>
      </c>
      <c r="M33" s="22">
        <v>13504</v>
      </c>
      <c r="N33" s="28">
        <v>4167</v>
      </c>
      <c r="O33" s="28">
        <v>3491</v>
      </c>
      <c r="P33" s="28">
        <v>1586</v>
      </c>
      <c r="Q33" s="22">
        <v>15868</v>
      </c>
      <c r="R33" s="28">
        <v>11077</v>
      </c>
      <c r="S33" s="28">
        <v>10775</v>
      </c>
      <c r="T33" s="28">
        <v>969</v>
      </c>
      <c r="U33" s="22">
        <v>18843</v>
      </c>
      <c r="V33" s="28">
        <v>6722</v>
      </c>
      <c r="W33" s="28">
        <v>6600</v>
      </c>
      <c r="X33" s="28">
        <v>2083</v>
      </c>
      <c r="Y33" s="22">
        <v>42196</v>
      </c>
    </row>
    <row r="34" spans="1:25" ht="13.5">
      <c r="A34" s="6" t="s">
        <v>57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>
        <v>69133</v>
      </c>
    </row>
    <row r="35" spans="1:25" ht="13.5">
      <c r="A35" s="6" t="s">
        <v>58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>
        <v>998</v>
      </c>
      <c r="X35" s="28">
        <v>988</v>
      </c>
      <c r="Y35" s="22"/>
    </row>
    <row r="36" spans="1:25" ht="13.5">
      <c r="A36" s="6" t="s">
        <v>14</v>
      </c>
      <c r="B36" s="28">
        <v>42</v>
      </c>
      <c r="C36" s="28">
        <v>20</v>
      </c>
      <c r="D36" s="28">
        <v>0</v>
      </c>
      <c r="E36" s="22">
        <v>211</v>
      </c>
      <c r="F36" s="28">
        <v>65</v>
      </c>
      <c r="G36" s="28">
        <v>55</v>
      </c>
      <c r="H36" s="28">
        <v>55</v>
      </c>
      <c r="I36" s="22">
        <v>58</v>
      </c>
      <c r="J36" s="28">
        <v>53</v>
      </c>
      <c r="K36" s="28">
        <v>52</v>
      </c>
      <c r="L36" s="28">
        <v>0</v>
      </c>
      <c r="M36" s="22">
        <v>502</v>
      </c>
      <c r="N36" s="28">
        <v>317</v>
      </c>
      <c r="O36" s="28">
        <v>271</v>
      </c>
      <c r="P36" s="28">
        <v>4</v>
      </c>
      <c r="Q36" s="22">
        <v>325</v>
      </c>
      <c r="R36" s="28">
        <v>254</v>
      </c>
      <c r="S36" s="28">
        <v>9</v>
      </c>
      <c r="T36" s="28">
        <v>3</v>
      </c>
      <c r="U36" s="22">
        <v>123</v>
      </c>
      <c r="V36" s="28">
        <v>60</v>
      </c>
      <c r="W36" s="28">
        <v>60</v>
      </c>
      <c r="X36" s="28">
        <v>47</v>
      </c>
      <c r="Y36" s="22">
        <v>390</v>
      </c>
    </row>
    <row r="37" spans="1:25" ht="13.5">
      <c r="A37" s="6" t="s">
        <v>47</v>
      </c>
      <c r="B37" s="28">
        <v>313</v>
      </c>
      <c r="C37" s="28">
        <v>268</v>
      </c>
      <c r="D37" s="28">
        <v>267</v>
      </c>
      <c r="E37" s="22">
        <v>5717</v>
      </c>
      <c r="F37" s="28">
        <v>456</v>
      </c>
      <c r="G37" s="28">
        <v>183</v>
      </c>
      <c r="H37" s="28">
        <v>77</v>
      </c>
      <c r="I37" s="22">
        <v>10962</v>
      </c>
      <c r="J37" s="28">
        <v>3822</v>
      </c>
      <c r="K37" s="28">
        <v>3260</v>
      </c>
      <c r="L37" s="28">
        <v>725</v>
      </c>
      <c r="M37" s="22">
        <v>11175</v>
      </c>
      <c r="N37" s="28">
        <v>2860</v>
      </c>
      <c r="O37" s="28">
        <v>2709</v>
      </c>
      <c r="P37" s="28">
        <v>1203</v>
      </c>
      <c r="Q37" s="22">
        <v>3044</v>
      </c>
      <c r="R37" s="28">
        <v>1940</v>
      </c>
      <c r="S37" s="28">
        <v>1829</v>
      </c>
      <c r="T37" s="28">
        <v>671</v>
      </c>
      <c r="U37" s="22">
        <v>6927</v>
      </c>
      <c r="V37" s="28">
        <v>286</v>
      </c>
      <c r="W37" s="28">
        <v>239</v>
      </c>
      <c r="X37" s="28">
        <v>207</v>
      </c>
      <c r="Y37" s="22">
        <v>1997</v>
      </c>
    </row>
    <row r="38" spans="1:25" ht="13.5">
      <c r="A38" s="6" t="s">
        <v>48</v>
      </c>
      <c r="B38" s="28">
        <v>687</v>
      </c>
      <c r="C38" s="28">
        <v>45</v>
      </c>
      <c r="D38" s="28">
        <v>16</v>
      </c>
      <c r="E38" s="22">
        <v>1730</v>
      </c>
      <c r="F38" s="28">
        <v>931</v>
      </c>
      <c r="G38" s="28">
        <v>169</v>
      </c>
      <c r="H38" s="28">
        <v>45</v>
      </c>
      <c r="I38" s="22">
        <v>499</v>
      </c>
      <c r="J38" s="28">
        <v>292</v>
      </c>
      <c r="K38" s="28">
        <v>186</v>
      </c>
      <c r="L38" s="28">
        <v>74</v>
      </c>
      <c r="M38" s="22">
        <v>1232</v>
      </c>
      <c r="N38" s="28">
        <v>788</v>
      </c>
      <c r="O38" s="28">
        <v>634</v>
      </c>
      <c r="P38" s="28">
        <v>439</v>
      </c>
      <c r="Q38" s="22">
        <v>6262</v>
      </c>
      <c r="R38" s="28">
        <v>5083</v>
      </c>
      <c r="S38" s="28">
        <v>4528</v>
      </c>
      <c r="T38" s="28">
        <v>82</v>
      </c>
      <c r="U38" s="22">
        <v>3972</v>
      </c>
      <c r="V38" s="28">
        <v>277</v>
      </c>
      <c r="W38" s="28">
        <v>214</v>
      </c>
      <c r="X38" s="28">
        <v>40</v>
      </c>
      <c r="Y38" s="22">
        <v>1719</v>
      </c>
    </row>
    <row r="39" spans="1:25" ht="13.5">
      <c r="A39" s="6" t="s">
        <v>214</v>
      </c>
      <c r="B39" s="28">
        <v>1509</v>
      </c>
      <c r="C39" s="28">
        <v>405</v>
      </c>
      <c r="D39" s="28"/>
      <c r="E39" s="22">
        <v>5402</v>
      </c>
      <c r="F39" s="28">
        <v>1863</v>
      </c>
      <c r="G39" s="28">
        <v>756</v>
      </c>
      <c r="H39" s="28"/>
      <c r="I39" s="22">
        <v>20212</v>
      </c>
      <c r="J39" s="28">
        <v>2469</v>
      </c>
      <c r="K39" s="28"/>
      <c r="L39" s="28"/>
      <c r="M39" s="22">
        <v>4261</v>
      </c>
      <c r="N39" s="28">
        <v>184</v>
      </c>
      <c r="O39" s="28">
        <v>156</v>
      </c>
      <c r="P39" s="28"/>
      <c r="Q39" s="22">
        <v>4751</v>
      </c>
      <c r="R39" s="28"/>
      <c r="S39" s="28"/>
      <c r="T39" s="28"/>
      <c r="U39" s="22">
        <v>3447</v>
      </c>
      <c r="V39" s="28"/>
      <c r="W39" s="28"/>
      <c r="X39" s="28"/>
      <c r="Y39" s="22">
        <v>8796</v>
      </c>
    </row>
    <row r="40" spans="1:25" ht="13.5">
      <c r="A40" s="6" t="s">
        <v>15</v>
      </c>
      <c r="B40" s="28">
        <v>1146</v>
      </c>
      <c r="C40" s="28"/>
      <c r="D40" s="28"/>
      <c r="E40" s="22">
        <v>4391</v>
      </c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16</v>
      </c>
      <c r="B41" s="28"/>
      <c r="C41" s="28"/>
      <c r="D41" s="28"/>
      <c r="E41" s="22"/>
      <c r="F41" s="28"/>
      <c r="G41" s="28">
        <v>2135</v>
      </c>
      <c r="H41" s="28">
        <v>2278</v>
      </c>
      <c r="I41" s="22"/>
      <c r="J41" s="28"/>
      <c r="K41" s="28"/>
      <c r="L41" s="28">
        <v>81</v>
      </c>
      <c r="M41" s="22"/>
      <c r="N41" s="28"/>
      <c r="O41" s="28"/>
      <c r="P41" s="28"/>
      <c r="Q41" s="22"/>
      <c r="R41" s="28"/>
      <c r="S41" s="28"/>
      <c r="T41" s="28"/>
      <c r="U41" s="22"/>
      <c r="V41" s="28">
        <v>18969</v>
      </c>
      <c r="W41" s="28"/>
      <c r="X41" s="28"/>
      <c r="Y41" s="22"/>
    </row>
    <row r="42" spans="1:25" ht="13.5">
      <c r="A42" s="6" t="s">
        <v>17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>
        <v>16</v>
      </c>
      <c r="N42" s="28"/>
      <c r="O42" s="28"/>
      <c r="P42" s="28"/>
      <c r="Q42" s="22">
        <v>1064</v>
      </c>
      <c r="R42" s="28"/>
      <c r="S42" s="28"/>
      <c r="T42" s="28"/>
      <c r="U42" s="22">
        <v>457</v>
      </c>
      <c r="V42" s="28"/>
      <c r="W42" s="28"/>
      <c r="X42" s="28"/>
      <c r="Y42" s="22">
        <v>1012</v>
      </c>
    </row>
    <row r="43" spans="1:25" ht="13.5">
      <c r="A43" s="6" t="s">
        <v>54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>
        <v>10264</v>
      </c>
      <c r="R43" s="28">
        <v>10264</v>
      </c>
      <c r="S43" s="28">
        <v>10264</v>
      </c>
      <c r="T43" s="28">
        <v>10264</v>
      </c>
      <c r="U43" s="22"/>
      <c r="V43" s="28"/>
      <c r="W43" s="28"/>
      <c r="X43" s="28"/>
      <c r="Y43" s="22"/>
    </row>
    <row r="44" spans="1:25" ht="13.5">
      <c r="A44" s="6" t="s">
        <v>18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>
        <v>676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6" t="s">
        <v>153</v>
      </c>
      <c r="B45" s="28">
        <v>1376</v>
      </c>
      <c r="C45" s="28">
        <v>278</v>
      </c>
      <c r="D45" s="28">
        <v>215</v>
      </c>
      <c r="E45" s="22">
        <v>1302</v>
      </c>
      <c r="F45" s="28">
        <v>2982</v>
      </c>
      <c r="G45" s="28">
        <v>525</v>
      </c>
      <c r="H45" s="28">
        <v>231</v>
      </c>
      <c r="I45" s="22">
        <v>3223</v>
      </c>
      <c r="J45" s="28">
        <v>1879</v>
      </c>
      <c r="K45" s="28">
        <v>4164</v>
      </c>
      <c r="L45" s="28">
        <v>528</v>
      </c>
      <c r="M45" s="22">
        <v>6887</v>
      </c>
      <c r="N45" s="28">
        <v>1921</v>
      </c>
      <c r="O45" s="28">
        <v>1407</v>
      </c>
      <c r="P45" s="28">
        <v>383</v>
      </c>
      <c r="Q45" s="22">
        <v>6538</v>
      </c>
      <c r="R45" s="28">
        <v>3731</v>
      </c>
      <c r="S45" s="28">
        <v>2948</v>
      </c>
      <c r="T45" s="28">
        <v>473</v>
      </c>
      <c r="U45" s="22">
        <v>7219</v>
      </c>
      <c r="V45" s="28">
        <v>7407</v>
      </c>
      <c r="W45" s="28">
        <v>415</v>
      </c>
      <c r="X45" s="28">
        <v>524</v>
      </c>
      <c r="Y45" s="22">
        <v>7215</v>
      </c>
    </row>
    <row r="46" spans="1:25" ht="13.5">
      <c r="A46" s="6" t="s">
        <v>215</v>
      </c>
      <c r="B46" s="28">
        <v>5075</v>
      </c>
      <c r="C46" s="28">
        <v>1345</v>
      </c>
      <c r="D46" s="28">
        <v>499</v>
      </c>
      <c r="E46" s="22">
        <v>20915</v>
      </c>
      <c r="F46" s="28">
        <v>6299</v>
      </c>
      <c r="G46" s="28">
        <v>3827</v>
      </c>
      <c r="H46" s="28">
        <v>2689</v>
      </c>
      <c r="I46" s="22">
        <v>35038</v>
      </c>
      <c r="J46" s="28">
        <v>8599</v>
      </c>
      <c r="K46" s="28">
        <v>7664</v>
      </c>
      <c r="L46" s="28">
        <v>1410</v>
      </c>
      <c r="M46" s="22">
        <v>27237</v>
      </c>
      <c r="N46" s="28">
        <v>6073</v>
      </c>
      <c r="O46" s="28">
        <v>5178</v>
      </c>
      <c r="P46" s="28">
        <v>2706</v>
      </c>
      <c r="Q46" s="22">
        <v>32377</v>
      </c>
      <c r="R46" s="28">
        <v>21274</v>
      </c>
      <c r="S46" s="28">
        <v>19895</v>
      </c>
      <c r="T46" s="28">
        <v>11495</v>
      </c>
      <c r="U46" s="22">
        <v>42224</v>
      </c>
      <c r="V46" s="28">
        <v>27001</v>
      </c>
      <c r="W46" s="28">
        <v>5188</v>
      </c>
      <c r="X46" s="28">
        <v>1808</v>
      </c>
      <c r="Y46" s="22">
        <v>90981</v>
      </c>
    </row>
    <row r="47" spans="1:25" ht="13.5">
      <c r="A47" s="7" t="s">
        <v>217</v>
      </c>
      <c r="B47" s="28">
        <v>79942</v>
      </c>
      <c r="C47" s="28">
        <v>64271</v>
      </c>
      <c r="D47" s="28">
        <v>32879</v>
      </c>
      <c r="E47" s="22">
        <v>62192</v>
      </c>
      <c r="F47" s="28">
        <v>60772</v>
      </c>
      <c r="G47" s="28">
        <v>45334</v>
      </c>
      <c r="H47" s="28">
        <v>24152</v>
      </c>
      <c r="I47" s="22">
        <v>43419</v>
      </c>
      <c r="J47" s="28">
        <v>56436</v>
      </c>
      <c r="K47" s="28">
        <v>36487</v>
      </c>
      <c r="L47" s="28">
        <v>22259</v>
      </c>
      <c r="M47" s="22">
        <v>32760</v>
      </c>
      <c r="N47" s="28">
        <v>44915</v>
      </c>
      <c r="O47" s="28">
        <v>32110</v>
      </c>
      <c r="P47" s="28">
        <v>17037</v>
      </c>
      <c r="Q47" s="22">
        <v>33899</v>
      </c>
      <c r="R47" s="28">
        <v>32920</v>
      </c>
      <c r="S47" s="28">
        <v>24538</v>
      </c>
      <c r="T47" s="28">
        <v>3723</v>
      </c>
      <c r="U47" s="22">
        <v>34064</v>
      </c>
      <c r="V47" s="28">
        <v>33781</v>
      </c>
      <c r="W47" s="28">
        <v>44324</v>
      </c>
      <c r="X47" s="28">
        <v>20052</v>
      </c>
      <c r="Y47" s="22">
        <v>26098</v>
      </c>
    </row>
    <row r="48" spans="1:25" ht="13.5">
      <c r="A48" s="7" t="s">
        <v>218</v>
      </c>
      <c r="B48" s="28">
        <v>5307</v>
      </c>
      <c r="C48" s="28">
        <v>17960</v>
      </c>
      <c r="D48" s="28">
        <v>8262</v>
      </c>
      <c r="E48" s="22">
        <v>13701</v>
      </c>
      <c r="F48" s="28">
        <v>8284</v>
      </c>
      <c r="G48" s="28">
        <v>7546</v>
      </c>
      <c r="H48" s="28">
        <v>2599</v>
      </c>
      <c r="I48" s="22">
        <v>6074</v>
      </c>
      <c r="J48" s="28">
        <v>6140</v>
      </c>
      <c r="K48" s="28">
        <v>3816</v>
      </c>
      <c r="L48" s="28">
        <v>1960</v>
      </c>
      <c r="M48" s="22">
        <v>6054</v>
      </c>
      <c r="N48" s="28">
        <v>14052</v>
      </c>
      <c r="O48" s="28">
        <v>12386</v>
      </c>
      <c r="P48" s="28">
        <v>6317</v>
      </c>
      <c r="Q48" s="22">
        <v>7226</v>
      </c>
      <c r="R48" s="28">
        <v>4663</v>
      </c>
      <c r="S48" s="28">
        <v>4314</v>
      </c>
      <c r="T48" s="28">
        <v>1765</v>
      </c>
      <c r="U48" s="22">
        <v>6814</v>
      </c>
      <c r="V48" s="28">
        <v>4694</v>
      </c>
      <c r="W48" s="28">
        <v>4294</v>
      </c>
      <c r="X48" s="28">
        <v>1605</v>
      </c>
      <c r="Y48" s="22">
        <v>9631</v>
      </c>
    </row>
    <row r="49" spans="1:25" ht="13.5">
      <c r="A49" s="7" t="s">
        <v>219</v>
      </c>
      <c r="B49" s="28">
        <v>23276</v>
      </c>
      <c r="C49" s="28">
        <v>6020</v>
      </c>
      <c r="D49" s="28">
        <v>4189</v>
      </c>
      <c r="E49" s="22">
        <v>7532</v>
      </c>
      <c r="F49" s="28">
        <v>12710</v>
      </c>
      <c r="G49" s="28">
        <v>9043</v>
      </c>
      <c r="H49" s="28">
        <v>6040</v>
      </c>
      <c r="I49" s="22">
        <v>-2855</v>
      </c>
      <c r="J49" s="28">
        <v>-114</v>
      </c>
      <c r="K49" s="28">
        <v>10987</v>
      </c>
      <c r="L49" s="28">
        <v>5042</v>
      </c>
      <c r="M49" s="22">
        <v>7975</v>
      </c>
      <c r="N49" s="28">
        <v>4779</v>
      </c>
      <c r="O49" s="28">
        <v>1187</v>
      </c>
      <c r="P49" s="28">
        <v>-103</v>
      </c>
      <c r="Q49" s="22">
        <v>15357</v>
      </c>
      <c r="R49" s="28">
        <v>14396</v>
      </c>
      <c r="S49" s="28">
        <v>11217</v>
      </c>
      <c r="T49" s="28">
        <v>3954</v>
      </c>
      <c r="U49" s="22">
        <v>6070</v>
      </c>
      <c r="V49" s="28">
        <v>6064</v>
      </c>
      <c r="W49" s="28">
        <v>14375</v>
      </c>
      <c r="X49" s="28">
        <v>6648</v>
      </c>
      <c r="Y49" s="22">
        <v>15195</v>
      </c>
    </row>
    <row r="50" spans="1:25" ht="13.5">
      <c r="A50" s="7" t="s">
        <v>220</v>
      </c>
      <c r="B50" s="28">
        <v>28584</v>
      </c>
      <c r="C50" s="28">
        <v>23980</v>
      </c>
      <c r="D50" s="28">
        <v>12452</v>
      </c>
      <c r="E50" s="22">
        <v>21234</v>
      </c>
      <c r="F50" s="28">
        <v>20995</v>
      </c>
      <c r="G50" s="28">
        <v>16590</v>
      </c>
      <c r="H50" s="28">
        <v>8640</v>
      </c>
      <c r="I50" s="22">
        <v>3219</v>
      </c>
      <c r="J50" s="28">
        <v>6026</v>
      </c>
      <c r="K50" s="28">
        <v>14804</v>
      </c>
      <c r="L50" s="28">
        <v>7002</v>
      </c>
      <c r="M50" s="22">
        <v>14030</v>
      </c>
      <c r="N50" s="28">
        <v>18831</v>
      </c>
      <c r="O50" s="28">
        <v>13573</v>
      </c>
      <c r="P50" s="28">
        <v>6213</v>
      </c>
      <c r="Q50" s="22">
        <v>22583</v>
      </c>
      <c r="R50" s="28">
        <v>19059</v>
      </c>
      <c r="S50" s="28">
        <v>15532</v>
      </c>
      <c r="T50" s="28">
        <v>5719</v>
      </c>
      <c r="U50" s="22">
        <v>12884</v>
      </c>
      <c r="V50" s="28">
        <v>10759</v>
      </c>
      <c r="W50" s="28">
        <v>18669</v>
      </c>
      <c r="X50" s="28">
        <v>8254</v>
      </c>
      <c r="Y50" s="22">
        <v>24826</v>
      </c>
    </row>
    <row r="51" spans="1:25" ht="13.5">
      <c r="A51" s="7" t="s">
        <v>19</v>
      </c>
      <c r="B51" s="28">
        <v>51358</v>
      </c>
      <c r="C51" s="28">
        <v>40291</v>
      </c>
      <c r="D51" s="28">
        <v>20427</v>
      </c>
      <c r="E51" s="22">
        <v>40957</v>
      </c>
      <c r="F51" s="28">
        <v>39776</v>
      </c>
      <c r="G51" s="28">
        <v>28744</v>
      </c>
      <c r="H51" s="28">
        <v>15511</v>
      </c>
      <c r="I51" s="22">
        <v>40200</v>
      </c>
      <c r="J51" s="28">
        <v>50410</v>
      </c>
      <c r="K51" s="28">
        <v>21683</v>
      </c>
      <c r="L51" s="28">
        <v>15256</v>
      </c>
      <c r="M51" s="22">
        <v>18730</v>
      </c>
      <c r="N51" s="28">
        <v>26083</v>
      </c>
      <c r="O51" s="28">
        <v>18537</v>
      </c>
      <c r="P51" s="28">
        <v>10823</v>
      </c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7" t="s">
        <v>20</v>
      </c>
      <c r="B52" s="28">
        <v>1044</v>
      </c>
      <c r="C52" s="28">
        <v>645</v>
      </c>
      <c r="D52" s="28">
        <v>236</v>
      </c>
      <c r="E52" s="22">
        <v>1254</v>
      </c>
      <c r="F52" s="28">
        <v>909</v>
      </c>
      <c r="G52" s="28">
        <v>570</v>
      </c>
      <c r="H52" s="28">
        <v>206</v>
      </c>
      <c r="I52" s="22">
        <v>947</v>
      </c>
      <c r="J52" s="28">
        <v>516</v>
      </c>
      <c r="K52" s="28">
        <v>400</v>
      </c>
      <c r="L52" s="28">
        <v>155</v>
      </c>
      <c r="M52" s="22">
        <v>661</v>
      </c>
      <c r="N52" s="28">
        <v>456</v>
      </c>
      <c r="O52" s="28">
        <v>223</v>
      </c>
      <c r="P52" s="28">
        <v>81</v>
      </c>
      <c r="Q52" s="22">
        <v>523</v>
      </c>
      <c r="R52" s="28">
        <v>226</v>
      </c>
      <c r="S52" s="28">
        <v>77</v>
      </c>
      <c r="T52" s="28">
        <v>-24</v>
      </c>
      <c r="U52" s="22">
        <v>628</v>
      </c>
      <c r="V52" s="28">
        <v>336</v>
      </c>
      <c r="W52" s="28">
        <v>308</v>
      </c>
      <c r="X52" s="28">
        <v>111</v>
      </c>
      <c r="Y52" s="22">
        <v>643</v>
      </c>
    </row>
    <row r="53" spans="1:25" ht="14.25" thickBot="1">
      <c r="A53" s="7" t="s">
        <v>221</v>
      </c>
      <c r="B53" s="28">
        <v>50313</v>
      </c>
      <c r="C53" s="28">
        <v>39646</v>
      </c>
      <c r="D53" s="28">
        <v>20190</v>
      </c>
      <c r="E53" s="22">
        <v>39702</v>
      </c>
      <c r="F53" s="28">
        <v>38866</v>
      </c>
      <c r="G53" s="28">
        <v>28173</v>
      </c>
      <c r="H53" s="28">
        <v>15305</v>
      </c>
      <c r="I53" s="22">
        <v>39252</v>
      </c>
      <c r="J53" s="28">
        <v>49894</v>
      </c>
      <c r="K53" s="28">
        <v>21283</v>
      </c>
      <c r="L53" s="28">
        <v>15101</v>
      </c>
      <c r="M53" s="22">
        <v>18068</v>
      </c>
      <c r="N53" s="28">
        <v>25627</v>
      </c>
      <c r="O53" s="28">
        <v>18313</v>
      </c>
      <c r="P53" s="28">
        <v>10742</v>
      </c>
      <c r="Q53" s="22">
        <v>10793</v>
      </c>
      <c r="R53" s="28">
        <v>13633</v>
      </c>
      <c r="S53" s="28">
        <v>8928</v>
      </c>
      <c r="T53" s="28">
        <v>-1971</v>
      </c>
      <c r="U53" s="22">
        <v>20550</v>
      </c>
      <c r="V53" s="28">
        <v>22685</v>
      </c>
      <c r="W53" s="28">
        <v>25347</v>
      </c>
      <c r="X53" s="28">
        <v>11686</v>
      </c>
      <c r="Y53" s="22">
        <v>627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182</v>
      </c>
    </row>
    <row r="57" ht="13.5">
      <c r="A57" s="20" t="s">
        <v>183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178</v>
      </c>
      <c r="B2" s="14">
        <v>9042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179</v>
      </c>
      <c r="B3" s="1" t="s">
        <v>180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92</v>
      </c>
      <c r="B4" s="15" t="str">
        <f>HYPERLINK("http://www.kabupro.jp/mark/20131113/S1000G3S.htm","四半期報告書")</f>
        <v>四半期報告書</v>
      </c>
      <c r="C4" s="15" t="str">
        <f>HYPERLINK("http://www.kabupro.jp/mark/20130617/S000DKZN.htm","有価証券報告書")</f>
        <v>有価証券報告書</v>
      </c>
      <c r="D4" s="15" t="str">
        <f>HYPERLINK("http://www.kabupro.jp/mark/20131113/S1000G3S.htm","四半期報告書")</f>
        <v>四半期報告書</v>
      </c>
      <c r="E4" s="15" t="str">
        <f>HYPERLINK("http://www.kabupro.jp/mark/20130617/S000DKZN.htm","有価証券報告書")</f>
        <v>有価証券報告書</v>
      </c>
      <c r="F4" s="15" t="str">
        <f>HYPERLINK("http://www.kabupro.jp/mark/20121113/S000C9GT.htm","四半期報告書")</f>
        <v>四半期報告書</v>
      </c>
      <c r="G4" s="15" t="str">
        <f>HYPERLINK("http://www.kabupro.jp/mark/20120615/S000B0YN.htm","有価証券報告書")</f>
        <v>有価証券報告書</v>
      </c>
      <c r="H4" s="15" t="str">
        <f>HYPERLINK("http://www.kabupro.jp/mark/20110214/S0007RWZ.htm","四半期報告書")</f>
        <v>四半期報告書</v>
      </c>
      <c r="I4" s="15" t="str">
        <f>HYPERLINK("http://www.kabupro.jp/mark/20111111/S0009PHM.htm","四半期報告書")</f>
        <v>四半期報告書</v>
      </c>
      <c r="J4" s="15" t="str">
        <f>HYPERLINK("http://www.kabupro.jp/mark/20100813/S0006M7F.htm","四半期報告書")</f>
        <v>四半期報告書</v>
      </c>
      <c r="K4" s="15" t="str">
        <f>HYPERLINK("http://www.kabupro.jp/mark/20110617/S0008HFJ.htm","有価証券報告書")</f>
        <v>有価証券報告書</v>
      </c>
      <c r="L4" s="15" t="str">
        <f>HYPERLINK("http://www.kabupro.jp/mark/20110214/S0007RWZ.htm","四半期報告書")</f>
        <v>四半期報告書</v>
      </c>
      <c r="M4" s="15" t="str">
        <f>HYPERLINK("http://www.kabupro.jp/mark/20101115/S00077PV.htm","四半期報告書")</f>
        <v>四半期報告書</v>
      </c>
      <c r="N4" s="15" t="str">
        <f>HYPERLINK("http://www.kabupro.jp/mark/20100813/S0006M7F.htm","四半期報告書")</f>
        <v>四半期報告書</v>
      </c>
      <c r="O4" s="15" t="str">
        <f>HYPERLINK("http://www.kabupro.jp/mark/20100617/S0005WR3.htm","有価証券報告書")</f>
        <v>有価証券報告書</v>
      </c>
      <c r="P4" s="15" t="str">
        <f>HYPERLINK("http://www.kabupro.jp/mark/20100215/S00057K3.htm","四半期報告書")</f>
        <v>四半期報告書</v>
      </c>
      <c r="Q4" s="15" t="str">
        <f>HYPERLINK("http://www.kabupro.jp/mark/20091113/S0004LH7.htm","四半期報告書")</f>
        <v>四半期報告書</v>
      </c>
      <c r="R4" s="15" t="str">
        <f>HYPERLINK("http://www.kabupro.jp/mark/20090814/S0003ZBU.htm","四半期報告書")</f>
        <v>四半期報告書</v>
      </c>
      <c r="S4" s="15" t="str">
        <f>HYPERLINK("http://www.kabupro.jp/mark/20090618/S0003AJ4.htm","有価証券報告書")</f>
        <v>有価証券報告書</v>
      </c>
    </row>
    <row r="5" spans="1:19" ht="14.25" thickBot="1">
      <c r="A5" s="11" t="s">
        <v>93</v>
      </c>
      <c r="B5" s="1" t="s">
        <v>226</v>
      </c>
      <c r="C5" s="1" t="s">
        <v>99</v>
      </c>
      <c r="D5" s="1" t="s">
        <v>226</v>
      </c>
      <c r="E5" s="1" t="s">
        <v>99</v>
      </c>
      <c r="F5" s="1" t="s">
        <v>232</v>
      </c>
      <c r="G5" s="1" t="s">
        <v>103</v>
      </c>
      <c r="H5" s="1" t="s">
        <v>242</v>
      </c>
      <c r="I5" s="1" t="s">
        <v>238</v>
      </c>
      <c r="J5" s="1" t="s">
        <v>246</v>
      </c>
      <c r="K5" s="1" t="s">
        <v>105</v>
      </c>
      <c r="L5" s="1" t="s">
        <v>242</v>
      </c>
      <c r="M5" s="1" t="s">
        <v>244</v>
      </c>
      <c r="N5" s="1" t="s">
        <v>246</v>
      </c>
      <c r="O5" s="1" t="s">
        <v>107</v>
      </c>
      <c r="P5" s="1" t="s">
        <v>248</v>
      </c>
      <c r="Q5" s="1" t="s">
        <v>250</v>
      </c>
      <c r="R5" s="1" t="s">
        <v>252</v>
      </c>
      <c r="S5" s="1" t="s">
        <v>109</v>
      </c>
    </row>
    <row r="6" spans="1:19" ht="15" thickBot="1" thickTop="1">
      <c r="A6" s="10" t="s">
        <v>94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95</v>
      </c>
      <c r="B7" s="14" t="s">
        <v>35</v>
      </c>
      <c r="C7" s="16" t="s">
        <v>100</v>
      </c>
      <c r="D7" s="14" t="s">
        <v>35</v>
      </c>
      <c r="E7" s="16" t="s">
        <v>100</v>
      </c>
      <c r="F7" s="14" t="s">
        <v>35</v>
      </c>
      <c r="G7" s="16" t="s">
        <v>100</v>
      </c>
      <c r="H7" s="14" t="s">
        <v>35</v>
      </c>
      <c r="I7" s="14" t="s">
        <v>35</v>
      </c>
      <c r="J7" s="14" t="s">
        <v>35</v>
      </c>
      <c r="K7" s="16" t="s">
        <v>100</v>
      </c>
      <c r="L7" s="14" t="s">
        <v>35</v>
      </c>
      <c r="M7" s="14" t="s">
        <v>35</v>
      </c>
      <c r="N7" s="14" t="s">
        <v>35</v>
      </c>
      <c r="O7" s="16" t="s">
        <v>100</v>
      </c>
      <c r="P7" s="14" t="s">
        <v>35</v>
      </c>
      <c r="Q7" s="14" t="s">
        <v>35</v>
      </c>
      <c r="R7" s="14" t="s">
        <v>35</v>
      </c>
      <c r="S7" s="16" t="s">
        <v>100</v>
      </c>
    </row>
    <row r="8" spans="1:19" ht="13.5">
      <c r="A8" s="13" t="s">
        <v>96</v>
      </c>
      <c r="B8" s="1" t="s">
        <v>36</v>
      </c>
      <c r="C8" s="17" t="s">
        <v>184</v>
      </c>
      <c r="D8" s="1" t="s">
        <v>184</v>
      </c>
      <c r="E8" s="17" t="s">
        <v>185</v>
      </c>
      <c r="F8" s="1" t="s">
        <v>185</v>
      </c>
      <c r="G8" s="17" t="s">
        <v>186</v>
      </c>
      <c r="H8" s="1" t="s">
        <v>186</v>
      </c>
      <c r="I8" s="1" t="s">
        <v>186</v>
      </c>
      <c r="J8" s="1" t="s">
        <v>186</v>
      </c>
      <c r="K8" s="17" t="s">
        <v>187</v>
      </c>
      <c r="L8" s="1" t="s">
        <v>187</v>
      </c>
      <c r="M8" s="1" t="s">
        <v>187</v>
      </c>
      <c r="N8" s="1" t="s">
        <v>187</v>
      </c>
      <c r="O8" s="17" t="s">
        <v>188</v>
      </c>
      <c r="P8" s="1" t="s">
        <v>188</v>
      </c>
      <c r="Q8" s="1" t="s">
        <v>188</v>
      </c>
      <c r="R8" s="1" t="s">
        <v>188</v>
      </c>
      <c r="S8" s="17" t="s">
        <v>189</v>
      </c>
    </row>
    <row r="9" spans="1:19" ht="13.5">
      <c r="A9" s="13" t="s">
        <v>97</v>
      </c>
      <c r="B9" s="1" t="s">
        <v>227</v>
      </c>
      <c r="C9" s="17" t="s">
        <v>101</v>
      </c>
      <c r="D9" s="1" t="s">
        <v>233</v>
      </c>
      <c r="E9" s="17" t="s">
        <v>102</v>
      </c>
      <c r="F9" s="1" t="s">
        <v>239</v>
      </c>
      <c r="G9" s="17" t="s">
        <v>104</v>
      </c>
      <c r="H9" s="1" t="s">
        <v>243</v>
      </c>
      <c r="I9" s="1" t="s">
        <v>245</v>
      </c>
      <c r="J9" s="1" t="s">
        <v>247</v>
      </c>
      <c r="K9" s="17" t="s">
        <v>106</v>
      </c>
      <c r="L9" s="1" t="s">
        <v>249</v>
      </c>
      <c r="M9" s="1" t="s">
        <v>251</v>
      </c>
      <c r="N9" s="1" t="s">
        <v>253</v>
      </c>
      <c r="O9" s="17" t="s">
        <v>108</v>
      </c>
      <c r="P9" s="1" t="s">
        <v>255</v>
      </c>
      <c r="Q9" s="1" t="s">
        <v>257</v>
      </c>
      <c r="R9" s="1" t="s">
        <v>259</v>
      </c>
      <c r="S9" s="17" t="s">
        <v>110</v>
      </c>
    </row>
    <row r="10" spans="1:19" ht="14.25" thickBot="1">
      <c r="A10" s="13" t="s">
        <v>98</v>
      </c>
      <c r="B10" s="1" t="s">
        <v>112</v>
      </c>
      <c r="C10" s="17" t="s">
        <v>112</v>
      </c>
      <c r="D10" s="1" t="s">
        <v>112</v>
      </c>
      <c r="E10" s="17" t="s">
        <v>112</v>
      </c>
      <c r="F10" s="1" t="s">
        <v>112</v>
      </c>
      <c r="G10" s="17" t="s">
        <v>112</v>
      </c>
      <c r="H10" s="1" t="s">
        <v>112</v>
      </c>
      <c r="I10" s="1" t="s">
        <v>112</v>
      </c>
      <c r="J10" s="1" t="s">
        <v>112</v>
      </c>
      <c r="K10" s="17" t="s">
        <v>112</v>
      </c>
      <c r="L10" s="1" t="s">
        <v>112</v>
      </c>
      <c r="M10" s="1" t="s">
        <v>112</v>
      </c>
      <c r="N10" s="1" t="s">
        <v>112</v>
      </c>
      <c r="O10" s="17" t="s">
        <v>112</v>
      </c>
      <c r="P10" s="1" t="s">
        <v>112</v>
      </c>
      <c r="Q10" s="1" t="s">
        <v>112</v>
      </c>
      <c r="R10" s="1" t="s">
        <v>112</v>
      </c>
      <c r="S10" s="17" t="s">
        <v>112</v>
      </c>
    </row>
    <row r="11" spans="1:19" ht="14.25" thickTop="1">
      <c r="A11" s="26" t="s">
        <v>217</v>
      </c>
      <c r="B11" s="27">
        <v>64271</v>
      </c>
      <c r="C11" s="21">
        <v>62192</v>
      </c>
      <c r="D11" s="27">
        <v>45334</v>
      </c>
      <c r="E11" s="21">
        <v>43419</v>
      </c>
      <c r="F11" s="27">
        <v>36487</v>
      </c>
      <c r="G11" s="21">
        <v>32760</v>
      </c>
      <c r="H11" s="27">
        <v>44915</v>
      </c>
      <c r="I11" s="27">
        <v>32110</v>
      </c>
      <c r="J11" s="27">
        <v>17037</v>
      </c>
      <c r="K11" s="21">
        <v>33899</v>
      </c>
      <c r="L11" s="27">
        <v>32920</v>
      </c>
      <c r="M11" s="27">
        <v>24538</v>
      </c>
      <c r="N11" s="27">
        <v>3723</v>
      </c>
      <c r="O11" s="21">
        <v>34064</v>
      </c>
      <c r="P11" s="27">
        <v>33781</v>
      </c>
      <c r="Q11" s="27">
        <v>44324</v>
      </c>
      <c r="R11" s="27">
        <v>20052</v>
      </c>
      <c r="S11" s="21">
        <v>26098</v>
      </c>
    </row>
    <row r="12" spans="1:19" ht="13.5">
      <c r="A12" s="6" t="s">
        <v>37</v>
      </c>
      <c r="B12" s="28">
        <v>26676</v>
      </c>
      <c r="C12" s="22">
        <v>54540</v>
      </c>
      <c r="D12" s="28">
        <v>26355</v>
      </c>
      <c r="E12" s="22">
        <v>56968</v>
      </c>
      <c r="F12" s="28">
        <v>27847</v>
      </c>
      <c r="G12" s="22">
        <v>59669</v>
      </c>
      <c r="H12" s="28">
        <v>44320</v>
      </c>
      <c r="I12" s="28">
        <v>29285</v>
      </c>
      <c r="J12" s="28">
        <v>14435</v>
      </c>
      <c r="K12" s="22">
        <v>60418</v>
      </c>
      <c r="L12" s="28">
        <v>44550</v>
      </c>
      <c r="M12" s="28">
        <v>29046</v>
      </c>
      <c r="N12" s="28">
        <v>14161</v>
      </c>
      <c r="O12" s="22">
        <v>54798</v>
      </c>
      <c r="P12" s="28">
        <v>39688</v>
      </c>
      <c r="Q12" s="28">
        <v>25677</v>
      </c>
      <c r="R12" s="28">
        <v>12671</v>
      </c>
      <c r="S12" s="22">
        <v>51577</v>
      </c>
    </row>
    <row r="13" spans="1:19" ht="13.5">
      <c r="A13" s="6" t="s">
        <v>214</v>
      </c>
      <c r="B13" s="28">
        <v>405</v>
      </c>
      <c r="C13" s="22">
        <v>5402</v>
      </c>
      <c r="D13" s="28">
        <v>756</v>
      </c>
      <c r="E13" s="22">
        <v>20212</v>
      </c>
      <c r="F13" s="28"/>
      <c r="G13" s="22">
        <v>4261</v>
      </c>
      <c r="H13" s="28"/>
      <c r="I13" s="28">
        <v>156</v>
      </c>
      <c r="J13" s="28"/>
      <c r="K13" s="22">
        <v>4751</v>
      </c>
      <c r="L13" s="28"/>
      <c r="M13" s="28"/>
      <c r="N13" s="28"/>
      <c r="O13" s="22">
        <v>3447</v>
      </c>
      <c r="P13" s="28"/>
      <c r="Q13" s="28"/>
      <c r="R13" s="28"/>
      <c r="S13" s="22">
        <v>8796</v>
      </c>
    </row>
    <row r="14" spans="1:19" ht="13.5">
      <c r="A14" s="6" t="s">
        <v>38</v>
      </c>
      <c r="B14" s="28">
        <v>1458</v>
      </c>
      <c r="C14" s="22">
        <v>2875</v>
      </c>
      <c r="D14" s="28">
        <v>1465</v>
      </c>
      <c r="E14" s="22">
        <v>2806</v>
      </c>
      <c r="F14" s="28">
        <v>1400</v>
      </c>
      <c r="G14" s="22">
        <v>2684</v>
      </c>
      <c r="H14" s="28">
        <v>2016</v>
      </c>
      <c r="I14" s="28">
        <v>1349</v>
      </c>
      <c r="J14" s="28">
        <v>674</v>
      </c>
      <c r="K14" s="22">
        <v>2677</v>
      </c>
      <c r="L14" s="28">
        <v>2007</v>
      </c>
      <c r="M14" s="28">
        <v>1338</v>
      </c>
      <c r="N14" s="28">
        <v>669</v>
      </c>
      <c r="O14" s="22">
        <v>2677</v>
      </c>
      <c r="P14" s="28">
        <v>2007</v>
      </c>
      <c r="Q14" s="28">
        <v>1338</v>
      </c>
      <c r="R14" s="28">
        <v>669</v>
      </c>
      <c r="S14" s="22">
        <v>2896</v>
      </c>
    </row>
    <row r="15" spans="1:19" ht="13.5">
      <c r="A15" s="6" t="s">
        <v>39</v>
      </c>
      <c r="B15" s="28"/>
      <c r="C15" s="22"/>
      <c r="D15" s="28"/>
      <c r="E15" s="22"/>
      <c r="F15" s="28"/>
      <c r="G15" s="22"/>
      <c r="H15" s="28"/>
      <c r="I15" s="28"/>
      <c r="J15" s="28"/>
      <c r="K15" s="22">
        <v>-13</v>
      </c>
      <c r="L15" s="28">
        <v>-15</v>
      </c>
      <c r="M15" s="28">
        <v>-18</v>
      </c>
      <c r="N15" s="28">
        <v>-9</v>
      </c>
      <c r="O15" s="22">
        <v>-739</v>
      </c>
      <c r="P15" s="28">
        <v>-551</v>
      </c>
      <c r="Q15" s="28">
        <v>-368</v>
      </c>
      <c r="R15" s="28">
        <v>-184</v>
      </c>
      <c r="S15" s="22">
        <v>-1047</v>
      </c>
    </row>
    <row r="16" spans="1:19" ht="13.5">
      <c r="A16" s="6" t="s">
        <v>40</v>
      </c>
      <c r="B16" s="28">
        <v>-2243</v>
      </c>
      <c r="C16" s="22">
        <v>-4302</v>
      </c>
      <c r="D16" s="28">
        <v>-2831</v>
      </c>
      <c r="E16" s="22">
        <v>-10024</v>
      </c>
      <c r="F16" s="28">
        <v>-7470</v>
      </c>
      <c r="G16" s="22">
        <v>-3309</v>
      </c>
      <c r="H16" s="28">
        <v>-3583</v>
      </c>
      <c r="I16" s="28">
        <v>-2413</v>
      </c>
      <c r="J16" s="28">
        <v>-1552</v>
      </c>
      <c r="K16" s="22">
        <v>-3455</v>
      </c>
      <c r="L16" s="28">
        <v>-3385</v>
      </c>
      <c r="M16" s="28">
        <v>-2290</v>
      </c>
      <c r="N16" s="28">
        <v>-1733</v>
      </c>
      <c r="O16" s="22">
        <v>-886</v>
      </c>
      <c r="P16" s="28">
        <v>-2050</v>
      </c>
      <c r="Q16" s="28">
        <v>-1869</v>
      </c>
      <c r="R16" s="28">
        <v>-1410</v>
      </c>
      <c r="S16" s="22">
        <v>-3747</v>
      </c>
    </row>
    <row r="17" spans="1:19" ht="13.5">
      <c r="A17" s="6" t="s">
        <v>41</v>
      </c>
      <c r="B17" s="28">
        <v>460</v>
      </c>
      <c r="C17" s="22">
        <v>-340</v>
      </c>
      <c r="D17" s="28">
        <v>22</v>
      </c>
      <c r="E17" s="22">
        <v>329</v>
      </c>
      <c r="F17" s="28">
        <v>366</v>
      </c>
      <c r="G17" s="22">
        <v>1021</v>
      </c>
      <c r="H17" s="28">
        <v>687</v>
      </c>
      <c r="I17" s="28">
        <v>-47</v>
      </c>
      <c r="J17" s="28">
        <v>418</v>
      </c>
      <c r="K17" s="22">
        <v>1647</v>
      </c>
      <c r="L17" s="28">
        <v>2089</v>
      </c>
      <c r="M17" s="28">
        <v>1151</v>
      </c>
      <c r="N17" s="28">
        <v>590</v>
      </c>
      <c r="O17" s="22">
        <v>-1184</v>
      </c>
      <c r="P17" s="28">
        <v>516</v>
      </c>
      <c r="Q17" s="28">
        <v>-261</v>
      </c>
      <c r="R17" s="28">
        <v>-257</v>
      </c>
      <c r="S17" s="22">
        <v>-1816</v>
      </c>
    </row>
    <row r="18" spans="1:19" ht="13.5">
      <c r="A18" s="6" t="s">
        <v>42</v>
      </c>
      <c r="B18" s="28">
        <v>-22</v>
      </c>
      <c r="C18" s="22">
        <v>-24</v>
      </c>
      <c r="D18" s="28">
        <v>-31</v>
      </c>
      <c r="E18" s="22">
        <v>-635</v>
      </c>
      <c r="F18" s="28">
        <v>-581</v>
      </c>
      <c r="G18" s="22">
        <v>-1667</v>
      </c>
      <c r="H18" s="28">
        <v>-9</v>
      </c>
      <c r="I18" s="28">
        <v>42</v>
      </c>
      <c r="J18" s="28">
        <v>-2</v>
      </c>
      <c r="K18" s="22">
        <v>792</v>
      </c>
      <c r="L18" s="28">
        <v>652</v>
      </c>
      <c r="M18" s="28">
        <v>592</v>
      </c>
      <c r="N18" s="28">
        <v>24</v>
      </c>
      <c r="O18" s="22">
        <v>749</v>
      </c>
      <c r="P18" s="28">
        <v>157</v>
      </c>
      <c r="Q18" s="28">
        <v>-420</v>
      </c>
      <c r="R18" s="28">
        <v>-106</v>
      </c>
      <c r="S18" s="22">
        <v>728</v>
      </c>
    </row>
    <row r="19" spans="1:19" ht="13.5">
      <c r="A19" s="6" t="s">
        <v>43</v>
      </c>
      <c r="B19" s="28">
        <v>-18</v>
      </c>
      <c r="C19" s="22"/>
      <c r="D19" s="28">
        <v>2076</v>
      </c>
      <c r="E19" s="22"/>
      <c r="F19" s="28"/>
      <c r="G19" s="22"/>
      <c r="H19" s="28"/>
      <c r="I19" s="28"/>
      <c r="J19" s="28"/>
      <c r="K19" s="22"/>
      <c r="L19" s="28"/>
      <c r="M19" s="28"/>
      <c r="N19" s="28"/>
      <c r="O19" s="22"/>
      <c r="P19" s="28">
        <v>18768</v>
      </c>
      <c r="Q19" s="28"/>
      <c r="R19" s="28"/>
      <c r="S19" s="22"/>
    </row>
    <row r="20" spans="1:19" ht="13.5">
      <c r="A20" s="6" t="s">
        <v>44</v>
      </c>
      <c r="B20" s="28"/>
      <c r="C20" s="22"/>
      <c r="D20" s="28"/>
      <c r="E20" s="22"/>
      <c r="F20" s="28"/>
      <c r="G20" s="22">
        <v>-435</v>
      </c>
      <c r="H20" s="28"/>
      <c r="I20" s="28">
        <v>-96</v>
      </c>
      <c r="J20" s="28">
        <v>-132</v>
      </c>
      <c r="K20" s="22"/>
      <c r="L20" s="28"/>
      <c r="M20" s="28">
        <v>308</v>
      </c>
      <c r="N20" s="28">
        <v>7</v>
      </c>
      <c r="O20" s="22"/>
      <c r="P20" s="28"/>
      <c r="Q20" s="28">
        <v>1293</v>
      </c>
      <c r="R20" s="28">
        <v>138</v>
      </c>
      <c r="S20" s="22">
        <v>-1115</v>
      </c>
    </row>
    <row r="21" spans="1:19" ht="13.5">
      <c r="A21" s="6" t="s">
        <v>45</v>
      </c>
      <c r="B21" s="28">
        <v>-814</v>
      </c>
      <c r="C21" s="22">
        <v>-1297</v>
      </c>
      <c r="D21" s="28">
        <v>-751</v>
      </c>
      <c r="E21" s="22">
        <v>-1278</v>
      </c>
      <c r="F21" s="28">
        <v>-748</v>
      </c>
      <c r="G21" s="22">
        <v>-1174</v>
      </c>
      <c r="H21" s="28">
        <v>-1127</v>
      </c>
      <c r="I21" s="28">
        <v>-701</v>
      </c>
      <c r="J21" s="28">
        <v>-654</v>
      </c>
      <c r="K21" s="22">
        <v>-1102</v>
      </c>
      <c r="L21" s="28">
        <v>-1037</v>
      </c>
      <c r="M21" s="28">
        <v>-552</v>
      </c>
      <c r="N21" s="28">
        <v>-504</v>
      </c>
      <c r="O21" s="22">
        <v>-2055</v>
      </c>
      <c r="P21" s="28">
        <v>-1835</v>
      </c>
      <c r="Q21" s="28">
        <v>-1147</v>
      </c>
      <c r="R21" s="28">
        <v>-994</v>
      </c>
      <c r="S21" s="22">
        <v>-2278</v>
      </c>
    </row>
    <row r="22" spans="1:19" ht="13.5">
      <c r="A22" s="6" t="s">
        <v>203</v>
      </c>
      <c r="B22" s="28">
        <v>8500</v>
      </c>
      <c r="C22" s="22">
        <v>18646</v>
      </c>
      <c r="D22" s="28">
        <v>9626</v>
      </c>
      <c r="E22" s="22">
        <v>20558</v>
      </c>
      <c r="F22" s="28">
        <v>10537</v>
      </c>
      <c r="G22" s="22">
        <v>22222</v>
      </c>
      <c r="H22" s="28">
        <v>16938</v>
      </c>
      <c r="I22" s="28">
        <v>11456</v>
      </c>
      <c r="J22" s="28">
        <v>5749</v>
      </c>
      <c r="K22" s="22">
        <v>23627</v>
      </c>
      <c r="L22" s="28">
        <v>17843</v>
      </c>
      <c r="M22" s="28">
        <v>12012</v>
      </c>
      <c r="N22" s="28">
        <v>5996</v>
      </c>
      <c r="O22" s="22">
        <v>23703</v>
      </c>
      <c r="P22" s="28">
        <v>17700</v>
      </c>
      <c r="Q22" s="28">
        <v>11847</v>
      </c>
      <c r="R22" s="28">
        <v>5988</v>
      </c>
      <c r="S22" s="22">
        <v>23497</v>
      </c>
    </row>
    <row r="23" spans="1:19" ht="13.5">
      <c r="A23" s="6" t="s">
        <v>46</v>
      </c>
      <c r="B23" s="28">
        <v>-8154</v>
      </c>
      <c r="C23" s="22">
        <v>-594</v>
      </c>
      <c r="D23" s="28">
        <v>0</v>
      </c>
      <c r="E23" s="22">
        <v>-567</v>
      </c>
      <c r="F23" s="28">
        <v>2</v>
      </c>
      <c r="G23" s="22">
        <v>147</v>
      </c>
      <c r="H23" s="28">
        <v>0</v>
      </c>
      <c r="I23" s="28">
        <v>214</v>
      </c>
      <c r="J23" s="28">
        <v>-9</v>
      </c>
      <c r="K23" s="22">
        <v>-68</v>
      </c>
      <c r="L23" s="28">
        <v>-117</v>
      </c>
      <c r="M23" s="28">
        <v>-262</v>
      </c>
      <c r="N23" s="28">
        <v>-83</v>
      </c>
      <c r="O23" s="22">
        <v>-119</v>
      </c>
      <c r="P23" s="28">
        <v>-123</v>
      </c>
      <c r="Q23" s="28">
        <v>-52</v>
      </c>
      <c r="R23" s="28">
        <v>-31</v>
      </c>
      <c r="S23" s="22"/>
    </row>
    <row r="24" spans="1:19" ht="13.5">
      <c r="A24" s="6" t="s">
        <v>210</v>
      </c>
      <c r="B24" s="28"/>
      <c r="C24" s="22"/>
      <c r="D24" s="28"/>
      <c r="E24" s="22"/>
      <c r="F24" s="28"/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>
        <v>-10489</v>
      </c>
    </row>
    <row r="25" spans="1:19" ht="13.5">
      <c r="A25" s="6" t="s">
        <v>213</v>
      </c>
      <c r="B25" s="28"/>
      <c r="C25" s="22"/>
      <c r="D25" s="28"/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/>
      <c r="P25" s="28"/>
      <c r="Q25" s="28"/>
      <c r="R25" s="28"/>
      <c r="S25" s="22">
        <v>390</v>
      </c>
    </row>
    <row r="26" spans="1:19" ht="13.5">
      <c r="A26" s="6" t="s">
        <v>47</v>
      </c>
      <c r="B26" s="28">
        <v>268</v>
      </c>
      <c r="C26" s="22">
        <v>5717</v>
      </c>
      <c r="D26" s="28">
        <v>183</v>
      </c>
      <c r="E26" s="22">
        <v>10962</v>
      </c>
      <c r="F26" s="28">
        <v>3260</v>
      </c>
      <c r="G26" s="22">
        <v>11175</v>
      </c>
      <c r="H26" s="28">
        <v>2860</v>
      </c>
      <c r="I26" s="28">
        <v>2709</v>
      </c>
      <c r="J26" s="28">
        <v>1203</v>
      </c>
      <c r="K26" s="22">
        <v>3044</v>
      </c>
      <c r="L26" s="28">
        <v>1940</v>
      </c>
      <c r="M26" s="28">
        <v>1829</v>
      </c>
      <c r="N26" s="28">
        <v>671</v>
      </c>
      <c r="O26" s="22">
        <v>6927</v>
      </c>
      <c r="P26" s="28">
        <v>286</v>
      </c>
      <c r="Q26" s="28">
        <v>239</v>
      </c>
      <c r="R26" s="28">
        <v>207</v>
      </c>
      <c r="S26" s="22">
        <v>1997</v>
      </c>
    </row>
    <row r="27" spans="1:19" ht="13.5">
      <c r="A27" s="6" t="s">
        <v>48</v>
      </c>
      <c r="B27" s="28">
        <v>45</v>
      </c>
      <c r="C27" s="22">
        <v>1730</v>
      </c>
      <c r="D27" s="28">
        <v>169</v>
      </c>
      <c r="E27" s="22">
        <v>499</v>
      </c>
      <c r="F27" s="28">
        <v>186</v>
      </c>
      <c r="G27" s="22">
        <v>1232</v>
      </c>
      <c r="H27" s="28">
        <v>788</v>
      </c>
      <c r="I27" s="28">
        <v>634</v>
      </c>
      <c r="J27" s="28">
        <v>439</v>
      </c>
      <c r="K27" s="22">
        <v>6262</v>
      </c>
      <c r="L27" s="28">
        <v>5083</v>
      </c>
      <c r="M27" s="28">
        <v>4528</v>
      </c>
      <c r="N27" s="28">
        <v>82</v>
      </c>
      <c r="O27" s="22">
        <v>3972</v>
      </c>
      <c r="P27" s="28">
        <v>277</v>
      </c>
      <c r="Q27" s="28">
        <v>214</v>
      </c>
      <c r="R27" s="28">
        <v>40</v>
      </c>
      <c r="S27" s="22">
        <v>1719</v>
      </c>
    </row>
    <row r="28" spans="1:19" ht="13.5">
      <c r="A28" s="6" t="s">
        <v>49</v>
      </c>
      <c r="B28" s="28"/>
      <c r="C28" s="22">
        <v>-1164</v>
      </c>
      <c r="D28" s="28"/>
      <c r="E28" s="22">
        <v>582</v>
      </c>
      <c r="F28" s="28"/>
      <c r="G28" s="22"/>
      <c r="H28" s="28"/>
      <c r="I28" s="28"/>
      <c r="J28" s="28"/>
      <c r="K28" s="22">
        <v>-1278</v>
      </c>
      <c r="L28" s="28"/>
      <c r="M28" s="28"/>
      <c r="N28" s="28"/>
      <c r="O28" s="22">
        <v>-772</v>
      </c>
      <c r="P28" s="28"/>
      <c r="Q28" s="28"/>
      <c r="R28" s="28"/>
      <c r="S28" s="22"/>
    </row>
    <row r="29" spans="1:19" ht="13.5">
      <c r="A29" s="6" t="s">
        <v>50</v>
      </c>
      <c r="B29" s="28"/>
      <c r="C29" s="22"/>
      <c r="D29" s="28"/>
      <c r="E29" s="22"/>
      <c r="F29" s="28"/>
      <c r="G29" s="22"/>
      <c r="H29" s="28"/>
      <c r="I29" s="28"/>
      <c r="J29" s="28"/>
      <c r="K29" s="22"/>
      <c r="L29" s="28"/>
      <c r="M29" s="28"/>
      <c r="N29" s="28"/>
      <c r="O29" s="22"/>
      <c r="P29" s="28"/>
      <c r="Q29" s="28"/>
      <c r="R29" s="28"/>
      <c r="S29" s="22">
        <v>-9956</v>
      </c>
    </row>
    <row r="30" spans="1:19" ht="13.5">
      <c r="A30" s="6" t="s">
        <v>51</v>
      </c>
      <c r="B30" s="28">
        <v>-428</v>
      </c>
      <c r="C30" s="22">
        <v>-5783</v>
      </c>
      <c r="D30" s="28">
        <v>-191</v>
      </c>
      <c r="E30" s="22">
        <v>-10957</v>
      </c>
      <c r="F30" s="28">
        <v>-3465</v>
      </c>
      <c r="G30" s="22">
        <v>-12089</v>
      </c>
      <c r="H30" s="28">
        <v>-3055</v>
      </c>
      <c r="I30" s="28">
        <v>-2961</v>
      </c>
      <c r="J30" s="28">
        <v>-1214</v>
      </c>
      <c r="K30" s="22">
        <v>-3222</v>
      </c>
      <c r="L30" s="28">
        <v>-1964</v>
      </c>
      <c r="M30" s="28">
        <v>-1848</v>
      </c>
      <c r="N30" s="28">
        <v>-712</v>
      </c>
      <c r="O30" s="22">
        <v>-7043</v>
      </c>
      <c r="P30" s="28">
        <v>-236</v>
      </c>
      <c r="Q30" s="28">
        <v>-209</v>
      </c>
      <c r="R30" s="28">
        <v>-208</v>
      </c>
      <c r="S30" s="22">
        <v>-806</v>
      </c>
    </row>
    <row r="31" spans="1:19" ht="13.5">
      <c r="A31" s="6" t="s">
        <v>52</v>
      </c>
      <c r="B31" s="28"/>
      <c r="C31" s="22"/>
      <c r="D31" s="28"/>
      <c r="E31" s="22"/>
      <c r="F31" s="28"/>
      <c r="G31" s="22"/>
      <c r="H31" s="28"/>
      <c r="I31" s="28"/>
      <c r="J31" s="28"/>
      <c r="K31" s="22">
        <v>-8241</v>
      </c>
      <c r="L31" s="28">
        <v>-8241</v>
      </c>
      <c r="M31" s="28">
        <v>-8252</v>
      </c>
      <c r="N31" s="28"/>
      <c r="O31" s="22">
        <v>-8531</v>
      </c>
      <c r="P31" s="28">
        <v>-3714</v>
      </c>
      <c r="Q31" s="28">
        <v>-3714</v>
      </c>
      <c r="R31" s="28"/>
      <c r="S31" s="22">
        <v>-16907</v>
      </c>
    </row>
    <row r="32" spans="1:19" ht="13.5">
      <c r="A32" s="6" t="s">
        <v>53</v>
      </c>
      <c r="B32" s="28"/>
      <c r="C32" s="22"/>
      <c r="D32" s="28"/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>
        <v>1691</v>
      </c>
      <c r="R32" s="28"/>
      <c r="S32" s="22"/>
    </row>
    <row r="33" spans="1:19" ht="13.5">
      <c r="A33" s="6" t="s">
        <v>54</v>
      </c>
      <c r="B33" s="28"/>
      <c r="C33" s="22"/>
      <c r="D33" s="28"/>
      <c r="E33" s="22"/>
      <c r="F33" s="28"/>
      <c r="G33" s="22"/>
      <c r="H33" s="28"/>
      <c r="I33" s="28"/>
      <c r="J33" s="28"/>
      <c r="K33" s="22">
        <v>10264</v>
      </c>
      <c r="L33" s="28">
        <v>10264</v>
      </c>
      <c r="M33" s="28">
        <v>10264</v>
      </c>
      <c r="N33" s="28">
        <v>10264</v>
      </c>
      <c r="O33" s="22"/>
      <c r="P33" s="28"/>
      <c r="Q33" s="28"/>
      <c r="R33" s="28"/>
      <c r="S33" s="22"/>
    </row>
    <row r="34" spans="1:19" ht="13.5">
      <c r="A34" s="6" t="s">
        <v>55</v>
      </c>
      <c r="B34" s="28">
        <v>8278</v>
      </c>
      <c r="C34" s="22">
        <v>-4058</v>
      </c>
      <c r="D34" s="28">
        <v>10059</v>
      </c>
      <c r="E34" s="22">
        <v>-5153</v>
      </c>
      <c r="F34" s="28">
        <v>10969</v>
      </c>
      <c r="G34" s="22">
        <v>9460</v>
      </c>
      <c r="H34" s="28">
        <v>19900</v>
      </c>
      <c r="I34" s="28">
        <v>11837</v>
      </c>
      <c r="J34" s="28">
        <v>14640</v>
      </c>
      <c r="K34" s="22">
        <v>19750</v>
      </c>
      <c r="L34" s="28">
        <v>38407</v>
      </c>
      <c r="M34" s="28">
        <v>27633</v>
      </c>
      <c r="N34" s="28">
        <v>21713</v>
      </c>
      <c r="O34" s="22">
        <v>22206</v>
      </c>
      <c r="P34" s="28">
        <v>32322</v>
      </c>
      <c r="Q34" s="28">
        <v>22510</v>
      </c>
      <c r="R34" s="28">
        <v>28691</v>
      </c>
      <c r="S34" s="22">
        <v>-1730</v>
      </c>
    </row>
    <row r="35" spans="1:19" ht="13.5">
      <c r="A35" s="6" t="s">
        <v>56</v>
      </c>
      <c r="B35" s="28">
        <v>3007</v>
      </c>
      <c r="C35" s="22">
        <v>8516</v>
      </c>
      <c r="D35" s="28">
        <v>-7880</v>
      </c>
      <c r="E35" s="22">
        <v>15316</v>
      </c>
      <c r="F35" s="28">
        <v>1002</v>
      </c>
      <c r="G35" s="22">
        <v>-3242</v>
      </c>
      <c r="H35" s="28">
        <v>-13381</v>
      </c>
      <c r="I35" s="28">
        <v>-7456</v>
      </c>
      <c r="J35" s="28">
        <v>-6511</v>
      </c>
      <c r="K35" s="22">
        <v>9361</v>
      </c>
      <c r="L35" s="28">
        <v>1230</v>
      </c>
      <c r="M35" s="28">
        <v>1819</v>
      </c>
      <c r="N35" s="28">
        <v>2771</v>
      </c>
      <c r="O35" s="22">
        <v>643</v>
      </c>
      <c r="P35" s="28">
        <v>-10178</v>
      </c>
      <c r="Q35" s="28">
        <v>-5555</v>
      </c>
      <c r="R35" s="28">
        <v>-8360</v>
      </c>
      <c r="S35" s="22">
        <v>-15012</v>
      </c>
    </row>
    <row r="36" spans="1:19" ht="13.5">
      <c r="A36" s="6" t="s">
        <v>57</v>
      </c>
      <c r="B36" s="28"/>
      <c r="C36" s="22"/>
      <c r="D36" s="28"/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/>
      <c r="P36" s="28"/>
      <c r="Q36" s="28"/>
      <c r="R36" s="28"/>
      <c r="S36" s="22">
        <v>69133</v>
      </c>
    </row>
    <row r="37" spans="1:19" ht="13.5">
      <c r="A37" s="6" t="s">
        <v>58</v>
      </c>
      <c r="B37" s="28"/>
      <c r="C37" s="22"/>
      <c r="D37" s="28"/>
      <c r="E37" s="22"/>
      <c r="F37" s="28"/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>
        <v>1008</v>
      </c>
      <c r="R37" s="28">
        <v>1031</v>
      </c>
      <c r="S37" s="22"/>
    </row>
    <row r="38" spans="1:19" ht="13.5">
      <c r="A38" s="6" t="s">
        <v>59</v>
      </c>
      <c r="B38" s="28">
        <v>-9064</v>
      </c>
      <c r="C38" s="22">
        <v>659</v>
      </c>
      <c r="D38" s="28">
        <v>-6872</v>
      </c>
      <c r="E38" s="22">
        <v>3184</v>
      </c>
      <c r="F38" s="28">
        <v>-4361</v>
      </c>
      <c r="G38" s="22">
        <v>-6511</v>
      </c>
      <c r="H38" s="28">
        <v>-9494</v>
      </c>
      <c r="I38" s="28">
        <v>-8128</v>
      </c>
      <c r="J38" s="28">
        <v>-5755</v>
      </c>
      <c r="K38" s="22">
        <v>2559</v>
      </c>
      <c r="L38" s="28">
        <v>-7838</v>
      </c>
      <c r="M38" s="28">
        <v>-6854</v>
      </c>
      <c r="N38" s="28">
        <v>-10025</v>
      </c>
      <c r="O38" s="22">
        <v>-7423</v>
      </c>
      <c r="P38" s="28">
        <v>-11966</v>
      </c>
      <c r="Q38" s="28">
        <v>-8085</v>
      </c>
      <c r="R38" s="28">
        <v>-6720</v>
      </c>
      <c r="S38" s="22">
        <v>-4611</v>
      </c>
    </row>
    <row r="39" spans="1:19" ht="13.5">
      <c r="A39" s="6" t="s">
        <v>60</v>
      </c>
      <c r="B39" s="28"/>
      <c r="C39" s="22">
        <v>5289</v>
      </c>
      <c r="D39" s="28"/>
      <c r="E39" s="22">
        <v>-4328</v>
      </c>
      <c r="F39" s="28">
        <v>-12898</v>
      </c>
      <c r="G39" s="22">
        <v>-3522</v>
      </c>
      <c r="H39" s="28">
        <v>-11932</v>
      </c>
      <c r="I39" s="28">
        <v>-11192</v>
      </c>
      <c r="J39" s="28">
        <v>-12083</v>
      </c>
      <c r="K39" s="22">
        <v>-9712</v>
      </c>
      <c r="L39" s="28">
        <v>-15569</v>
      </c>
      <c r="M39" s="28">
        <v>-10671</v>
      </c>
      <c r="N39" s="28">
        <v>-14353</v>
      </c>
      <c r="O39" s="22">
        <v>-11376</v>
      </c>
      <c r="P39" s="28">
        <v>-17051</v>
      </c>
      <c r="Q39" s="28">
        <v>-18877</v>
      </c>
      <c r="R39" s="28">
        <v>-15353</v>
      </c>
      <c r="S39" s="22"/>
    </row>
    <row r="40" spans="1:19" ht="13.5">
      <c r="A40" s="6" t="s">
        <v>122</v>
      </c>
      <c r="B40" s="28">
        <v>-6534</v>
      </c>
      <c r="C40" s="22">
        <v>-3023</v>
      </c>
      <c r="D40" s="28">
        <v>-13031</v>
      </c>
      <c r="E40" s="22">
        <v>4402</v>
      </c>
      <c r="F40" s="28">
        <v>567</v>
      </c>
      <c r="G40" s="22">
        <v>12403</v>
      </c>
      <c r="H40" s="28">
        <v>-3678</v>
      </c>
      <c r="I40" s="28">
        <v>-1046</v>
      </c>
      <c r="J40" s="28">
        <v>7994</v>
      </c>
      <c r="K40" s="22">
        <v>24048</v>
      </c>
      <c r="L40" s="28">
        <v>15789</v>
      </c>
      <c r="M40" s="28">
        <v>19881</v>
      </c>
      <c r="N40" s="28">
        <v>21169</v>
      </c>
      <c r="O40" s="22">
        <v>2527</v>
      </c>
      <c r="P40" s="28">
        <v>8259</v>
      </c>
      <c r="Q40" s="28">
        <v>-1070</v>
      </c>
      <c r="R40" s="28">
        <v>4421</v>
      </c>
      <c r="S40" s="22">
        <v>-5392</v>
      </c>
    </row>
    <row r="41" spans="1:19" ht="13.5">
      <c r="A41" s="6" t="s">
        <v>61</v>
      </c>
      <c r="B41" s="28">
        <v>86090</v>
      </c>
      <c r="C41" s="22">
        <v>151530</v>
      </c>
      <c r="D41" s="28">
        <v>64461</v>
      </c>
      <c r="E41" s="22">
        <v>146380</v>
      </c>
      <c r="F41" s="28">
        <v>63103</v>
      </c>
      <c r="G41" s="22">
        <v>128170</v>
      </c>
      <c r="H41" s="28">
        <v>86163</v>
      </c>
      <c r="I41" s="28">
        <v>55753</v>
      </c>
      <c r="J41" s="28">
        <v>34676</v>
      </c>
      <c r="K41" s="22">
        <v>176010</v>
      </c>
      <c r="L41" s="28">
        <v>134609</v>
      </c>
      <c r="M41" s="28">
        <v>104195</v>
      </c>
      <c r="N41" s="28">
        <v>54424</v>
      </c>
      <c r="O41" s="22">
        <v>134016</v>
      </c>
      <c r="P41" s="28">
        <v>106060</v>
      </c>
      <c r="Q41" s="28">
        <v>68513</v>
      </c>
      <c r="R41" s="28">
        <v>40286</v>
      </c>
      <c r="S41" s="22">
        <v>109948</v>
      </c>
    </row>
    <row r="42" spans="1:19" ht="13.5">
      <c r="A42" s="6" t="s">
        <v>62</v>
      </c>
      <c r="B42" s="28">
        <v>1880</v>
      </c>
      <c r="C42" s="22">
        <v>2701</v>
      </c>
      <c r="D42" s="28">
        <v>1670</v>
      </c>
      <c r="E42" s="22">
        <v>2678</v>
      </c>
      <c r="F42" s="28">
        <v>1647</v>
      </c>
      <c r="G42" s="22">
        <v>2578</v>
      </c>
      <c r="H42" s="28">
        <v>2537</v>
      </c>
      <c r="I42" s="28">
        <v>1604</v>
      </c>
      <c r="J42" s="28">
        <v>1516</v>
      </c>
      <c r="K42" s="22">
        <v>2502</v>
      </c>
      <c r="L42" s="28">
        <v>2413</v>
      </c>
      <c r="M42" s="28">
        <v>2118</v>
      </c>
      <c r="N42" s="28">
        <v>2021</v>
      </c>
      <c r="O42" s="22">
        <v>3008</v>
      </c>
      <c r="P42" s="28">
        <v>2673</v>
      </c>
      <c r="Q42" s="28">
        <v>1521</v>
      </c>
      <c r="R42" s="28">
        <v>1411</v>
      </c>
      <c r="S42" s="22">
        <v>3141</v>
      </c>
    </row>
    <row r="43" spans="1:19" ht="13.5">
      <c r="A43" s="6" t="s">
        <v>63</v>
      </c>
      <c r="B43" s="28">
        <v>-8653</v>
      </c>
      <c r="C43" s="22">
        <v>-19028</v>
      </c>
      <c r="D43" s="28">
        <v>-9872</v>
      </c>
      <c r="E43" s="22">
        <v>-20815</v>
      </c>
      <c r="F43" s="28">
        <v>-10567</v>
      </c>
      <c r="G43" s="22">
        <v>-22446</v>
      </c>
      <c r="H43" s="28">
        <v>-15732</v>
      </c>
      <c r="I43" s="28">
        <v>-11563</v>
      </c>
      <c r="J43" s="28">
        <v>-4179</v>
      </c>
      <c r="K43" s="22">
        <v>-23512</v>
      </c>
      <c r="L43" s="28">
        <v>-16064</v>
      </c>
      <c r="M43" s="28">
        <v>-12103</v>
      </c>
      <c r="N43" s="28">
        <v>-4237</v>
      </c>
      <c r="O43" s="22">
        <v>-23328</v>
      </c>
      <c r="P43" s="28">
        <v>-15758</v>
      </c>
      <c r="Q43" s="28">
        <v>-11584</v>
      </c>
      <c r="R43" s="28">
        <v>-4134</v>
      </c>
      <c r="S43" s="22">
        <v>-23134</v>
      </c>
    </row>
    <row r="44" spans="1:19" ht="13.5">
      <c r="A44" s="6" t="s">
        <v>64</v>
      </c>
      <c r="B44" s="28">
        <v>-10950</v>
      </c>
      <c r="C44" s="22">
        <v>-7548</v>
      </c>
      <c r="D44" s="28">
        <v>-4404</v>
      </c>
      <c r="E44" s="22">
        <v>-3717</v>
      </c>
      <c r="F44" s="28">
        <v>-1193</v>
      </c>
      <c r="G44" s="22">
        <v>-5051</v>
      </c>
      <c r="H44" s="28">
        <v>-4771</v>
      </c>
      <c r="I44" s="28">
        <v>-2120</v>
      </c>
      <c r="J44" s="28">
        <v>-7778</v>
      </c>
      <c r="K44" s="22">
        <v>-6496</v>
      </c>
      <c r="L44" s="28">
        <v>-5633</v>
      </c>
      <c r="M44" s="28">
        <v>-3061</v>
      </c>
      <c r="N44" s="28">
        <v>-6328</v>
      </c>
      <c r="O44" s="22">
        <v>-4907</v>
      </c>
      <c r="P44" s="28">
        <v>-2838</v>
      </c>
      <c r="Q44" s="28">
        <v>402</v>
      </c>
      <c r="R44" s="28">
        <v>-9473</v>
      </c>
      <c r="S44" s="22">
        <v>-15052</v>
      </c>
    </row>
    <row r="45" spans="1:19" ht="13.5">
      <c r="A45" s="6" t="s">
        <v>65</v>
      </c>
      <c r="B45" s="28"/>
      <c r="C45" s="22"/>
      <c r="D45" s="28"/>
      <c r="E45" s="22"/>
      <c r="F45" s="28"/>
      <c r="G45" s="22"/>
      <c r="H45" s="28"/>
      <c r="I45" s="28"/>
      <c r="J45" s="28"/>
      <c r="K45" s="22">
        <v>-1549</v>
      </c>
      <c r="L45" s="28">
        <v>-1549</v>
      </c>
      <c r="M45" s="28">
        <v>-1549</v>
      </c>
      <c r="N45" s="28">
        <v>-1549</v>
      </c>
      <c r="O45" s="22">
        <v>-191</v>
      </c>
      <c r="P45" s="28">
        <v>-191</v>
      </c>
      <c r="Q45" s="28"/>
      <c r="R45" s="28"/>
      <c r="S45" s="22"/>
    </row>
    <row r="46" spans="1:19" ht="14.25" thickBot="1">
      <c r="A46" s="4" t="s">
        <v>66</v>
      </c>
      <c r="B46" s="29">
        <v>68366</v>
      </c>
      <c r="C46" s="23">
        <v>127655</v>
      </c>
      <c r="D46" s="29">
        <v>51854</v>
      </c>
      <c r="E46" s="23">
        <v>124525</v>
      </c>
      <c r="F46" s="29">
        <v>52989</v>
      </c>
      <c r="G46" s="23">
        <v>103252</v>
      </c>
      <c r="H46" s="29">
        <v>68196</v>
      </c>
      <c r="I46" s="29">
        <v>43673</v>
      </c>
      <c r="J46" s="29">
        <v>24235</v>
      </c>
      <c r="K46" s="23">
        <v>146955</v>
      </c>
      <c r="L46" s="29">
        <v>113776</v>
      </c>
      <c r="M46" s="29">
        <v>89599</v>
      </c>
      <c r="N46" s="29">
        <v>44329</v>
      </c>
      <c r="O46" s="23">
        <v>108597</v>
      </c>
      <c r="P46" s="29">
        <v>89945</v>
      </c>
      <c r="Q46" s="29">
        <v>58853</v>
      </c>
      <c r="R46" s="29">
        <v>28089</v>
      </c>
      <c r="S46" s="23">
        <v>74902</v>
      </c>
    </row>
    <row r="47" spans="1:19" ht="14.25" thickTop="1">
      <c r="A47" s="6" t="s">
        <v>67</v>
      </c>
      <c r="B47" s="28">
        <v>-56173</v>
      </c>
      <c r="C47" s="22">
        <v>-83506</v>
      </c>
      <c r="D47" s="28">
        <v>-38156</v>
      </c>
      <c r="E47" s="22">
        <v>-76901</v>
      </c>
      <c r="F47" s="28">
        <v>-35274</v>
      </c>
      <c r="G47" s="22">
        <v>-79398</v>
      </c>
      <c r="H47" s="28">
        <v>-56720</v>
      </c>
      <c r="I47" s="28">
        <v>-44349</v>
      </c>
      <c r="J47" s="28">
        <v>-24247</v>
      </c>
      <c r="K47" s="22">
        <v>-161078</v>
      </c>
      <c r="L47" s="28">
        <v>-118316</v>
      </c>
      <c r="M47" s="28">
        <v>-100044</v>
      </c>
      <c r="N47" s="28">
        <v>-33367</v>
      </c>
      <c r="O47" s="22">
        <v>-120346</v>
      </c>
      <c r="P47" s="28">
        <v>-90969</v>
      </c>
      <c r="Q47" s="28">
        <v>-52548</v>
      </c>
      <c r="R47" s="28">
        <v>-33013</v>
      </c>
      <c r="S47" s="22">
        <v>-133993</v>
      </c>
    </row>
    <row r="48" spans="1:19" ht="13.5">
      <c r="A48" s="6" t="s">
        <v>68</v>
      </c>
      <c r="B48" s="28">
        <v>20013</v>
      </c>
      <c r="C48" s="22">
        <v>5600</v>
      </c>
      <c r="D48" s="28">
        <v>1645</v>
      </c>
      <c r="E48" s="22">
        <v>6291</v>
      </c>
      <c r="F48" s="28">
        <v>2333</v>
      </c>
      <c r="G48" s="22">
        <v>4578</v>
      </c>
      <c r="H48" s="28">
        <v>3084</v>
      </c>
      <c r="I48" s="28">
        <v>935</v>
      </c>
      <c r="J48" s="28">
        <v>496</v>
      </c>
      <c r="K48" s="22">
        <v>2758</v>
      </c>
      <c r="L48" s="28">
        <v>2590</v>
      </c>
      <c r="M48" s="28">
        <v>2315</v>
      </c>
      <c r="N48" s="28">
        <v>1123</v>
      </c>
      <c r="O48" s="22">
        <v>1066</v>
      </c>
      <c r="P48" s="28">
        <v>695</v>
      </c>
      <c r="Q48" s="28">
        <v>320</v>
      </c>
      <c r="R48" s="28">
        <v>181</v>
      </c>
      <c r="S48" s="22">
        <v>27848</v>
      </c>
    </row>
    <row r="49" spans="1:19" ht="13.5">
      <c r="A49" s="6" t="s">
        <v>69</v>
      </c>
      <c r="B49" s="28">
        <v>-1177</v>
      </c>
      <c r="C49" s="22">
        <v>-2353</v>
      </c>
      <c r="D49" s="28">
        <v>-1589</v>
      </c>
      <c r="E49" s="22">
        <v>-3185</v>
      </c>
      <c r="F49" s="28">
        <v>-1161</v>
      </c>
      <c r="G49" s="22">
        <v>-4749</v>
      </c>
      <c r="H49" s="28">
        <v>-1507</v>
      </c>
      <c r="I49" s="28">
        <v>-1460</v>
      </c>
      <c r="J49" s="28">
        <v>-108</v>
      </c>
      <c r="K49" s="22">
        <v>-4142</v>
      </c>
      <c r="L49" s="28">
        <v>-3480</v>
      </c>
      <c r="M49" s="28">
        <v>-1640</v>
      </c>
      <c r="N49" s="28">
        <v>-1541</v>
      </c>
      <c r="O49" s="22">
        <v>-8340</v>
      </c>
      <c r="P49" s="28">
        <v>-6905</v>
      </c>
      <c r="Q49" s="28">
        <v>-3849</v>
      </c>
      <c r="R49" s="28">
        <v>-592</v>
      </c>
      <c r="S49" s="22">
        <v>-5674</v>
      </c>
    </row>
    <row r="50" spans="1:19" ht="13.5">
      <c r="A50" s="6" t="s">
        <v>70</v>
      </c>
      <c r="B50" s="28">
        <v>114</v>
      </c>
      <c r="C50" s="22">
        <v>4515</v>
      </c>
      <c r="D50" s="28">
        <v>1770</v>
      </c>
      <c r="E50" s="22">
        <v>2597</v>
      </c>
      <c r="F50" s="28">
        <v>10</v>
      </c>
      <c r="G50" s="22">
        <v>331</v>
      </c>
      <c r="H50" s="28">
        <v>330</v>
      </c>
      <c r="I50" s="28">
        <v>231</v>
      </c>
      <c r="J50" s="28">
        <v>231</v>
      </c>
      <c r="K50" s="22">
        <v>3628</v>
      </c>
      <c r="L50" s="28">
        <v>821</v>
      </c>
      <c r="M50" s="28">
        <v>631</v>
      </c>
      <c r="N50" s="28">
        <v>258</v>
      </c>
      <c r="O50" s="22">
        <v>1940</v>
      </c>
      <c r="P50" s="28">
        <v>1314</v>
      </c>
      <c r="Q50" s="28">
        <v>1307</v>
      </c>
      <c r="R50" s="28">
        <v>40</v>
      </c>
      <c r="S50" s="22">
        <v>4232</v>
      </c>
    </row>
    <row r="51" spans="1:19" ht="13.5">
      <c r="A51" s="6" t="s">
        <v>71</v>
      </c>
      <c r="B51" s="28"/>
      <c r="C51" s="22"/>
      <c r="D51" s="28"/>
      <c r="E51" s="22"/>
      <c r="F51" s="28"/>
      <c r="G51" s="22"/>
      <c r="H51" s="28"/>
      <c r="I51" s="28"/>
      <c r="J51" s="28"/>
      <c r="K51" s="22">
        <v>1813</v>
      </c>
      <c r="L51" s="28">
        <v>1813</v>
      </c>
      <c r="M51" s="28">
        <v>1813</v>
      </c>
      <c r="N51" s="28">
        <v>1813</v>
      </c>
      <c r="O51" s="22"/>
      <c r="P51" s="28"/>
      <c r="Q51" s="28"/>
      <c r="R51" s="28"/>
      <c r="S51" s="22">
        <v>-528</v>
      </c>
    </row>
    <row r="52" spans="1:19" ht="13.5">
      <c r="A52" s="6" t="s">
        <v>72</v>
      </c>
      <c r="B52" s="28">
        <v>3285</v>
      </c>
      <c r="C52" s="22"/>
      <c r="D52" s="28"/>
      <c r="E52" s="22">
        <v>602</v>
      </c>
      <c r="F52" s="28">
        <v>602</v>
      </c>
      <c r="G52" s="22"/>
      <c r="H52" s="28"/>
      <c r="I52" s="28"/>
      <c r="J52" s="28"/>
      <c r="K52" s="22"/>
      <c r="L52" s="28"/>
      <c r="M52" s="28"/>
      <c r="N52" s="28"/>
      <c r="O52" s="22">
        <v>-1777</v>
      </c>
      <c r="P52" s="28">
        <v>-254</v>
      </c>
      <c r="Q52" s="28">
        <v>-254</v>
      </c>
      <c r="R52" s="28">
        <v>-254</v>
      </c>
      <c r="S52" s="22"/>
    </row>
    <row r="53" spans="1:19" ht="13.5">
      <c r="A53" s="6" t="s">
        <v>73</v>
      </c>
      <c r="B53" s="28">
        <v>2333</v>
      </c>
      <c r="C53" s="22">
        <v>21</v>
      </c>
      <c r="D53" s="28">
        <v>48</v>
      </c>
      <c r="E53" s="22">
        <v>184</v>
      </c>
      <c r="F53" s="28">
        <v>17</v>
      </c>
      <c r="G53" s="22">
        <v>29</v>
      </c>
      <c r="H53" s="28"/>
      <c r="I53" s="28">
        <v>209</v>
      </c>
      <c r="J53" s="28"/>
      <c r="K53" s="22">
        <v>250</v>
      </c>
      <c r="L53" s="28"/>
      <c r="M53" s="28"/>
      <c r="N53" s="28"/>
      <c r="O53" s="22">
        <v>-2463</v>
      </c>
      <c r="P53" s="28"/>
      <c r="Q53" s="28"/>
      <c r="R53" s="28"/>
      <c r="S53" s="22">
        <v>-7202</v>
      </c>
    </row>
    <row r="54" spans="1:19" ht="13.5">
      <c r="A54" s="6" t="s">
        <v>74</v>
      </c>
      <c r="B54" s="28"/>
      <c r="C54" s="22"/>
      <c r="D54" s="28"/>
      <c r="E54" s="22">
        <v>-340</v>
      </c>
      <c r="F54" s="28">
        <v>-180</v>
      </c>
      <c r="G54" s="22">
        <v>-127</v>
      </c>
      <c r="H54" s="28">
        <v>-52</v>
      </c>
      <c r="I54" s="28">
        <v>-52</v>
      </c>
      <c r="J54" s="28">
        <v>-50</v>
      </c>
      <c r="K54" s="22">
        <v>-748</v>
      </c>
      <c r="L54" s="28">
        <v>-636</v>
      </c>
      <c r="M54" s="28">
        <v>-266</v>
      </c>
      <c r="N54" s="28">
        <v>-192</v>
      </c>
      <c r="O54" s="22">
        <v>-11900</v>
      </c>
      <c r="P54" s="28">
        <v>-670</v>
      </c>
      <c r="Q54" s="28">
        <v>-328</v>
      </c>
      <c r="R54" s="28">
        <v>-317</v>
      </c>
      <c r="S54" s="22">
        <v>-10947</v>
      </c>
    </row>
    <row r="55" spans="1:19" ht="13.5">
      <c r="A55" s="6" t="s">
        <v>75</v>
      </c>
      <c r="B55" s="28"/>
      <c r="C55" s="22">
        <v>389</v>
      </c>
      <c r="D55" s="28"/>
      <c r="E55" s="22">
        <v>1291</v>
      </c>
      <c r="F55" s="28">
        <v>1221</v>
      </c>
      <c r="G55" s="22">
        <v>81</v>
      </c>
      <c r="H55" s="28">
        <v>81</v>
      </c>
      <c r="I55" s="28">
        <v>13</v>
      </c>
      <c r="J55" s="28">
        <v>4</v>
      </c>
      <c r="K55" s="22">
        <v>363</v>
      </c>
      <c r="L55" s="28">
        <v>273</v>
      </c>
      <c r="M55" s="28">
        <v>262</v>
      </c>
      <c r="N55" s="28">
        <v>63</v>
      </c>
      <c r="O55" s="22">
        <v>5614</v>
      </c>
      <c r="P55" s="28">
        <v>629</v>
      </c>
      <c r="Q55" s="28">
        <v>119</v>
      </c>
      <c r="R55" s="28">
        <v>25</v>
      </c>
      <c r="S55" s="22">
        <v>1008</v>
      </c>
    </row>
    <row r="56" spans="1:19" ht="13.5">
      <c r="A56" s="6" t="s">
        <v>76</v>
      </c>
      <c r="B56" s="28">
        <v>12700</v>
      </c>
      <c r="C56" s="22">
        <v>16134</v>
      </c>
      <c r="D56" s="28">
        <v>10887</v>
      </c>
      <c r="E56" s="22">
        <v>20530</v>
      </c>
      <c r="F56" s="28">
        <v>13088</v>
      </c>
      <c r="G56" s="22">
        <v>17220</v>
      </c>
      <c r="H56" s="28">
        <v>14787</v>
      </c>
      <c r="I56" s="28">
        <v>14281</v>
      </c>
      <c r="J56" s="28">
        <v>12572</v>
      </c>
      <c r="K56" s="22">
        <v>11865</v>
      </c>
      <c r="L56" s="28">
        <v>10694</v>
      </c>
      <c r="M56" s="28">
        <v>10650</v>
      </c>
      <c r="N56" s="28">
        <v>9494</v>
      </c>
      <c r="O56" s="22">
        <v>12899</v>
      </c>
      <c r="P56" s="28">
        <v>5690</v>
      </c>
      <c r="Q56" s="28">
        <v>4530</v>
      </c>
      <c r="R56" s="28">
        <v>4169</v>
      </c>
      <c r="S56" s="22">
        <v>3100</v>
      </c>
    </row>
    <row r="57" spans="1:19" ht="13.5">
      <c r="A57" s="6" t="s">
        <v>77</v>
      </c>
      <c r="B57" s="28"/>
      <c r="C57" s="22"/>
      <c r="D57" s="28"/>
      <c r="E57" s="22"/>
      <c r="F57" s="28"/>
      <c r="G57" s="22"/>
      <c r="H57" s="28"/>
      <c r="I57" s="28"/>
      <c r="J57" s="28"/>
      <c r="K57" s="22">
        <v>10541</v>
      </c>
      <c r="L57" s="28">
        <v>10541</v>
      </c>
      <c r="M57" s="28">
        <v>8981</v>
      </c>
      <c r="N57" s="28"/>
      <c r="O57" s="22">
        <v>9181</v>
      </c>
      <c r="P57" s="28">
        <v>4052</v>
      </c>
      <c r="Q57" s="28">
        <v>4052</v>
      </c>
      <c r="R57" s="28"/>
      <c r="S57" s="22">
        <v>19562</v>
      </c>
    </row>
    <row r="58" spans="1:19" ht="13.5">
      <c r="A58" s="6" t="s">
        <v>122</v>
      </c>
      <c r="B58" s="28">
        <v>3594</v>
      </c>
      <c r="C58" s="22">
        <v>277</v>
      </c>
      <c r="D58" s="28">
        <v>297</v>
      </c>
      <c r="E58" s="22">
        <v>4634</v>
      </c>
      <c r="F58" s="28">
        <v>2571</v>
      </c>
      <c r="G58" s="22">
        <v>-482</v>
      </c>
      <c r="H58" s="28">
        <v>1725</v>
      </c>
      <c r="I58" s="28">
        <v>-31</v>
      </c>
      <c r="J58" s="28">
        <v>670</v>
      </c>
      <c r="K58" s="22">
        <v>2010</v>
      </c>
      <c r="L58" s="28">
        <v>389</v>
      </c>
      <c r="M58" s="28">
        <v>-892</v>
      </c>
      <c r="N58" s="28">
        <v>-1231</v>
      </c>
      <c r="O58" s="22">
        <v>-921</v>
      </c>
      <c r="P58" s="28">
        <v>2686</v>
      </c>
      <c r="Q58" s="28">
        <v>2581</v>
      </c>
      <c r="R58" s="28">
        <v>1617</v>
      </c>
      <c r="S58" s="22">
        <v>2536</v>
      </c>
    </row>
    <row r="59" spans="1:19" ht="14.25" thickBot="1">
      <c r="A59" s="4" t="s">
        <v>78</v>
      </c>
      <c r="B59" s="29">
        <v>-15308</v>
      </c>
      <c r="C59" s="23">
        <v>-58923</v>
      </c>
      <c r="D59" s="29">
        <v>-25097</v>
      </c>
      <c r="E59" s="23">
        <v>-44295</v>
      </c>
      <c r="F59" s="29">
        <v>-16770</v>
      </c>
      <c r="G59" s="23">
        <v>-62516</v>
      </c>
      <c r="H59" s="29">
        <v>-38161</v>
      </c>
      <c r="I59" s="29">
        <v>-30223</v>
      </c>
      <c r="J59" s="29">
        <v>-10225</v>
      </c>
      <c r="K59" s="23">
        <v>-132737</v>
      </c>
      <c r="L59" s="29">
        <v>-95171</v>
      </c>
      <c r="M59" s="29">
        <v>-78060</v>
      </c>
      <c r="N59" s="29">
        <v>-23464</v>
      </c>
      <c r="O59" s="23">
        <v>-115047</v>
      </c>
      <c r="P59" s="29">
        <v>-86189</v>
      </c>
      <c r="Q59" s="29">
        <v>-46193</v>
      </c>
      <c r="R59" s="29">
        <v>-28558</v>
      </c>
      <c r="S59" s="23">
        <v>-100058</v>
      </c>
    </row>
    <row r="60" spans="1:19" ht="14.25" thickTop="1">
      <c r="A60" s="6" t="s">
        <v>79</v>
      </c>
      <c r="B60" s="28">
        <v>-14394</v>
      </c>
      <c r="C60" s="22">
        <v>-8924</v>
      </c>
      <c r="D60" s="28">
        <v>8901</v>
      </c>
      <c r="E60" s="22">
        <v>4153</v>
      </c>
      <c r="F60" s="28">
        <v>10670</v>
      </c>
      <c r="G60" s="22">
        <v>-9016</v>
      </c>
      <c r="H60" s="28">
        <v>1160</v>
      </c>
      <c r="I60" s="28">
        <v>12198</v>
      </c>
      <c r="J60" s="28">
        <v>-10036</v>
      </c>
      <c r="K60" s="22">
        <v>-28685</v>
      </c>
      <c r="L60" s="28">
        <v>2857</v>
      </c>
      <c r="M60" s="28">
        <v>4691</v>
      </c>
      <c r="N60" s="28">
        <v>602</v>
      </c>
      <c r="O60" s="22">
        <v>12982</v>
      </c>
      <c r="P60" s="28">
        <v>41059</v>
      </c>
      <c r="Q60" s="28">
        <v>2262</v>
      </c>
      <c r="R60" s="28">
        <v>23895</v>
      </c>
      <c r="S60" s="22">
        <v>45706</v>
      </c>
    </row>
    <row r="61" spans="1:19" ht="13.5">
      <c r="A61" s="6" t="s">
        <v>80</v>
      </c>
      <c r="B61" s="28">
        <v>26200</v>
      </c>
      <c r="C61" s="22">
        <v>100754</v>
      </c>
      <c r="D61" s="28">
        <v>40520</v>
      </c>
      <c r="E61" s="22">
        <v>79960</v>
      </c>
      <c r="F61" s="28">
        <v>30270</v>
      </c>
      <c r="G61" s="22">
        <v>76731</v>
      </c>
      <c r="H61" s="28">
        <v>14131</v>
      </c>
      <c r="I61" s="28">
        <v>13231</v>
      </c>
      <c r="J61" s="28">
        <v>13180</v>
      </c>
      <c r="K61" s="22">
        <v>54100</v>
      </c>
      <c r="L61" s="28">
        <v>19086</v>
      </c>
      <c r="M61" s="28">
        <v>16233</v>
      </c>
      <c r="N61" s="28">
        <v>300</v>
      </c>
      <c r="O61" s="22">
        <v>118523</v>
      </c>
      <c r="P61" s="28">
        <v>73551</v>
      </c>
      <c r="Q61" s="28">
        <v>27370</v>
      </c>
      <c r="R61" s="28">
        <v>760</v>
      </c>
      <c r="S61" s="22">
        <v>140920</v>
      </c>
    </row>
    <row r="62" spans="1:19" ht="13.5">
      <c r="A62" s="6" t="s">
        <v>81</v>
      </c>
      <c r="B62" s="28">
        <v>-61716</v>
      </c>
      <c r="C62" s="22">
        <v>-137064</v>
      </c>
      <c r="D62" s="28">
        <v>-55755</v>
      </c>
      <c r="E62" s="22">
        <v>-124695</v>
      </c>
      <c r="F62" s="28">
        <v>-50391</v>
      </c>
      <c r="G62" s="22">
        <v>-106059</v>
      </c>
      <c r="H62" s="28">
        <v>-62810</v>
      </c>
      <c r="I62" s="28">
        <v>-50543</v>
      </c>
      <c r="J62" s="28">
        <v>-10633</v>
      </c>
      <c r="K62" s="22">
        <v>-62066</v>
      </c>
      <c r="L62" s="28">
        <v>-38071</v>
      </c>
      <c r="M62" s="28">
        <v>-30761</v>
      </c>
      <c r="N62" s="28">
        <v>-9427</v>
      </c>
      <c r="O62" s="22">
        <v>-111979</v>
      </c>
      <c r="P62" s="28">
        <v>-86420</v>
      </c>
      <c r="Q62" s="28">
        <v>-53939</v>
      </c>
      <c r="R62" s="28">
        <v>-23802</v>
      </c>
      <c r="S62" s="22">
        <v>-117043</v>
      </c>
    </row>
    <row r="63" spans="1:19" ht="13.5">
      <c r="A63" s="6" t="s">
        <v>82</v>
      </c>
      <c r="B63" s="28"/>
      <c r="C63" s="22">
        <v>19882</v>
      </c>
      <c r="D63" s="28"/>
      <c r="E63" s="22">
        <v>9941</v>
      </c>
      <c r="F63" s="28">
        <v>9941</v>
      </c>
      <c r="G63" s="22">
        <v>31795</v>
      </c>
      <c r="H63" s="28">
        <v>21863</v>
      </c>
      <c r="I63" s="28">
        <v>21863</v>
      </c>
      <c r="J63" s="28"/>
      <c r="K63" s="22">
        <v>39773</v>
      </c>
      <c r="L63" s="28">
        <v>19877</v>
      </c>
      <c r="M63" s="28"/>
      <c r="N63" s="28"/>
      <c r="O63" s="22">
        <v>19909</v>
      </c>
      <c r="P63" s="28">
        <v>19909</v>
      </c>
      <c r="Q63" s="28">
        <v>19909</v>
      </c>
      <c r="R63" s="28"/>
      <c r="S63" s="22">
        <v>39793</v>
      </c>
    </row>
    <row r="64" spans="1:19" ht="13.5">
      <c r="A64" s="6" t="s">
        <v>83</v>
      </c>
      <c r="B64" s="28"/>
      <c r="C64" s="22">
        <v>-35010</v>
      </c>
      <c r="D64" s="28">
        <v>-35010</v>
      </c>
      <c r="E64" s="22">
        <v>-40000</v>
      </c>
      <c r="F64" s="28">
        <v>-30000</v>
      </c>
      <c r="G64" s="22">
        <v>-25000</v>
      </c>
      <c r="H64" s="28">
        <v>-25000</v>
      </c>
      <c r="I64" s="28">
        <v>-25000</v>
      </c>
      <c r="J64" s="28"/>
      <c r="K64" s="22">
        <v>-20000</v>
      </c>
      <c r="L64" s="28">
        <v>-20000</v>
      </c>
      <c r="M64" s="28">
        <v>-20000</v>
      </c>
      <c r="N64" s="28"/>
      <c r="O64" s="22">
        <v>-25200</v>
      </c>
      <c r="P64" s="28">
        <v>-25200</v>
      </c>
      <c r="Q64" s="28">
        <v>-23000</v>
      </c>
      <c r="R64" s="28">
        <v>-3000</v>
      </c>
      <c r="S64" s="22">
        <v>-66000</v>
      </c>
    </row>
    <row r="65" spans="1:19" ht="13.5">
      <c r="A65" s="6" t="s">
        <v>84</v>
      </c>
      <c r="B65" s="28"/>
      <c r="C65" s="22"/>
      <c r="D65" s="28">
        <v>20000</v>
      </c>
      <c r="E65" s="22"/>
      <c r="F65" s="28"/>
      <c r="G65" s="22"/>
      <c r="H65" s="28">
        <v>30000</v>
      </c>
      <c r="I65" s="28">
        <v>20000</v>
      </c>
      <c r="J65" s="28"/>
      <c r="K65" s="22"/>
      <c r="L65" s="28"/>
      <c r="M65" s="28">
        <v>20000</v>
      </c>
      <c r="N65" s="28"/>
      <c r="O65" s="22"/>
      <c r="P65" s="28"/>
      <c r="Q65" s="28">
        <v>17000</v>
      </c>
      <c r="R65" s="28">
        <v>15000</v>
      </c>
      <c r="S65" s="22"/>
    </row>
    <row r="66" spans="1:19" ht="13.5">
      <c r="A66" s="6" t="s">
        <v>85</v>
      </c>
      <c r="B66" s="28">
        <v>-6333</v>
      </c>
      <c r="C66" s="22">
        <v>-6334</v>
      </c>
      <c r="D66" s="28">
        <v>-6334</v>
      </c>
      <c r="E66" s="22">
        <v>-6334</v>
      </c>
      <c r="F66" s="28">
        <v>-6334</v>
      </c>
      <c r="G66" s="22">
        <v>-6337</v>
      </c>
      <c r="H66" s="28">
        <v>-6337</v>
      </c>
      <c r="I66" s="28">
        <v>-6337</v>
      </c>
      <c r="J66" s="28">
        <v>-6337</v>
      </c>
      <c r="K66" s="22">
        <v>-6335</v>
      </c>
      <c r="L66" s="28">
        <v>-6335</v>
      </c>
      <c r="M66" s="28">
        <v>-6335</v>
      </c>
      <c r="N66" s="28">
        <v>-6335</v>
      </c>
      <c r="O66" s="22">
        <v>-6339</v>
      </c>
      <c r="P66" s="28">
        <v>-6339</v>
      </c>
      <c r="Q66" s="28">
        <v>-6339</v>
      </c>
      <c r="R66" s="28">
        <v>-6339</v>
      </c>
      <c r="S66" s="22">
        <v>-6353</v>
      </c>
    </row>
    <row r="67" spans="1:19" ht="13.5">
      <c r="A67" s="6" t="s">
        <v>86</v>
      </c>
      <c r="B67" s="28">
        <v>-272</v>
      </c>
      <c r="C67" s="22">
        <v>-344</v>
      </c>
      <c r="D67" s="28">
        <v>-254</v>
      </c>
      <c r="E67" s="22">
        <v>-314</v>
      </c>
      <c r="F67" s="28">
        <v>-267</v>
      </c>
      <c r="G67" s="22">
        <v>-319</v>
      </c>
      <c r="H67" s="28">
        <v>-271</v>
      </c>
      <c r="I67" s="28">
        <v>-271</v>
      </c>
      <c r="J67" s="28">
        <v>-266</v>
      </c>
      <c r="K67" s="22">
        <v>-249</v>
      </c>
      <c r="L67" s="28">
        <v>-221</v>
      </c>
      <c r="M67" s="28">
        <v>-221</v>
      </c>
      <c r="N67" s="28">
        <v>-183</v>
      </c>
      <c r="O67" s="22">
        <v>-267</v>
      </c>
      <c r="P67" s="28">
        <v>-237</v>
      </c>
      <c r="Q67" s="28">
        <v>-237</v>
      </c>
      <c r="R67" s="28">
        <v>-174</v>
      </c>
      <c r="S67" s="22">
        <v>-234</v>
      </c>
    </row>
    <row r="68" spans="1:19" ht="13.5">
      <c r="A68" s="6" t="s">
        <v>122</v>
      </c>
      <c r="B68" s="28">
        <v>-1190</v>
      </c>
      <c r="C68" s="22">
        <v>-2154</v>
      </c>
      <c r="D68" s="28">
        <v>-1015</v>
      </c>
      <c r="E68" s="22">
        <v>-1689</v>
      </c>
      <c r="F68" s="28">
        <v>-784</v>
      </c>
      <c r="G68" s="22">
        <v>-1337</v>
      </c>
      <c r="H68" s="28">
        <v>-812</v>
      </c>
      <c r="I68" s="28">
        <v>-505</v>
      </c>
      <c r="J68" s="28">
        <v>-234</v>
      </c>
      <c r="K68" s="22">
        <v>-737</v>
      </c>
      <c r="L68" s="28">
        <v>-532</v>
      </c>
      <c r="M68" s="28">
        <v>-333</v>
      </c>
      <c r="N68" s="28">
        <v>-173</v>
      </c>
      <c r="O68" s="22">
        <v>-614</v>
      </c>
      <c r="P68" s="28">
        <v>-317</v>
      </c>
      <c r="Q68" s="28">
        <v>-184</v>
      </c>
      <c r="R68" s="28">
        <v>-44</v>
      </c>
      <c r="S68" s="22">
        <v>-70</v>
      </c>
    </row>
    <row r="69" spans="1:19" ht="14.25" thickBot="1">
      <c r="A69" s="4" t="s">
        <v>87</v>
      </c>
      <c r="B69" s="29">
        <v>-57706</v>
      </c>
      <c r="C69" s="23">
        <v>-69195</v>
      </c>
      <c r="D69" s="29">
        <v>-28948</v>
      </c>
      <c r="E69" s="23">
        <v>-78978</v>
      </c>
      <c r="F69" s="29">
        <v>-36895</v>
      </c>
      <c r="G69" s="23">
        <v>-39544</v>
      </c>
      <c r="H69" s="29">
        <v>-28077</v>
      </c>
      <c r="I69" s="29">
        <v>-15365</v>
      </c>
      <c r="J69" s="29">
        <v>-14328</v>
      </c>
      <c r="K69" s="23">
        <v>-24200</v>
      </c>
      <c r="L69" s="29">
        <v>-23339</v>
      </c>
      <c r="M69" s="29">
        <v>-16727</v>
      </c>
      <c r="N69" s="29">
        <v>-15218</v>
      </c>
      <c r="O69" s="23">
        <v>7014</v>
      </c>
      <c r="P69" s="29">
        <v>16006</v>
      </c>
      <c r="Q69" s="29">
        <v>-17158</v>
      </c>
      <c r="R69" s="29">
        <v>6294</v>
      </c>
      <c r="S69" s="23">
        <v>36718</v>
      </c>
    </row>
    <row r="70" spans="1:19" ht="14.25" thickTop="1">
      <c r="A70" s="7" t="s">
        <v>88</v>
      </c>
      <c r="B70" s="28">
        <v>1288</v>
      </c>
      <c r="C70" s="22">
        <v>1280</v>
      </c>
      <c r="D70" s="28">
        <v>200</v>
      </c>
      <c r="E70" s="22">
        <v>-483</v>
      </c>
      <c r="F70" s="28">
        <v>101</v>
      </c>
      <c r="G70" s="22">
        <v>-715</v>
      </c>
      <c r="H70" s="28">
        <v>-538</v>
      </c>
      <c r="I70" s="28">
        <v>-414</v>
      </c>
      <c r="J70" s="28">
        <v>112</v>
      </c>
      <c r="K70" s="22">
        <v>302</v>
      </c>
      <c r="L70" s="28">
        <v>161</v>
      </c>
      <c r="M70" s="28">
        <v>621</v>
      </c>
      <c r="N70" s="28">
        <v>590</v>
      </c>
      <c r="O70" s="22">
        <v>-2739</v>
      </c>
      <c r="P70" s="28">
        <v>-1469</v>
      </c>
      <c r="Q70" s="28">
        <v>-935</v>
      </c>
      <c r="R70" s="28">
        <v>-1417</v>
      </c>
      <c r="S70" s="22">
        <v>-159</v>
      </c>
    </row>
    <row r="71" spans="1:19" ht="13.5">
      <c r="A71" s="7" t="s">
        <v>89</v>
      </c>
      <c r="B71" s="28">
        <v>-3358</v>
      </c>
      <c r="C71" s="22">
        <v>817</v>
      </c>
      <c r="D71" s="28">
        <v>-1990</v>
      </c>
      <c r="E71" s="22">
        <v>767</v>
      </c>
      <c r="F71" s="28">
        <v>-574</v>
      </c>
      <c r="G71" s="22">
        <v>474</v>
      </c>
      <c r="H71" s="28">
        <v>1419</v>
      </c>
      <c r="I71" s="28">
        <v>-2329</v>
      </c>
      <c r="J71" s="28">
        <v>-206</v>
      </c>
      <c r="K71" s="22">
        <v>-9680</v>
      </c>
      <c r="L71" s="28">
        <v>-4573</v>
      </c>
      <c r="M71" s="28">
        <v>-4567</v>
      </c>
      <c r="N71" s="28">
        <v>6238</v>
      </c>
      <c r="O71" s="22">
        <v>-2174</v>
      </c>
      <c r="P71" s="28">
        <v>18293</v>
      </c>
      <c r="Q71" s="28">
        <v>-5434</v>
      </c>
      <c r="R71" s="28">
        <v>4407</v>
      </c>
      <c r="S71" s="22">
        <v>11403</v>
      </c>
    </row>
    <row r="72" spans="1:19" ht="13.5">
      <c r="A72" s="7" t="s">
        <v>90</v>
      </c>
      <c r="B72" s="28">
        <v>25581</v>
      </c>
      <c r="C72" s="22">
        <v>23572</v>
      </c>
      <c r="D72" s="28">
        <v>23572</v>
      </c>
      <c r="E72" s="22">
        <v>22592</v>
      </c>
      <c r="F72" s="28">
        <v>22592</v>
      </c>
      <c r="G72" s="22">
        <v>21440</v>
      </c>
      <c r="H72" s="28">
        <v>21440</v>
      </c>
      <c r="I72" s="28">
        <v>21440</v>
      </c>
      <c r="J72" s="28">
        <v>21440</v>
      </c>
      <c r="K72" s="22">
        <v>30690</v>
      </c>
      <c r="L72" s="28">
        <v>30690</v>
      </c>
      <c r="M72" s="28">
        <v>30690</v>
      </c>
      <c r="N72" s="28">
        <v>30690</v>
      </c>
      <c r="O72" s="22">
        <v>31166</v>
      </c>
      <c r="P72" s="28">
        <v>31166</v>
      </c>
      <c r="Q72" s="28">
        <v>31166</v>
      </c>
      <c r="R72" s="28">
        <v>31166</v>
      </c>
      <c r="S72" s="22">
        <v>40166</v>
      </c>
    </row>
    <row r="73" spans="1:19" ht="13.5">
      <c r="A73" s="7" t="s">
        <v>91</v>
      </c>
      <c r="B73" s="28">
        <v>755</v>
      </c>
      <c r="C73" s="22">
        <v>1191</v>
      </c>
      <c r="D73" s="28">
        <v>1191</v>
      </c>
      <c r="E73" s="22">
        <v>212</v>
      </c>
      <c r="F73" s="28">
        <v>212</v>
      </c>
      <c r="G73" s="22">
        <v>677</v>
      </c>
      <c r="H73" s="28">
        <v>674</v>
      </c>
      <c r="I73" s="28">
        <v>674</v>
      </c>
      <c r="J73" s="28">
        <v>674</v>
      </c>
      <c r="K73" s="22">
        <v>430</v>
      </c>
      <c r="L73" s="28">
        <v>430</v>
      </c>
      <c r="M73" s="28">
        <v>430</v>
      </c>
      <c r="N73" s="28">
        <v>430</v>
      </c>
      <c r="O73" s="22">
        <v>1692</v>
      </c>
      <c r="P73" s="28">
        <v>1692</v>
      </c>
      <c r="Q73" s="28">
        <v>1692</v>
      </c>
      <c r="R73" s="28">
        <v>1692</v>
      </c>
      <c r="S73" s="22">
        <v>841</v>
      </c>
    </row>
    <row r="74" spans="1:19" ht="13.5">
      <c r="A74" s="7" t="s">
        <v>0</v>
      </c>
      <c r="B74" s="28"/>
      <c r="C74" s="22"/>
      <c r="D74" s="28"/>
      <c r="E74" s="22"/>
      <c r="F74" s="28"/>
      <c r="G74" s="22"/>
      <c r="H74" s="28"/>
      <c r="I74" s="28"/>
      <c r="J74" s="28"/>
      <c r="K74" s="22"/>
      <c r="L74" s="28"/>
      <c r="M74" s="28"/>
      <c r="N74" s="28"/>
      <c r="O74" s="22"/>
      <c r="P74" s="28"/>
      <c r="Q74" s="28"/>
      <c r="R74" s="28"/>
      <c r="S74" s="22">
        <v>-21245</v>
      </c>
    </row>
    <row r="75" spans="1:19" ht="13.5">
      <c r="A75" s="7" t="s">
        <v>1</v>
      </c>
      <c r="B75" s="28"/>
      <c r="C75" s="22"/>
      <c r="D75" s="28"/>
      <c r="E75" s="22"/>
      <c r="F75" s="28"/>
      <c r="G75" s="22"/>
      <c r="H75" s="28"/>
      <c r="I75" s="28"/>
      <c r="J75" s="28"/>
      <c r="K75" s="22"/>
      <c r="L75" s="28"/>
      <c r="M75" s="28"/>
      <c r="N75" s="28"/>
      <c r="O75" s="22">
        <v>5</v>
      </c>
      <c r="P75" s="28">
        <v>5</v>
      </c>
      <c r="Q75" s="28">
        <v>5</v>
      </c>
      <c r="R75" s="28">
        <v>5</v>
      </c>
      <c r="S75" s="22"/>
    </row>
    <row r="76" spans="1:19" ht="14.25" thickBot="1">
      <c r="A76" s="7" t="s">
        <v>90</v>
      </c>
      <c r="B76" s="28">
        <v>22978</v>
      </c>
      <c r="C76" s="22">
        <v>25581</v>
      </c>
      <c r="D76" s="28">
        <v>22773</v>
      </c>
      <c r="E76" s="22">
        <v>23572</v>
      </c>
      <c r="F76" s="28">
        <v>22230</v>
      </c>
      <c r="G76" s="22">
        <v>22592</v>
      </c>
      <c r="H76" s="28">
        <v>23535</v>
      </c>
      <c r="I76" s="28">
        <v>19785</v>
      </c>
      <c r="J76" s="28">
        <v>21909</v>
      </c>
      <c r="K76" s="22">
        <v>21440</v>
      </c>
      <c r="L76" s="28">
        <v>26548</v>
      </c>
      <c r="M76" s="28">
        <v>26553</v>
      </c>
      <c r="N76" s="28">
        <v>37359</v>
      </c>
      <c r="O76" s="22">
        <v>30690</v>
      </c>
      <c r="P76" s="28">
        <v>51158</v>
      </c>
      <c r="Q76" s="28">
        <v>27431</v>
      </c>
      <c r="R76" s="28">
        <v>37273</v>
      </c>
      <c r="S76" s="22">
        <v>31166</v>
      </c>
    </row>
    <row r="77" spans="1:19" ht="14.25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9" ht="13.5">
      <c r="A79" s="20" t="s">
        <v>182</v>
      </c>
    </row>
    <row r="80" ht="13.5">
      <c r="A80" s="20" t="s">
        <v>183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178</v>
      </c>
      <c r="B2" s="14">
        <v>9042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179</v>
      </c>
      <c r="B3" s="1" t="s">
        <v>180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92</v>
      </c>
      <c r="B4" s="15" t="str">
        <f>HYPERLINK("http://www.kabupro.jp/mark/20140213/S10016EQ.htm","四半期報告書")</f>
        <v>四半期報告書</v>
      </c>
      <c r="C4" s="15" t="str">
        <f>HYPERLINK("http://www.kabupro.jp/mark/20131113/S1000G3S.htm","四半期報告書")</f>
        <v>四半期報告書</v>
      </c>
      <c r="D4" s="15" t="str">
        <f>HYPERLINK("http://www.kabupro.jp/mark/20130813/S000E8OY.htm","四半期報告書")</f>
        <v>四半期報告書</v>
      </c>
      <c r="E4" s="15" t="str">
        <f>HYPERLINK("http://www.kabupro.jp/mark/20140213/S10016EQ.htm","四半期報告書")</f>
        <v>四半期報告書</v>
      </c>
      <c r="F4" s="15" t="str">
        <f>HYPERLINK("http://www.kabupro.jp/mark/20130213/S000CT1D.htm","四半期報告書")</f>
        <v>四半期報告書</v>
      </c>
      <c r="G4" s="15" t="str">
        <f>HYPERLINK("http://www.kabupro.jp/mark/20121113/S000C9GT.htm","四半期報告書")</f>
        <v>四半期報告書</v>
      </c>
      <c r="H4" s="15" t="str">
        <f>HYPERLINK("http://www.kabupro.jp/mark/20120813/S000BNZD.htm","四半期報告書")</f>
        <v>四半期報告書</v>
      </c>
      <c r="I4" s="15" t="str">
        <f>HYPERLINK("http://www.kabupro.jp/mark/20130617/S000DKZN.htm","有価証券報告書")</f>
        <v>有価証券報告書</v>
      </c>
      <c r="J4" s="15" t="str">
        <f>HYPERLINK("http://www.kabupro.jp/mark/20120213/S000AAJV.htm","四半期報告書")</f>
        <v>四半期報告書</v>
      </c>
      <c r="K4" s="15" t="str">
        <f>HYPERLINK("http://www.kabupro.jp/mark/20111111/S0009PHM.htm","四半期報告書")</f>
        <v>四半期報告書</v>
      </c>
      <c r="L4" s="15" t="str">
        <f>HYPERLINK("http://www.kabupro.jp/mark/20110815/S00097HZ.htm","四半期報告書")</f>
        <v>四半期報告書</v>
      </c>
      <c r="M4" s="15" t="str">
        <f>HYPERLINK("http://www.kabupro.jp/mark/20120615/S000B0YN.htm","有価証券報告書")</f>
        <v>有価証券報告書</v>
      </c>
      <c r="N4" s="15" t="str">
        <f>HYPERLINK("http://www.kabupro.jp/mark/20110214/S0007RWZ.htm","四半期報告書")</f>
        <v>四半期報告書</v>
      </c>
      <c r="O4" s="15" t="str">
        <f>HYPERLINK("http://www.kabupro.jp/mark/20101115/S00077PV.htm","四半期報告書")</f>
        <v>四半期報告書</v>
      </c>
      <c r="P4" s="15" t="str">
        <f>HYPERLINK("http://www.kabupro.jp/mark/20100813/S0006M7F.htm","四半期報告書")</f>
        <v>四半期報告書</v>
      </c>
      <c r="Q4" s="15" t="str">
        <f>HYPERLINK("http://www.kabupro.jp/mark/20110617/S0008HFJ.htm","有価証券報告書")</f>
        <v>有価証券報告書</v>
      </c>
      <c r="R4" s="15" t="str">
        <f>HYPERLINK("http://www.kabupro.jp/mark/20100215/S00057K3.htm","四半期報告書")</f>
        <v>四半期報告書</v>
      </c>
      <c r="S4" s="15" t="str">
        <f>HYPERLINK("http://www.kabupro.jp/mark/20091113/S0004LH7.htm","四半期報告書")</f>
        <v>四半期報告書</v>
      </c>
      <c r="T4" s="15" t="str">
        <f>HYPERLINK("http://www.kabupro.jp/mark/20090814/S0003ZBU.htm","四半期報告書")</f>
        <v>四半期報告書</v>
      </c>
      <c r="U4" s="15" t="str">
        <f>HYPERLINK("http://www.kabupro.jp/mark/20100617/S0005WR3.htm","有価証券報告書")</f>
        <v>有価証券報告書</v>
      </c>
      <c r="V4" s="15" t="str">
        <f>HYPERLINK("http://www.kabupro.jp/mark/20090213/S0002J1X.htm","四半期報告書")</f>
        <v>四半期報告書</v>
      </c>
      <c r="W4" s="15" t="str">
        <f>HYPERLINK("http://www.kabupro.jp/mark/20081114/S0001UDO.htm","四半期報告書")</f>
        <v>四半期報告書</v>
      </c>
      <c r="X4" s="15" t="str">
        <f>HYPERLINK("http://www.kabupro.jp/mark/20080814/S00015R3.htm","四半期報告書")</f>
        <v>四半期報告書</v>
      </c>
      <c r="Y4" s="15" t="str">
        <f>HYPERLINK("http://www.kabupro.jp/mark/20090618/S0003AJ4.htm","有価証券報告書")</f>
        <v>有価証券報告書</v>
      </c>
    </row>
    <row r="5" spans="1:25" ht="14.25" thickBot="1">
      <c r="A5" s="11" t="s">
        <v>93</v>
      </c>
      <c r="B5" s="1" t="s">
        <v>223</v>
      </c>
      <c r="C5" s="1" t="s">
        <v>226</v>
      </c>
      <c r="D5" s="1" t="s">
        <v>228</v>
      </c>
      <c r="E5" s="1" t="s">
        <v>223</v>
      </c>
      <c r="F5" s="1" t="s">
        <v>230</v>
      </c>
      <c r="G5" s="1" t="s">
        <v>232</v>
      </c>
      <c r="H5" s="1" t="s">
        <v>234</v>
      </c>
      <c r="I5" s="1" t="s">
        <v>99</v>
      </c>
      <c r="J5" s="1" t="s">
        <v>236</v>
      </c>
      <c r="K5" s="1" t="s">
        <v>238</v>
      </c>
      <c r="L5" s="1" t="s">
        <v>240</v>
      </c>
      <c r="M5" s="1" t="s">
        <v>103</v>
      </c>
      <c r="N5" s="1" t="s">
        <v>242</v>
      </c>
      <c r="O5" s="1" t="s">
        <v>244</v>
      </c>
      <c r="P5" s="1" t="s">
        <v>246</v>
      </c>
      <c r="Q5" s="1" t="s">
        <v>105</v>
      </c>
      <c r="R5" s="1" t="s">
        <v>248</v>
      </c>
      <c r="S5" s="1" t="s">
        <v>250</v>
      </c>
      <c r="T5" s="1" t="s">
        <v>252</v>
      </c>
      <c r="U5" s="1" t="s">
        <v>107</v>
      </c>
      <c r="V5" s="1" t="s">
        <v>254</v>
      </c>
      <c r="W5" s="1" t="s">
        <v>256</v>
      </c>
      <c r="X5" s="1" t="s">
        <v>258</v>
      </c>
      <c r="Y5" s="1" t="s">
        <v>109</v>
      </c>
    </row>
    <row r="6" spans="1:25" ht="15" thickBot="1" thickTop="1">
      <c r="A6" s="10" t="s">
        <v>94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95</v>
      </c>
      <c r="B7" s="14" t="s">
        <v>224</v>
      </c>
      <c r="C7" s="14" t="s">
        <v>224</v>
      </c>
      <c r="D7" s="14" t="s">
        <v>224</v>
      </c>
      <c r="E7" s="16" t="s">
        <v>100</v>
      </c>
      <c r="F7" s="14" t="s">
        <v>224</v>
      </c>
      <c r="G7" s="14" t="s">
        <v>224</v>
      </c>
      <c r="H7" s="14" t="s">
        <v>224</v>
      </c>
      <c r="I7" s="16" t="s">
        <v>100</v>
      </c>
      <c r="J7" s="14" t="s">
        <v>224</v>
      </c>
      <c r="K7" s="14" t="s">
        <v>224</v>
      </c>
      <c r="L7" s="14" t="s">
        <v>224</v>
      </c>
      <c r="M7" s="16" t="s">
        <v>100</v>
      </c>
      <c r="N7" s="14" t="s">
        <v>224</v>
      </c>
      <c r="O7" s="14" t="s">
        <v>224</v>
      </c>
      <c r="P7" s="14" t="s">
        <v>224</v>
      </c>
      <c r="Q7" s="16" t="s">
        <v>100</v>
      </c>
      <c r="R7" s="14" t="s">
        <v>224</v>
      </c>
      <c r="S7" s="14" t="s">
        <v>224</v>
      </c>
      <c r="T7" s="14" t="s">
        <v>224</v>
      </c>
      <c r="U7" s="16" t="s">
        <v>100</v>
      </c>
      <c r="V7" s="14" t="s">
        <v>224</v>
      </c>
      <c r="W7" s="14" t="s">
        <v>224</v>
      </c>
      <c r="X7" s="14" t="s">
        <v>224</v>
      </c>
      <c r="Y7" s="16" t="s">
        <v>100</v>
      </c>
    </row>
    <row r="8" spans="1:25" ht="13.5">
      <c r="A8" s="13" t="s">
        <v>96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97</v>
      </c>
      <c r="B9" s="1" t="s">
        <v>225</v>
      </c>
      <c r="C9" s="1" t="s">
        <v>227</v>
      </c>
      <c r="D9" s="1" t="s">
        <v>229</v>
      </c>
      <c r="E9" s="17" t="s">
        <v>101</v>
      </c>
      <c r="F9" s="1" t="s">
        <v>231</v>
      </c>
      <c r="G9" s="1" t="s">
        <v>233</v>
      </c>
      <c r="H9" s="1" t="s">
        <v>235</v>
      </c>
      <c r="I9" s="17" t="s">
        <v>102</v>
      </c>
      <c r="J9" s="1" t="s">
        <v>237</v>
      </c>
      <c r="K9" s="1" t="s">
        <v>239</v>
      </c>
      <c r="L9" s="1" t="s">
        <v>241</v>
      </c>
      <c r="M9" s="17" t="s">
        <v>104</v>
      </c>
      <c r="N9" s="1" t="s">
        <v>243</v>
      </c>
      <c r="O9" s="1" t="s">
        <v>245</v>
      </c>
      <c r="P9" s="1" t="s">
        <v>247</v>
      </c>
      <c r="Q9" s="17" t="s">
        <v>106</v>
      </c>
      <c r="R9" s="1" t="s">
        <v>249</v>
      </c>
      <c r="S9" s="1" t="s">
        <v>251</v>
      </c>
      <c r="T9" s="1" t="s">
        <v>253</v>
      </c>
      <c r="U9" s="17" t="s">
        <v>108</v>
      </c>
      <c r="V9" s="1" t="s">
        <v>255</v>
      </c>
      <c r="W9" s="1" t="s">
        <v>257</v>
      </c>
      <c r="X9" s="1" t="s">
        <v>259</v>
      </c>
      <c r="Y9" s="17" t="s">
        <v>110</v>
      </c>
    </row>
    <row r="10" spans="1:25" ht="14.25" thickBot="1">
      <c r="A10" s="13" t="s">
        <v>98</v>
      </c>
      <c r="B10" s="1" t="s">
        <v>112</v>
      </c>
      <c r="C10" s="1" t="s">
        <v>112</v>
      </c>
      <c r="D10" s="1" t="s">
        <v>112</v>
      </c>
      <c r="E10" s="17" t="s">
        <v>112</v>
      </c>
      <c r="F10" s="1" t="s">
        <v>112</v>
      </c>
      <c r="G10" s="1" t="s">
        <v>112</v>
      </c>
      <c r="H10" s="1" t="s">
        <v>112</v>
      </c>
      <c r="I10" s="17" t="s">
        <v>112</v>
      </c>
      <c r="J10" s="1" t="s">
        <v>112</v>
      </c>
      <c r="K10" s="1" t="s">
        <v>112</v>
      </c>
      <c r="L10" s="1" t="s">
        <v>112</v>
      </c>
      <c r="M10" s="17" t="s">
        <v>112</v>
      </c>
      <c r="N10" s="1" t="s">
        <v>112</v>
      </c>
      <c r="O10" s="1" t="s">
        <v>112</v>
      </c>
      <c r="P10" s="1" t="s">
        <v>112</v>
      </c>
      <c r="Q10" s="17" t="s">
        <v>112</v>
      </c>
      <c r="R10" s="1" t="s">
        <v>112</v>
      </c>
      <c r="S10" s="1" t="s">
        <v>112</v>
      </c>
      <c r="T10" s="1" t="s">
        <v>112</v>
      </c>
      <c r="U10" s="17" t="s">
        <v>112</v>
      </c>
      <c r="V10" s="1" t="s">
        <v>112</v>
      </c>
      <c r="W10" s="1" t="s">
        <v>112</v>
      </c>
      <c r="X10" s="1" t="s">
        <v>112</v>
      </c>
      <c r="Y10" s="17" t="s">
        <v>112</v>
      </c>
    </row>
    <row r="11" spans="1:25" ht="14.25" thickTop="1">
      <c r="A11" s="9" t="s">
        <v>111</v>
      </c>
      <c r="B11" s="27">
        <v>26971</v>
      </c>
      <c r="C11" s="27">
        <v>24272</v>
      </c>
      <c r="D11" s="27">
        <v>25924</v>
      </c>
      <c r="E11" s="21">
        <v>26602</v>
      </c>
      <c r="F11" s="27">
        <v>23060</v>
      </c>
      <c r="G11" s="27">
        <v>23930</v>
      </c>
      <c r="H11" s="27">
        <v>23431</v>
      </c>
      <c r="I11" s="21">
        <v>24280</v>
      </c>
      <c r="J11" s="27">
        <v>23525</v>
      </c>
      <c r="K11" s="27">
        <v>23127</v>
      </c>
      <c r="L11" s="27">
        <v>23551</v>
      </c>
      <c r="M11" s="21">
        <v>23947</v>
      </c>
      <c r="N11" s="27">
        <v>24852</v>
      </c>
      <c r="O11" s="27">
        <v>22488</v>
      </c>
      <c r="P11" s="27">
        <v>24082</v>
      </c>
      <c r="Q11" s="21">
        <v>23792</v>
      </c>
      <c r="R11" s="27">
        <v>29683</v>
      </c>
      <c r="S11" s="27">
        <v>28903</v>
      </c>
      <c r="T11" s="27">
        <v>38921</v>
      </c>
      <c r="U11" s="21">
        <v>31973</v>
      </c>
      <c r="V11" s="27">
        <v>52642</v>
      </c>
      <c r="W11" s="27">
        <v>29259</v>
      </c>
      <c r="X11" s="27">
        <v>39156</v>
      </c>
      <c r="Y11" s="21">
        <v>33073</v>
      </c>
    </row>
    <row r="12" spans="1:25" ht="13.5">
      <c r="A12" s="2" t="s">
        <v>260</v>
      </c>
      <c r="B12" s="28">
        <v>56686</v>
      </c>
      <c r="C12" s="28">
        <v>66338</v>
      </c>
      <c r="D12" s="28">
        <v>57398</v>
      </c>
      <c r="E12" s="22">
        <v>75181</v>
      </c>
      <c r="F12" s="28">
        <v>52721</v>
      </c>
      <c r="G12" s="28">
        <v>60717</v>
      </c>
      <c r="H12" s="28">
        <v>61255</v>
      </c>
      <c r="I12" s="22">
        <v>73404</v>
      </c>
      <c r="J12" s="28">
        <v>54815</v>
      </c>
      <c r="K12" s="28">
        <v>56005</v>
      </c>
      <c r="L12" s="28">
        <v>58993</v>
      </c>
      <c r="M12" s="22">
        <v>71281</v>
      </c>
      <c r="N12" s="28">
        <v>55373</v>
      </c>
      <c r="O12" s="28">
        <v>62597</v>
      </c>
      <c r="P12" s="28">
        <v>65839</v>
      </c>
      <c r="Q12" s="22">
        <v>78969</v>
      </c>
      <c r="R12" s="28">
        <v>61712</v>
      </c>
      <c r="S12" s="28">
        <v>72683</v>
      </c>
      <c r="T12" s="28">
        <v>81872</v>
      </c>
      <c r="U12" s="22">
        <v>95703</v>
      </c>
      <c r="V12" s="28">
        <v>66228</v>
      </c>
      <c r="W12" s="28">
        <v>75828</v>
      </c>
      <c r="X12" s="28">
        <v>79433</v>
      </c>
      <c r="Y12" s="22">
        <v>102650</v>
      </c>
    </row>
    <row r="13" spans="1:25" ht="13.5">
      <c r="A13" s="2" t="s">
        <v>261</v>
      </c>
      <c r="B13" s="28">
        <v>107483</v>
      </c>
      <c r="C13" s="28">
        <v>104231</v>
      </c>
      <c r="D13" s="28">
        <v>116338</v>
      </c>
      <c r="E13" s="22">
        <v>112192</v>
      </c>
      <c r="F13" s="28">
        <v>121940</v>
      </c>
      <c r="G13" s="28">
        <v>122422</v>
      </c>
      <c r="H13" s="28">
        <v>112614</v>
      </c>
      <c r="I13" s="22">
        <v>118415</v>
      </c>
      <c r="J13" s="28">
        <v>124258</v>
      </c>
      <c r="K13" s="28">
        <v>127731</v>
      </c>
      <c r="L13" s="28">
        <v>133376</v>
      </c>
      <c r="M13" s="22">
        <v>131782</v>
      </c>
      <c r="N13" s="28">
        <v>134327</v>
      </c>
      <c r="O13" s="28">
        <v>131286</v>
      </c>
      <c r="P13" s="28">
        <v>130566</v>
      </c>
      <c r="Q13" s="22">
        <v>126316</v>
      </c>
      <c r="R13" s="28">
        <v>126622</v>
      </c>
      <c r="S13" s="28">
        <v>129205</v>
      </c>
      <c r="T13" s="28">
        <v>128129</v>
      </c>
      <c r="U13" s="22">
        <v>134830</v>
      </c>
      <c r="V13" s="28"/>
      <c r="W13" s="28"/>
      <c r="X13" s="28"/>
      <c r="Y13" s="22"/>
    </row>
    <row r="14" spans="1:25" ht="13.5">
      <c r="A14" s="2" t="s">
        <v>116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>
        <v>14</v>
      </c>
      <c r="Y14" s="22"/>
    </row>
    <row r="15" spans="1:25" ht="13.5">
      <c r="A15" s="2" t="s">
        <v>262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125300</v>
      </c>
      <c r="W15" s="28">
        <v>125033</v>
      </c>
      <c r="X15" s="28">
        <v>129443</v>
      </c>
      <c r="Y15" s="22"/>
    </row>
    <row r="16" spans="1:25" ht="13.5">
      <c r="A16" s="2" t="s">
        <v>117</v>
      </c>
      <c r="B16" s="28">
        <v>2521</v>
      </c>
      <c r="C16" s="28">
        <v>2372</v>
      </c>
      <c r="D16" s="28">
        <v>2306</v>
      </c>
      <c r="E16" s="22">
        <v>7024</v>
      </c>
      <c r="F16" s="28">
        <v>7414</v>
      </c>
      <c r="G16" s="28">
        <v>6980</v>
      </c>
      <c r="H16" s="28">
        <v>7348</v>
      </c>
      <c r="I16" s="22">
        <v>7219</v>
      </c>
      <c r="J16" s="28">
        <v>7694</v>
      </c>
      <c r="K16" s="28">
        <v>7437</v>
      </c>
      <c r="L16" s="28">
        <v>7668</v>
      </c>
      <c r="M16" s="22">
        <v>7949</v>
      </c>
      <c r="N16" s="28">
        <v>8411</v>
      </c>
      <c r="O16" s="28">
        <v>8174</v>
      </c>
      <c r="P16" s="28">
        <v>8199</v>
      </c>
      <c r="Q16" s="22">
        <v>8138</v>
      </c>
      <c r="R16" s="28">
        <v>8953</v>
      </c>
      <c r="S16" s="28">
        <v>8512</v>
      </c>
      <c r="T16" s="28">
        <v>8603</v>
      </c>
      <c r="U16" s="22">
        <v>7104</v>
      </c>
      <c r="V16" s="28">
        <v>7544</v>
      </c>
      <c r="W16" s="28">
        <v>6739</v>
      </c>
      <c r="X16" s="28">
        <v>7546</v>
      </c>
      <c r="Y16" s="22"/>
    </row>
    <row r="17" spans="1:25" ht="13.5">
      <c r="A17" s="2" t="s">
        <v>118</v>
      </c>
      <c r="B17" s="28">
        <v>10959</v>
      </c>
      <c r="C17" s="28">
        <v>8000</v>
      </c>
      <c r="D17" s="28">
        <v>6063</v>
      </c>
      <c r="E17" s="22">
        <v>3389</v>
      </c>
      <c r="F17" s="28">
        <v>10377</v>
      </c>
      <c r="G17" s="28">
        <v>8272</v>
      </c>
      <c r="H17" s="28">
        <v>6993</v>
      </c>
      <c r="I17" s="22">
        <v>4288</v>
      </c>
      <c r="J17" s="28">
        <v>9276</v>
      </c>
      <c r="K17" s="28">
        <v>7705</v>
      </c>
      <c r="L17" s="28">
        <v>6774</v>
      </c>
      <c r="M17" s="22">
        <v>4668</v>
      </c>
      <c r="N17" s="28">
        <v>10231</v>
      </c>
      <c r="O17" s="28">
        <v>7805</v>
      </c>
      <c r="P17" s="28">
        <v>7652</v>
      </c>
      <c r="Q17" s="22">
        <v>5445</v>
      </c>
      <c r="R17" s="28">
        <v>11868</v>
      </c>
      <c r="S17" s="28">
        <v>9295</v>
      </c>
      <c r="T17" s="28">
        <v>9436</v>
      </c>
      <c r="U17" s="22">
        <v>7156</v>
      </c>
      <c r="V17" s="28">
        <v>20172</v>
      </c>
      <c r="W17" s="28">
        <v>15774</v>
      </c>
      <c r="X17" s="28">
        <v>13447</v>
      </c>
      <c r="Y17" s="22"/>
    </row>
    <row r="18" spans="1:25" ht="13.5">
      <c r="A18" s="2" t="s">
        <v>119</v>
      </c>
      <c r="B18" s="28">
        <v>4362</v>
      </c>
      <c r="C18" s="28">
        <v>4178</v>
      </c>
      <c r="D18" s="28">
        <v>4215</v>
      </c>
      <c r="E18" s="22">
        <v>3971</v>
      </c>
      <c r="F18" s="28">
        <v>4328</v>
      </c>
      <c r="G18" s="28">
        <v>4010</v>
      </c>
      <c r="H18" s="28">
        <v>3917</v>
      </c>
      <c r="I18" s="22">
        <v>3858</v>
      </c>
      <c r="J18" s="28">
        <v>4204</v>
      </c>
      <c r="K18" s="28">
        <v>4037</v>
      </c>
      <c r="L18" s="28">
        <v>4025</v>
      </c>
      <c r="M18" s="22">
        <v>3949</v>
      </c>
      <c r="N18" s="28">
        <v>4247</v>
      </c>
      <c r="O18" s="28">
        <v>3992</v>
      </c>
      <c r="P18" s="28">
        <v>3895</v>
      </c>
      <c r="Q18" s="22">
        <v>3791</v>
      </c>
      <c r="R18" s="28">
        <v>3918</v>
      </c>
      <c r="S18" s="28">
        <v>3760</v>
      </c>
      <c r="T18" s="28">
        <v>3700</v>
      </c>
      <c r="U18" s="22">
        <v>3430</v>
      </c>
      <c r="V18" s="28">
        <v>3541</v>
      </c>
      <c r="W18" s="28">
        <v>3496</v>
      </c>
      <c r="X18" s="28">
        <v>3248</v>
      </c>
      <c r="Y18" s="22"/>
    </row>
    <row r="19" spans="1:25" ht="13.5">
      <c r="A19" s="2" t="s">
        <v>121</v>
      </c>
      <c r="B19" s="28"/>
      <c r="C19" s="28"/>
      <c r="D19" s="28"/>
      <c r="E19" s="22"/>
      <c r="F19" s="28"/>
      <c r="G19" s="28"/>
      <c r="H19" s="28"/>
      <c r="I19" s="22">
        <v>7625</v>
      </c>
      <c r="J19" s="28"/>
      <c r="K19" s="28"/>
      <c r="L19" s="28"/>
      <c r="M19" s="22">
        <v>13160</v>
      </c>
      <c r="N19" s="28"/>
      <c r="O19" s="28"/>
      <c r="P19" s="28"/>
      <c r="Q19" s="22">
        <v>14623</v>
      </c>
      <c r="R19" s="28"/>
      <c r="S19" s="28"/>
      <c r="T19" s="28"/>
      <c r="U19" s="22">
        <v>16063</v>
      </c>
      <c r="V19" s="28"/>
      <c r="W19" s="28"/>
      <c r="X19" s="28"/>
      <c r="Y19" s="22">
        <v>16181</v>
      </c>
    </row>
    <row r="20" spans="1:25" ht="13.5">
      <c r="A20" s="2" t="s">
        <v>131</v>
      </c>
      <c r="B20" s="28">
        <v>47036</v>
      </c>
      <c r="C20" s="28">
        <v>41714</v>
      </c>
      <c r="D20" s="28">
        <v>42108</v>
      </c>
      <c r="E20" s="22">
        <v>46731</v>
      </c>
      <c r="F20" s="28">
        <v>45335</v>
      </c>
      <c r="G20" s="28">
        <v>44970</v>
      </c>
      <c r="H20" s="28">
        <v>45159</v>
      </c>
      <c r="I20" s="22">
        <v>36445</v>
      </c>
      <c r="J20" s="28">
        <v>39259</v>
      </c>
      <c r="K20" s="28">
        <v>42614</v>
      </c>
      <c r="L20" s="28">
        <v>43825</v>
      </c>
      <c r="M20" s="22">
        <v>29422</v>
      </c>
      <c r="N20" s="28">
        <v>44023</v>
      </c>
      <c r="O20" s="28">
        <v>48061</v>
      </c>
      <c r="P20" s="28">
        <v>48128</v>
      </c>
      <c r="Q20" s="22">
        <v>33967</v>
      </c>
      <c r="R20" s="28">
        <v>47252</v>
      </c>
      <c r="S20" s="28">
        <v>49987</v>
      </c>
      <c r="T20" s="28">
        <v>48153</v>
      </c>
      <c r="U20" s="22">
        <v>43816</v>
      </c>
      <c r="V20" s="28">
        <v>99893</v>
      </c>
      <c r="W20" s="28">
        <v>103458</v>
      </c>
      <c r="X20" s="28">
        <v>103227</v>
      </c>
      <c r="Y20" s="22">
        <v>40280</v>
      </c>
    </row>
    <row r="21" spans="1:25" ht="13.5">
      <c r="A21" s="2" t="s">
        <v>138</v>
      </c>
      <c r="B21" s="28">
        <v>-327</v>
      </c>
      <c r="C21" s="28">
        <v>-305</v>
      </c>
      <c r="D21" s="28">
        <v>-300</v>
      </c>
      <c r="E21" s="22">
        <v>-318</v>
      </c>
      <c r="F21" s="28">
        <v>-283</v>
      </c>
      <c r="G21" s="28">
        <v>-318</v>
      </c>
      <c r="H21" s="28">
        <v>-299</v>
      </c>
      <c r="I21" s="22">
        <v>-251</v>
      </c>
      <c r="J21" s="28">
        <v>-301</v>
      </c>
      <c r="K21" s="28">
        <v>-353</v>
      </c>
      <c r="L21" s="28">
        <v>-344</v>
      </c>
      <c r="M21" s="22">
        <v>-322</v>
      </c>
      <c r="N21" s="28">
        <v>-2051</v>
      </c>
      <c r="O21" s="28">
        <v>-2113</v>
      </c>
      <c r="P21" s="28">
        <v>-2061</v>
      </c>
      <c r="Q21" s="22">
        <v>-2023</v>
      </c>
      <c r="R21" s="28">
        <v>-2781</v>
      </c>
      <c r="S21" s="28">
        <v>-3254</v>
      </c>
      <c r="T21" s="28">
        <v>-2765</v>
      </c>
      <c r="U21" s="22">
        <v>-2765</v>
      </c>
      <c r="V21" s="28">
        <v>-7704</v>
      </c>
      <c r="W21" s="28">
        <v>-7175</v>
      </c>
      <c r="X21" s="28">
        <v>-7557</v>
      </c>
      <c r="Y21" s="22">
        <v>-7665</v>
      </c>
    </row>
    <row r="22" spans="1:25" ht="13.5">
      <c r="A22" s="2" t="s">
        <v>123</v>
      </c>
      <c r="B22" s="28">
        <v>255692</v>
      </c>
      <c r="C22" s="28">
        <v>250803</v>
      </c>
      <c r="D22" s="28">
        <v>254053</v>
      </c>
      <c r="E22" s="22">
        <v>274773</v>
      </c>
      <c r="F22" s="28">
        <v>264895</v>
      </c>
      <c r="G22" s="28">
        <v>270987</v>
      </c>
      <c r="H22" s="28">
        <v>260423</v>
      </c>
      <c r="I22" s="22">
        <v>275286</v>
      </c>
      <c r="J22" s="28">
        <v>262733</v>
      </c>
      <c r="K22" s="28">
        <v>268305</v>
      </c>
      <c r="L22" s="28">
        <v>277870</v>
      </c>
      <c r="M22" s="22">
        <v>285837</v>
      </c>
      <c r="N22" s="28">
        <v>279417</v>
      </c>
      <c r="O22" s="28">
        <v>282292</v>
      </c>
      <c r="P22" s="28">
        <v>286301</v>
      </c>
      <c r="Q22" s="22">
        <v>293021</v>
      </c>
      <c r="R22" s="28">
        <v>287229</v>
      </c>
      <c r="S22" s="28">
        <v>299093</v>
      </c>
      <c r="T22" s="28">
        <v>316051</v>
      </c>
      <c r="U22" s="22">
        <v>337315</v>
      </c>
      <c r="V22" s="28">
        <v>367618</v>
      </c>
      <c r="W22" s="28">
        <v>352415</v>
      </c>
      <c r="X22" s="28">
        <v>367959</v>
      </c>
      <c r="Y22" s="22">
        <v>377538</v>
      </c>
    </row>
    <row r="23" spans="1:25" ht="13.5">
      <c r="A23" s="3" t="s">
        <v>263</v>
      </c>
      <c r="B23" s="28">
        <v>596429</v>
      </c>
      <c r="C23" s="28">
        <v>601241</v>
      </c>
      <c r="D23" s="28">
        <v>608702</v>
      </c>
      <c r="E23" s="22">
        <v>594669</v>
      </c>
      <c r="F23" s="28">
        <v>594223</v>
      </c>
      <c r="G23" s="28">
        <v>580742</v>
      </c>
      <c r="H23" s="28">
        <v>575631</v>
      </c>
      <c r="I23" s="22">
        <v>578925</v>
      </c>
      <c r="J23" s="28">
        <v>579677</v>
      </c>
      <c r="K23" s="28">
        <v>585386</v>
      </c>
      <c r="L23" s="28">
        <v>593273</v>
      </c>
      <c r="M23" s="22">
        <v>602710</v>
      </c>
      <c r="N23" s="28">
        <v>609942</v>
      </c>
      <c r="O23" s="28">
        <v>613211</v>
      </c>
      <c r="P23" s="28">
        <v>617849</v>
      </c>
      <c r="Q23" s="22">
        <v>606498</v>
      </c>
      <c r="R23" s="28">
        <v>606481</v>
      </c>
      <c r="S23" s="28">
        <v>612359</v>
      </c>
      <c r="T23" s="28">
        <v>596742</v>
      </c>
      <c r="U23" s="22">
        <v>555809</v>
      </c>
      <c r="V23" s="28">
        <v>553700</v>
      </c>
      <c r="W23" s="28">
        <v>531786</v>
      </c>
      <c r="X23" s="28">
        <v>537502</v>
      </c>
      <c r="Y23" s="22">
        <v>539819</v>
      </c>
    </row>
    <row r="24" spans="1:25" ht="13.5">
      <c r="A24" s="3" t="s">
        <v>264</v>
      </c>
      <c r="B24" s="28">
        <v>42737</v>
      </c>
      <c r="C24" s="28">
        <v>42363</v>
      </c>
      <c r="D24" s="28">
        <v>43628</v>
      </c>
      <c r="E24" s="22">
        <v>44521</v>
      </c>
      <c r="F24" s="28">
        <v>43459</v>
      </c>
      <c r="G24" s="28">
        <v>45025</v>
      </c>
      <c r="H24" s="28">
        <v>46544</v>
      </c>
      <c r="I24" s="22">
        <v>47404</v>
      </c>
      <c r="J24" s="28">
        <v>48732</v>
      </c>
      <c r="K24" s="28">
        <v>50491</v>
      </c>
      <c r="L24" s="28">
        <v>52359</v>
      </c>
      <c r="M24" s="22">
        <v>53242</v>
      </c>
      <c r="N24" s="28">
        <v>53594</v>
      </c>
      <c r="O24" s="28">
        <v>56545</v>
      </c>
      <c r="P24" s="28">
        <v>56421</v>
      </c>
      <c r="Q24" s="22">
        <v>58372</v>
      </c>
      <c r="R24" s="28">
        <v>57960</v>
      </c>
      <c r="S24" s="28">
        <v>58145</v>
      </c>
      <c r="T24" s="28">
        <v>58403</v>
      </c>
      <c r="U24" s="22">
        <v>60171</v>
      </c>
      <c r="V24" s="28">
        <v>57309</v>
      </c>
      <c r="W24" s="28">
        <v>54195</v>
      </c>
      <c r="X24" s="28">
        <v>52885</v>
      </c>
      <c r="Y24" s="22">
        <v>54820</v>
      </c>
    </row>
    <row r="25" spans="1:25" ht="13.5">
      <c r="A25" s="3" t="s">
        <v>124</v>
      </c>
      <c r="B25" s="28">
        <v>922166</v>
      </c>
      <c r="C25" s="28">
        <v>921269</v>
      </c>
      <c r="D25" s="28">
        <v>922358</v>
      </c>
      <c r="E25" s="22">
        <v>890683</v>
      </c>
      <c r="F25" s="28">
        <v>893980</v>
      </c>
      <c r="G25" s="28">
        <v>896588</v>
      </c>
      <c r="H25" s="28">
        <v>892718</v>
      </c>
      <c r="I25" s="22">
        <v>892356</v>
      </c>
      <c r="J25" s="28">
        <v>893399</v>
      </c>
      <c r="K25" s="28">
        <v>893605</v>
      </c>
      <c r="L25" s="28">
        <v>896098</v>
      </c>
      <c r="M25" s="22">
        <v>896085</v>
      </c>
      <c r="N25" s="28">
        <v>895314</v>
      </c>
      <c r="O25" s="28">
        <v>895834</v>
      </c>
      <c r="P25" s="28">
        <v>888845</v>
      </c>
      <c r="Q25" s="22">
        <v>888431</v>
      </c>
      <c r="R25" s="28">
        <v>869782</v>
      </c>
      <c r="S25" s="28">
        <v>867833</v>
      </c>
      <c r="T25" s="28">
        <v>820781</v>
      </c>
      <c r="U25" s="22">
        <v>819898</v>
      </c>
      <c r="V25" s="28">
        <v>821009</v>
      </c>
      <c r="W25" s="28">
        <v>812677</v>
      </c>
      <c r="X25" s="28">
        <v>812507</v>
      </c>
      <c r="Y25" s="22">
        <v>812870</v>
      </c>
    </row>
    <row r="26" spans="1:25" ht="13.5">
      <c r="A26" s="3" t="s">
        <v>265</v>
      </c>
      <c r="B26" s="28">
        <v>83335</v>
      </c>
      <c r="C26" s="28">
        <v>88088</v>
      </c>
      <c r="D26" s="28">
        <v>84652</v>
      </c>
      <c r="E26" s="22">
        <v>115722</v>
      </c>
      <c r="F26" s="28">
        <v>114895</v>
      </c>
      <c r="G26" s="28">
        <v>130496</v>
      </c>
      <c r="H26" s="28">
        <v>135857</v>
      </c>
      <c r="I26" s="22">
        <v>131434</v>
      </c>
      <c r="J26" s="28">
        <v>144651</v>
      </c>
      <c r="K26" s="28">
        <v>138306</v>
      </c>
      <c r="L26" s="28">
        <v>133557</v>
      </c>
      <c r="M26" s="22">
        <v>132243</v>
      </c>
      <c r="N26" s="28">
        <v>128259</v>
      </c>
      <c r="O26" s="28">
        <v>125865</v>
      </c>
      <c r="P26" s="28">
        <v>123620</v>
      </c>
      <c r="Q26" s="22">
        <v>134215</v>
      </c>
      <c r="R26" s="28">
        <v>125740</v>
      </c>
      <c r="S26" s="28">
        <v>123216</v>
      </c>
      <c r="T26" s="28">
        <v>139946</v>
      </c>
      <c r="U26" s="22">
        <v>131666</v>
      </c>
      <c r="V26" s="28">
        <v>142461</v>
      </c>
      <c r="W26" s="28">
        <v>153180</v>
      </c>
      <c r="X26" s="28">
        <v>138690</v>
      </c>
      <c r="Y26" s="22">
        <v>132914</v>
      </c>
    </row>
    <row r="27" spans="1:25" ht="13.5">
      <c r="A27" s="3" t="s">
        <v>266</v>
      </c>
      <c r="B27" s="28">
        <v>19498</v>
      </c>
      <c r="C27" s="28">
        <v>19615</v>
      </c>
      <c r="D27" s="28">
        <v>20300</v>
      </c>
      <c r="E27" s="22">
        <v>20652</v>
      </c>
      <c r="F27" s="28">
        <v>19438</v>
      </c>
      <c r="G27" s="28">
        <v>18779</v>
      </c>
      <c r="H27" s="28">
        <v>18786</v>
      </c>
      <c r="I27" s="22">
        <v>18246</v>
      </c>
      <c r="J27" s="28">
        <v>17386</v>
      </c>
      <c r="K27" s="28">
        <v>16321</v>
      </c>
      <c r="L27" s="28">
        <v>16895</v>
      </c>
      <c r="M27" s="22">
        <v>15939</v>
      </c>
      <c r="N27" s="28">
        <v>15255</v>
      </c>
      <c r="O27" s="28">
        <v>14809</v>
      </c>
      <c r="P27" s="28">
        <v>15087</v>
      </c>
      <c r="Q27" s="22">
        <v>15251</v>
      </c>
      <c r="R27" s="28">
        <v>15399</v>
      </c>
      <c r="S27" s="28">
        <v>15634</v>
      </c>
      <c r="T27" s="28">
        <v>15828</v>
      </c>
      <c r="U27" s="22">
        <v>15833</v>
      </c>
      <c r="V27" s="28">
        <v>15042</v>
      </c>
      <c r="W27" s="28">
        <v>13681</v>
      </c>
      <c r="X27" s="28">
        <v>13580</v>
      </c>
      <c r="Y27" s="22">
        <v>13154</v>
      </c>
    </row>
    <row r="28" spans="1:25" ht="13.5">
      <c r="A28" s="3" t="s">
        <v>127</v>
      </c>
      <c r="B28" s="28">
        <v>1664167</v>
      </c>
      <c r="C28" s="28">
        <v>1672579</v>
      </c>
      <c r="D28" s="28">
        <v>1679642</v>
      </c>
      <c r="E28" s="22">
        <v>1666249</v>
      </c>
      <c r="F28" s="28">
        <v>1665996</v>
      </c>
      <c r="G28" s="28">
        <v>1671633</v>
      </c>
      <c r="H28" s="28">
        <v>1669538</v>
      </c>
      <c r="I28" s="22">
        <v>1668366</v>
      </c>
      <c r="J28" s="28">
        <v>1683847</v>
      </c>
      <c r="K28" s="28">
        <v>1684112</v>
      </c>
      <c r="L28" s="28">
        <v>1692184</v>
      </c>
      <c r="M28" s="22">
        <v>1700220</v>
      </c>
      <c r="N28" s="28">
        <v>1702366</v>
      </c>
      <c r="O28" s="28">
        <v>1706266</v>
      </c>
      <c r="P28" s="28">
        <v>1701824</v>
      </c>
      <c r="Q28" s="22">
        <v>1702769</v>
      </c>
      <c r="R28" s="28">
        <v>1675364</v>
      </c>
      <c r="S28" s="28">
        <v>1677190</v>
      </c>
      <c r="T28" s="28">
        <v>1631702</v>
      </c>
      <c r="U28" s="22">
        <v>1583379</v>
      </c>
      <c r="V28" s="28">
        <v>1589524</v>
      </c>
      <c r="W28" s="28">
        <v>1565520</v>
      </c>
      <c r="X28" s="28">
        <v>1555166</v>
      </c>
      <c r="Y28" s="22">
        <v>1553578</v>
      </c>
    </row>
    <row r="29" spans="1:25" ht="13.5">
      <c r="A29" s="3" t="s">
        <v>128</v>
      </c>
      <c r="B29" s="28">
        <v>34430</v>
      </c>
      <c r="C29" s="28">
        <v>35173</v>
      </c>
      <c r="D29" s="28">
        <v>35911</v>
      </c>
      <c r="E29" s="22">
        <v>36219</v>
      </c>
      <c r="F29" s="28">
        <v>36720</v>
      </c>
      <c r="G29" s="28">
        <v>37430</v>
      </c>
      <c r="H29" s="28">
        <v>38169</v>
      </c>
      <c r="I29" s="22">
        <v>38437</v>
      </c>
      <c r="J29" s="28">
        <v>39147</v>
      </c>
      <c r="K29" s="28">
        <v>39852</v>
      </c>
      <c r="L29" s="28">
        <v>40540</v>
      </c>
      <c r="M29" s="22">
        <v>41248</v>
      </c>
      <c r="N29" s="28">
        <v>41891</v>
      </c>
      <c r="O29" s="28">
        <v>42559</v>
      </c>
      <c r="P29" s="28">
        <v>43340</v>
      </c>
      <c r="Q29" s="22">
        <v>43966</v>
      </c>
      <c r="R29" s="28">
        <v>44639</v>
      </c>
      <c r="S29" s="28">
        <v>45157</v>
      </c>
      <c r="T29" s="28">
        <v>45818</v>
      </c>
      <c r="U29" s="22">
        <v>46335</v>
      </c>
      <c r="V29" s="28">
        <v>46950</v>
      </c>
      <c r="W29" s="28">
        <v>47620</v>
      </c>
      <c r="X29" s="28">
        <v>48290</v>
      </c>
      <c r="Y29" s="22">
        <v>48961</v>
      </c>
    </row>
    <row r="30" spans="1:25" ht="13.5">
      <c r="A30" s="3" t="s">
        <v>122</v>
      </c>
      <c r="B30" s="28">
        <v>17368</v>
      </c>
      <c r="C30" s="28">
        <v>17658</v>
      </c>
      <c r="D30" s="28">
        <v>17820</v>
      </c>
      <c r="E30" s="22">
        <v>17405</v>
      </c>
      <c r="F30" s="28">
        <v>17116</v>
      </c>
      <c r="G30" s="28">
        <v>17288</v>
      </c>
      <c r="H30" s="28">
        <v>16955</v>
      </c>
      <c r="I30" s="22">
        <v>17157</v>
      </c>
      <c r="J30" s="28">
        <v>17361</v>
      </c>
      <c r="K30" s="28">
        <v>17353</v>
      </c>
      <c r="L30" s="28">
        <v>17687</v>
      </c>
      <c r="M30" s="22">
        <v>17671</v>
      </c>
      <c r="N30" s="28">
        <v>17263</v>
      </c>
      <c r="O30" s="28">
        <v>17787</v>
      </c>
      <c r="P30" s="28">
        <v>18290</v>
      </c>
      <c r="Q30" s="22">
        <v>17989</v>
      </c>
      <c r="R30" s="28">
        <v>18632</v>
      </c>
      <c r="S30" s="28">
        <v>18954</v>
      </c>
      <c r="T30" s="28">
        <v>19347</v>
      </c>
      <c r="U30" s="22">
        <v>18603</v>
      </c>
      <c r="V30" s="28">
        <v>17825</v>
      </c>
      <c r="W30" s="28">
        <v>16700</v>
      </c>
      <c r="X30" s="28">
        <v>17127</v>
      </c>
      <c r="Y30" s="22">
        <v>17092</v>
      </c>
    </row>
    <row r="31" spans="1:25" ht="13.5">
      <c r="A31" s="3" t="s">
        <v>132</v>
      </c>
      <c r="B31" s="28">
        <v>51799</v>
      </c>
      <c r="C31" s="28">
        <v>52832</v>
      </c>
      <c r="D31" s="28">
        <v>53732</v>
      </c>
      <c r="E31" s="22">
        <v>53624</v>
      </c>
      <c r="F31" s="28">
        <v>53837</v>
      </c>
      <c r="G31" s="28">
        <v>54719</v>
      </c>
      <c r="H31" s="28">
        <v>55125</v>
      </c>
      <c r="I31" s="22">
        <v>55594</v>
      </c>
      <c r="J31" s="28">
        <v>56508</v>
      </c>
      <c r="K31" s="28">
        <v>57206</v>
      </c>
      <c r="L31" s="28">
        <v>58228</v>
      </c>
      <c r="M31" s="22">
        <v>58919</v>
      </c>
      <c r="N31" s="28">
        <v>59154</v>
      </c>
      <c r="O31" s="28">
        <v>60347</v>
      </c>
      <c r="P31" s="28">
        <v>61631</v>
      </c>
      <c r="Q31" s="22">
        <v>61955</v>
      </c>
      <c r="R31" s="28">
        <v>63271</v>
      </c>
      <c r="S31" s="28">
        <v>64112</v>
      </c>
      <c r="T31" s="28">
        <v>65166</v>
      </c>
      <c r="U31" s="22">
        <v>64938</v>
      </c>
      <c r="V31" s="28">
        <v>64775</v>
      </c>
      <c r="W31" s="28">
        <v>64321</v>
      </c>
      <c r="X31" s="28">
        <v>65418</v>
      </c>
      <c r="Y31" s="22">
        <v>66054</v>
      </c>
    </row>
    <row r="32" spans="1:25" ht="13.5">
      <c r="A32" s="3" t="s">
        <v>133</v>
      </c>
      <c r="B32" s="28">
        <v>258235</v>
      </c>
      <c r="C32" s="28">
        <v>249032</v>
      </c>
      <c r="D32" s="28">
        <v>245691</v>
      </c>
      <c r="E32" s="22">
        <v>239997</v>
      </c>
      <c r="F32" s="28">
        <v>231059</v>
      </c>
      <c r="G32" s="28">
        <v>221599</v>
      </c>
      <c r="H32" s="28">
        <v>221101</v>
      </c>
      <c r="I32" s="22">
        <v>227417</v>
      </c>
      <c r="J32" s="28">
        <v>225524</v>
      </c>
      <c r="K32" s="28">
        <v>223194</v>
      </c>
      <c r="L32" s="28">
        <v>225829</v>
      </c>
      <c r="M32" s="22">
        <v>221004</v>
      </c>
      <c r="N32" s="28">
        <v>223852</v>
      </c>
      <c r="O32" s="28">
        <v>220756</v>
      </c>
      <c r="P32" s="28">
        <v>221323</v>
      </c>
      <c r="Q32" s="22">
        <v>227826</v>
      </c>
      <c r="R32" s="28">
        <v>231310</v>
      </c>
      <c r="S32" s="28">
        <v>230864</v>
      </c>
      <c r="T32" s="28">
        <v>238397</v>
      </c>
      <c r="U32" s="22">
        <v>239567</v>
      </c>
      <c r="V32" s="28">
        <v>249771</v>
      </c>
      <c r="W32" s="28">
        <v>266061</v>
      </c>
      <c r="X32" s="28">
        <v>274259</v>
      </c>
      <c r="Y32" s="22">
        <v>266762</v>
      </c>
    </row>
    <row r="33" spans="1:25" ht="13.5">
      <c r="A33" s="3" t="s">
        <v>135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>
        <v>23753</v>
      </c>
      <c r="V33" s="28"/>
      <c r="W33" s="28"/>
      <c r="X33" s="28"/>
      <c r="Y33" s="22">
        <v>24011</v>
      </c>
    </row>
    <row r="34" spans="1:25" ht="13.5">
      <c r="A34" s="3" t="s">
        <v>121</v>
      </c>
      <c r="B34" s="28"/>
      <c r="C34" s="28"/>
      <c r="D34" s="28"/>
      <c r="E34" s="22"/>
      <c r="F34" s="28"/>
      <c r="G34" s="28"/>
      <c r="H34" s="28"/>
      <c r="I34" s="22">
        <v>4002</v>
      </c>
      <c r="J34" s="28"/>
      <c r="K34" s="28"/>
      <c r="L34" s="28"/>
      <c r="M34" s="22">
        <v>4170</v>
      </c>
      <c r="N34" s="28"/>
      <c r="O34" s="28"/>
      <c r="P34" s="28"/>
      <c r="Q34" s="22">
        <v>4996</v>
      </c>
      <c r="R34" s="28"/>
      <c r="S34" s="28"/>
      <c r="T34" s="28"/>
      <c r="U34" s="22">
        <v>5293</v>
      </c>
      <c r="V34" s="28"/>
      <c r="W34" s="28"/>
      <c r="X34" s="28"/>
      <c r="Y34" s="22">
        <v>5207</v>
      </c>
    </row>
    <row r="35" spans="1:25" ht="13.5">
      <c r="A35" s="3" t="s">
        <v>122</v>
      </c>
      <c r="B35" s="28">
        <v>43062</v>
      </c>
      <c r="C35" s="28">
        <v>43143</v>
      </c>
      <c r="D35" s="28">
        <v>43367</v>
      </c>
      <c r="E35" s="22">
        <v>46899</v>
      </c>
      <c r="F35" s="28">
        <v>47370</v>
      </c>
      <c r="G35" s="28">
        <v>47171</v>
      </c>
      <c r="H35" s="28">
        <v>47547</v>
      </c>
      <c r="I35" s="22">
        <v>44321</v>
      </c>
      <c r="J35" s="28">
        <v>47857</v>
      </c>
      <c r="K35" s="28">
        <v>48484</v>
      </c>
      <c r="L35" s="28">
        <v>48142</v>
      </c>
      <c r="M35" s="22">
        <v>45848</v>
      </c>
      <c r="N35" s="28">
        <v>50900</v>
      </c>
      <c r="O35" s="28">
        <v>51397</v>
      </c>
      <c r="P35" s="28">
        <v>52072</v>
      </c>
      <c r="Q35" s="22">
        <v>54556</v>
      </c>
      <c r="R35" s="28">
        <v>60070</v>
      </c>
      <c r="S35" s="28">
        <v>61741</v>
      </c>
      <c r="T35" s="28">
        <v>62696</v>
      </c>
      <c r="U35" s="22">
        <v>60397</v>
      </c>
      <c r="V35" s="28">
        <v>88481</v>
      </c>
      <c r="W35" s="28">
        <v>89027</v>
      </c>
      <c r="X35" s="28">
        <v>89761</v>
      </c>
      <c r="Y35" s="22">
        <v>61476</v>
      </c>
    </row>
    <row r="36" spans="1:25" ht="13.5">
      <c r="A36" s="3" t="s">
        <v>138</v>
      </c>
      <c r="B36" s="28">
        <v>-511</v>
      </c>
      <c r="C36" s="28">
        <v>-513</v>
      </c>
      <c r="D36" s="28">
        <v>-519</v>
      </c>
      <c r="E36" s="22">
        <v>-536</v>
      </c>
      <c r="F36" s="28">
        <v>-553</v>
      </c>
      <c r="G36" s="28">
        <v>-531</v>
      </c>
      <c r="H36" s="28">
        <v>-561</v>
      </c>
      <c r="I36" s="22">
        <v>-608</v>
      </c>
      <c r="J36" s="28">
        <v>-616</v>
      </c>
      <c r="K36" s="28">
        <v>-619</v>
      </c>
      <c r="L36" s="28">
        <v>-1328</v>
      </c>
      <c r="M36" s="22">
        <v>-1332</v>
      </c>
      <c r="N36" s="28">
        <v>-1395</v>
      </c>
      <c r="O36" s="28">
        <v>-1384</v>
      </c>
      <c r="P36" s="28">
        <v>-1508</v>
      </c>
      <c r="Q36" s="22">
        <v>-7793</v>
      </c>
      <c r="R36" s="28">
        <v>-7358</v>
      </c>
      <c r="S36" s="28">
        <v>-7317</v>
      </c>
      <c r="T36" s="28">
        <v>-7286</v>
      </c>
      <c r="U36" s="22">
        <v>-7313</v>
      </c>
      <c r="V36" s="28">
        <v>-6286</v>
      </c>
      <c r="W36" s="28">
        <v>-6237</v>
      </c>
      <c r="X36" s="28">
        <v>-6170</v>
      </c>
      <c r="Y36" s="22">
        <v>-6152</v>
      </c>
    </row>
    <row r="37" spans="1:25" ht="13.5">
      <c r="A37" s="3" t="s">
        <v>139</v>
      </c>
      <c r="B37" s="28">
        <v>300787</v>
      </c>
      <c r="C37" s="28">
        <v>291663</v>
      </c>
      <c r="D37" s="28">
        <v>288539</v>
      </c>
      <c r="E37" s="22">
        <v>286360</v>
      </c>
      <c r="F37" s="28">
        <v>277876</v>
      </c>
      <c r="G37" s="28">
        <v>268240</v>
      </c>
      <c r="H37" s="28">
        <v>268087</v>
      </c>
      <c r="I37" s="22">
        <v>275133</v>
      </c>
      <c r="J37" s="28">
        <v>272765</v>
      </c>
      <c r="K37" s="28">
        <v>271059</v>
      </c>
      <c r="L37" s="28">
        <v>272644</v>
      </c>
      <c r="M37" s="22">
        <v>269691</v>
      </c>
      <c r="N37" s="28">
        <v>273357</v>
      </c>
      <c r="O37" s="28">
        <v>270768</v>
      </c>
      <c r="P37" s="28">
        <v>271887</v>
      </c>
      <c r="Q37" s="22">
        <v>279585</v>
      </c>
      <c r="R37" s="28">
        <v>284022</v>
      </c>
      <c r="S37" s="28">
        <v>285287</v>
      </c>
      <c r="T37" s="28">
        <v>293807</v>
      </c>
      <c r="U37" s="22">
        <v>321698</v>
      </c>
      <c r="V37" s="28">
        <v>331966</v>
      </c>
      <c r="W37" s="28">
        <v>348851</v>
      </c>
      <c r="X37" s="28">
        <v>357849</v>
      </c>
      <c r="Y37" s="22">
        <v>351304</v>
      </c>
    </row>
    <row r="38" spans="1:25" ht="13.5">
      <c r="A38" s="2" t="s">
        <v>141</v>
      </c>
      <c r="B38" s="28">
        <v>2016754</v>
      </c>
      <c r="C38" s="28">
        <v>2017074</v>
      </c>
      <c r="D38" s="28">
        <v>2021913</v>
      </c>
      <c r="E38" s="22">
        <v>2006234</v>
      </c>
      <c r="F38" s="28">
        <v>1997709</v>
      </c>
      <c r="G38" s="28">
        <v>1994592</v>
      </c>
      <c r="H38" s="28">
        <v>1992751</v>
      </c>
      <c r="I38" s="22">
        <v>1999093</v>
      </c>
      <c r="J38" s="28">
        <v>2013120</v>
      </c>
      <c r="K38" s="28">
        <v>2012378</v>
      </c>
      <c r="L38" s="28">
        <v>2023057</v>
      </c>
      <c r="M38" s="22">
        <v>2028832</v>
      </c>
      <c r="N38" s="28">
        <v>2034879</v>
      </c>
      <c r="O38" s="28">
        <v>2037383</v>
      </c>
      <c r="P38" s="28">
        <v>2035343</v>
      </c>
      <c r="Q38" s="22">
        <v>2044310</v>
      </c>
      <c r="R38" s="28">
        <v>2022659</v>
      </c>
      <c r="S38" s="28">
        <v>2026590</v>
      </c>
      <c r="T38" s="28">
        <v>1990676</v>
      </c>
      <c r="U38" s="22">
        <v>1970016</v>
      </c>
      <c r="V38" s="28">
        <v>1986267</v>
      </c>
      <c r="W38" s="28">
        <v>1978693</v>
      </c>
      <c r="X38" s="28">
        <v>1978434</v>
      </c>
      <c r="Y38" s="22">
        <v>1970937</v>
      </c>
    </row>
    <row r="39" spans="1:25" ht="14.25" thickBot="1">
      <c r="A39" s="4" t="s">
        <v>142</v>
      </c>
      <c r="B39" s="29">
        <v>2272446</v>
      </c>
      <c r="C39" s="29">
        <v>2267878</v>
      </c>
      <c r="D39" s="29">
        <v>2275967</v>
      </c>
      <c r="E39" s="23">
        <v>2281007</v>
      </c>
      <c r="F39" s="29">
        <v>2262604</v>
      </c>
      <c r="G39" s="29">
        <v>2265579</v>
      </c>
      <c r="H39" s="29">
        <v>2253174</v>
      </c>
      <c r="I39" s="23">
        <v>2274380</v>
      </c>
      <c r="J39" s="29">
        <v>2275854</v>
      </c>
      <c r="K39" s="29">
        <v>2280684</v>
      </c>
      <c r="L39" s="29">
        <v>2300928</v>
      </c>
      <c r="M39" s="23">
        <v>2314669</v>
      </c>
      <c r="N39" s="29">
        <v>2314296</v>
      </c>
      <c r="O39" s="29">
        <v>2319675</v>
      </c>
      <c r="P39" s="29">
        <v>2321644</v>
      </c>
      <c r="Q39" s="23">
        <v>2337331</v>
      </c>
      <c r="R39" s="29">
        <v>2309888</v>
      </c>
      <c r="S39" s="29">
        <v>2325683</v>
      </c>
      <c r="T39" s="29">
        <v>2306727</v>
      </c>
      <c r="U39" s="23">
        <v>2307332</v>
      </c>
      <c r="V39" s="29">
        <v>2353885</v>
      </c>
      <c r="W39" s="29">
        <v>2331108</v>
      </c>
      <c r="X39" s="29">
        <v>2346394</v>
      </c>
      <c r="Y39" s="23">
        <v>2348476</v>
      </c>
    </row>
    <row r="40" spans="1:25" ht="14.25" thickTop="1">
      <c r="A40" s="2" t="s">
        <v>267</v>
      </c>
      <c r="B40" s="28">
        <v>31665</v>
      </c>
      <c r="C40" s="28">
        <v>33001</v>
      </c>
      <c r="D40" s="28">
        <v>37006</v>
      </c>
      <c r="E40" s="22">
        <v>44110</v>
      </c>
      <c r="F40" s="28">
        <v>33216</v>
      </c>
      <c r="G40" s="28">
        <v>36638</v>
      </c>
      <c r="H40" s="28">
        <v>39156</v>
      </c>
      <c r="I40" s="22">
        <v>43410</v>
      </c>
      <c r="J40" s="28">
        <v>34152</v>
      </c>
      <c r="K40" s="28">
        <v>35864</v>
      </c>
      <c r="L40" s="28">
        <v>36985</v>
      </c>
      <c r="M40" s="22">
        <v>40404</v>
      </c>
      <c r="N40" s="28">
        <v>37421</v>
      </c>
      <c r="O40" s="28">
        <v>38787</v>
      </c>
      <c r="P40" s="28">
        <v>41160</v>
      </c>
      <c r="Q40" s="22">
        <v>46726</v>
      </c>
      <c r="R40" s="28">
        <v>37171</v>
      </c>
      <c r="S40" s="28">
        <v>41825</v>
      </c>
      <c r="T40" s="28">
        <v>38654</v>
      </c>
      <c r="U40" s="22">
        <v>43885</v>
      </c>
      <c r="V40" s="28">
        <v>39342</v>
      </c>
      <c r="W40" s="28">
        <v>43224</v>
      </c>
      <c r="X40" s="28">
        <v>44588</v>
      </c>
      <c r="Y40" s="22">
        <v>49889</v>
      </c>
    </row>
    <row r="41" spans="1:25" ht="13.5">
      <c r="A41" s="2" t="s">
        <v>143</v>
      </c>
      <c r="B41" s="28">
        <v>283349</v>
      </c>
      <c r="C41" s="28">
        <v>330445</v>
      </c>
      <c r="D41" s="28">
        <v>342960</v>
      </c>
      <c r="E41" s="22">
        <v>354358</v>
      </c>
      <c r="F41" s="28">
        <v>396676</v>
      </c>
      <c r="G41" s="28">
        <v>331561</v>
      </c>
      <c r="H41" s="28">
        <v>308287</v>
      </c>
      <c r="I41" s="22">
        <v>316545</v>
      </c>
      <c r="J41" s="28">
        <v>302572</v>
      </c>
      <c r="K41" s="28">
        <v>312891</v>
      </c>
      <c r="L41" s="28">
        <v>290250</v>
      </c>
      <c r="M41" s="22">
        <v>297464</v>
      </c>
      <c r="N41" s="28">
        <v>321534</v>
      </c>
      <c r="O41" s="28">
        <v>298480</v>
      </c>
      <c r="P41" s="28">
        <v>288278</v>
      </c>
      <c r="Q41" s="22">
        <v>287346</v>
      </c>
      <c r="R41" s="28">
        <v>297863</v>
      </c>
      <c r="S41" s="28">
        <v>294686</v>
      </c>
      <c r="T41" s="28">
        <v>271594</v>
      </c>
      <c r="U41" s="22">
        <v>266906</v>
      </c>
      <c r="V41" s="28">
        <v>305468</v>
      </c>
      <c r="W41" s="28">
        <v>292265</v>
      </c>
      <c r="X41" s="28">
        <v>322838</v>
      </c>
      <c r="Y41" s="22">
        <v>316143</v>
      </c>
    </row>
    <row r="42" spans="1:25" ht="13.5">
      <c r="A42" s="2" t="s">
        <v>146</v>
      </c>
      <c r="B42" s="28"/>
      <c r="C42" s="28"/>
      <c r="D42" s="28"/>
      <c r="E42" s="22"/>
      <c r="F42" s="28"/>
      <c r="G42" s="28"/>
      <c r="H42" s="28"/>
      <c r="I42" s="22">
        <v>35000</v>
      </c>
      <c r="J42" s="28"/>
      <c r="K42" s="28"/>
      <c r="L42" s="28"/>
      <c r="M42" s="22">
        <v>40000</v>
      </c>
      <c r="N42" s="28"/>
      <c r="O42" s="28"/>
      <c r="P42" s="28"/>
      <c r="Q42" s="22">
        <v>25000</v>
      </c>
      <c r="R42" s="28"/>
      <c r="S42" s="28"/>
      <c r="T42" s="28"/>
      <c r="U42" s="22">
        <v>20000</v>
      </c>
      <c r="V42" s="28"/>
      <c r="W42" s="28"/>
      <c r="X42" s="28"/>
      <c r="Y42" s="22">
        <v>25200</v>
      </c>
    </row>
    <row r="43" spans="1:25" ht="13.5">
      <c r="A43" s="2" t="s">
        <v>150</v>
      </c>
      <c r="B43" s="28">
        <v>4269</v>
      </c>
      <c r="C43" s="28">
        <v>14903</v>
      </c>
      <c r="D43" s="28">
        <v>5169</v>
      </c>
      <c r="E43" s="22">
        <v>8883</v>
      </c>
      <c r="F43" s="28">
        <v>3906</v>
      </c>
      <c r="G43" s="28">
        <v>4869</v>
      </c>
      <c r="H43" s="28">
        <v>2650</v>
      </c>
      <c r="I43" s="22">
        <v>4170</v>
      </c>
      <c r="J43" s="28">
        <v>2703</v>
      </c>
      <c r="K43" s="28">
        <v>4111</v>
      </c>
      <c r="L43" s="28">
        <v>2308</v>
      </c>
      <c r="M43" s="22">
        <v>3865</v>
      </c>
      <c r="N43" s="28">
        <v>7761</v>
      </c>
      <c r="O43" s="28">
        <v>8573</v>
      </c>
      <c r="P43" s="28">
        <v>2573</v>
      </c>
      <c r="Q43" s="22">
        <v>4008</v>
      </c>
      <c r="R43" s="28">
        <v>2927</v>
      </c>
      <c r="S43" s="28">
        <v>4795</v>
      </c>
      <c r="T43" s="28">
        <v>2110</v>
      </c>
      <c r="U43" s="22">
        <v>3489</v>
      </c>
      <c r="V43" s="28">
        <v>2119</v>
      </c>
      <c r="W43" s="28">
        <v>4726</v>
      </c>
      <c r="X43" s="28">
        <v>1931</v>
      </c>
      <c r="Y43" s="22">
        <v>6890</v>
      </c>
    </row>
    <row r="44" spans="1:25" ht="13.5">
      <c r="A44" s="2" t="s">
        <v>148</v>
      </c>
      <c r="B44" s="28"/>
      <c r="C44" s="28"/>
      <c r="D44" s="28"/>
      <c r="E44" s="22"/>
      <c r="F44" s="28"/>
      <c r="G44" s="28"/>
      <c r="H44" s="28"/>
      <c r="I44" s="22">
        <v>21275</v>
      </c>
      <c r="J44" s="28"/>
      <c r="K44" s="28"/>
      <c r="L44" s="28"/>
      <c r="M44" s="22">
        <v>18908</v>
      </c>
      <c r="N44" s="28"/>
      <c r="O44" s="28"/>
      <c r="P44" s="28"/>
      <c r="Q44" s="22">
        <v>17386</v>
      </c>
      <c r="R44" s="28"/>
      <c r="S44" s="28"/>
      <c r="T44" s="28"/>
      <c r="U44" s="22">
        <v>18551</v>
      </c>
      <c r="V44" s="28"/>
      <c r="W44" s="28"/>
      <c r="X44" s="28"/>
      <c r="Y44" s="22">
        <v>18536</v>
      </c>
    </row>
    <row r="45" spans="1:25" ht="13.5">
      <c r="A45" s="2" t="s">
        <v>22</v>
      </c>
      <c r="B45" s="28">
        <v>1409</v>
      </c>
      <c r="C45" s="28">
        <v>4208</v>
      </c>
      <c r="D45" s="28">
        <v>2819</v>
      </c>
      <c r="E45" s="22">
        <v>4079</v>
      </c>
      <c r="F45" s="28">
        <v>1236</v>
      </c>
      <c r="G45" s="28">
        <v>4068</v>
      </c>
      <c r="H45" s="28">
        <v>2760</v>
      </c>
      <c r="I45" s="22">
        <v>3702</v>
      </c>
      <c r="J45" s="28">
        <v>1317</v>
      </c>
      <c r="K45" s="28">
        <v>4236</v>
      </c>
      <c r="L45" s="28">
        <v>2916</v>
      </c>
      <c r="M45" s="22">
        <v>3960</v>
      </c>
      <c r="N45" s="28">
        <v>1296</v>
      </c>
      <c r="O45" s="28">
        <v>4342</v>
      </c>
      <c r="P45" s="28">
        <v>3086</v>
      </c>
      <c r="Q45" s="22">
        <v>3986</v>
      </c>
      <c r="R45" s="28">
        <v>1442</v>
      </c>
      <c r="S45" s="28">
        <v>5174</v>
      </c>
      <c r="T45" s="28">
        <v>3819</v>
      </c>
      <c r="U45" s="22">
        <v>4186</v>
      </c>
      <c r="V45" s="28">
        <v>1500</v>
      </c>
      <c r="W45" s="28">
        <v>5338</v>
      </c>
      <c r="X45" s="28">
        <v>3577</v>
      </c>
      <c r="Y45" s="22">
        <v>4418</v>
      </c>
    </row>
    <row r="46" spans="1:25" ht="13.5">
      <c r="A46" s="2" t="s">
        <v>23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>
        <v>18969</v>
      </c>
      <c r="W46" s="28">
        <v>200</v>
      </c>
      <c r="X46" s="28">
        <v>200</v>
      </c>
      <c r="Y46" s="22">
        <v>200</v>
      </c>
    </row>
    <row r="47" spans="1:25" ht="13.5">
      <c r="A47" s="2" t="s">
        <v>153</v>
      </c>
      <c r="B47" s="28">
        <v>182588</v>
      </c>
      <c r="C47" s="28">
        <v>157694</v>
      </c>
      <c r="D47" s="28">
        <v>171155</v>
      </c>
      <c r="E47" s="22">
        <v>166708</v>
      </c>
      <c r="F47" s="28">
        <v>158831</v>
      </c>
      <c r="G47" s="28">
        <v>171761</v>
      </c>
      <c r="H47" s="28">
        <v>186595</v>
      </c>
      <c r="I47" s="22">
        <v>142937</v>
      </c>
      <c r="J47" s="28">
        <v>186212</v>
      </c>
      <c r="K47" s="28">
        <v>184760</v>
      </c>
      <c r="L47" s="28">
        <v>205708</v>
      </c>
      <c r="M47" s="22">
        <v>142621</v>
      </c>
      <c r="N47" s="28">
        <v>210032</v>
      </c>
      <c r="O47" s="28">
        <v>190757</v>
      </c>
      <c r="P47" s="28">
        <v>189642</v>
      </c>
      <c r="Q47" s="22">
        <v>139417</v>
      </c>
      <c r="R47" s="28">
        <v>162801</v>
      </c>
      <c r="S47" s="28">
        <v>184147</v>
      </c>
      <c r="T47" s="28">
        <v>174335</v>
      </c>
      <c r="U47" s="22">
        <v>156635</v>
      </c>
      <c r="V47" s="28">
        <v>185921</v>
      </c>
      <c r="W47" s="28">
        <v>200080</v>
      </c>
      <c r="X47" s="28">
        <v>206426</v>
      </c>
      <c r="Y47" s="22">
        <v>175236</v>
      </c>
    </row>
    <row r="48" spans="1:25" ht="13.5">
      <c r="A48" s="2" t="s">
        <v>154</v>
      </c>
      <c r="B48" s="28">
        <v>503281</v>
      </c>
      <c r="C48" s="28">
        <v>540254</v>
      </c>
      <c r="D48" s="28">
        <v>559111</v>
      </c>
      <c r="E48" s="22">
        <v>578140</v>
      </c>
      <c r="F48" s="28">
        <v>593867</v>
      </c>
      <c r="G48" s="28">
        <v>548899</v>
      </c>
      <c r="H48" s="28">
        <v>539449</v>
      </c>
      <c r="I48" s="22">
        <v>567043</v>
      </c>
      <c r="J48" s="28">
        <v>526958</v>
      </c>
      <c r="K48" s="28">
        <v>541865</v>
      </c>
      <c r="L48" s="28">
        <v>538169</v>
      </c>
      <c r="M48" s="22">
        <v>547227</v>
      </c>
      <c r="N48" s="28">
        <v>578046</v>
      </c>
      <c r="O48" s="28">
        <v>540941</v>
      </c>
      <c r="P48" s="28">
        <v>524741</v>
      </c>
      <c r="Q48" s="22">
        <v>523872</v>
      </c>
      <c r="R48" s="28">
        <v>502206</v>
      </c>
      <c r="S48" s="28">
        <v>530629</v>
      </c>
      <c r="T48" s="28">
        <v>490515</v>
      </c>
      <c r="U48" s="22">
        <v>513656</v>
      </c>
      <c r="V48" s="28">
        <v>553323</v>
      </c>
      <c r="W48" s="28">
        <v>545836</v>
      </c>
      <c r="X48" s="28">
        <v>579564</v>
      </c>
      <c r="Y48" s="22">
        <v>596516</v>
      </c>
    </row>
    <row r="49" spans="1:25" ht="13.5">
      <c r="A49" s="2" t="s">
        <v>155</v>
      </c>
      <c r="B49" s="28">
        <v>102000</v>
      </c>
      <c r="C49" s="28">
        <v>102000</v>
      </c>
      <c r="D49" s="28">
        <v>102000</v>
      </c>
      <c r="E49" s="22">
        <v>112000</v>
      </c>
      <c r="F49" s="28">
        <v>102000</v>
      </c>
      <c r="G49" s="28">
        <v>102000</v>
      </c>
      <c r="H49" s="28">
        <v>102000</v>
      </c>
      <c r="I49" s="22">
        <v>102000</v>
      </c>
      <c r="J49" s="28">
        <v>102000</v>
      </c>
      <c r="K49" s="28">
        <v>102000</v>
      </c>
      <c r="L49" s="28">
        <v>112000</v>
      </c>
      <c r="M49" s="22">
        <v>127000</v>
      </c>
      <c r="N49" s="28">
        <v>117000</v>
      </c>
      <c r="O49" s="28">
        <v>127000</v>
      </c>
      <c r="P49" s="28">
        <v>125000</v>
      </c>
      <c r="Q49" s="22">
        <v>135000</v>
      </c>
      <c r="R49" s="28">
        <v>115000</v>
      </c>
      <c r="S49" s="28">
        <v>95000</v>
      </c>
      <c r="T49" s="28">
        <v>120000</v>
      </c>
      <c r="U49" s="22">
        <v>120000</v>
      </c>
      <c r="V49" s="28">
        <v>120000</v>
      </c>
      <c r="W49" s="28">
        <v>120000</v>
      </c>
      <c r="X49" s="28">
        <v>120000</v>
      </c>
      <c r="Y49" s="22">
        <v>120000</v>
      </c>
    </row>
    <row r="50" spans="1:25" ht="13.5">
      <c r="A50" s="2" t="s">
        <v>156</v>
      </c>
      <c r="B50" s="28">
        <v>621569</v>
      </c>
      <c r="C50" s="28">
        <v>611626</v>
      </c>
      <c r="D50" s="28">
        <v>629942</v>
      </c>
      <c r="E50" s="22">
        <v>637624</v>
      </c>
      <c r="F50" s="28">
        <v>628739</v>
      </c>
      <c r="G50" s="28">
        <v>699127</v>
      </c>
      <c r="H50" s="28">
        <v>710093</v>
      </c>
      <c r="I50" s="22">
        <v>720782</v>
      </c>
      <c r="J50" s="28">
        <v>754507</v>
      </c>
      <c r="K50" s="28">
        <v>755021</v>
      </c>
      <c r="L50" s="28">
        <v>773741</v>
      </c>
      <c r="M50" s="22">
        <v>780908</v>
      </c>
      <c r="N50" s="28">
        <v>747776</v>
      </c>
      <c r="O50" s="28">
        <v>793667</v>
      </c>
      <c r="P50" s="28">
        <v>822211</v>
      </c>
      <c r="Q50" s="22">
        <v>832018</v>
      </c>
      <c r="R50" s="28">
        <v>842157</v>
      </c>
      <c r="S50" s="28">
        <v>851268</v>
      </c>
      <c r="T50" s="28">
        <v>876748</v>
      </c>
      <c r="U50" s="22">
        <v>866717</v>
      </c>
      <c r="V50" s="28">
        <v>846896</v>
      </c>
      <c r="W50" s="28">
        <v>809958</v>
      </c>
      <c r="X50" s="28">
        <v>805023</v>
      </c>
      <c r="Y50" s="22">
        <v>809757</v>
      </c>
    </row>
    <row r="51" spans="1:25" ht="13.5">
      <c r="A51" s="2" t="s">
        <v>151</v>
      </c>
      <c r="B51" s="28"/>
      <c r="C51" s="28"/>
      <c r="D51" s="28"/>
      <c r="E51" s="22"/>
      <c r="F51" s="28"/>
      <c r="G51" s="28"/>
      <c r="H51" s="28"/>
      <c r="I51" s="22">
        <v>147840</v>
      </c>
      <c r="J51" s="28"/>
      <c r="K51" s="28"/>
      <c r="L51" s="28"/>
      <c r="M51" s="22">
        <v>157577</v>
      </c>
      <c r="N51" s="28"/>
      <c r="O51" s="28"/>
      <c r="P51" s="28"/>
      <c r="Q51" s="22">
        <v>151804</v>
      </c>
      <c r="R51" s="28"/>
      <c r="S51" s="28"/>
      <c r="T51" s="28"/>
      <c r="U51" s="22">
        <v>138764</v>
      </c>
      <c r="V51" s="28"/>
      <c r="W51" s="28"/>
      <c r="X51" s="28"/>
      <c r="Y51" s="22">
        <v>140555</v>
      </c>
    </row>
    <row r="52" spans="1:25" ht="13.5">
      <c r="A52" s="2" t="s">
        <v>24</v>
      </c>
      <c r="B52" s="28"/>
      <c r="C52" s="28"/>
      <c r="D52" s="28"/>
      <c r="E52" s="22"/>
      <c r="F52" s="28"/>
      <c r="G52" s="28"/>
      <c r="H52" s="28"/>
      <c r="I52" s="22">
        <v>5493</v>
      </c>
      <c r="J52" s="28"/>
      <c r="K52" s="28"/>
      <c r="L52" s="28"/>
      <c r="M52" s="22">
        <v>6667</v>
      </c>
      <c r="N52" s="28"/>
      <c r="O52" s="28"/>
      <c r="P52" s="28"/>
      <c r="Q52" s="22">
        <v>6839</v>
      </c>
      <c r="R52" s="28"/>
      <c r="S52" s="28"/>
      <c r="T52" s="28"/>
      <c r="U52" s="22">
        <v>6861</v>
      </c>
      <c r="V52" s="28"/>
      <c r="W52" s="28"/>
      <c r="X52" s="28"/>
      <c r="Y52" s="22">
        <v>7007</v>
      </c>
    </row>
    <row r="53" spans="1:25" ht="13.5">
      <c r="A53" s="2" t="s">
        <v>158</v>
      </c>
      <c r="B53" s="28">
        <v>60373</v>
      </c>
      <c r="C53" s="28">
        <v>60298</v>
      </c>
      <c r="D53" s="28">
        <v>59701</v>
      </c>
      <c r="E53" s="22">
        <v>59439</v>
      </c>
      <c r="F53" s="28">
        <v>59771</v>
      </c>
      <c r="G53" s="28">
        <v>59551</v>
      </c>
      <c r="H53" s="28">
        <v>59455</v>
      </c>
      <c r="I53" s="22">
        <v>59194</v>
      </c>
      <c r="J53" s="28">
        <v>59448</v>
      </c>
      <c r="K53" s="28">
        <v>59021</v>
      </c>
      <c r="L53" s="28">
        <v>58655</v>
      </c>
      <c r="M53" s="22">
        <v>58770</v>
      </c>
      <c r="N53" s="28">
        <v>58538</v>
      </c>
      <c r="O53" s="28">
        <v>58109</v>
      </c>
      <c r="P53" s="28">
        <v>58732</v>
      </c>
      <c r="Q53" s="22">
        <v>58487</v>
      </c>
      <c r="R53" s="28">
        <v>59790</v>
      </c>
      <c r="S53" s="28">
        <v>58939</v>
      </c>
      <c r="T53" s="28">
        <v>58476</v>
      </c>
      <c r="U53" s="22">
        <v>57067</v>
      </c>
      <c r="V53" s="28">
        <v>58917</v>
      </c>
      <c r="W53" s="28">
        <v>58282</v>
      </c>
      <c r="X53" s="28">
        <v>58252</v>
      </c>
      <c r="Y53" s="22">
        <v>59153</v>
      </c>
    </row>
    <row r="54" spans="1:25" ht="13.5">
      <c r="A54" s="2" t="s">
        <v>25</v>
      </c>
      <c r="B54" s="28">
        <v>776</v>
      </c>
      <c r="C54" s="28">
        <v>735</v>
      </c>
      <c r="D54" s="28">
        <v>689</v>
      </c>
      <c r="E54" s="22">
        <v>724</v>
      </c>
      <c r="F54" s="28">
        <v>793</v>
      </c>
      <c r="G54" s="28">
        <v>771</v>
      </c>
      <c r="H54" s="28">
        <v>775</v>
      </c>
      <c r="I54" s="22">
        <v>875</v>
      </c>
      <c r="J54" s="28">
        <v>833</v>
      </c>
      <c r="K54" s="28">
        <v>794</v>
      </c>
      <c r="L54" s="28">
        <v>754</v>
      </c>
      <c r="M54" s="22">
        <v>767</v>
      </c>
      <c r="N54" s="28">
        <v>745</v>
      </c>
      <c r="O54" s="28">
        <v>710</v>
      </c>
      <c r="P54" s="28">
        <v>697</v>
      </c>
      <c r="Q54" s="22">
        <v>755</v>
      </c>
      <c r="R54" s="28">
        <v>721</v>
      </c>
      <c r="S54" s="28">
        <v>703</v>
      </c>
      <c r="T54" s="28">
        <v>673</v>
      </c>
      <c r="U54" s="22">
        <v>700</v>
      </c>
      <c r="V54" s="28">
        <v>732</v>
      </c>
      <c r="W54" s="28">
        <v>695</v>
      </c>
      <c r="X54" s="28">
        <v>651</v>
      </c>
      <c r="Y54" s="22">
        <v>704</v>
      </c>
    </row>
    <row r="55" spans="1:25" ht="13.5">
      <c r="A55" s="2" t="s">
        <v>26</v>
      </c>
      <c r="B55" s="28"/>
      <c r="C55" s="28"/>
      <c r="D55" s="28"/>
      <c r="E55" s="22"/>
      <c r="F55" s="28"/>
      <c r="G55" s="28"/>
      <c r="H55" s="28"/>
      <c r="I55" s="22"/>
      <c r="J55" s="28">
        <v>6069</v>
      </c>
      <c r="K55" s="28">
        <v>5902</v>
      </c>
      <c r="L55" s="28">
        <v>5884</v>
      </c>
      <c r="M55" s="22"/>
      <c r="N55" s="28">
        <v>6291</v>
      </c>
      <c r="O55" s="28">
        <v>6389</v>
      </c>
      <c r="P55" s="28">
        <v>6353</v>
      </c>
      <c r="Q55" s="22"/>
      <c r="R55" s="28">
        <v>6628</v>
      </c>
      <c r="S55" s="28">
        <v>6806</v>
      </c>
      <c r="T55" s="28">
        <v>6505</v>
      </c>
      <c r="U55" s="22"/>
      <c r="V55" s="28">
        <v>19754</v>
      </c>
      <c r="W55" s="28">
        <v>19228</v>
      </c>
      <c r="X55" s="28">
        <v>18073</v>
      </c>
      <c r="Y55" s="22"/>
    </row>
    <row r="56" spans="1:25" ht="13.5">
      <c r="A56" s="2" t="s">
        <v>27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  <c r="V56" s="28">
        <v>2029</v>
      </c>
      <c r="W56" s="28">
        <v>2029</v>
      </c>
      <c r="X56" s="28">
        <v>2029</v>
      </c>
      <c r="Y56" s="22">
        <v>2029</v>
      </c>
    </row>
    <row r="57" spans="1:25" ht="13.5">
      <c r="A57" s="2" t="s">
        <v>28</v>
      </c>
      <c r="B57" s="28"/>
      <c r="C57" s="28"/>
      <c r="D57" s="28"/>
      <c r="E57" s="22"/>
      <c r="F57" s="28"/>
      <c r="G57" s="28"/>
      <c r="H57" s="28"/>
      <c r="I57" s="22">
        <v>21555</v>
      </c>
      <c r="J57" s="28"/>
      <c r="K57" s="28"/>
      <c r="L57" s="28"/>
      <c r="M57" s="22">
        <v>15862</v>
      </c>
      <c r="N57" s="28"/>
      <c r="O57" s="28"/>
      <c r="P57" s="28"/>
      <c r="Q57" s="22">
        <v>15639</v>
      </c>
      <c r="R57" s="28"/>
      <c r="S57" s="28"/>
      <c r="T57" s="28"/>
      <c r="U57" s="22">
        <v>8513</v>
      </c>
      <c r="V57" s="28"/>
      <c r="W57" s="28"/>
      <c r="X57" s="28"/>
      <c r="Y57" s="22">
        <v>7733</v>
      </c>
    </row>
    <row r="58" spans="1:25" ht="13.5">
      <c r="A58" s="2" t="s">
        <v>122</v>
      </c>
      <c r="B58" s="28">
        <v>356075</v>
      </c>
      <c r="C58" s="28">
        <v>338698</v>
      </c>
      <c r="D58" s="28">
        <v>331979</v>
      </c>
      <c r="E58" s="22">
        <v>319923</v>
      </c>
      <c r="F58" s="28">
        <v>316045</v>
      </c>
      <c r="G58" s="28">
        <v>311012</v>
      </c>
      <c r="H58" s="28">
        <v>309058</v>
      </c>
      <c r="I58" s="22">
        <v>124792</v>
      </c>
      <c r="J58" s="28">
        <v>298356</v>
      </c>
      <c r="K58" s="28">
        <v>317692</v>
      </c>
      <c r="L58" s="28">
        <v>317956</v>
      </c>
      <c r="M58" s="22">
        <v>132939</v>
      </c>
      <c r="N58" s="28">
        <v>309497</v>
      </c>
      <c r="O58" s="28">
        <v>306952</v>
      </c>
      <c r="P58" s="28">
        <v>303718</v>
      </c>
      <c r="Q58" s="22">
        <v>125794</v>
      </c>
      <c r="R58" s="28">
        <v>300156</v>
      </c>
      <c r="S58" s="28">
        <v>301539</v>
      </c>
      <c r="T58" s="28">
        <v>281737</v>
      </c>
      <c r="U58" s="22">
        <v>114672</v>
      </c>
      <c r="V58" s="28">
        <v>271444</v>
      </c>
      <c r="W58" s="28">
        <v>280217</v>
      </c>
      <c r="X58" s="28">
        <v>274230</v>
      </c>
      <c r="Y58" s="22">
        <v>109764</v>
      </c>
    </row>
    <row r="59" spans="1:25" ht="13.5">
      <c r="A59" s="2" t="s">
        <v>159</v>
      </c>
      <c r="B59" s="28">
        <v>1140795</v>
      </c>
      <c r="C59" s="28">
        <v>1113358</v>
      </c>
      <c r="D59" s="28">
        <v>1124313</v>
      </c>
      <c r="E59" s="22">
        <v>1129712</v>
      </c>
      <c r="F59" s="28">
        <v>1107349</v>
      </c>
      <c r="G59" s="28">
        <v>1172462</v>
      </c>
      <c r="H59" s="28">
        <v>1181382</v>
      </c>
      <c r="I59" s="22">
        <v>1182535</v>
      </c>
      <c r="J59" s="28">
        <v>1221215</v>
      </c>
      <c r="K59" s="28">
        <v>1240433</v>
      </c>
      <c r="L59" s="28">
        <v>1268992</v>
      </c>
      <c r="M59" s="22">
        <v>1280495</v>
      </c>
      <c r="N59" s="28">
        <v>1239849</v>
      </c>
      <c r="O59" s="28">
        <v>1292829</v>
      </c>
      <c r="P59" s="28">
        <v>1316714</v>
      </c>
      <c r="Q59" s="22">
        <v>1332825</v>
      </c>
      <c r="R59" s="28">
        <v>1324455</v>
      </c>
      <c r="S59" s="28">
        <v>1314257</v>
      </c>
      <c r="T59" s="28">
        <v>1344141</v>
      </c>
      <c r="U59" s="22">
        <v>1319796</v>
      </c>
      <c r="V59" s="28">
        <v>1319774</v>
      </c>
      <c r="W59" s="28">
        <v>1290411</v>
      </c>
      <c r="X59" s="28">
        <v>1278757</v>
      </c>
      <c r="Y59" s="22">
        <v>1275321</v>
      </c>
    </row>
    <row r="60" spans="1:25" ht="14.25" thickBot="1">
      <c r="A60" s="4" t="s">
        <v>29</v>
      </c>
      <c r="B60" s="29">
        <v>1644076</v>
      </c>
      <c r="C60" s="29">
        <v>1653613</v>
      </c>
      <c r="D60" s="29">
        <v>1683424</v>
      </c>
      <c r="E60" s="23">
        <v>1707853</v>
      </c>
      <c r="F60" s="29">
        <v>1701217</v>
      </c>
      <c r="G60" s="29">
        <v>1721361</v>
      </c>
      <c r="H60" s="29">
        <v>1720832</v>
      </c>
      <c r="I60" s="23">
        <v>1749578</v>
      </c>
      <c r="J60" s="29">
        <v>1748174</v>
      </c>
      <c r="K60" s="29">
        <v>1782298</v>
      </c>
      <c r="L60" s="29">
        <v>1807161</v>
      </c>
      <c r="M60" s="23">
        <v>1827722</v>
      </c>
      <c r="N60" s="29">
        <v>1817896</v>
      </c>
      <c r="O60" s="29">
        <v>1833770</v>
      </c>
      <c r="P60" s="29">
        <v>1841455</v>
      </c>
      <c r="Q60" s="23">
        <v>1856698</v>
      </c>
      <c r="R60" s="29">
        <v>1826662</v>
      </c>
      <c r="S60" s="29">
        <v>1844886</v>
      </c>
      <c r="T60" s="29">
        <v>1834656</v>
      </c>
      <c r="U60" s="23">
        <v>1833453</v>
      </c>
      <c r="V60" s="29">
        <v>1873098</v>
      </c>
      <c r="W60" s="29">
        <v>1836248</v>
      </c>
      <c r="X60" s="29">
        <v>1858322</v>
      </c>
      <c r="Y60" s="23">
        <v>1871837</v>
      </c>
    </row>
    <row r="61" spans="1:25" ht="14.25" thickTop="1">
      <c r="A61" s="2" t="s">
        <v>161</v>
      </c>
      <c r="B61" s="28">
        <v>99474</v>
      </c>
      <c r="C61" s="28">
        <v>99474</v>
      </c>
      <c r="D61" s="28">
        <v>99474</v>
      </c>
      <c r="E61" s="22">
        <v>99474</v>
      </c>
      <c r="F61" s="28">
        <v>99474</v>
      </c>
      <c r="G61" s="28">
        <v>99474</v>
      </c>
      <c r="H61" s="28">
        <v>99474</v>
      </c>
      <c r="I61" s="22">
        <v>99474</v>
      </c>
      <c r="J61" s="28">
        <v>99474</v>
      </c>
      <c r="K61" s="28">
        <v>99474</v>
      </c>
      <c r="L61" s="28">
        <v>99474</v>
      </c>
      <c r="M61" s="22">
        <v>99474</v>
      </c>
      <c r="N61" s="28">
        <v>99474</v>
      </c>
      <c r="O61" s="28">
        <v>99474</v>
      </c>
      <c r="P61" s="28">
        <v>99474</v>
      </c>
      <c r="Q61" s="22">
        <v>99474</v>
      </c>
      <c r="R61" s="28">
        <v>99474</v>
      </c>
      <c r="S61" s="28">
        <v>99474</v>
      </c>
      <c r="T61" s="28">
        <v>99474</v>
      </c>
      <c r="U61" s="22">
        <v>99474</v>
      </c>
      <c r="V61" s="28">
        <v>99474</v>
      </c>
      <c r="W61" s="28">
        <v>99474</v>
      </c>
      <c r="X61" s="28">
        <v>99474</v>
      </c>
      <c r="Y61" s="22">
        <v>99474</v>
      </c>
    </row>
    <row r="62" spans="1:25" ht="13.5">
      <c r="A62" s="2" t="s">
        <v>30</v>
      </c>
      <c r="B62" s="28">
        <v>150027</v>
      </c>
      <c r="C62" s="28">
        <v>150027</v>
      </c>
      <c r="D62" s="28">
        <v>150027</v>
      </c>
      <c r="E62" s="22">
        <v>150027</v>
      </c>
      <c r="F62" s="28">
        <v>150027</v>
      </c>
      <c r="G62" s="28">
        <v>150027</v>
      </c>
      <c r="H62" s="28">
        <v>150027</v>
      </c>
      <c r="I62" s="22">
        <v>150027</v>
      </c>
      <c r="J62" s="28">
        <v>150027</v>
      </c>
      <c r="K62" s="28">
        <v>150027</v>
      </c>
      <c r="L62" s="28">
        <v>150027</v>
      </c>
      <c r="M62" s="22">
        <v>150027</v>
      </c>
      <c r="N62" s="28">
        <v>150027</v>
      </c>
      <c r="O62" s="28">
        <v>150027</v>
      </c>
      <c r="P62" s="28">
        <v>150027</v>
      </c>
      <c r="Q62" s="22">
        <v>150027</v>
      </c>
      <c r="R62" s="28">
        <v>150027</v>
      </c>
      <c r="S62" s="28">
        <v>150027</v>
      </c>
      <c r="T62" s="28">
        <v>150134</v>
      </c>
      <c r="U62" s="22">
        <v>150134</v>
      </c>
      <c r="V62" s="28">
        <v>150134</v>
      </c>
      <c r="W62" s="28">
        <v>150134</v>
      </c>
      <c r="X62" s="28">
        <v>150134</v>
      </c>
      <c r="Y62" s="22">
        <v>150134</v>
      </c>
    </row>
    <row r="63" spans="1:25" ht="13.5">
      <c r="A63" s="2" t="s">
        <v>166</v>
      </c>
      <c r="B63" s="28">
        <v>347953</v>
      </c>
      <c r="C63" s="28">
        <v>340450</v>
      </c>
      <c r="D63" s="28">
        <v>320966</v>
      </c>
      <c r="E63" s="22">
        <v>307108</v>
      </c>
      <c r="F63" s="28">
        <v>305944</v>
      </c>
      <c r="G63" s="28">
        <v>297185</v>
      </c>
      <c r="H63" s="28">
        <v>284403</v>
      </c>
      <c r="I63" s="22">
        <v>276059</v>
      </c>
      <c r="J63" s="28">
        <v>286656</v>
      </c>
      <c r="K63" s="28">
        <v>258039</v>
      </c>
      <c r="L63" s="28">
        <v>251885</v>
      </c>
      <c r="M63" s="22">
        <v>243264</v>
      </c>
      <c r="N63" s="28">
        <v>250889</v>
      </c>
      <c r="O63" s="28">
        <v>243355</v>
      </c>
      <c r="P63" s="28">
        <v>235848</v>
      </c>
      <c r="Q63" s="22">
        <v>232135</v>
      </c>
      <c r="R63" s="28">
        <v>234944</v>
      </c>
      <c r="S63" s="28">
        <v>230254</v>
      </c>
      <c r="T63" s="28">
        <v>219380</v>
      </c>
      <c r="U63" s="22">
        <v>227338</v>
      </c>
      <c r="V63" s="28">
        <v>229623</v>
      </c>
      <c r="W63" s="28">
        <v>232106</v>
      </c>
      <c r="X63" s="28">
        <v>218445</v>
      </c>
      <c r="Y63" s="22">
        <v>211758</v>
      </c>
    </row>
    <row r="64" spans="1:25" ht="13.5">
      <c r="A64" s="2" t="s">
        <v>167</v>
      </c>
      <c r="B64" s="28">
        <v>-4300</v>
      </c>
      <c r="C64" s="28">
        <v>-4251</v>
      </c>
      <c r="D64" s="28">
        <v>-4205</v>
      </c>
      <c r="E64" s="22">
        <v>-4209</v>
      </c>
      <c r="F64" s="28">
        <v>-4186</v>
      </c>
      <c r="G64" s="28">
        <v>-4172</v>
      </c>
      <c r="H64" s="28">
        <v>-4147</v>
      </c>
      <c r="I64" s="22">
        <v>-4140</v>
      </c>
      <c r="J64" s="28">
        <v>-4298</v>
      </c>
      <c r="K64" s="28">
        <v>-4292</v>
      </c>
      <c r="L64" s="28">
        <v>-4288</v>
      </c>
      <c r="M64" s="22">
        <v>-4036</v>
      </c>
      <c r="N64" s="28">
        <v>-3844</v>
      </c>
      <c r="O64" s="28">
        <v>-3817</v>
      </c>
      <c r="P64" s="28">
        <v>-3811</v>
      </c>
      <c r="Q64" s="22">
        <v>-3808</v>
      </c>
      <c r="R64" s="28">
        <v>-3789</v>
      </c>
      <c r="S64" s="28">
        <v>-4105</v>
      </c>
      <c r="T64" s="28">
        <v>-4203</v>
      </c>
      <c r="U64" s="22">
        <v>-4143</v>
      </c>
      <c r="V64" s="28">
        <v>-4070</v>
      </c>
      <c r="W64" s="28">
        <v>-3937</v>
      </c>
      <c r="X64" s="28">
        <v>-3796</v>
      </c>
      <c r="Y64" s="22">
        <v>-3266</v>
      </c>
    </row>
    <row r="65" spans="1:25" ht="13.5">
      <c r="A65" s="2" t="s">
        <v>31</v>
      </c>
      <c r="B65" s="28">
        <v>593155</v>
      </c>
      <c r="C65" s="28">
        <v>585700</v>
      </c>
      <c r="D65" s="28">
        <v>566263</v>
      </c>
      <c r="E65" s="22">
        <v>552400</v>
      </c>
      <c r="F65" s="28">
        <v>551259</v>
      </c>
      <c r="G65" s="28">
        <v>542514</v>
      </c>
      <c r="H65" s="28">
        <v>529758</v>
      </c>
      <c r="I65" s="22">
        <v>521421</v>
      </c>
      <c r="J65" s="28">
        <v>531859</v>
      </c>
      <c r="K65" s="28">
        <v>503249</v>
      </c>
      <c r="L65" s="28">
        <v>497099</v>
      </c>
      <c r="M65" s="22">
        <v>488729</v>
      </c>
      <c r="N65" s="28">
        <v>496547</v>
      </c>
      <c r="O65" s="28">
        <v>489039</v>
      </c>
      <c r="P65" s="28">
        <v>481539</v>
      </c>
      <c r="Q65" s="22">
        <v>477829</v>
      </c>
      <c r="R65" s="28">
        <v>480656</v>
      </c>
      <c r="S65" s="28">
        <v>475650</v>
      </c>
      <c r="T65" s="28">
        <v>464785</v>
      </c>
      <c r="U65" s="22">
        <v>472803</v>
      </c>
      <c r="V65" s="28">
        <v>475162</v>
      </c>
      <c r="W65" s="28">
        <v>477777</v>
      </c>
      <c r="X65" s="28">
        <v>464258</v>
      </c>
      <c r="Y65" s="22">
        <v>458100</v>
      </c>
    </row>
    <row r="66" spans="1:25" ht="13.5">
      <c r="A66" s="2" t="s">
        <v>169</v>
      </c>
      <c r="B66" s="28">
        <v>14493</v>
      </c>
      <c r="C66" s="28">
        <v>9524</v>
      </c>
      <c r="D66" s="28">
        <v>7501</v>
      </c>
      <c r="E66" s="22">
        <v>2817</v>
      </c>
      <c r="F66" s="28">
        <v>-6748</v>
      </c>
      <c r="G66" s="28">
        <v>-11716</v>
      </c>
      <c r="H66" s="28">
        <v>-10668</v>
      </c>
      <c r="I66" s="22">
        <v>-8044</v>
      </c>
      <c r="J66" s="28">
        <v>-14370</v>
      </c>
      <c r="K66" s="28">
        <v>-14625</v>
      </c>
      <c r="L66" s="28">
        <v>-13271</v>
      </c>
      <c r="M66" s="22">
        <v>-11936</v>
      </c>
      <c r="N66" s="28">
        <v>-10094</v>
      </c>
      <c r="O66" s="28">
        <v>-13031</v>
      </c>
      <c r="P66" s="28">
        <v>-11281</v>
      </c>
      <c r="Q66" s="22">
        <v>-8075</v>
      </c>
      <c r="R66" s="28">
        <v>-8004</v>
      </c>
      <c r="S66" s="28">
        <v>-6157</v>
      </c>
      <c r="T66" s="28">
        <v>-4088</v>
      </c>
      <c r="U66" s="22">
        <v>-9253</v>
      </c>
      <c r="V66" s="28">
        <v>-5115</v>
      </c>
      <c r="W66" s="28">
        <v>4879</v>
      </c>
      <c r="X66" s="28">
        <v>11261</v>
      </c>
      <c r="Y66" s="22">
        <v>6621</v>
      </c>
    </row>
    <row r="67" spans="1:25" ht="13.5">
      <c r="A67" s="2" t="s">
        <v>170</v>
      </c>
      <c r="B67" s="28">
        <v>1181</v>
      </c>
      <c r="C67" s="28">
        <v>-68</v>
      </c>
      <c r="D67" s="28">
        <v>384</v>
      </c>
      <c r="E67" s="22">
        <v>770</v>
      </c>
      <c r="F67" s="28">
        <v>810</v>
      </c>
      <c r="G67" s="28">
        <v>-521</v>
      </c>
      <c r="H67" s="28">
        <v>-791</v>
      </c>
      <c r="I67" s="22">
        <v>-131</v>
      </c>
      <c r="J67" s="28">
        <v>-1049</v>
      </c>
      <c r="K67" s="28">
        <v>-1062</v>
      </c>
      <c r="L67" s="28">
        <v>-475</v>
      </c>
      <c r="M67" s="22">
        <v>-232</v>
      </c>
      <c r="N67" s="28">
        <v>-946</v>
      </c>
      <c r="O67" s="28">
        <v>-1152</v>
      </c>
      <c r="P67" s="28">
        <v>-1657</v>
      </c>
      <c r="Q67" s="22">
        <v>-845</v>
      </c>
      <c r="R67" s="28">
        <v>-763</v>
      </c>
      <c r="S67" s="28">
        <v>-583</v>
      </c>
      <c r="T67" s="28">
        <v>-414</v>
      </c>
      <c r="U67" s="22">
        <v>-681</v>
      </c>
      <c r="V67" s="28">
        <v>-1436</v>
      </c>
      <c r="W67" s="28">
        <v>-744</v>
      </c>
      <c r="X67" s="28">
        <v>227</v>
      </c>
      <c r="Y67" s="22">
        <v>-557</v>
      </c>
    </row>
    <row r="68" spans="1:25" ht="13.5">
      <c r="A68" s="2" t="s">
        <v>171</v>
      </c>
      <c r="B68" s="28">
        <v>5060</v>
      </c>
      <c r="C68" s="28">
        <v>5060</v>
      </c>
      <c r="D68" s="28">
        <v>5115</v>
      </c>
      <c r="E68" s="22">
        <v>5130</v>
      </c>
      <c r="F68" s="28">
        <v>5455</v>
      </c>
      <c r="G68" s="28">
        <v>3512</v>
      </c>
      <c r="H68" s="28">
        <v>3511</v>
      </c>
      <c r="I68" s="22">
        <v>2972</v>
      </c>
      <c r="J68" s="28">
        <v>3029</v>
      </c>
      <c r="K68" s="28">
        <v>2081</v>
      </c>
      <c r="L68" s="28">
        <v>1706</v>
      </c>
      <c r="M68" s="22">
        <v>1706</v>
      </c>
      <c r="N68" s="28">
        <v>1732</v>
      </c>
      <c r="O68" s="28">
        <v>1956</v>
      </c>
      <c r="P68" s="28">
        <v>1956</v>
      </c>
      <c r="Q68" s="22">
        <v>1956</v>
      </c>
      <c r="R68" s="28">
        <v>1981</v>
      </c>
      <c r="S68" s="28">
        <v>1977</v>
      </c>
      <c r="T68" s="28">
        <v>1978</v>
      </c>
      <c r="U68" s="22">
        <v>1978</v>
      </c>
      <c r="V68" s="28">
        <v>2012</v>
      </c>
      <c r="W68" s="28">
        <v>2191</v>
      </c>
      <c r="X68" s="28">
        <v>2192</v>
      </c>
      <c r="Y68" s="22">
        <v>2192</v>
      </c>
    </row>
    <row r="69" spans="1:25" ht="13.5">
      <c r="A69" s="2" t="s">
        <v>32</v>
      </c>
      <c r="B69" s="28">
        <v>-461</v>
      </c>
      <c r="C69" s="28">
        <v>-498</v>
      </c>
      <c r="D69" s="28">
        <v>-922</v>
      </c>
      <c r="E69" s="22">
        <v>-1719</v>
      </c>
      <c r="F69" s="28">
        <v>-2780</v>
      </c>
      <c r="G69" s="28">
        <v>-2766</v>
      </c>
      <c r="H69" s="28">
        <v>-2312</v>
      </c>
      <c r="I69" s="22">
        <v>-2924</v>
      </c>
      <c r="J69" s="28">
        <v>-2967</v>
      </c>
      <c r="K69" s="28">
        <v>-2364</v>
      </c>
      <c r="L69" s="28">
        <v>-2160</v>
      </c>
      <c r="M69" s="22">
        <v>-2464</v>
      </c>
      <c r="N69" s="28">
        <v>-2301</v>
      </c>
      <c r="O69" s="28">
        <v>-2185</v>
      </c>
      <c r="P69" s="28">
        <v>-1686</v>
      </c>
      <c r="Q69" s="22">
        <v>-1736</v>
      </c>
      <c r="R69" s="28">
        <v>-1833</v>
      </c>
      <c r="S69" s="28">
        <v>-1436</v>
      </c>
      <c r="T69" s="28">
        <v>-1459</v>
      </c>
      <c r="U69" s="22">
        <v>-1874</v>
      </c>
      <c r="V69" s="28">
        <v>-782</v>
      </c>
      <c r="W69" s="28">
        <v>-283</v>
      </c>
      <c r="X69" s="28">
        <v>-748</v>
      </c>
      <c r="Y69" s="22">
        <v>212</v>
      </c>
    </row>
    <row r="70" spans="1:25" ht="13.5">
      <c r="A70" s="2" t="s">
        <v>172</v>
      </c>
      <c r="B70" s="28">
        <v>20274</v>
      </c>
      <c r="C70" s="28">
        <v>14017</v>
      </c>
      <c r="D70" s="28">
        <v>12079</v>
      </c>
      <c r="E70" s="22">
        <v>6999</v>
      </c>
      <c r="F70" s="28">
        <v>-3262</v>
      </c>
      <c r="G70" s="28">
        <v>-11492</v>
      </c>
      <c r="H70" s="28">
        <v>-10260</v>
      </c>
      <c r="I70" s="22">
        <v>-8128</v>
      </c>
      <c r="J70" s="28">
        <v>-15357</v>
      </c>
      <c r="K70" s="28">
        <v>-15970</v>
      </c>
      <c r="L70" s="28">
        <v>-14200</v>
      </c>
      <c r="M70" s="22">
        <v>-12927</v>
      </c>
      <c r="N70" s="28">
        <v>-11610</v>
      </c>
      <c r="O70" s="28">
        <v>-14413</v>
      </c>
      <c r="P70" s="28">
        <v>-12668</v>
      </c>
      <c r="Q70" s="22">
        <v>-8700</v>
      </c>
      <c r="R70" s="28">
        <v>-8619</v>
      </c>
      <c r="S70" s="28">
        <v>-6200</v>
      </c>
      <c r="T70" s="28">
        <v>-3984</v>
      </c>
      <c r="U70" s="22">
        <v>-9831</v>
      </c>
      <c r="V70" s="28">
        <v>-5321</v>
      </c>
      <c r="W70" s="28">
        <v>6042</v>
      </c>
      <c r="X70" s="28">
        <v>12932</v>
      </c>
      <c r="Y70" s="22">
        <v>8468</v>
      </c>
    </row>
    <row r="71" spans="1:25" ht="13.5">
      <c r="A71" s="6" t="s">
        <v>174</v>
      </c>
      <c r="B71" s="28">
        <v>208</v>
      </c>
      <c r="C71" s="28">
        <v>208</v>
      </c>
      <c r="D71" s="28">
        <v>208</v>
      </c>
      <c r="E71" s="22">
        <v>112</v>
      </c>
      <c r="F71" s="28">
        <v>112</v>
      </c>
      <c r="G71" s="28">
        <v>112</v>
      </c>
      <c r="H71" s="28">
        <v>72</v>
      </c>
      <c r="I71" s="22">
        <v>32</v>
      </c>
      <c r="J71" s="28">
        <v>32</v>
      </c>
      <c r="K71" s="28">
        <v>32</v>
      </c>
      <c r="L71" s="28"/>
      <c r="M71" s="22"/>
      <c r="N71" s="28"/>
      <c r="O71" s="28"/>
      <c r="P71" s="28"/>
      <c r="Q71" s="22"/>
      <c r="R71" s="28"/>
      <c r="S71" s="28"/>
      <c r="T71" s="28"/>
      <c r="U71" s="22"/>
      <c r="V71" s="28"/>
      <c r="W71" s="28"/>
      <c r="X71" s="28"/>
      <c r="Y71" s="22"/>
    </row>
    <row r="72" spans="1:25" ht="13.5">
      <c r="A72" s="6" t="s">
        <v>33</v>
      </c>
      <c r="B72" s="28">
        <v>14731</v>
      </c>
      <c r="C72" s="28">
        <v>14337</v>
      </c>
      <c r="D72" s="28">
        <v>13990</v>
      </c>
      <c r="E72" s="22">
        <v>13642</v>
      </c>
      <c r="F72" s="28">
        <v>13278</v>
      </c>
      <c r="G72" s="28">
        <v>13083</v>
      </c>
      <c r="H72" s="28">
        <v>12770</v>
      </c>
      <c r="I72" s="22">
        <v>11476</v>
      </c>
      <c r="J72" s="28">
        <v>11145</v>
      </c>
      <c r="K72" s="28">
        <v>11074</v>
      </c>
      <c r="L72" s="28">
        <v>10867</v>
      </c>
      <c r="M72" s="22">
        <v>11144</v>
      </c>
      <c r="N72" s="28">
        <v>11463</v>
      </c>
      <c r="O72" s="28">
        <v>11278</v>
      </c>
      <c r="P72" s="28">
        <v>11318</v>
      </c>
      <c r="Q72" s="22">
        <v>11505</v>
      </c>
      <c r="R72" s="28">
        <v>11190</v>
      </c>
      <c r="S72" s="28">
        <v>11346</v>
      </c>
      <c r="T72" s="28">
        <v>11269</v>
      </c>
      <c r="U72" s="22">
        <v>10906</v>
      </c>
      <c r="V72" s="28">
        <v>10946</v>
      </c>
      <c r="W72" s="28">
        <v>11039</v>
      </c>
      <c r="X72" s="28">
        <v>10882</v>
      </c>
      <c r="Y72" s="22">
        <v>10069</v>
      </c>
    </row>
    <row r="73" spans="1:25" ht="13.5">
      <c r="A73" s="6" t="s">
        <v>175</v>
      </c>
      <c r="B73" s="28">
        <v>628370</v>
      </c>
      <c r="C73" s="28">
        <v>614264</v>
      </c>
      <c r="D73" s="28">
        <v>592542</v>
      </c>
      <c r="E73" s="22">
        <v>573154</v>
      </c>
      <c r="F73" s="28">
        <v>561387</v>
      </c>
      <c r="G73" s="28">
        <v>544217</v>
      </c>
      <c r="H73" s="28">
        <v>532342</v>
      </c>
      <c r="I73" s="22">
        <v>524801</v>
      </c>
      <c r="J73" s="28">
        <v>527680</v>
      </c>
      <c r="K73" s="28">
        <v>498385</v>
      </c>
      <c r="L73" s="28">
        <v>493766</v>
      </c>
      <c r="M73" s="22">
        <v>486947</v>
      </c>
      <c r="N73" s="28">
        <v>496400</v>
      </c>
      <c r="O73" s="28">
        <v>485905</v>
      </c>
      <c r="P73" s="28">
        <v>480189</v>
      </c>
      <c r="Q73" s="22">
        <v>480633</v>
      </c>
      <c r="R73" s="28">
        <v>483226</v>
      </c>
      <c r="S73" s="28">
        <v>480796</v>
      </c>
      <c r="T73" s="28">
        <v>472070</v>
      </c>
      <c r="U73" s="22">
        <v>473878</v>
      </c>
      <c r="V73" s="28">
        <v>480787</v>
      </c>
      <c r="W73" s="28">
        <v>494860</v>
      </c>
      <c r="X73" s="28">
        <v>488072</v>
      </c>
      <c r="Y73" s="22">
        <v>476639</v>
      </c>
    </row>
    <row r="74" spans="1:25" ht="14.25" thickBot="1">
      <c r="A74" s="7" t="s">
        <v>177</v>
      </c>
      <c r="B74" s="28">
        <v>2272446</v>
      </c>
      <c r="C74" s="28">
        <v>2267878</v>
      </c>
      <c r="D74" s="28">
        <v>2275967</v>
      </c>
      <c r="E74" s="22">
        <v>2281007</v>
      </c>
      <c r="F74" s="28">
        <v>2262604</v>
      </c>
      <c r="G74" s="28">
        <v>2265579</v>
      </c>
      <c r="H74" s="28">
        <v>2253174</v>
      </c>
      <c r="I74" s="22">
        <v>2274380</v>
      </c>
      <c r="J74" s="28">
        <v>2275854</v>
      </c>
      <c r="K74" s="28">
        <v>2280684</v>
      </c>
      <c r="L74" s="28">
        <v>2300928</v>
      </c>
      <c r="M74" s="22">
        <v>2314669</v>
      </c>
      <c r="N74" s="28">
        <v>2314296</v>
      </c>
      <c r="O74" s="28">
        <v>2319675</v>
      </c>
      <c r="P74" s="28">
        <v>2321644</v>
      </c>
      <c r="Q74" s="22">
        <v>2337331</v>
      </c>
      <c r="R74" s="28">
        <v>2309888</v>
      </c>
      <c r="S74" s="28">
        <v>2325683</v>
      </c>
      <c r="T74" s="28">
        <v>2306727</v>
      </c>
      <c r="U74" s="22">
        <v>2307332</v>
      </c>
      <c r="V74" s="28">
        <v>2353885</v>
      </c>
      <c r="W74" s="28">
        <v>2331108</v>
      </c>
      <c r="X74" s="28">
        <v>2346394</v>
      </c>
      <c r="Y74" s="22">
        <v>2348476</v>
      </c>
    </row>
    <row r="75" spans="1:25" ht="14.25" thickTop="1">
      <c r="A75" s="8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7" ht="13.5">
      <c r="A77" s="20" t="s">
        <v>182</v>
      </c>
    </row>
    <row r="78" ht="13.5">
      <c r="A78" s="20" t="s">
        <v>183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178</v>
      </c>
      <c r="B2" s="14">
        <v>9042</v>
      </c>
      <c r="C2" s="14"/>
      <c r="D2" s="14"/>
      <c r="E2" s="14"/>
      <c r="F2" s="14"/>
      <c r="G2" s="14"/>
    </row>
    <row r="3" spans="1:7" ht="14.25" thickBot="1">
      <c r="A3" s="11" t="s">
        <v>179</v>
      </c>
      <c r="B3" s="1" t="s">
        <v>180</v>
      </c>
      <c r="C3" s="1"/>
      <c r="D3" s="1"/>
      <c r="E3" s="1"/>
      <c r="F3" s="1"/>
      <c r="G3" s="1"/>
    </row>
    <row r="4" spans="1:7" ht="14.25" thickTop="1">
      <c r="A4" s="10" t="s">
        <v>92</v>
      </c>
      <c r="B4" s="15" t="str">
        <f>HYPERLINK("http://www.kabupro.jp/mark/20130617/S000DKZN.htm","有価証券報告書")</f>
        <v>有価証券報告書</v>
      </c>
      <c r="C4" s="15" t="str">
        <f>HYPERLINK("http://www.kabupro.jp/mark/20130617/S000DKZN.htm","有価証券報告書")</f>
        <v>有価証券報告書</v>
      </c>
      <c r="D4" s="15" t="str">
        <f>HYPERLINK("http://www.kabupro.jp/mark/20120615/S000B0YN.htm","有価証券報告書")</f>
        <v>有価証券報告書</v>
      </c>
      <c r="E4" s="15" t="str">
        <f>HYPERLINK("http://www.kabupro.jp/mark/20110617/S0008HFJ.htm","有価証券報告書")</f>
        <v>有価証券報告書</v>
      </c>
      <c r="F4" s="15" t="str">
        <f>HYPERLINK("http://www.kabupro.jp/mark/20100617/S0005WR3.htm","有価証券報告書")</f>
        <v>有価証券報告書</v>
      </c>
      <c r="G4" s="15" t="str">
        <f>HYPERLINK("http://www.kabupro.jp/mark/20090618/S0003AJ4.htm","有価証券報告書")</f>
        <v>有価証券報告書</v>
      </c>
    </row>
    <row r="5" spans="1:7" ht="14.25" thickBot="1">
      <c r="A5" s="11" t="s">
        <v>93</v>
      </c>
      <c r="B5" s="1" t="s">
        <v>99</v>
      </c>
      <c r="C5" s="1" t="s">
        <v>99</v>
      </c>
      <c r="D5" s="1" t="s">
        <v>103</v>
      </c>
      <c r="E5" s="1" t="s">
        <v>105</v>
      </c>
      <c r="F5" s="1" t="s">
        <v>107</v>
      </c>
      <c r="G5" s="1" t="s">
        <v>109</v>
      </c>
    </row>
    <row r="6" spans="1:7" ht="15" thickBot="1" thickTop="1">
      <c r="A6" s="10" t="s">
        <v>94</v>
      </c>
      <c r="B6" s="18" t="s">
        <v>222</v>
      </c>
      <c r="C6" s="19"/>
      <c r="D6" s="19"/>
      <c r="E6" s="19"/>
      <c r="F6" s="19"/>
      <c r="G6" s="19"/>
    </row>
    <row r="7" spans="1:7" ht="14.25" thickTop="1">
      <c r="A7" s="12" t="s">
        <v>95</v>
      </c>
      <c r="B7" s="16" t="s">
        <v>100</v>
      </c>
      <c r="C7" s="16" t="s">
        <v>100</v>
      </c>
      <c r="D7" s="16" t="s">
        <v>100</v>
      </c>
      <c r="E7" s="16" t="s">
        <v>100</v>
      </c>
      <c r="F7" s="16" t="s">
        <v>100</v>
      </c>
      <c r="G7" s="16" t="s">
        <v>100</v>
      </c>
    </row>
    <row r="8" spans="1:7" ht="13.5">
      <c r="A8" s="13" t="s">
        <v>96</v>
      </c>
      <c r="B8" s="17" t="s">
        <v>184</v>
      </c>
      <c r="C8" s="17" t="s">
        <v>185</v>
      </c>
      <c r="D8" s="17" t="s">
        <v>186</v>
      </c>
      <c r="E8" s="17" t="s">
        <v>187</v>
      </c>
      <c r="F8" s="17" t="s">
        <v>188</v>
      </c>
      <c r="G8" s="17" t="s">
        <v>189</v>
      </c>
    </row>
    <row r="9" spans="1:7" ht="13.5">
      <c r="A9" s="13" t="s">
        <v>97</v>
      </c>
      <c r="B9" s="17" t="s">
        <v>101</v>
      </c>
      <c r="C9" s="17" t="s">
        <v>102</v>
      </c>
      <c r="D9" s="17" t="s">
        <v>104</v>
      </c>
      <c r="E9" s="17" t="s">
        <v>106</v>
      </c>
      <c r="F9" s="17" t="s">
        <v>108</v>
      </c>
      <c r="G9" s="17" t="s">
        <v>110</v>
      </c>
    </row>
    <row r="10" spans="1:7" ht="14.25" thickBot="1">
      <c r="A10" s="13" t="s">
        <v>98</v>
      </c>
      <c r="B10" s="17" t="s">
        <v>112</v>
      </c>
      <c r="C10" s="17" t="s">
        <v>112</v>
      </c>
      <c r="D10" s="17" t="s">
        <v>112</v>
      </c>
      <c r="E10" s="17" t="s">
        <v>112</v>
      </c>
      <c r="F10" s="17" t="s">
        <v>112</v>
      </c>
      <c r="G10" s="17" t="s">
        <v>112</v>
      </c>
    </row>
    <row r="11" spans="1:7" ht="14.25" thickTop="1">
      <c r="A11" s="26" t="s">
        <v>190</v>
      </c>
      <c r="B11" s="21">
        <v>10601</v>
      </c>
      <c r="C11" s="21">
        <v>6897</v>
      </c>
      <c r="D11" s="21">
        <v>17174</v>
      </c>
      <c r="E11" s="21">
        <v>11924</v>
      </c>
      <c r="F11" s="21">
        <v>9373</v>
      </c>
      <c r="G11" s="21">
        <v>10328</v>
      </c>
    </row>
    <row r="12" spans="1:7" ht="13.5">
      <c r="A12" s="6" t="s">
        <v>191</v>
      </c>
      <c r="B12" s="22">
        <v>3005</v>
      </c>
      <c r="C12" s="22">
        <v>2986</v>
      </c>
      <c r="D12" s="22">
        <v>2713</v>
      </c>
      <c r="E12" s="22">
        <v>2436</v>
      </c>
      <c r="F12" s="22">
        <v>2443</v>
      </c>
      <c r="G12" s="22">
        <v>2418</v>
      </c>
    </row>
    <row r="13" spans="1:7" ht="13.5">
      <c r="A13" s="6" t="s">
        <v>192</v>
      </c>
      <c r="B13" s="22">
        <v>13607</v>
      </c>
      <c r="C13" s="22">
        <v>9884</v>
      </c>
      <c r="D13" s="22">
        <v>19887</v>
      </c>
      <c r="E13" s="22">
        <v>14360</v>
      </c>
      <c r="F13" s="22">
        <v>11816</v>
      </c>
      <c r="G13" s="22">
        <v>12747</v>
      </c>
    </row>
    <row r="14" spans="1:7" ht="13.5">
      <c r="A14" s="6" t="s">
        <v>193</v>
      </c>
      <c r="B14" s="22">
        <v>3316</v>
      </c>
      <c r="C14" s="22">
        <v>3363</v>
      </c>
      <c r="D14" s="22">
        <v>2771</v>
      </c>
      <c r="E14" s="22">
        <v>2170</v>
      </c>
      <c r="F14" s="22">
        <v>1804</v>
      </c>
      <c r="G14" s="22">
        <v>1700</v>
      </c>
    </row>
    <row r="15" spans="1:7" ht="13.5">
      <c r="A15" s="6" t="s">
        <v>194</v>
      </c>
      <c r="B15" s="22">
        <v>3316</v>
      </c>
      <c r="C15" s="22">
        <v>3363</v>
      </c>
      <c r="D15" s="22">
        <v>2771</v>
      </c>
      <c r="E15" s="22">
        <v>2170</v>
      </c>
      <c r="F15" s="22">
        <v>1804</v>
      </c>
      <c r="G15" s="22">
        <v>1700</v>
      </c>
    </row>
    <row r="16" spans="1:7" ht="14.25" thickBot="1">
      <c r="A16" s="25" t="s">
        <v>196</v>
      </c>
      <c r="B16" s="23">
        <v>10290</v>
      </c>
      <c r="C16" s="23">
        <v>6520</v>
      </c>
      <c r="D16" s="23">
        <v>17115</v>
      </c>
      <c r="E16" s="23">
        <v>12190</v>
      </c>
      <c r="F16" s="23">
        <v>10011</v>
      </c>
      <c r="G16" s="23">
        <v>11047</v>
      </c>
    </row>
    <row r="17" spans="1:7" ht="14.25" thickTop="1">
      <c r="A17" s="6" t="s">
        <v>197</v>
      </c>
      <c r="B17" s="22">
        <v>14022</v>
      </c>
      <c r="C17" s="22">
        <v>14589</v>
      </c>
      <c r="D17" s="22">
        <v>15476</v>
      </c>
      <c r="E17" s="22">
        <v>16171</v>
      </c>
      <c r="F17" s="22">
        <v>15531</v>
      </c>
      <c r="G17" s="22">
        <v>14132</v>
      </c>
    </row>
    <row r="18" spans="1:7" ht="13.5">
      <c r="A18" s="6" t="s">
        <v>199</v>
      </c>
      <c r="B18" s="22">
        <v>1337</v>
      </c>
      <c r="C18" s="22">
        <v>1255</v>
      </c>
      <c r="D18" s="22">
        <v>1209</v>
      </c>
      <c r="E18" s="22">
        <v>1098</v>
      </c>
      <c r="F18" s="22">
        <v>1413</v>
      </c>
      <c r="G18" s="22">
        <v>1246</v>
      </c>
    </row>
    <row r="19" spans="1:7" ht="13.5">
      <c r="A19" s="6" t="s">
        <v>200</v>
      </c>
      <c r="B19" s="22">
        <v>825</v>
      </c>
      <c r="C19" s="22">
        <v>1050</v>
      </c>
      <c r="D19" s="22">
        <v>700</v>
      </c>
      <c r="E19" s="22">
        <v>577</v>
      </c>
      <c r="F19" s="22">
        <v>731</v>
      </c>
      <c r="G19" s="22">
        <v>571</v>
      </c>
    </row>
    <row r="20" spans="1:7" ht="13.5">
      <c r="A20" s="6" t="s">
        <v>202</v>
      </c>
      <c r="B20" s="22">
        <v>16185</v>
      </c>
      <c r="C20" s="22">
        <v>16895</v>
      </c>
      <c r="D20" s="22">
        <v>17387</v>
      </c>
      <c r="E20" s="22">
        <v>17847</v>
      </c>
      <c r="F20" s="22">
        <v>17676</v>
      </c>
      <c r="G20" s="22">
        <v>15950</v>
      </c>
    </row>
    <row r="21" spans="1:7" ht="13.5">
      <c r="A21" s="6" t="s">
        <v>203</v>
      </c>
      <c r="B21" s="22">
        <v>14868</v>
      </c>
      <c r="C21" s="22">
        <v>15603</v>
      </c>
      <c r="D21" s="22">
        <v>16627</v>
      </c>
      <c r="E21" s="22">
        <v>17695</v>
      </c>
      <c r="F21" s="22">
        <v>17089</v>
      </c>
      <c r="G21" s="22">
        <v>15811</v>
      </c>
    </row>
    <row r="22" spans="1:7" ht="13.5">
      <c r="A22" s="6" t="s">
        <v>204</v>
      </c>
      <c r="B22" s="22">
        <v>1399</v>
      </c>
      <c r="C22" s="22">
        <v>1834</v>
      </c>
      <c r="D22" s="22">
        <v>2186</v>
      </c>
      <c r="E22" s="22">
        <v>2040</v>
      </c>
      <c r="F22" s="22">
        <v>2172</v>
      </c>
      <c r="G22" s="22">
        <v>2570</v>
      </c>
    </row>
    <row r="23" spans="1:7" ht="13.5">
      <c r="A23" s="6" t="s">
        <v>205</v>
      </c>
      <c r="B23" s="22">
        <v>725</v>
      </c>
      <c r="C23" s="22">
        <v>851</v>
      </c>
      <c r="D23" s="22">
        <v>1202</v>
      </c>
      <c r="E23" s="22">
        <v>460</v>
      </c>
      <c r="F23" s="22">
        <v>639</v>
      </c>
      <c r="G23" s="22">
        <v>587</v>
      </c>
    </row>
    <row r="24" spans="1:7" ht="13.5">
      <c r="A24" s="6" t="s">
        <v>207</v>
      </c>
      <c r="B24" s="22">
        <v>16992</v>
      </c>
      <c r="C24" s="22">
        <v>18289</v>
      </c>
      <c r="D24" s="22">
        <v>20016</v>
      </c>
      <c r="E24" s="22">
        <v>20196</v>
      </c>
      <c r="F24" s="22">
        <v>19901</v>
      </c>
      <c r="G24" s="22">
        <v>18969</v>
      </c>
    </row>
    <row r="25" spans="1:7" ht="14.25" thickBot="1">
      <c r="A25" s="25" t="s">
        <v>208</v>
      </c>
      <c r="B25" s="23">
        <v>9482</v>
      </c>
      <c r="C25" s="23">
        <v>5126</v>
      </c>
      <c r="D25" s="23">
        <v>14486</v>
      </c>
      <c r="E25" s="23">
        <v>9840</v>
      </c>
      <c r="F25" s="23">
        <v>7786</v>
      </c>
      <c r="G25" s="23">
        <v>8028</v>
      </c>
    </row>
    <row r="26" spans="1:7" ht="14.25" thickTop="1">
      <c r="A26" s="6" t="s">
        <v>209</v>
      </c>
      <c r="B26" s="22">
        <v>1054</v>
      </c>
      <c r="C26" s="22">
        <v>1680</v>
      </c>
      <c r="D26" s="22"/>
      <c r="E26" s="22">
        <v>2906</v>
      </c>
      <c r="F26" s="22">
        <v>902</v>
      </c>
      <c r="G26" s="22">
        <v>956</v>
      </c>
    </row>
    <row r="27" spans="1:7" ht="13.5">
      <c r="A27" s="6" t="s">
        <v>211</v>
      </c>
      <c r="B27" s="22">
        <v>1054</v>
      </c>
      <c r="C27" s="22">
        <v>1680</v>
      </c>
      <c r="D27" s="22"/>
      <c r="E27" s="22">
        <v>2906</v>
      </c>
      <c r="F27" s="22">
        <v>902</v>
      </c>
      <c r="G27" s="22">
        <v>956</v>
      </c>
    </row>
    <row r="28" spans="1:7" ht="13.5">
      <c r="A28" s="6" t="s">
        <v>212</v>
      </c>
      <c r="B28" s="22"/>
      <c r="C28" s="22"/>
      <c r="D28" s="22"/>
      <c r="E28" s="22">
        <v>3768</v>
      </c>
      <c r="F28" s="22"/>
      <c r="G28" s="22">
        <v>2180</v>
      </c>
    </row>
    <row r="29" spans="1:7" ht="13.5">
      <c r="A29" s="6" t="s">
        <v>216</v>
      </c>
      <c r="B29" s="22"/>
      <c r="C29" s="22"/>
      <c r="D29" s="22"/>
      <c r="E29" s="22">
        <v>3768</v>
      </c>
      <c r="F29" s="22"/>
      <c r="G29" s="22">
        <v>2180</v>
      </c>
    </row>
    <row r="30" spans="1:7" ht="13.5">
      <c r="A30" s="7" t="s">
        <v>217</v>
      </c>
      <c r="B30" s="22">
        <v>10536</v>
      </c>
      <c r="C30" s="22">
        <v>6806</v>
      </c>
      <c r="D30" s="22">
        <v>14486</v>
      </c>
      <c r="E30" s="22">
        <v>8978</v>
      </c>
      <c r="F30" s="22">
        <v>8688</v>
      </c>
      <c r="G30" s="22">
        <v>6804</v>
      </c>
    </row>
    <row r="31" spans="1:7" ht="13.5">
      <c r="A31" s="7" t="s">
        <v>218</v>
      </c>
      <c r="B31" s="22">
        <v>-380</v>
      </c>
      <c r="C31" s="22">
        <v>-600</v>
      </c>
      <c r="D31" s="22">
        <v>-480</v>
      </c>
      <c r="E31" s="22">
        <v>-6420</v>
      </c>
      <c r="F31" s="22">
        <v>-4740</v>
      </c>
      <c r="G31" s="22">
        <v>-8580</v>
      </c>
    </row>
    <row r="32" spans="1:7" ht="13.5">
      <c r="A32" s="7" t="s">
        <v>219</v>
      </c>
      <c r="B32" s="22">
        <v>101</v>
      </c>
      <c r="C32" s="22">
        <v>-2266</v>
      </c>
      <c r="D32" s="22">
        <v>-386</v>
      </c>
      <c r="E32" s="22">
        <v>6942</v>
      </c>
      <c r="F32" s="22">
        <v>5015</v>
      </c>
      <c r="G32" s="22">
        <v>7856</v>
      </c>
    </row>
    <row r="33" spans="1:7" ht="13.5">
      <c r="A33" s="7" t="s">
        <v>220</v>
      </c>
      <c r="B33" s="22">
        <v>-278</v>
      </c>
      <c r="C33" s="22">
        <v>-2866</v>
      </c>
      <c r="D33" s="22">
        <v>-866</v>
      </c>
      <c r="E33" s="22">
        <v>522</v>
      </c>
      <c r="F33" s="22">
        <v>275</v>
      </c>
      <c r="G33" s="22">
        <v>-723</v>
      </c>
    </row>
    <row r="34" spans="1:7" ht="14.25" thickBot="1">
      <c r="A34" s="7" t="s">
        <v>221</v>
      </c>
      <c r="B34" s="22">
        <v>10814</v>
      </c>
      <c r="C34" s="22">
        <v>9673</v>
      </c>
      <c r="D34" s="22">
        <v>15353</v>
      </c>
      <c r="E34" s="22">
        <v>8456</v>
      </c>
      <c r="F34" s="22">
        <v>8413</v>
      </c>
      <c r="G34" s="22">
        <v>7527</v>
      </c>
    </row>
    <row r="35" spans="1:7" ht="14.25" thickTop="1">
      <c r="A35" s="8"/>
      <c r="B35" s="24"/>
      <c r="C35" s="24"/>
      <c r="D35" s="24"/>
      <c r="E35" s="24"/>
      <c r="F35" s="24"/>
      <c r="G35" s="24"/>
    </row>
    <row r="37" ht="13.5">
      <c r="A37" s="20" t="s">
        <v>182</v>
      </c>
    </row>
    <row r="38" ht="13.5">
      <c r="A38" s="20" t="s">
        <v>183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178</v>
      </c>
      <c r="B2" s="14">
        <v>9042</v>
      </c>
      <c r="C2" s="14"/>
      <c r="D2" s="14"/>
      <c r="E2" s="14"/>
      <c r="F2" s="14"/>
      <c r="G2" s="14"/>
    </row>
    <row r="3" spans="1:7" ht="14.25" thickBot="1">
      <c r="A3" s="11" t="s">
        <v>179</v>
      </c>
      <c r="B3" s="1" t="s">
        <v>180</v>
      </c>
      <c r="C3" s="1"/>
      <c r="D3" s="1"/>
      <c r="E3" s="1"/>
      <c r="F3" s="1"/>
      <c r="G3" s="1"/>
    </row>
    <row r="4" spans="1:7" ht="14.25" thickTop="1">
      <c r="A4" s="10" t="s">
        <v>92</v>
      </c>
      <c r="B4" s="15" t="str">
        <f>HYPERLINK("http://www.kabupro.jp/mark/20130617/S000DKZN.htm","有価証券報告書")</f>
        <v>有価証券報告書</v>
      </c>
      <c r="C4" s="15" t="str">
        <f>HYPERLINK("http://www.kabupro.jp/mark/20130617/S000DKZN.htm","有価証券報告書")</f>
        <v>有価証券報告書</v>
      </c>
      <c r="D4" s="15" t="str">
        <f>HYPERLINK("http://www.kabupro.jp/mark/20120615/S000B0YN.htm","有価証券報告書")</f>
        <v>有価証券報告書</v>
      </c>
      <c r="E4" s="15" t="str">
        <f>HYPERLINK("http://www.kabupro.jp/mark/20110617/S0008HFJ.htm","有価証券報告書")</f>
        <v>有価証券報告書</v>
      </c>
      <c r="F4" s="15" t="str">
        <f>HYPERLINK("http://www.kabupro.jp/mark/20100617/S0005WR3.htm","有価証券報告書")</f>
        <v>有価証券報告書</v>
      </c>
      <c r="G4" s="15" t="str">
        <f>HYPERLINK("http://www.kabupro.jp/mark/20090618/S0003AJ4.htm","有価証券報告書")</f>
        <v>有価証券報告書</v>
      </c>
    </row>
    <row r="5" spans="1:7" ht="14.25" thickBot="1">
      <c r="A5" s="11" t="s">
        <v>93</v>
      </c>
      <c r="B5" s="1" t="s">
        <v>99</v>
      </c>
      <c r="C5" s="1" t="s">
        <v>99</v>
      </c>
      <c r="D5" s="1" t="s">
        <v>103</v>
      </c>
      <c r="E5" s="1" t="s">
        <v>105</v>
      </c>
      <c r="F5" s="1" t="s">
        <v>107</v>
      </c>
      <c r="G5" s="1" t="s">
        <v>109</v>
      </c>
    </row>
    <row r="6" spans="1:7" ht="15" thickBot="1" thickTop="1">
      <c r="A6" s="10" t="s">
        <v>94</v>
      </c>
      <c r="B6" s="18" t="s">
        <v>181</v>
      </c>
      <c r="C6" s="19"/>
      <c r="D6" s="19"/>
      <c r="E6" s="19"/>
      <c r="F6" s="19"/>
      <c r="G6" s="19"/>
    </row>
    <row r="7" spans="1:7" ht="14.25" thickTop="1">
      <c r="A7" s="12" t="s">
        <v>95</v>
      </c>
      <c r="B7" s="16" t="s">
        <v>100</v>
      </c>
      <c r="C7" s="16" t="s">
        <v>100</v>
      </c>
      <c r="D7" s="16" t="s">
        <v>100</v>
      </c>
      <c r="E7" s="16" t="s">
        <v>100</v>
      </c>
      <c r="F7" s="16" t="s">
        <v>100</v>
      </c>
      <c r="G7" s="16" t="s">
        <v>100</v>
      </c>
    </row>
    <row r="8" spans="1:7" ht="13.5">
      <c r="A8" s="13" t="s">
        <v>96</v>
      </c>
      <c r="B8" s="17"/>
      <c r="C8" s="17"/>
      <c r="D8" s="17"/>
      <c r="E8" s="17"/>
      <c r="F8" s="17"/>
      <c r="G8" s="17"/>
    </row>
    <row r="9" spans="1:7" ht="13.5">
      <c r="A9" s="13" t="s">
        <v>97</v>
      </c>
      <c r="B9" s="17" t="s">
        <v>101</v>
      </c>
      <c r="C9" s="17" t="s">
        <v>102</v>
      </c>
      <c r="D9" s="17" t="s">
        <v>104</v>
      </c>
      <c r="E9" s="17" t="s">
        <v>106</v>
      </c>
      <c r="F9" s="17" t="s">
        <v>108</v>
      </c>
      <c r="G9" s="17" t="s">
        <v>110</v>
      </c>
    </row>
    <row r="10" spans="1:7" ht="14.25" thickBot="1">
      <c r="A10" s="13" t="s">
        <v>98</v>
      </c>
      <c r="B10" s="17" t="s">
        <v>112</v>
      </c>
      <c r="C10" s="17" t="s">
        <v>112</v>
      </c>
      <c r="D10" s="17" t="s">
        <v>112</v>
      </c>
      <c r="E10" s="17" t="s">
        <v>112</v>
      </c>
      <c r="F10" s="17" t="s">
        <v>112</v>
      </c>
      <c r="G10" s="17" t="s">
        <v>112</v>
      </c>
    </row>
    <row r="11" spans="1:7" ht="14.25" thickTop="1">
      <c r="A11" s="9" t="s">
        <v>111</v>
      </c>
      <c r="B11" s="21">
        <v>27</v>
      </c>
      <c r="C11" s="21">
        <v>17</v>
      </c>
      <c r="D11" s="21">
        <v>10</v>
      </c>
      <c r="E11" s="21">
        <v>12</v>
      </c>
      <c r="F11" s="21">
        <v>10</v>
      </c>
      <c r="G11" s="21">
        <v>13</v>
      </c>
    </row>
    <row r="12" spans="1:7" ht="13.5">
      <c r="A12" s="2" t="s">
        <v>113</v>
      </c>
      <c r="B12" s="22">
        <v>9205</v>
      </c>
      <c r="C12" s="22">
        <v>10216</v>
      </c>
      <c r="D12" s="22">
        <v>11435</v>
      </c>
      <c r="E12" s="22">
        <v>12381</v>
      </c>
      <c r="F12" s="22">
        <v>12588</v>
      </c>
      <c r="G12" s="22">
        <v>21101</v>
      </c>
    </row>
    <row r="13" spans="1:7" ht="13.5">
      <c r="A13" s="2" t="s">
        <v>114</v>
      </c>
      <c r="B13" s="22">
        <v>1421</v>
      </c>
      <c r="C13" s="22">
        <v>1660</v>
      </c>
      <c r="D13" s="22">
        <v>1781</v>
      </c>
      <c r="E13" s="22">
        <v>1894</v>
      </c>
      <c r="F13" s="22">
        <v>1719</v>
      </c>
      <c r="G13" s="22">
        <v>1664</v>
      </c>
    </row>
    <row r="14" spans="1:7" ht="13.5">
      <c r="A14" s="2" t="s">
        <v>115</v>
      </c>
      <c r="B14" s="22">
        <v>243910</v>
      </c>
      <c r="C14" s="22">
        <v>249382</v>
      </c>
      <c r="D14" s="22">
        <v>270330</v>
      </c>
      <c r="E14" s="22">
        <v>256531</v>
      </c>
      <c r="F14" s="22">
        <v>235207</v>
      </c>
      <c r="G14" s="22">
        <v>230469</v>
      </c>
    </row>
    <row r="15" spans="1:7" ht="13.5">
      <c r="A15" s="2" t="s">
        <v>120</v>
      </c>
      <c r="B15" s="22">
        <v>27</v>
      </c>
      <c r="C15" s="22">
        <v>26</v>
      </c>
      <c r="D15" s="22">
        <v>0</v>
      </c>
      <c r="E15" s="22">
        <v>1</v>
      </c>
      <c r="F15" s="22">
        <v>0</v>
      </c>
      <c r="G15" s="22">
        <v>1</v>
      </c>
    </row>
    <row r="16" spans="1:7" ht="13.5">
      <c r="A16" s="2" t="s">
        <v>121</v>
      </c>
      <c r="B16" s="22">
        <v>45</v>
      </c>
      <c r="C16" s="22">
        <v>61</v>
      </c>
      <c r="D16" s="22">
        <v>73</v>
      </c>
      <c r="E16" s="22">
        <v>97</v>
      </c>
      <c r="F16" s="22">
        <v>97</v>
      </c>
      <c r="G16" s="22">
        <v>110</v>
      </c>
    </row>
    <row r="17" spans="1:7" ht="13.5">
      <c r="A17" s="2" t="s">
        <v>122</v>
      </c>
      <c r="B17" s="22">
        <v>26</v>
      </c>
      <c r="C17" s="22">
        <v>40</v>
      </c>
      <c r="D17" s="22">
        <v>59</v>
      </c>
      <c r="E17" s="22">
        <v>129</v>
      </c>
      <c r="F17" s="22">
        <v>105</v>
      </c>
      <c r="G17" s="22">
        <v>81</v>
      </c>
    </row>
    <row r="18" spans="1:7" ht="13.5">
      <c r="A18" s="2" t="s">
        <v>123</v>
      </c>
      <c r="B18" s="22">
        <v>254664</v>
      </c>
      <c r="C18" s="22">
        <v>261406</v>
      </c>
      <c r="D18" s="22">
        <v>283691</v>
      </c>
      <c r="E18" s="22">
        <v>271049</v>
      </c>
      <c r="F18" s="22">
        <v>249729</v>
      </c>
      <c r="G18" s="22">
        <v>253441</v>
      </c>
    </row>
    <row r="19" spans="1:7" ht="13.5">
      <c r="A19" s="3" t="s">
        <v>125</v>
      </c>
      <c r="B19" s="22">
        <v>88</v>
      </c>
      <c r="C19" s="22">
        <v>46</v>
      </c>
      <c r="D19" s="22">
        <v>93</v>
      </c>
      <c r="E19" s="22">
        <v>14</v>
      </c>
      <c r="F19" s="22">
        <v>3</v>
      </c>
      <c r="G19" s="22"/>
    </row>
    <row r="20" spans="1:7" ht="13.5">
      <c r="A20" s="3" t="s">
        <v>126</v>
      </c>
      <c r="B20" s="22">
        <v>16</v>
      </c>
      <c r="C20" s="22">
        <v>3</v>
      </c>
      <c r="D20" s="22">
        <v>1</v>
      </c>
      <c r="E20" s="22">
        <v>2</v>
      </c>
      <c r="F20" s="22">
        <v>21</v>
      </c>
      <c r="G20" s="22">
        <v>0</v>
      </c>
    </row>
    <row r="21" spans="1:7" ht="13.5">
      <c r="A21" s="3" t="s">
        <v>127</v>
      </c>
      <c r="B21" s="22">
        <v>105</v>
      </c>
      <c r="C21" s="22">
        <v>50</v>
      </c>
      <c r="D21" s="22">
        <v>94</v>
      </c>
      <c r="E21" s="22">
        <v>16</v>
      </c>
      <c r="F21" s="22">
        <v>25</v>
      </c>
      <c r="G21" s="22">
        <v>0</v>
      </c>
    </row>
    <row r="22" spans="1:7" ht="13.5">
      <c r="A22" s="3" t="s">
        <v>129</v>
      </c>
      <c r="B22" s="22">
        <v>13</v>
      </c>
      <c r="C22" s="22">
        <v>19</v>
      </c>
      <c r="D22" s="22">
        <v>25</v>
      </c>
      <c r="E22" s="22">
        <v>32</v>
      </c>
      <c r="F22" s="22">
        <v>37</v>
      </c>
      <c r="G22" s="22">
        <v>43</v>
      </c>
    </row>
    <row r="23" spans="1:7" ht="13.5">
      <c r="A23" s="3" t="s">
        <v>130</v>
      </c>
      <c r="B23" s="22">
        <v>256</v>
      </c>
      <c r="C23" s="22">
        <v>137</v>
      </c>
      <c r="D23" s="22">
        <v>182</v>
      </c>
      <c r="E23" s="22">
        <v>93</v>
      </c>
      <c r="F23" s="22">
        <v>11</v>
      </c>
      <c r="G23" s="22">
        <v>1</v>
      </c>
    </row>
    <row r="24" spans="1:7" ht="13.5">
      <c r="A24" s="3" t="s">
        <v>131</v>
      </c>
      <c r="B24" s="22">
        <v>15</v>
      </c>
      <c r="C24" s="22">
        <v>22</v>
      </c>
      <c r="D24" s="22">
        <v>30</v>
      </c>
      <c r="E24" s="22">
        <v>8</v>
      </c>
      <c r="F24" s="22">
        <v>8</v>
      </c>
      <c r="G24" s="22">
        <v>6</v>
      </c>
    </row>
    <row r="25" spans="1:7" ht="13.5">
      <c r="A25" s="3" t="s">
        <v>132</v>
      </c>
      <c r="B25" s="22">
        <v>284</v>
      </c>
      <c r="C25" s="22">
        <v>179</v>
      </c>
      <c r="D25" s="22">
        <v>238</v>
      </c>
      <c r="E25" s="22">
        <v>134</v>
      </c>
      <c r="F25" s="22">
        <v>57</v>
      </c>
      <c r="G25" s="22">
        <v>50</v>
      </c>
    </row>
    <row r="26" spans="1:7" ht="13.5">
      <c r="A26" s="3" t="s">
        <v>133</v>
      </c>
      <c r="B26" s="22">
        <v>24184</v>
      </c>
      <c r="C26" s="22">
        <v>17951</v>
      </c>
      <c r="D26" s="22">
        <v>16137</v>
      </c>
      <c r="E26" s="22">
        <v>19404</v>
      </c>
      <c r="F26" s="22">
        <v>22669</v>
      </c>
      <c r="G26" s="22">
        <v>31814</v>
      </c>
    </row>
    <row r="27" spans="1:7" ht="13.5">
      <c r="A27" s="3" t="s">
        <v>134</v>
      </c>
      <c r="B27" s="22">
        <v>557401</v>
      </c>
      <c r="C27" s="22">
        <v>557791</v>
      </c>
      <c r="D27" s="22">
        <v>558908</v>
      </c>
      <c r="E27" s="22">
        <v>558598</v>
      </c>
      <c r="F27" s="22">
        <v>562366</v>
      </c>
      <c r="G27" s="22">
        <v>562186</v>
      </c>
    </row>
    <row r="28" spans="1:7" ht="13.5">
      <c r="A28" s="3" t="s">
        <v>136</v>
      </c>
      <c r="B28" s="22">
        <v>578263</v>
      </c>
      <c r="C28" s="22">
        <v>603968</v>
      </c>
      <c r="D28" s="22">
        <v>634507</v>
      </c>
      <c r="E28" s="22">
        <v>652646</v>
      </c>
      <c r="F28" s="22">
        <v>669653</v>
      </c>
      <c r="G28" s="22">
        <v>589411</v>
      </c>
    </row>
    <row r="29" spans="1:7" ht="13.5">
      <c r="A29" s="3" t="s">
        <v>137</v>
      </c>
      <c r="B29" s="22">
        <v>38</v>
      </c>
      <c r="C29" s="22">
        <v>66</v>
      </c>
      <c r="D29" s="22">
        <v>103</v>
      </c>
      <c r="E29" s="22">
        <v>128</v>
      </c>
      <c r="F29" s="22">
        <v>136</v>
      </c>
      <c r="G29" s="22">
        <v>173</v>
      </c>
    </row>
    <row r="30" spans="1:7" ht="13.5">
      <c r="A30" s="3" t="s">
        <v>131</v>
      </c>
      <c r="B30" s="22">
        <v>1</v>
      </c>
      <c r="C30" s="22">
        <v>1</v>
      </c>
      <c r="D30" s="22">
        <v>1</v>
      </c>
      <c r="E30" s="22">
        <v>1</v>
      </c>
      <c r="F30" s="22">
        <v>117</v>
      </c>
      <c r="G30" s="22">
        <v>256</v>
      </c>
    </row>
    <row r="31" spans="1:7" ht="13.5">
      <c r="A31" s="3" t="s">
        <v>140</v>
      </c>
      <c r="B31" s="22">
        <v>1159889</v>
      </c>
      <c r="C31" s="22">
        <v>1179779</v>
      </c>
      <c r="D31" s="22">
        <v>1209658</v>
      </c>
      <c r="E31" s="22">
        <v>1230779</v>
      </c>
      <c r="F31" s="22">
        <v>1254944</v>
      </c>
      <c r="G31" s="22">
        <v>1183841</v>
      </c>
    </row>
    <row r="32" spans="1:7" ht="13.5">
      <c r="A32" s="2" t="s">
        <v>141</v>
      </c>
      <c r="B32" s="22">
        <v>1160279</v>
      </c>
      <c r="C32" s="22">
        <v>1180008</v>
      </c>
      <c r="D32" s="22">
        <v>1209991</v>
      </c>
      <c r="E32" s="22">
        <v>1230930</v>
      </c>
      <c r="F32" s="22">
        <v>1255026</v>
      </c>
      <c r="G32" s="22">
        <v>1183892</v>
      </c>
    </row>
    <row r="33" spans="1:7" ht="14.25" thickBot="1">
      <c r="A33" s="4" t="s">
        <v>142</v>
      </c>
      <c r="B33" s="23">
        <v>1414943</v>
      </c>
      <c r="C33" s="23">
        <v>1441415</v>
      </c>
      <c r="D33" s="23">
        <v>1493682</v>
      </c>
      <c r="E33" s="23">
        <v>1501980</v>
      </c>
      <c r="F33" s="23">
        <v>1504756</v>
      </c>
      <c r="G33" s="23">
        <v>1437334</v>
      </c>
    </row>
    <row r="34" spans="1:7" ht="14.25" thickTop="1">
      <c r="A34" s="2" t="s">
        <v>144</v>
      </c>
      <c r="B34" s="22">
        <v>143337</v>
      </c>
      <c r="C34" s="22">
        <v>155337</v>
      </c>
      <c r="D34" s="22">
        <v>149162</v>
      </c>
      <c r="E34" s="22">
        <v>153837</v>
      </c>
      <c r="F34" s="22">
        <v>204637</v>
      </c>
      <c r="G34" s="22">
        <v>171937</v>
      </c>
    </row>
    <row r="35" spans="1:7" ht="13.5">
      <c r="A35" s="2" t="s">
        <v>145</v>
      </c>
      <c r="B35" s="22">
        <v>175335</v>
      </c>
      <c r="C35" s="22">
        <v>120286</v>
      </c>
      <c r="D35" s="22">
        <v>103866</v>
      </c>
      <c r="E35" s="22">
        <v>91659</v>
      </c>
      <c r="F35" s="22">
        <v>26307</v>
      </c>
      <c r="G35" s="22">
        <v>66905</v>
      </c>
    </row>
    <row r="36" spans="1:7" ht="13.5">
      <c r="A36" s="2" t="s">
        <v>146</v>
      </c>
      <c r="B36" s="22">
        <v>10000</v>
      </c>
      <c r="C36" s="22">
        <v>20000</v>
      </c>
      <c r="D36" s="22">
        <v>40000</v>
      </c>
      <c r="E36" s="22">
        <v>25000</v>
      </c>
      <c r="F36" s="22">
        <v>20000</v>
      </c>
      <c r="G36" s="22">
        <v>20000</v>
      </c>
    </row>
    <row r="37" spans="1:7" ht="13.5">
      <c r="A37" s="2" t="s">
        <v>147</v>
      </c>
      <c r="B37" s="22">
        <v>2427</v>
      </c>
      <c r="C37" s="22">
        <v>8389</v>
      </c>
      <c r="D37" s="22">
        <v>7131</v>
      </c>
      <c r="E37" s="22">
        <v>3551</v>
      </c>
      <c r="F37" s="22">
        <v>5742</v>
      </c>
      <c r="G37" s="22">
        <v>7418</v>
      </c>
    </row>
    <row r="38" spans="1:7" ht="13.5">
      <c r="A38" s="2" t="s">
        <v>148</v>
      </c>
      <c r="B38" s="22">
        <v>1958</v>
      </c>
      <c r="C38" s="22">
        <v>2193</v>
      </c>
      <c r="D38" s="22">
        <v>2353</v>
      </c>
      <c r="E38" s="22">
        <v>2456</v>
      </c>
      <c r="F38" s="22">
        <v>2268</v>
      </c>
      <c r="G38" s="22">
        <v>2273</v>
      </c>
    </row>
    <row r="39" spans="1:7" ht="13.5">
      <c r="A39" s="2" t="s">
        <v>149</v>
      </c>
      <c r="B39" s="22">
        <v>32</v>
      </c>
      <c r="C39" s="22">
        <v>57</v>
      </c>
      <c r="D39" s="22">
        <v>34</v>
      </c>
      <c r="E39" s="22">
        <v>18</v>
      </c>
      <c r="F39" s="22">
        <v>28</v>
      </c>
      <c r="G39" s="22">
        <v>76</v>
      </c>
    </row>
    <row r="40" spans="1:7" ht="13.5">
      <c r="A40" s="2" t="s">
        <v>150</v>
      </c>
      <c r="B40" s="22">
        <v>4493</v>
      </c>
      <c r="C40" s="22">
        <v>64</v>
      </c>
      <c r="D40" s="22">
        <v>505</v>
      </c>
      <c r="E40" s="22">
        <v>78</v>
      </c>
      <c r="F40" s="22">
        <v>141</v>
      </c>
      <c r="G40" s="22">
        <v>41</v>
      </c>
    </row>
    <row r="41" spans="1:7" ht="13.5">
      <c r="A41" s="2" t="s">
        <v>152</v>
      </c>
      <c r="B41" s="22">
        <v>6</v>
      </c>
      <c r="C41" s="22">
        <v>6</v>
      </c>
      <c r="D41" s="22">
        <v>5</v>
      </c>
      <c r="E41" s="22">
        <v>5</v>
      </c>
      <c r="F41" s="22">
        <v>4</v>
      </c>
      <c r="G41" s="22">
        <v>4</v>
      </c>
    </row>
    <row r="42" spans="1:7" ht="13.5">
      <c r="A42" s="2" t="s">
        <v>153</v>
      </c>
      <c r="B42" s="22">
        <v>81</v>
      </c>
      <c r="C42" s="22">
        <v>120</v>
      </c>
      <c r="D42" s="22">
        <v>151</v>
      </c>
      <c r="E42" s="22">
        <v>248</v>
      </c>
      <c r="F42" s="22">
        <v>224</v>
      </c>
      <c r="G42" s="22">
        <v>264</v>
      </c>
    </row>
    <row r="43" spans="1:7" ht="13.5">
      <c r="A43" s="2" t="s">
        <v>154</v>
      </c>
      <c r="B43" s="22">
        <v>337672</v>
      </c>
      <c r="C43" s="22">
        <v>306456</v>
      </c>
      <c r="D43" s="22">
        <v>303211</v>
      </c>
      <c r="E43" s="22">
        <v>276854</v>
      </c>
      <c r="F43" s="22">
        <v>259352</v>
      </c>
      <c r="G43" s="22">
        <v>268920</v>
      </c>
    </row>
    <row r="44" spans="1:7" ht="13.5">
      <c r="A44" s="2" t="s">
        <v>155</v>
      </c>
      <c r="B44" s="22">
        <v>102000</v>
      </c>
      <c r="C44" s="22">
        <v>92000</v>
      </c>
      <c r="D44" s="22">
        <v>102000</v>
      </c>
      <c r="E44" s="22">
        <v>110000</v>
      </c>
      <c r="F44" s="22">
        <v>95000</v>
      </c>
      <c r="G44" s="22">
        <v>95000</v>
      </c>
    </row>
    <row r="45" spans="1:7" ht="13.5">
      <c r="A45" s="2" t="s">
        <v>156</v>
      </c>
      <c r="B45" s="22">
        <v>562697</v>
      </c>
      <c r="C45" s="22">
        <v>641879</v>
      </c>
      <c r="D45" s="22">
        <v>689745</v>
      </c>
      <c r="E45" s="22">
        <v>722212</v>
      </c>
      <c r="F45" s="22">
        <v>764571</v>
      </c>
      <c r="G45" s="22">
        <v>684328</v>
      </c>
    </row>
    <row r="46" spans="1:7" ht="13.5">
      <c r="A46" s="2" t="s">
        <v>157</v>
      </c>
      <c r="B46" s="22">
        <v>21887</v>
      </c>
      <c r="C46" s="22">
        <v>19252</v>
      </c>
      <c r="D46" s="22">
        <v>21275</v>
      </c>
      <c r="E46" s="22">
        <v>22695</v>
      </c>
      <c r="F46" s="22">
        <v>16746</v>
      </c>
      <c r="G46" s="22">
        <v>15911</v>
      </c>
    </row>
    <row r="47" spans="1:7" ht="13.5">
      <c r="A47" s="2" t="s">
        <v>153</v>
      </c>
      <c r="B47" s="22">
        <v>388</v>
      </c>
      <c r="C47" s="22">
        <v>616</v>
      </c>
      <c r="D47" s="22">
        <v>799</v>
      </c>
      <c r="E47" s="22">
        <v>867</v>
      </c>
      <c r="F47" s="22">
        <v>612</v>
      </c>
      <c r="G47" s="22">
        <v>297</v>
      </c>
    </row>
    <row r="48" spans="1:7" ht="13.5">
      <c r="A48" s="2" t="s">
        <v>159</v>
      </c>
      <c r="B48" s="22">
        <v>686972</v>
      </c>
      <c r="C48" s="22">
        <v>753748</v>
      </c>
      <c r="D48" s="22">
        <v>813820</v>
      </c>
      <c r="E48" s="22">
        <v>855775</v>
      </c>
      <c r="F48" s="22">
        <v>876930</v>
      </c>
      <c r="G48" s="22">
        <v>795537</v>
      </c>
    </row>
    <row r="49" spans="1:7" ht="14.25" thickBot="1">
      <c r="A49" s="4" t="s">
        <v>160</v>
      </c>
      <c r="B49" s="23">
        <v>1024645</v>
      </c>
      <c r="C49" s="23">
        <v>1060205</v>
      </c>
      <c r="D49" s="23">
        <v>1117031</v>
      </c>
      <c r="E49" s="23">
        <v>1132629</v>
      </c>
      <c r="F49" s="23">
        <v>1136283</v>
      </c>
      <c r="G49" s="23">
        <v>1064458</v>
      </c>
    </row>
    <row r="50" spans="1:7" ht="14.25" thickTop="1">
      <c r="A50" s="2" t="s">
        <v>161</v>
      </c>
      <c r="B50" s="22">
        <v>99474</v>
      </c>
      <c r="C50" s="22">
        <v>99474</v>
      </c>
      <c r="D50" s="22">
        <v>99474</v>
      </c>
      <c r="E50" s="22">
        <v>99474</v>
      </c>
      <c r="F50" s="22">
        <v>99474</v>
      </c>
      <c r="G50" s="22">
        <v>99474</v>
      </c>
    </row>
    <row r="51" spans="1:7" ht="13.5">
      <c r="A51" s="3" t="s">
        <v>162</v>
      </c>
      <c r="B51" s="22">
        <v>149258</v>
      </c>
      <c r="C51" s="22">
        <v>149258</v>
      </c>
      <c r="D51" s="22">
        <v>149258</v>
      </c>
      <c r="E51" s="22">
        <v>149258</v>
      </c>
      <c r="F51" s="22">
        <v>149258</v>
      </c>
      <c r="G51" s="22">
        <v>149258</v>
      </c>
    </row>
    <row r="52" spans="1:7" ht="13.5">
      <c r="A52" s="3" t="s">
        <v>163</v>
      </c>
      <c r="B52" s="22">
        <v>149258</v>
      </c>
      <c r="C52" s="22">
        <v>149258</v>
      </c>
      <c r="D52" s="22">
        <v>149258</v>
      </c>
      <c r="E52" s="22">
        <v>149258</v>
      </c>
      <c r="F52" s="22">
        <v>149365</v>
      </c>
      <c r="G52" s="22">
        <v>149365</v>
      </c>
    </row>
    <row r="53" spans="1:7" ht="13.5">
      <c r="A53" s="3" t="s">
        <v>164</v>
      </c>
      <c r="B53" s="22">
        <v>280</v>
      </c>
      <c r="C53" s="22">
        <v>280</v>
      </c>
      <c r="D53" s="22">
        <v>280</v>
      </c>
      <c r="E53" s="22">
        <v>280</v>
      </c>
      <c r="F53" s="22">
        <v>280</v>
      </c>
      <c r="G53" s="22">
        <v>280</v>
      </c>
    </row>
    <row r="54" spans="1:7" ht="13.5">
      <c r="A54" s="5" t="s">
        <v>165</v>
      </c>
      <c r="B54" s="22">
        <v>134854</v>
      </c>
      <c r="C54" s="22">
        <v>130375</v>
      </c>
      <c r="D54" s="22">
        <v>127046</v>
      </c>
      <c r="E54" s="22">
        <v>118044</v>
      </c>
      <c r="F54" s="22">
        <v>115943</v>
      </c>
      <c r="G54" s="22">
        <v>113869</v>
      </c>
    </row>
    <row r="55" spans="1:7" ht="13.5">
      <c r="A55" s="3" t="s">
        <v>166</v>
      </c>
      <c r="B55" s="22">
        <v>135134</v>
      </c>
      <c r="C55" s="22">
        <v>130655</v>
      </c>
      <c r="D55" s="22">
        <v>127326</v>
      </c>
      <c r="E55" s="22">
        <v>118324</v>
      </c>
      <c r="F55" s="22">
        <v>116223</v>
      </c>
      <c r="G55" s="22">
        <v>114149</v>
      </c>
    </row>
    <row r="56" spans="1:7" ht="13.5">
      <c r="A56" s="2" t="s">
        <v>167</v>
      </c>
      <c r="B56" s="22">
        <v>-2570</v>
      </c>
      <c r="C56" s="22">
        <v>-2500</v>
      </c>
      <c r="D56" s="22">
        <v>-2481</v>
      </c>
      <c r="E56" s="22">
        <v>-2252</v>
      </c>
      <c r="F56" s="22">
        <v>-2588</v>
      </c>
      <c r="G56" s="22">
        <v>-2197</v>
      </c>
    </row>
    <row r="57" spans="1:7" ht="13.5">
      <c r="A57" s="2" t="s">
        <v>168</v>
      </c>
      <c r="B57" s="22">
        <v>381297</v>
      </c>
      <c r="C57" s="22">
        <v>376889</v>
      </c>
      <c r="D57" s="22">
        <v>373578</v>
      </c>
      <c r="E57" s="22">
        <v>364805</v>
      </c>
      <c r="F57" s="22">
        <v>362476</v>
      </c>
      <c r="G57" s="22">
        <v>360793</v>
      </c>
    </row>
    <row r="58" spans="1:7" ht="13.5">
      <c r="A58" s="2" t="s">
        <v>169</v>
      </c>
      <c r="B58" s="22">
        <v>9173</v>
      </c>
      <c r="C58" s="22">
        <v>4718</v>
      </c>
      <c r="D58" s="22">
        <v>3582</v>
      </c>
      <c r="E58" s="22">
        <v>5107</v>
      </c>
      <c r="F58" s="22">
        <v>6321</v>
      </c>
      <c r="G58" s="22">
        <v>12151</v>
      </c>
    </row>
    <row r="59" spans="1:7" ht="13.5">
      <c r="A59" s="2" t="s">
        <v>170</v>
      </c>
      <c r="B59" s="22">
        <v>-284</v>
      </c>
      <c r="C59" s="22">
        <v>-430</v>
      </c>
      <c r="D59" s="22">
        <v>-510</v>
      </c>
      <c r="E59" s="22">
        <v>-561</v>
      </c>
      <c r="F59" s="22">
        <v>-325</v>
      </c>
      <c r="G59" s="22">
        <v>-68</v>
      </c>
    </row>
    <row r="60" spans="1:7" ht="13.5">
      <c r="A60" s="2" t="s">
        <v>173</v>
      </c>
      <c r="B60" s="22">
        <v>8888</v>
      </c>
      <c r="C60" s="22">
        <v>4288</v>
      </c>
      <c r="D60" s="22">
        <v>3071</v>
      </c>
      <c r="E60" s="22">
        <v>4545</v>
      </c>
      <c r="F60" s="22">
        <v>5996</v>
      </c>
      <c r="G60" s="22">
        <v>12083</v>
      </c>
    </row>
    <row r="61" spans="1:7" ht="13.5">
      <c r="A61" s="6" t="s">
        <v>174</v>
      </c>
      <c r="B61" s="22">
        <v>112</v>
      </c>
      <c r="C61" s="22">
        <v>32</v>
      </c>
      <c r="D61" s="22"/>
      <c r="E61" s="22"/>
      <c r="F61" s="22"/>
      <c r="G61" s="22"/>
    </row>
    <row r="62" spans="1:7" ht="13.5">
      <c r="A62" s="6" t="s">
        <v>176</v>
      </c>
      <c r="B62" s="22">
        <v>390298</v>
      </c>
      <c r="C62" s="22">
        <v>381209</v>
      </c>
      <c r="D62" s="22">
        <v>376650</v>
      </c>
      <c r="E62" s="22">
        <v>369350</v>
      </c>
      <c r="F62" s="22">
        <v>368473</v>
      </c>
      <c r="G62" s="22">
        <v>372876</v>
      </c>
    </row>
    <row r="63" spans="1:7" ht="14.25" thickBot="1">
      <c r="A63" s="7" t="s">
        <v>177</v>
      </c>
      <c r="B63" s="22">
        <v>1414943</v>
      </c>
      <c r="C63" s="22">
        <v>1441415</v>
      </c>
      <c r="D63" s="22">
        <v>1493682</v>
      </c>
      <c r="E63" s="22">
        <v>1501980</v>
      </c>
      <c r="F63" s="22">
        <v>1504756</v>
      </c>
      <c r="G63" s="22">
        <v>1437334</v>
      </c>
    </row>
    <row r="64" spans="1:7" ht="14.25" thickTop="1">
      <c r="A64" s="8"/>
      <c r="B64" s="24"/>
      <c r="C64" s="24"/>
      <c r="D64" s="24"/>
      <c r="E64" s="24"/>
      <c r="F64" s="24"/>
      <c r="G64" s="24"/>
    </row>
    <row r="66" ht="13.5">
      <c r="A66" s="20" t="s">
        <v>182</v>
      </c>
    </row>
    <row r="67" ht="13.5">
      <c r="A67" s="20" t="s">
        <v>183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2014-02-13T01:09:33Z</dcterms:created>
  <dcterms:modified xsi:type="dcterms:W3CDTF">2014-02-13T01:09:50Z</dcterms:modified>
  <cp:category/>
  <cp:version/>
  <cp:contentType/>
  <cp:contentStatus/>
</cp:coreProperties>
</file>