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<sst xmlns="http://schemas.openxmlformats.org/spreadsheetml/2006/main" count="683" uniqueCount="253">
  <si>
    <t>社債の発行による収入</t>
  </si>
  <si>
    <t>社債の償還による支出</t>
  </si>
  <si>
    <t>鉄道施設購入長期未払金の支払による支出</t>
  </si>
  <si>
    <t>配当金の支払額</t>
  </si>
  <si>
    <t>少数株主への配当金の支払額</t>
  </si>
  <si>
    <t>財務活動によるキャッシュ・フロー</t>
  </si>
  <si>
    <t>現金及び現金同等物の増減額（△は減少）</t>
  </si>
  <si>
    <t>現金及び現金同等物の残高</t>
  </si>
  <si>
    <t>非連結子会社との合併に伴う現金及び現金同等物の増加額</t>
  </si>
  <si>
    <t>連結・キャッシュフロー計算書</t>
  </si>
  <si>
    <t>運輸業等営業費及び売上原価</t>
  </si>
  <si>
    <t>販売費・一般管理費</t>
  </si>
  <si>
    <t>持分法による投資利益</t>
  </si>
  <si>
    <t>営業外収益</t>
  </si>
  <si>
    <t>営業外費用</t>
  </si>
  <si>
    <t>投資有価証券売却益</t>
  </si>
  <si>
    <t>固定資産交換差損</t>
  </si>
  <si>
    <t>関係会社整理損</t>
  </si>
  <si>
    <t>少数株主損益調整前四半期純利益</t>
  </si>
  <si>
    <t>賃貸事業等売上高</t>
  </si>
  <si>
    <t>連結・損益計算書</t>
  </si>
  <si>
    <t>建物及び構築物（純額）</t>
  </si>
  <si>
    <t>機械装置及び運搬具（純額）</t>
  </si>
  <si>
    <t>土地</t>
  </si>
  <si>
    <t>その他（純額）</t>
  </si>
  <si>
    <t>繰延税金資産</t>
  </si>
  <si>
    <t>支払手形及び買掛金</t>
  </si>
  <si>
    <t>短期社債</t>
  </si>
  <si>
    <t>負債</t>
  </si>
  <si>
    <t>資本剰余金</t>
  </si>
  <si>
    <t>株主資本</t>
  </si>
  <si>
    <t>評価・換算差額等</t>
  </si>
  <si>
    <t>少数株主持分</t>
  </si>
  <si>
    <t>連結・貸借対照表</t>
  </si>
  <si>
    <t>累積四半期</t>
  </si>
  <si>
    <t>2013/04/01</t>
  </si>
  <si>
    <t>新幹線鉄道大規模改修引当金の増減額（△は減少）</t>
  </si>
  <si>
    <t>退職給付引当金の増減額（△は減少）</t>
  </si>
  <si>
    <t>受取利息及び受取配当金</t>
  </si>
  <si>
    <t>固定資産除却損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</si>
  <si>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</si>
  <si>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</si>
  <si>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</si>
  <si>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</si>
  <si>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</si>
  <si>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</si>
  <si>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</si>
  <si>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</si>
  <si>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</si>
  <si>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</si>
  <si>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</si>
  <si>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</si>
  <si>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有形固定資産の取得による支出</t>
  </si>
  <si>
    <t>工事負担金等受入による収入</t>
  </si>
  <si>
    <t>有価証券の償還による収入</t>
  </si>
  <si>
    <t>無形固定資産の取得による支出</t>
  </si>
  <si>
    <t>投資有価証券の取得による支出</t>
  </si>
  <si>
    <t>投資有価証券の売却による収入</t>
  </si>
  <si>
    <t>その他</t>
  </si>
  <si>
    <t>投資活動によるキャッシュ・フロー</t>
  </si>
  <si>
    <t>短期借入金の純増減額（△は減少）</t>
  </si>
  <si>
    <t>短期社債の純増減額（△は減少）</t>
  </si>
  <si>
    <t>長期借入れによる収入</t>
  </si>
  <si>
    <t>長期借入金の返済による支出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</si>
  <si>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</si>
  <si>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</si>
  <si>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</si>
  <si>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</si>
  <si>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</si>
  <si>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</si>
  <si>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</si>
  <si>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2013/06/21</t>
  </si>
  <si>
    <t>通期</t>
  </si>
  <si>
    <t>2013/03/31</t>
  </si>
  <si>
    <t>2012/03/31</t>
  </si>
  <si>
    <t>2012/06/22</t>
  </si>
  <si>
    <t>2011/03/31</t>
  </si>
  <si>
    <t>2011/06/24</t>
  </si>
  <si>
    <t>2010/03/31</t>
  </si>
  <si>
    <t>2010/06/23</t>
  </si>
  <si>
    <t>2009/03/31</t>
  </si>
  <si>
    <t>2009/06/24</t>
  </si>
  <si>
    <t>2008/03/31</t>
  </si>
  <si>
    <t>現金及び預金</t>
  </si>
  <si>
    <t>百万円</t>
  </si>
  <si>
    <t>未収運賃</t>
  </si>
  <si>
    <t>未収運賃</t>
  </si>
  <si>
    <t>未収金</t>
  </si>
  <si>
    <t>短期貸付金</t>
  </si>
  <si>
    <t>短期貸付金</t>
  </si>
  <si>
    <t>貯蔵品</t>
  </si>
  <si>
    <t>前払費用</t>
  </si>
  <si>
    <t>繰延税金資産</t>
  </si>
  <si>
    <t>その他</t>
  </si>
  <si>
    <t>その他</t>
  </si>
  <si>
    <t>貸倒引当金</t>
  </si>
  <si>
    <t>流動資産</t>
  </si>
  <si>
    <t>流動資産</t>
  </si>
  <si>
    <t>鉄道事業固定資産</t>
  </si>
  <si>
    <t>有形固定資産</t>
  </si>
  <si>
    <t>有形固定資産</t>
  </si>
  <si>
    <t>減価償却累計額</t>
  </si>
  <si>
    <t>有形固定資産（純額）</t>
  </si>
  <si>
    <t>無形固定資産</t>
  </si>
  <si>
    <t>関連事業固定資産</t>
  </si>
  <si>
    <t>各事業関連固定資産</t>
  </si>
  <si>
    <t>建設仮勘定</t>
  </si>
  <si>
    <t>鉄道事業</t>
  </si>
  <si>
    <t>関連事業</t>
  </si>
  <si>
    <t>投資有価証券</t>
  </si>
  <si>
    <t>関係会社株式</t>
  </si>
  <si>
    <t>関係会社長期貸付金</t>
  </si>
  <si>
    <t>長期前払費用</t>
  </si>
  <si>
    <t>投資その他の資産</t>
  </si>
  <si>
    <t>固定資産</t>
  </si>
  <si>
    <t>資産</t>
  </si>
  <si>
    <t>短期借入金</t>
  </si>
  <si>
    <t>短期借入金</t>
  </si>
  <si>
    <t>1年内償還予定の社債</t>
  </si>
  <si>
    <t>1年内返済予定の長期借入金</t>
  </si>
  <si>
    <t>1年内に支払う鉄道施設購入長期未払金</t>
  </si>
  <si>
    <t>未払金</t>
  </si>
  <si>
    <t>未払費用</t>
  </si>
  <si>
    <t>未払消費税等</t>
  </si>
  <si>
    <t>未払法人税等</t>
  </si>
  <si>
    <t>預り連絡運賃</t>
  </si>
  <si>
    <t>預り金</t>
  </si>
  <si>
    <t>前受運賃</t>
  </si>
  <si>
    <t>前受工事負担金</t>
  </si>
  <si>
    <t>賞与引当金</t>
  </si>
  <si>
    <t>前受金</t>
  </si>
  <si>
    <t>その他</t>
  </si>
  <si>
    <t>流動負債</t>
  </si>
  <si>
    <t>社債</t>
  </si>
  <si>
    <t>長期借入金</t>
  </si>
  <si>
    <t>鉄道施設購入長期未払金</t>
  </si>
  <si>
    <t>新幹線鉄道大規模改修引当金</t>
  </si>
  <si>
    <t>新幹線鉄道大規模改修引当金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</si>
  <si>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</si>
  <si>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</si>
  <si>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</si>
  <si>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</si>
  <si>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</si>
  <si>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</si>
  <si>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</si>
  <si>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特別償却準備金</t>
  </si>
  <si>
    <t>圧縮記帳積立金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</si>
  <si>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</si>
  <si>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</si>
  <si>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</si>
  <si>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</si>
  <si>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</si>
  <si>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</si>
  <si>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</si>
  <si>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</si>
  <si>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</si>
  <si>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純資産</t>
  </si>
  <si>
    <t>負債純資産</t>
  </si>
  <si>
    <t>証券コード</t>
  </si>
  <si>
    <t>企業名</t>
  </si>
  <si>
    <t>東海旅客鉄道株式会社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</si>
  <si>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</si>
  <si>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</si>
  <si>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</si>
  <si>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</si>
  <si>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</si>
  <si>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</si>
  <si>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</si>
  <si>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</si>
  <si>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</si>
  <si>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鉄道事業営業利益</t>
  </si>
  <si>
    <t>営業収益</t>
  </si>
  <si>
    <t>旅客運輸収入</t>
  </si>
  <si>
    <t>鉄道線路使用料収入</t>
  </si>
  <si>
    <t>運輸雑収</t>
  </si>
  <si>
    <t>営業費</t>
  </si>
  <si>
    <t>運送営業費</t>
  </si>
  <si>
    <t>一般管理費</t>
  </si>
  <si>
    <t>諸税</t>
  </si>
  <si>
    <t>減価償却費</t>
  </si>
  <si>
    <t>関連事業営業利益</t>
  </si>
  <si>
    <t>不動産賃貸収入</t>
  </si>
  <si>
    <t>その他の営業収入</t>
  </si>
  <si>
    <t>不動産賃貸原価</t>
  </si>
  <si>
    <t>販売費及び一般管理費</t>
  </si>
  <si>
    <t>営業利益</t>
  </si>
  <si>
    <t>受取利息</t>
  </si>
  <si>
    <t>受取配当金</t>
  </si>
  <si>
    <t>受取配当金</t>
  </si>
  <si>
    <t>受取保険金</t>
  </si>
  <si>
    <t>直接売却品収入</t>
  </si>
  <si>
    <t>その他</t>
  </si>
  <si>
    <t>営業外収益</t>
  </si>
  <si>
    <t>支払利息</t>
  </si>
  <si>
    <t>社債利息</t>
  </si>
  <si>
    <t>鉄道施設購入長期未払金利息</t>
  </si>
  <si>
    <t>鉄道施設購入長期未払金返済損</t>
  </si>
  <si>
    <t>社債償還損</t>
  </si>
  <si>
    <t>営業外費用</t>
  </si>
  <si>
    <t>経常利益</t>
  </si>
  <si>
    <t>工事負担金等受入額</t>
  </si>
  <si>
    <t>固定資産売却益</t>
  </si>
  <si>
    <t>特別利益</t>
  </si>
  <si>
    <t>固定資産圧縮損</t>
  </si>
  <si>
    <t>固定資産売却損</t>
  </si>
  <si>
    <t>関係会社株式評価損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</si>
  <si>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</si>
  <si>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</si>
  <si>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</si>
  <si>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</si>
  <si>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</si>
  <si>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</si>
  <si>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</si>
  <si>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2014/02/05</t>
  </si>
  <si>
    <t>四半期</t>
  </si>
  <si>
    <t>2013/12/31</t>
  </si>
  <si>
    <t>2013/11/07</t>
  </si>
  <si>
    <t>2013/09/30</t>
  </si>
  <si>
    <t>2013/08/07</t>
  </si>
  <si>
    <t>2013/06/30</t>
  </si>
  <si>
    <t>2013/02/06</t>
  </si>
  <si>
    <t>2012/12/31</t>
  </si>
  <si>
    <t>2012/11/07</t>
  </si>
  <si>
    <t>2012/09/30</t>
  </si>
  <si>
    <t>2012/08/08</t>
  </si>
  <si>
    <t>2012/06/30</t>
  </si>
  <si>
    <t>2012/02/08</t>
  </si>
  <si>
    <t>2011/12/31</t>
  </si>
  <si>
    <t>2011/11/09</t>
  </si>
  <si>
    <t>2011/09/30</t>
  </si>
  <si>
    <t>2011/08/11</t>
  </si>
  <si>
    <t>2011/06/30</t>
  </si>
  <si>
    <t>2011/02/09</t>
  </si>
  <si>
    <t>2010/12/31</t>
  </si>
  <si>
    <t>2010/11/12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</si>
  <si>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</si>
  <si>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</si>
  <si>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</si>
  <si>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</si>
  <si>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</si>
  <si>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</si>
  <si>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</si>
  <si>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</si>
  <si>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</si>
  <si>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2009/02/12</t>
  </si>
  <si>
    <t>2008/12/31</t>
  </si>
  <si>
    <t>2008/11/12</t>
  </si>
  <si>
    <t>2008/09/30</t>
  </si>
  <si>
    <t>2008/08/12</t>
  </si>
  <si>
    <t>2008/06/30</t>
  </si>
  <si>
    <t>受取手形及び営業未収入金</t>
  </si>
  <si>
    <t>たな卸資産</t>
  </si>
  <si>
    <t>繰延税金資産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</si>
</sst>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4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5" width="17.83203125" style="0" customWidth="1"/>
  </cols>
  <sheetData>
    <row r="1" ht="12" thickBot="1"/>
    <row r="2" spans="1:25" ht="12" thickTop="1">
      <c r="A2" s="10" t="s">
        <v>158</v>
      </c>
      <c r="B2" s="14">
        <v>9022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thickTop="1">
      <c r="A4" s="10" t="s">
        <v>64</v>
      </c>
      <c r="B4" s="15" t="str">
        <f>HYPERLINK("http://www.kabupro.jp/mark/20140205/S10011HV.htm","四半期報告書")</f>
        <v>四半期報告書</v>
      </c>
      <c r="C4" s="15" t="str">
        <f>HYPERLINK("http://www.kabupro.jp/mark/20131107/S1000BW4.htm","四半期報告書")</f>
        <v>四半期報告書</v>
      </c>
      <c r="D4" s="15" t="str">
        <f>HYPERLINK("http://www.kabupro.jp/mark/20130807/S000E55V.htm","四半期報告書")</f>
        <v>四半期報告書</v>
      </c>
      <c r="E4" s="15" t="str">
        <f>HYPERLINK("http://www.kabupro.jp/mark/20130621/S000DMAP.htm","有価証券報告書")</f>
        <v>有価証券報告書</v>
      </c>
      <c r="F4" s="15" t="str">
        <f>HYPERLINK("http://www.kabupro.jp/mark/20140205/S10011HV.htm","四半期報告書")</f>
        <v>四半期報告書</v>
      </c>
      <c r="G4" s="15" t="str">
        <f>HYPERLINK("http://www.kabupro.jp/mark/20131107/S1000BW4.htm","四半期報告書")</f>
        <v>四半期報告書</v>
      </c>
      <c r="H4" s="15" t="str">
        <f>HYPERLINK("http://www.kabupro.jp/mark/20130807/S000E55V.htm","四半期報告書")</f>
        <v>四半期報告書</v>
      </c>
      <c r="I4" s="15" t="str">
        <f>HYPERLINK("http://www.kabupro.jp/mark/20130621/S000DMAP.htm","有価証券報告書")</f>
        <v>有価証券報告書</v>
      </c>
      <c r="J4" s="15" t="str">
        <f>HYPERLINK("http://www.kabupro.jp/mark/20130206/S000CQF2.htm","四半期報告書")</f>
        <v>四半期報告書</v>
      </c>
      <c r="K4" s="15" t="str">
        <f>HYPERLINK("http://www.kabupro.jp/mark/20121107/S000C5UP.htm","四半期報告書")</f>
        <v>四半期報告書</v>
      </c>
      <c r="L4" s="15" t="str">
        <f>HYPERLINK("http://www.kabupro.jp/mark/20120808/S000BMHF.htm","四半期報告書")</f>
        <v>四半期報告書</v>
      </c>
      <c r="M4" s="15" t="str">
        <f>HYPERLINK("http://www.kabupro.jp/mark/20120622/S000B2BV.htm","有価証券報告書")</f>
        <v>有価証券報告書</v>
      </c>
      <c r="N4" s="15" t="str">
        <f>HYPERLINK("http://www.kabupro.jp/mark/20120208/S000A79V.htm","四半期報告書")</f>
        <v>四半期報告書</v>
      </c>
      <c r="O4" s="15" t="str">
        <f>HYPERLINK("http://www.kabupro.jp/mark/20111109/S0009LKQ.htm","四半期報告書")</f>
        <v>四半期報告書</v>
      </c>
      <c r="P4" s="15" t="str">
        <f>HYPERLINK("http://www.kabupro.jp/mark/20110811/S00093DL.htm","四半期報告書")</f>
        <v>四半期報告書</v>
      </c>
      <c r="Q4" s="15" t="str">
        <f>HYPERLINK("http://www.kabupro.jp/mark/20110624/S0008I6J.htm","有価証券報告書")</f>
        <v>有価証券報告書</v>
      </c>
      <c r="R4" s="15" t="str">
        <f>HYPERLINK("http://www.kabupro.jp/mark/20110209/S0007O6A.htm","四半期報告書")</f>
        <v>四半期報告書</v>
      </c>
      <c r="S4" s="15" t="str">
        <f>HYPERLINK("http://www.kabupro.jp/mark/20101112/S00072KH.htm","四半期報告書")</f>
        <v>四半期報告書</v>
      </c>
      <c r="T4" s="15" t="str">
        <f>HYPERLINK("http://www.kabupro.jp/mark/20100812/S0006KJR.htm","四半期報告書")</f>
        <v>四半期報告書</v>
      </c>
      <c r="U4" s="15" t="str">
        <f>HYPERLINK("http://www.kabupro.jp/mark/20100623/S0005XKX.htm","有価証券報告書")</f>
        <v>有価証券報告書</v>
      </c>
      <c r="V4" s="15" t="str">
        <f>HYPERLINK("http://www.kabupro.jp/mark/20100212/S00053J7.htm","四半期報告書")</f>
        <v>四半期報告書</v>
      </c>
      <c r="W4" s="15" t="str">
        <f>HYPERLINK("http://www.kabupro.jp/mark/20091112/S0004H8W.htm","四半期報告書")</f>
        <v>四半期報告書</v>
      </c>
      <c r="X4" s="15" t="str">
        <f>HYPERLINK("http://www.kabupro.jp/mark/20090812/S0003UZB.htm","四半期報告書")</f>
        <v>四半期報告書</v>
      </c>
      <c r="Y4" s="15" t="str">
        <f>HYPERLINK("http://www.kabupro.jp/mark/20090624/S000392Q.htm","有価証券報告書")</f>
        <v>有価証券報告書</v>
      </c>
    </row>
    <row r="5" spans="1:25" ht="12" thickBot="1">
      <c r="A5" s="11" t="s">
        <v>65</v>
      </c>
      <c r="B5" s="1" t="s">
        <v>213</v>
      </c>
      <c r="C5" s="1" t="s">
        <v>216</v>
      </c>
      <c r="D5" s="1" t="s">
        <v>218</v>
      </c>
      <c r="E5" s="1" t="s">
        <v>71</v>
      </c>
      <c r="F5" s="1" t="s">
        <v>213</v>
      </c>
      <c r="G5" s="1" t="s">
        <v>216</v>
      </c>
      <c r="H5" s="1" t="s">
        <v>218</v>
      </c>
      <c r="I5" s="1" t="s">
        <v>71</v>
      </c>
      <c r="J5" s="1" t="s">
        <v>220</v>
      </c>
      <c r="K5" s="1" t="s">
        <v>222</v>
      </c>
      <c r="L5" s="1" t="s">
        <v>224</v>
      </c>
      <c r="M5" s="1" t="s">
        <v>75</v>
      </c>
      <c r="N5" s="1" t="s">
        <v>226</v>
      </c>
      <c r="O5" s="1" t="s">
        <v>228</v>
      </c>
      <c r="P5" s="1" t="s">
        <v>230</v>
      </c>
      <c r="Q5" s="1" t="s">
        <v>77</v>
      </c>
      <c r="R5" s="1" t="s">
        <v>232</v>
      </c>
      <c r="S5" s="1" t="s">
        <v>234</v>
      </c>
      <c r="T5" s="1" t="s">
        <v>236</v>
      </c>
      <c r="U5" s="1" t="s">
        <v>79</v>
      </c>
      <c r="V5" s="1" t="s">
        <v>238</v>
      </c>
      <c r="W5" s="1" t="s">
        <v>240</v>
      </c>
      <c r="X5" s="1" t="s">
        <v>242</v>
      </c>
      <c r="Y5" s="1" t="s">
        <v>81</v>
      </c>
    </row>
    <row r="6" spans="1:25" ht="12.75" thickBot="1" thickTop="1">
      <c r="A6" s="10" t="s">
        <v>66</v>
      </c>
      <c r="B6" s="18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" thickTop="1">
      <c r="A7" s="12" t="s">
        <v>67</v>
      </c>
      <c r="B7" s="14" t="s">
        <v>34</v>
      </c>
      <c r="C7" s="14" t="s">
        <v>34</v>
      </c>
      <c r="D7" s="14" t="s">
        <v>34</v>
      </c>
      <c r="E7" s="16" t="s">
        <v>72</v>
      </c>
      <c r="F7" s="14" t="s">
        <v>34</v>
      </c>
      <c r="G7" s="14" t="s">
        <v>34</v>
      </c>
      <c r="H7" s="14" t="s">
        <v>34</v>
      </c>
      <c r="I7" s="16" t="s">
        <v>72</v>
      </c>
      <c r="J7" s="14" t="s">
        <v>34</v>
      </c>
      <c r="K7" s="14" t="s">
        <v>34</v>
      </c>
      <c r="L7" s="14" t="s">
        <v>34</v>
      </c>
      <c r="M7" s="16" t="s">
        <v>72</v>
      </c>
      <c r="N7" s="14" t="s">
        <v>34</v>
      </c>
      <c r="O7" s="14" t="s">
        <v>34</v>
      </c>
      <c r="P7" s="14" t="s">
        <v>34</v>
      </c>
      <c r="Q7" s="16" t="s">
        <v>72</v>
      </c>
      <c r="R7" s="14" t="s">
        <v>34</v>
      </c>
      <c r="S7" s="14" t="s">
        <v>34</v>
      </c>
      <c r="T7" s="14" t="s">
        <v>34</v>
      </c>
      <c r="U7" s="16" t="s">
        <v>72</v>
      </c>
      <c r="V7" s="14" t="s">
        <v>34</v>
      </c>
      <c r="W7" s="14" t="s">
        <v>34</v>
      </c>
      <c r="X7" s="14" t="s">
        <v>34</v>
      </c>
      <c r="Y7" s="16" t="s">
        <v>72</v>
      </c>
    </row>
    <row r="8" spans="1:25" ht="11.25">
      <c r="A8" s="13" t="s">
        <v>68</v>
      </c>
      <c r="B8" s="1" t="s">
        <v>35</v>
      </c>
      <c r="C8" s="1" t="s">
        <v>35</v>
      </c>
      <c r="D8" s="1" t="s">
        <v>35</v>
      </c>
      <c r="E8" s="17" t="s">
        <v>164</v>
      </c>
      <c r="F8" s="1" t="s">
        <v>164</v>
      </c>
      <c r="G8" s="1" t="s">
        <v>164</v>
      </c>
      <c r="H8" s="1" t="s">
        <v>164</v>
      </c>
      <c r="I8" s="17" t="s">
        <v>165</v>
      </c>
      <c r="J8" s="1" t="s">
        <v>165</v>
      </c>
      <c r="K8" s="1" t="s">
        <v>165</v>
      </c>
      <c r="L8" s="1" t="s">
        <v>165</v>
      </c>
      <c r="M8" s="17" t="s">
        <v>166</v>
      </c>
      <c r="N8" s="1" t="s">
        <v>166</v>
      </c>
      <c r="O8" s="1" t="s">
        <v>166</v>
      </c>
      <c r="P8" s="1" t="s">
        <v>166</v>
      </c>
      <c r="Q8" s="17" t="s">
        <v>167</v>
      </c>
      <c r="R8" s="1" t="s">
        <v>167</v>
      </c>
      <c r="S8" s="1" t="s">
        <v>167</v>
      </c>
      <c r="T8" s="1" t="s">
        <v>167</v>
      </c>
      <c r="U8" s="17" t="s">
        <v>168</v>
      </c>
      <c r="V8" s="1" t="s">
        <v>168</v>
      </c>
      <c r="W8" s="1" t="s">
        <v>168</v>
      </c>
      <c r="X8" s="1" t="s">
        <v>168</v>
      </c>
      <c r="Y8" s="17" t="s">
        <v>169</v>
      </c>
    </row>
    <row r="9" spans="1:25" ht="11.25">
      <c r="A9" s="13" t="s">
        <v>69</v>
      </c>
      <c r="B9" s="1" t="s">
        <v>215</v>
      </c>
      <c r="C9" s="1" t="s">
        <v>217</v>
      </c>
      <c r="D9" s="1" t="s">
        <v>219</v>
      </c>
      <c r="E9" s="17" t="s">
        <v>73</v>
      </c>
      <c r="F9" s="1" t="s">
        <v>221</v>
      </c>
      <c r="G9" s="1" t="s">
        <v>223</v>
      </c>
      <c r="H9" s="1" t="s">
        <v>225</v>
      </c>
      <c r="I9" s="17" t="s">
        <v>74</v>
      </c>
      <c r="J9" s="1" t="s">
        <v>227</v>
      </c>
      <c r="K9" s="1" t="s">
        <v>229</v>
      </c>
      <c r="L9" s="1" t="s">
        <v>231</v>
      </c>
      <c r="M9" s="17" t="s">
        <v>76</v>
      </c>
      <c r="N9" s="1" t="s">
        <v>233</v>
      </c>
      <c r="O9" s="1" t="s">
        <v>235</v>
      </c>
      <c r="P9" s="1" t="s">
        <v>237</v>
      </c>
      <c r="Q9" s="17" t="s">
        <v>78</v>
      </c>
      <c r="R9" s="1" t="s">
        <v>239</v>
      </c>
      <c r="S9" s="1" t="s">
        <v>241</v>
      </c>
      <c r="T9" s="1" t="s">
        <v>243</v>
      </c>
      <c r="U9" s="17" t="s">
        <v>80</v>
      </c>
      <c r="V9" s="1" t="s">
        <v>245</v>
      </c>
      <c r="W9" s="1" t="s">
        <v>247</v>
      </c>
      <c r="X9" s="1" t="s">
        <v>249</v>
      </c>
      <c r="Y9" s="17" t="s">
        <v>82</v>
      </c>
    </row>
    <row r="10" spans="1:25" ht="12" thickBot="1">
      <c r="A10" s="13" t="s">
        <v>70</v>
      </c>
      <c r="B10" s="1" t="s">
        <v>84</v>
      </c>
      <c r="C10" s="1" t="s">
        <v>84</v>
      </c>
      <c r="D10" s="1" t="s">
        <v>84</v>
      </c>
      <c r="E10" s="17" t="s">
        <v>84</v>
      </c>
      <c r="F10" s="1" t="s">
        <v>84</v>
      </c>
      <c r="G10" s="1" t="s">
        <v>84</v>
      </c>
      <c r="H10" s="1" t="s">
        <v>84</v>
      </c>
      <c r="I10" s="17" t="s">
        <v>84</v>
      </c>
      <c r="J10" s="1" t="s">
        <v>84</v>
      </c>
      <c r="K10" s="1" t="s">
        <v>84</v>
      </c>
      <c r="L10" s="1" t="s">
        <v>84</v>
      </c>
      <c r="M10" s="17" t="s">
        <v>84</v>
      </c>
      <c r="N10" s="1" t="s">
        <v>84</v>
      </c>
      <c r="O10" s="1" t="s">
        <v>84</v>
      </c>
      <c r="P10" s="1" t="s">
        <v>84</v>
      </c>
      <c r="Q10" s="17" t="s">
        <v>84</v>
      </c>
      <c r="R10" s="1" t="s">
        <v>84</v>
      </c>
      <c r="S10" s="1" t="s">
        <v>84</v>
      </c>
      <c r="T10" s="1" t="s">
        <v>84</v>
      </c>
      <c r="U10" s="17" t="s">
        <v>84</v>
      </c>
      <c r="V10" s="1" t="s">
        <v>84</v>
      </c>
      <c r="W10" s="1" t="s">
        <v>84</v>
      </c>
      <c r="X10" s="1" t="s">
        <v>84</v>
      </c>
      <c r="Y10" s="17" t="s">
        <v>84</v>
      </c>
    </row>
    <row r="11" spans="1:25" ht="12" thickTop="1">
      <c r="A11" s="30" t="s">
        <v>171</v>
      </c>
      <c r="B11" s="26">
        <v>1246218</v>
      </c>
      <c r="C11" s="26">
        <v>814759</v>
      </c>
      <c r="D11" s="26">
        <v>394720</v>
      </c>
      <c r="E11" s="21">
        <v>1585319</v>
      </c>
      <c r="F11" s="26">
        <v>1199593</v>
      </c>
      <c r="G11" s="26">
        <v>789813</v>
      </c>
      <c r="H11" s="26">
        <v>380691</v>
      </c>
      <c r="I11" s="21">
        <v>1508328</v>
      </c>
      <c r="J11" s="26">
        <v>1121868</v>
      </c>
      <c r="K11" s="26">
        <v>722402</v>
      </c>
      <c r="L11" s="26">
        <v>341086</v>
      </c>
      <c r="M11" s="21">
        <v>1503083</v>
      </c>
      <c r="N11" s="26">
        <v>1140240</v>
      </c>
      <c r="O11" s="26">
        <v>748287</v>
      </c>
      <c r="P11" s="26">
        <v>362474</v>
      </c>
      <c r="Q11" s="21">
        <v>1486632</v>
      </c>
      <c r="R11" s="26">
        <v>1105661</v>
      </c>
      <c r="S11" s="26">
        <v>730622</v>
      </c>
      <c r="T11" s="26">
        <v>346306</v>
      </c>
      <c r="U11" s="21">
        <v>1570253</v>
      </c>
      <c r="V11" s="26">
        <v>1187360</v>
      </c>
      <c r="W11" s="26">
        <v>772985</v>
      </c>
      <c r="X11" s="26">
        <v>379816</v>
      </c>
      <c r="Y11" s="21">
        <v>1559467</v>
      </c>
    </row>
    <row r="12" spans="1:25" ht="11.25">
      <c r="A12" s="6" t="s">
        <v>10</v>
      </c>
      <c r="B12" s="27">
        <v>687936</v>
      </c>
      <c r="C12" s="27">
        <v>443898</v>
      </c>
      <c r="D12" s="27">
        <v>204830</v>
      </c>
      <c r="E12" s="22">
        <v>986975</v>
      </c>
      <c r="F12" s="27">
        <v>703394</v>
      </c>
      <c r="G12" s="27">
        <v>467418</v>
      </c>
      <c r="H12" s="27">
        <v>218669</v>
      </c>
      <c r="I12" s="22">
        <v>974029</v>
      </c>
      <c r="J12" s="27">
        <v>683702</v>
      </c>
      <c r="K12" s="27">
        <v>449711</v>
      </c>
      <c r="L12" s="27">
        <v>215675</v>
      </c>
      <c r="M12" s="22">
        <v>993604</v>
      </c>
      <c r="N12" s="27">
        <v>707788</v>
      </c>
      <c r="O12" s="27">
        <v>470066</v>
      </c>
      <c r="P12" s="27">
        <v>220060</v>
      </c>
      <c r="Q12" s="22">
        <v>1026516</v>
      </c>
      <c r="R12" s="27">
        <v>711300</v>
      </c>
      <c r="S12" s="27">
        <v>473134</v>
      </c>
      <c r="T12" s="27">
        <v>223107</v>
      </c>
      <c r="U12" s="22">
        <v>1015753</v>
      </c>
      <c r="V12" s="27">
        <v>702248</v>
      </c>
      <c r="W12" s="27">
        <v>450661</v>
      </c>
      <c r="X12" s="27">
        <v>212146</v>
      </c>
      <c r="Y12" s="22">
        <v>956787</v>
      </c>
    </row>
    <row r="13" spans="1:25" ht="11.25">
      <c r="A13" s="6" t="s">
        <v>11</v>
      </c>
      <c r="B13" s="27">
        <v>125827</v>
      </c>
      <c r="C13" s="27">
        <v>82678</v>
      </c>
      <c r="D13" s="27">
        <v>42087</v>
      </c>
      <c r="E13" s="22">
        <v>172201</v>
      </c>
      <c r="F13" s="27">
        <v>124594</v>
      </c>
      <c r="G13" s="27">
        <v>78720</v>
      </c>
      <c r="H13" s="27">
        <v>40072</v>
      </c>
      <c r="I13" s="22">
        <v>161777</v>
      </c>
      <c r="J13" s="27">
        <v>117328</v>
      </c>
      <c r="K13" s="27">
        <v>77075</v>
      </c>
      <c r="L13" s="27">
        <v>38522</v>
      </c>
      <c r="M13" s="22">
        <v>160131</v>
      </c>
      <c r="N13" s="27">
        <v>118587</v>
      </c>
      <c r="O13" s="27">
        <v>78837</v>
      </c>
      <c r="P13" s="27">
        <v>40351</v>
      </c>
      <c r="Q13" s="22">
        <v>166641</v>
      </c>
      <c r="R13" s="27">
        <v>121158</v>
      </c>
      <c r="S13" s="27">
        <v>81021</v>
      </c>
      <c r="T13" s="27">
        <v>42461</v>
      </c>
      <c r="U13" s="22">
        <v>172159</v>
      </c>
      <c r="V13" s="27">
        <v>128825</v>
      </c>
      <c r="W13" s="27">
        <v>80857</v>
      </c>
      <c r="X13" s="27">
        <v>42766</v>
      </c>
      <c r="Y13" s="22">
        <v>168217</v>
      </c>
    </row>
    <row r="14" spans="1:25" ht="11.25">
      <c r="A14" s="6" t="s">
        <v>175</v>
      </c>
      <c r="B14" s="27">
        <v>813764</v>
      </c>
      <c r="C14" s="27">
        <v>526576</v>
      </c>
      <c r="D14" s="27">
        <v>246917</v>
      </c>
      <c r="E14" s="22">
        <v>1159176</v>
      </c>
      <c r="F14" s="27">
        <v>827989</v>
      </c>
      <c r="G14" s="27">
        <v>546139</v>
      </c>
      <c r="H14" s="27">
        <v>258741</v>
      </c>
      <c r="I14" s="22">
        <v>1135806</v>
      </c>
      <c r="J14" s="27">
        <v>801031</v>
      </c>
      <c r="K14" s="27">
        <v>526786</v>
      </c>
      <c r="L14" s="27">
        <v>254198</v>
      </c>
      <c r="M14" s="22">
        <v>1153735</v>
      </c>
      <c r="N14" s="27">
        <v>826375</v>
      </c>
      <c r="O14" s="27">
        <v>548903</v>
      </c>
      <c r="P14" s="27">
        <v>260411</v>
      </c>
      <c r="Q14" s="22">
        <v>1193157</v>
      </c>
      <c r="R14" s="27">
        <v>832459</v>
      </c>
      <c r="S14" s="27">
        <v>554156</v>
      </c>
      <c r="T14" s="27">
        <v>265568</v>
      </c>
      <c r="U14" s="22">
        <v>1187912</v>
      </c>
      <c r="V14" s="27">
        <v>831074</v>
      </c>
      <c r="W14" s="27">
        <v>531518</v>
      </c>
      <c r="X14" s="27">
        <v>254913</v>
      </c>
      <c r="Y14" s="22">
        <v>1125004</v>
      </c>
    </row>
    <row r="15" spans="1:25" ht="12" thickBot="1">
      <c r="A15" s="25" t="s">
        <v>185</v>
      </c>
      <c r="B15" s="28">
        <v>432453</v>
      </c>
      <c r="C15" s="28">
        <v>288182</v>
      </c>
      <c r="D15" s="28">
        <v>147802</v>
      </c>
      <c r="E15" s="23">
        <v>426142</v>
      </c>
      <c r="F15" s="28">
        <v>371603</v>
      </c>
      <c r="G15" s="28">
        <v>243673</v>
      </c>
      <c r="H15" s="28">
        <v>121949</v>
      </c>
      <c r="I15" s="23">
        <v>372521</v>
      </c>
      <c r="J15" s="28">
        <v>320836</v>
      </c>
      <c r="K15" s="28">
        <v>195615</v>
      </c>
      <c r="L15" s="28">
        <v>86888</v>
      </c>
      <c r="M15" s="23">
        <v>349347</v>
      </c>
      <c r="N15" s="28">
        <v>313864</v>
      </c>
      <c r="O15" s="28">
        <v>199383</v>
      </c>
      <c r="P15" s="28">
        <v>102062</v>
      </c>
      <c r="Q15" s="23">
        <v>293474</v>
      </c>
      <c r="R15" s="28">
        <v>273202</v>
      </c>
      <c r="S15" s="28">
        <v>176466</v>
      </c>
      <c r="T15" s="28">
        <v>80737</v>
      </c>
      <c r="U15" s="23">
        <v>382341</v>
      </c>
      <c r="V15" s="28">
        <v>356286</v>
      </c>
      <c r="W15" s="28">
        <v>241467</v>
      </c>
      <c r="X15" s="28">
        <v>124902</v>
      </c>
      <c r="Y15" s="23">
        <v>434462</v>
      </c>
    </row>
    <row r="16" spans="1:25" ht="12" thickTop="1">
      <c r="A16" s="6" t="s">
        <v>186</v>
      </c>
      <c r="B16" s="27">
        <v>102</v>
      </c>
      <c r="C16" s="27">
        <v>53</v>
      </c>
      <c r="D16" s="27">
        <v>25</v>
      </c>
      <c r="E16" s="22">
        <v>148</v>
      </c>
      <c r="F16" s="27">
        <v>108</v>
      </c>
      <c r="G16" s="27">
        <v>70</v>
      </c>
      <c r="H16" s="27">
        <v>37</v>
      </c>
      <c r="I16" s="22">
        <v>186</v>
      </c>
      <c r="J16" s="27">
        <v>133</v>
      </c>
      <c r="K16" s="27">
        <v>80</v>
      </c>
      <c r="L16" s="27">
        <v>37</v>
      </c>
      <c r="M16" s="22">
        <v>234</v>
      </c>
      <c r="N16" s="27">
        <v>172</v>
      </c>
      <c r="O16" s="27">
        <v>117</v>
      </c>
      <c r="P16" s="27">
        <v>39</v>
      </c>
      <c r="Q16" s="22">
        <v>213</v>
      </c>
      <c r="R16" s="27">
        <v>145</v>
      </c>
      <c r="S16" s="27">
        <v>89</v>
      </c>
      <c r="T16" s="27">
        <v>32</v>
      </c>
      <c r="U16" s="22">
        <v>337</v>
      </c>
      <c r="V16" s="27">
        <v>217</v>
      </c>
      <c r="W16" s="27">
        <v>138</v>
      </c>
      <c r="X16" s="27">
        <v>57</v>
      </c>
      <c r="Y16" s="22">
        <v>370</v>
      </c>
    </row>
    <row r="17" spans="1:25" ht="11.25">
      <c r="A17" s="6" t="s">
        <v>187</v>
      </c>
      <c r="B17" s="27">
        <v>1806</v>
      </c>
      <c r="C17" s="27">
        <v>982</v>
      </c>
      <c r="D17" s="27">
        <v>964</v>
      </c>
      <c r="E17" s="22">
        <v>1709</v>
      </c>
      <c r="F17" s="27">
        <v>1685</v>
      </c>
      <c r="G17" s="27">
        <v>974</v>
      </c>
      <c r="H17" s="27">
        <v>951</v>
      </c>
      <c r="I17" s="22">
        <v>1801</v>
      </c>
      <c r="J17" s="27">
        <v>1781</v>
      </c>
      <c r="K17" s="27">
        <v>1040</v>
      </c>
      <c r="L17" s="27">
        <v>995</v>
      </c>
      <c r="M17" s="22">
        <v>1570</v>
      </c>
      <c r="N17" s="27">
        <v>1541</v>
      </c>
      <c r="O17" s="27">
        <v>966</v>
      </c>
      <c r="P17" s="27">
        <v>944</v>
      </c>
      <c r="Q17" s="22">
        <v>1205</v>
      </c>
      <c r="R17" s="27">
        <v>1183</v>
      </c>
      <c r="S17" s="27">
        <v>772</v>
      </c>
      <c r="T17" s="27">
        <v>755</v>
      </c>
      <c r="U17" s="22">
        <v>1504</v>
      </c>
      <c r="V17" s="27">
        <v>1484</v>
      </c>
      <c r="W17" s="27">
        <v>869</v>
      </c>
      <c r="X17" s="27">
        <v>862</v>
      </c>
      <c r="Y17" s="22">
        <v>1235</v>
      </c>
    </row>
    <row r="18" spans="1:25" ht="11.25">
      <c r="A18" s="6" t="s">
        <v>189</v>
      </c>
      <c r="B18" s="27">
        <v>362</v>
      </c>
      <c r="C18" s="27">
        <v>263</v>
      </c>
      <c r="D18" s="27">
        <v>113</v>
      </c>
      <c r="E18" s="22">
        <v>2512</v>
      </c>
      <c r="F18" s="27">
        <v>451</v>
      </c>
      <c r="G18" s="27">
        <v>303</v>
      </c>
      <c r="H18" s="27">
        <v>67</v>
      </c>
      <c r="I18" s="22">
        <v>2390</v>
      </c>
      <c r="J18" s="27">
        <v>251</v>
      </c>
      <c r="K18" s="27">
        <v>107</v>
      </c>
      <c r="L18" s="27">
        <v>51</v>
      </c>
      <c r="M18" s="22">
        <v>2482</v>
      </c>
      <c r="N18" s="27">
        <v>175</v>
      </c>
      <c r="O18" s="27">
        <v>120</v>
      </c>
      <c r="P18" s="27">
        <v>52</v>
      </c>
      <c r="Q18" s="22">
        <v>2519</v>
      </c>
      <c r="R18" s="27">
        <v>478</v>
      </c>
      <c r="S18" s="27">
        <v>188</v>
      </c>
      <c r="T18" s="27">
        <v>71</v>
      </c>
      <c r="U18" s="22">
        <v>2513</v>
      </c>
      <c r="V18" s="27">
        <v>309</v>
      </c>
      <c r="W18" s="27">
        <v>182</v>
      </c>
      <c r="X18" s="27">
        <v>47</v>
      </c>
      <c r="Y18" s="22">
        <v>3369</v>
      </c>
    </row>
    <row r="19" spans="1:25" ht="11.25">
      <c r="A19" s="6" t="s">
        <v>12</v>
      </c>
      <c r="B19" s="27"/>
      <c r="C19" s="27"/>
      <c r="D19" s="27"/>
      <c r="E19" s="22">
        <v>2</v>
      </c>
      <c r="F19" s="27"/>
      <c r="G19" s="27"/>
      <c r="H19" s="27"/>
      <c r="I19" s="22">
        <v>199</v>
      </c>
      <c r="J19" s="27"/>
      <c r="K19" s="27"/>
      <c r="L19" s="27"/>
      <c r="M19" s="22">
        <v>311</v>
      </c>
      <c r="N19" s="27"/>
      <c r="O19" s="27"/>
      <c r="P19" s="27"/>
      <c r="Q19" s="22">
        <v>246</v>
      </c>
      <c r="R19" s="27"/>
      <c r="S19" s="27"/>
      <c r="T19" s="27"/>
      <c r="U19" s="22">
        <v>141</v>
      </c>
      <c r="V19" s="27"/>
      <c r="W19" s="27"/>
      <c r="X19" s="27"/>
      <c r="Y19" s="22">
        <v>227</v>
      </c>
    </row>
    <row r="20" spans="1:25" ht="11.25">
      <c r="A20" s="6" t="s">
        <v>191</v>
      </c>
      <c r="B20" s="27">
        <v>2101</v>
      </c>
      <c r="C20" s="27">
        <v>1083</v>
      </c>
      <c r="D20" s="27">
        <v>567</v>
      </c>
      <c r="E20" s="22">
        <v>1750</v>
      </c>
      <c r="F20" s="27">
        <v>1750</v>
      </c>
      <c r="G20" s="27">
        <v>1046</v>
      </c>
      <c r="H20" s="27">
        <v>522</v>
      </c>
      <c r="I20" s="22">
        <v>1861</v>
      </c>
      <c r="J20" s="27">
        <v>2070</v>
      </c>
      <c r="K20" s="27">
        <v>1583</v>
      </c>
      <c r="L20" s="27">
        <v>648</v>
      </c>
      <c r="M20" s="22">
        <v>2751</v>
      </c>
      <c r="N20" s="27">
        <v>2632</v>
      </c>
      <c r="O20" s="27">
        <v>1865</v>
      </c>
      <c r="P20" s="27">
        <v>1021</v>
      </c>
      <c r="Q20" s="22">
        <v>2079</v>
      </c>
      <c r="R20" s="27">
        <v>1748</v>
      </c>
      <c r="S20" s="27">
        <v>1089</v>
      </c>
      <c r="T20" s="27">
        <v>537</v>
      </c>
      <c r="U20" s="22">
        <v>3776</v>
      </c>
      <c r="V20" s="27">
        <v>3181</v>
      </c>
      <c r="W20" s="27">
        <v>1960</v>
      </c>
      <c r="X20" s="27">
        <v>785</v>
      </c>
      <c r="Y20" s="22">
        <v>3502</v>
      </c>
    </row>
    <row r="21" spans="1:25" ht="11.25">
      <c r="A21" s="6" t="s">
        <v>13</v>
      </c>
      <c r="B21" s="27">
        <v>4372</v>
      </c>
      <c r="C21" s="27">
        <v>2383</v>
      </c>
      <c r="D21" s="27">
        <v>1671</v>
      </c>
      <c r="E21" s="22">
        <v>7179</v>
      </c>
      <c r="F21" s="27">
        <v>3995</v>
      </c>
      <c r="G21" s="27">
        <v>2395</v>
      </c>
      <c r="H21" s="27">
        <v>1579</v>
      </c>
      <c r="I21" s="22">
        <v>7181</v>
      </c>
      <c r="J21" s="27">
        <v>4236</v>
      </c>
      <c r="K21" s="27">
        <v>2811</v>
      </c>
      <c r="L21" s="27">
        <v>1734</v>
      </c>
      <c r="M21" s="22">
        <v>7976</v>
      </c>
      <c r="N21" s="27">
        <v>4521</v>
      </c>
      <c r="O21" s="27">
        <v>3069</v>
      </c>
      <c r="P21" s="27">
        <v>2057</v>
      </c>
      <c r="Q21" s="22">
        <v>6263</v>
      </c>
      <c r="R21" s="27">
        <v>3555</v>
      </c>
      <c r="S21" s="27">
        <v>2140</v>
      </c>
      <c r="T21" s="27">
        <v>1397</v>
      </c>
      <c r="U21" s="22">
        <v>8273</v>
      </c>
      <c r="V21" s="27">
        <v>5192</v>
      </c>
      <c r="W21" s="27">
        <v>3151</v>
      </c>
      <c r="X21" s="27">
        <v>1752</v>
      </c>
      <c r="Y21" s="22">
        <v>8706</v>
      </c>
    </row>
    <row r="22" spans="1:25" ht="11.25">
      <c r="A22" s="6" t="s">
        <v>193</v>
      </c>
      <c r="B22" s="27">
        <v>21157</v>
      </c>
      <c r="C22" s="27">
        <v>14103</v>
      </c>
      <c r="D22" s="27">
        <v>7069</v>
      </c>
      <c r="E22" s="22">
        <v>30285</v>
      </c>
      <c r="F22" s="27">
        <v>23170</v>
      </c>
      <c r="G22" s="27">
        <v>15792</v>
      </c>
      <c r="H22" s="27">
        <v>8043</v>
      </c>
      <c r="I22" s="22">
        <v>34569</v>
      </c>
      <c r="J22" s="27">
        <v>26343</v>
      </c>
      <c r="K22" s="27">
        <v>17800</v>
      </c>
      <c r="L22" s="27">
        <v>8851</v>
      </c>
      <c r="M22" s="22">
        <v>36257</v>
      </c>
      <c r="N22" s="27">
        <v>27394</v>
      </c>
      <c r="O22" s="27">
        <v>18259</v>
      </c>
      <c r="P22" s="27">
        <v>9061</v>
      </c>
      <c r="Q22" s="22">
        <v>35008</v>
      </c>
      <c r="R22" s="27">
        <v>26154</v>
      </c>
      <c r="S22" s="27">
        <v>17368</v>
      </c>
      <c r="T22" s="27">
        <v>8524</v>
      </c>
      <c r="U22" s="22">
        <v>32176</v>
      </c>
      <c r="V22" s="27">
        <v>23851</v>
      </c>
      <c r="W22" s="27">
        <v>15658</v>
      </c>
      <c r="X22" s="27">
        <v>7721</v>
      </c>
      <c r="Y22" s="22">
        <v>30333</v>
      </c>
    </row>
    <row r="23" spans="1:25" ht="11.25">
      <c r="A23" s="6" t="s">
        <v>195</v>
      </c>
      <c r="B23" s="27">
        <v>39549</v>
      </c>
      <c r="C23" s="27">
        <v>26724</v>
      </c>
      <c r="D23" s="27">
        <v>13364</v>
      </c>
      <c r="E23" s="22">
        <v>59004</v>
      </c>
      <c r="F23" s="27">
        <v>44533</v>
      </c>
      <c r="G23" s="27">
        <v>30061</v>
      </c>
      <c r="H23" s="27">
        <v>15034</v>
      </c>
      <c r="I23" s="22">
        <v>64618</v>
      </c>
      <c r="J23" s="27">
        <v>48745</v>
      </c>
      <c r="K23" s="27">
        <v>32872</v>
      </c>
      <c r="L23" s="27">
        <v>16442</v>
      </c>
      <c r="M23" s="22">
        <v>71886</v>
      </c>
      <c r="N23" s="27">
        <v>54544</v>
      </c>
      <c r="O23" s="27">
        <v>37110</v>
      </c>
      <c r="P23" s="27">
        <v>18558</v>
      </c>
      <c r="Q23" s="22">
        <v>82302</v>
      </c>
      <c r="R23" s="27">
        <v>62415</v>
      </c>
      <c r="S23" s="27">
        <v>42201</v>
      </c>
      <c r="T23" s="27">
        <v>21103</v>
      </c>
      <c r="U23" s="22">
        <v>93843</v>
      </c>
      <c r="V23" s="27">
        <v>71352</v>
      </c>
      <c r="W23" s="27">
        <v>48573</v>
      </c>
      <c r="X23" s="27">
        <v>24285</v>
      </c>
      <c r="Y23" s="22">
        <v>108017</v>
      </c>
    </row>
    <row r="24" spans="1:25" ht="11.25">
      <c r="A24" s="6" t="s">
        <v>191</v>
      </c>
      <c r="B24" s="27">
        <v>4410</v>
      </c>
      <c r="C24" s="27">
        <v>3789</v>
      </c>
      <c r="D24" s="27">
        <v>554</v>
      </c>
      <c r="E24" s="22">
        <v>4211</v>
      </c>
      <c r="F24" s="27">
        <v>13364</v>
      </c>
      <c r="G24" s="27">
        <v>15441</v>
      </c>
      <c r="H24" s="27">
        <v>854</v>
      </c>
      <c r="I24" s="22">
        <v>4813</v>
      </c>
      <c r="J24" s="27">
        <v>10581</v>
      </c>
      <c r="K24" s="27">
        <v>8987</v>
      </c>
      <c r="L24" s="27">
        <v>470</v>
      </c>
      <c r="M24" s="22">
        <v>4686</v>
      </c>
      <c r="N24" s="27">
        <v>2452</v>
      </c>
      <c r="O24" s="27">
        <v>2242</v>
      </c>
      <c r="P24" s="27">
        <v>1708</v>
      </c>
      <c r="Q24" s="22">
        <v>2575</v>
      </c>
      <c r="R24" s="27">
        <v>1877</v>
      </c>
      <c r="S24" s="27">
        <v>917</v>
      </c>
      <c r="T24" s="27">
        <v>591</v>
      </c>
      <c r="U24" s="22">
        <v>17417</v>
      </c>
      <c r="V24" s="27">
        <v>9188</v>
      </c>
      <c r="W24" s="27">
        <v>7700</v>
      </c>
      <c r="X24" s="27">
        <v>302</v>
      </c>
      <c r="Y24" s="22">
        <v>3399</v>
      </c>
    </row>
    <row r="25" spans="1:25" ht="11.25">
      <c r="A25" s="6" t="s">
        <v>14</v>
      </c>
      <c r="B25" s="27">
        <v>65117</v>
      </c>
      <c r="C25" s="27">
        <v>44617</v>
      </c>
      <c r="D25" s="27">
        <v>20989</v>
      </c>
      <c r="E25" s="22">
        <v>105222</v>
      </c>
      <c r="F25" s="27">
        <v>81067</v>
      </c>
      <c r="G25" s="27">
        <v>61295</v>
      </c>
      <c r="H25" s="27">
        <v>23932</v>
      </c>
      <c r="I25" s="22">
        <v>115898</v>
      </c>
      <c r="J25" s="27">
        <v>85670</v>
      </c>
      <c r="K25" s="27">
        <v>59659</v>
      </c>
      <c r="L25" s="27">
        <v>25764</v>
      </c>
      <c r="M25" s="22">
        <v>128731</v>
      </c>
      <c r="N25" s="27">
        <v>100082</v>
      </c>
      <c r="O25" s="27">
        <v>57613</v>
      </c>
      <c r="P25" s="27">
        <v>29328</v>
      </c>
      <c r="Q25" s="22">
        <v>134518</v>
      </c>
      <c r="R25" s="27">
        <v>105081</v>
      </c>
      <c r="S25" s="27">
        <v>60487</v>
      </c>
      <c r="T25" s="27">
        <v>30219</v>
      </c>
      <c r="U25" s="22">
        <v>172509</v>
      </c>
      <c r="V25" s="27">
        <v>133463</v>
      </c>
      <c r="W25" s="27">
        <v>71932</v>
      </c>
      <c r="X25" s="27">
        <v>32309</v>
      </c>
      <c r="Y25" s="22">
        <v>166923</v>
      </c>
    </row>
    <row r="26" spans="1:25" ht="12" thickBot="1">
      <c r="A26" s="25" t="s">
        <v>199</v>
      </c>
      <c r="B26" s="28">
        <v>371709</v>
      </c>
      <c r="C26" s="28">
        <v>245949</v>
      </c>
      <c r="D26" s="28">
        <v>128484</v>
      </c>
      <c r="E26" s="23">
        <v>328099</v>
      </c>
      <c r="F26" s="28">
        <v>294531</v>
      </c>
      <c r="G26" s="28">
        <v>184773</v>
      </c>
      <c r="H26" s="28">
        <v>99596</v>
      </c>
      <c r="I26" s="23">
        <v>263805</v>
      </c>
      <c r="J26" s="28">
        <v>239403</v>
      </c>
      <c r="K26" s="28">
        <v>138767</v>
      </c>
      <c r="L26" s="28">
        <v>62858</v>
      </c>
      <c r="M26" s="23">
        <v>228592</v>
      </c>
      <c r="N26" s="28">
        <v>218304</v>
      </c>
      <c r="O26" s="28">
        <v>144840</v>
      </c>
      <c r="P26" s="28">
        <v>74791</v>
      </c>
      <c r="Q26" s="23">
        <v>165220</v>
      </c>
      <c r="R26" s="28">
        <v>171676</v>
      </c>
      <c r="S26" s="28">
        <v>118119</v>
      </c>
      <c r="T26" s="28">
        <v>51915</v>
      </c>
      <c r="U26" s="23">
        <v>218106</v>
      </c>
      <c r="V26" s="28">
        <v>228015</v>
      </c>
      <c r="W26" s="28">
        <v>172685</v>
      </c>
      <c r="X26" s="28">
        <v>94345</v>
      </c>
      <c r="Y26" s="23">
        <v>276245</v>
      </c>
    </row>
    <row r="27" spans="1:25" ht="12" thickTop="1">
      <c r="A27" s="6" t="s">
        <v>200</v>
      </c>
      <c r="B27" s="27">
        <v>653</v>
      </c>
      <c r="C27" s="27">
        <v>503</v>
      </c>
      <c r="D27" s="27">
        <v>286</v>
      </c>
      <c r="E27" s="22">
        <v>7378</v>
      </c>
      <c r="F27" s="27">
        <v>2877</v>
      </c>
      <c r="G27" s="27">
        <v>2676</v>
      </c>
      <c r="H27" s="27">
        <v>109</v>
      </c>
      <c r="I27" s="22">
        <v>2297</v>
      </c>
      <c r="J27" s="27">
        <v>1117</v>
      </c>
      <c r="K27" s="27">
        <v>885</v>
      </c>
      <c r="L27" s="27">
        <v>157</v>
      </c>
      <c r="M27" s="22">
        <v>20586</v>
      </c>
      <c r="N27" s="27">
        <v>3200</v>
      </c>
      <c r="O27" s="27">
        <v>163</v>
      </c>
      <c r="P27" s="27">
        <v>27</v>
      </c>
      <c r="Q27" s="22">
        <v>7130</v>
      </c>
      <c r="R27" s="27">
        <v>5395</v>
      </c>
      <c r="S27" s="27">
        <v>4770</v>
      </c>
      <c r="T27" s="27">
        <v>3640</v>
      </c>
      <c r="U27" s="22">
        <v>6325</v>
      </c>
      <c r="V27" s="27">
        <v>4366</v>
      </c>
      <c r="W27" s="27">
        <v>1781</v>
      </c>
      <c r="X27" s="27">
        <v>105</v>
      </c>
      <c r="Y27" s="22">
        <v>31820</v>
      </c>
    </row>
    <row r="28" spans="1:25" ht="11.25">
      <c r="A28" s="6" t="s">
        <v>201</v>
      </c>
      <c r="B28" s="27">
        <v>3025</v>
      </c>
      <c r="C28" s="27">
        <v>832</v>
      </c>
      <c r="D28" s="27">
        <v>819</v>
      </c>
      <c r="E28" s="22">
        <v>725</v>
      </c>
      <c r="F28" s="27">
        <v>399</v>
      </c>
      <c r="G28" s="27">
        <v>391</v>
      </c>
      <c r="H28" s="27">
        <v>356</v>
      </c>
      <c r="I28" s="22">
        <v>953</v>
      </c>
      <c r="J28" s="27"/>
      <c r="K28" s="27"/>
      <c r="L28" s="27">
        <v>19</v>
      </c>
      <c r="M28" s="22">
        <v>510</v>
      </c>
      <c r="N28" s="27"/>
      <c r="O28" s="27"/>
      <c r="P28" s="27"/>
      <c r="Q28" s="22">
        <v>126</v>
      </c>
      <c r="R28" s="27"/>
      <c r="S28" s="27"/>
      <c r="T28" s="27"/>
      <c r="U28" s="22">
        <v>348</v>
      </c>
      <c r="V28" s="27"/>
      <c r="W28" s="27"/>
      <c r="X28" s="27"/>
      <c r="Y28" s="22">
        <v>487</v>
      </c>
    </row>
    <row r="29" spans="1:25" ht="11.25">
      <c r="A29" s="6" t="s">
        <v>15</v>
      </c>
      <c r="B29" s="27"/>
      <c r="C29" s="27"/>
      <c r="D29" s="27"/>
      <c r="E29" s="22"/>
      <c r="F29" s="27"/>
      <c r="G29" s="27"/>
      <c r="H29" s="27"/>
      <c r="I29" s="22"/>
      <c r="J29" s="27"/>
      <c r="K29" s="27"/>
      <c r="L29" s="27"/>
      <c r="M29" s="22">
        <v>21</v>
      </c>
      <c r="N29" s="27">
        <v>0</v>
      </c>
      <c r="O29" s="27"/>
      <c r="P29" s="27"/>
      <c r="Q29" s="22"/>
      <c r="R29" s="27"/>
      <c r="S29" s="27"/>
      <c r="T29" s="27"/>
      <c r="U29" s="22"/>
      <c r="V29" s="27"/>
      <c r="W29" s="27"/>
      <c r="X29" s="27">
        <v>73</v>
      </c>
      <c r="Y29" s="22"/>
    </row>
    <row r="30" spans="1:25" ht="11.25">
      <c r="A30" s="6" t="s">
        <v>94</v>
      </c>
      <c r="B30" s="27">
        <v>341</v>
      </c>
      <c r="C30" s="27">
        <v>235</v>
      </c>
      <c r="D30" s="27">
        <v>137</v>
      </c>
      <c r="E30" s="22">
        <v>1016</v>
      </c>
      <c r="F30" s="27">
        <v>912</v>
      </c>
      <c r="G30" s="27">
        <v>757</v>
      </c>
      <c r="H30" s="27">
        <v>3</v>
      </c>
      <c r="I30" s="22">
        <v>2255</v>
      </c>
      <c r="J30" s="27">
        <v>2270</v>
      </c>
      <c r="K30" s="27">
        <v>1081</v>
      </c>
      <c r="L30" s="27">
        <v>6</v>
      </c>
      <c r="M30" s="22">
        <v>358</v>
      </c>
      <c r="N30" s="27">
        <v>354</v>
      </c>
      <c r="O30" s="27">
        <v>66</v>
      </c>
      <c r="P30" s="27">
        <v>24</v>
      </c>
      <c r="Q30" s="22">
        <v>987</v>
      </c>
      <c r="R30" s="27">
        <v>464</v>
      </c>
      <c r="S30" s="27">
        <v>385</v>
      </c>
      <c r="T30" s="27">
        <v>83</v>
      </c>
      <c r="U30" s="22">
        <v>1060</v>
      </c>
      <c r="V30" s="27">
        <v>707</v>
      </c>
      <c r="W30" s="27">
        <v>522</v>
      </c>
      <c r="X30" s="27">
        <v>21</v>
      </c>
      <c r="Y30" s="22">
        <v>2197</v>
      </c>
    </row>
    <row r="31" spans="1:25" ht="11.25">
      <c r="A31" s="6" t="s">
        <v>202</v>
      </c>
      <c r="B31" s="27">
        <v>4020</v>
      </c>
      <c r="C31" s="27">
        <v>1570</v>
      </c>
      <c r="D31" s="27">
        <v>1244</v>
      </c>
      <c r="E31" s="22">
        <v>9121</v>
      </c>
      <c r="F31" s="27">
        <v>4189</v>
      </c>
      <c r="G31" s="27">
        <v>3824</v>
      </c>
      <c r="H31" s="27">
        <v>469</v>
      </c>
      <c r="I31" s="22">
        <v>5506</v>
      </c>
      <c r="J31" s="27">
        <v>3388</v>
      </c>
      <c r="K31" s="27">
        <v>1966</v>
      </c>
      <c r="L31" s="27">
        <v>183</v>
      </c>
      <c r="M31" s="22">
        <v>21476</v>
      </c>
      <c r="N31" s="27">
        <v>3555</v>
      </c>
      <c r="O31" s="27">
        <v>230</v>
      </c>
      <c r="P31" s="27">
        <v>52</v>
      </c>
      <c r="Q31" s="22">
        <v>8245</v>
      </c>
      <c r="R31" s="27">
        <v>5860</v>
      </c>
      <c r="S31" s="27">
        <v>5155</v>
      </c>
      <c r="T31" s="27">
        <v>3723</v>
      </c>
      <c r="U31" s="22">
        <v>7735</v>
      </c>
      <c r="V31" s="27">
        <v>5073</v>
      </c>
      <c r="W31" s="27">
        <v>2303</v>
      </c>
      <c r="X31" s="27">
        <v>200</v>
      </c>
      <c r="Y31" s="22">
        <v>34504</v>
      </c>
    </row>
    <row r="32" spans="1:25" ht="11.25">
      <c r="A32" s="6" t="s">
        <v>203</v>
      </c>
      <c r="B32" s="27">
        <v>759</v>
      </c>
      <c r="C32" s="27">
        <v>616</v>
      </c>
      <c r="D32" s="27">
        <v>274</v>
      </c>
      <c r="E32" s="22">
        <v>7440</v>
      </c>
      <c r="F32" s="27">
        <v>2806</v>
      </c>
      <c r="G32" s="27">
        <v>2556</v>
      </c>
      <c r="H32" s="27">
        <v>9</v>
      </c>
      <c r="I32" s="22">
        <v>2780</v>
      </c>
      <c r="J32" s="27">
        <v>1109</v>
      </c>
      <c r="K32" s="27">
        <v>877</v>
      </c>
      <c r="L32" s="27">
        <v>152</v>
      </c>
      <c r="M32" s="22">
        <v>20676</v>
      </c>
      <c r="N32" s="27">
        <v>3233</v>
      </c>
      <c r="O32" s="27">
        <v>168</v>
      </c>
      <c r="P32" s="27">
        <v>62</v>
      </c>
      <c r="Q32" s="22">
        <v>7156</v>
      </c>
      <c r="R32" s="27">
        <v>5218</v>
      </c>
      <c r="S32" s="27">
        <v>4620</v>
      </c>
      <c r="T32" s="27">
        <v>3652</v>
      </c>
      <c r="U32" s="22">
        <v>6809</v>
      </c>
      <c r="V32" s="27">
        <v>4334</v>
      </c>
      <c r="W32" s="27">
        <v>1767</v>
      </c>
      <c r="X32" s="27">
        <v>105</v>
      </c>
      <c r="Y32" s="22">
        <v>31957</v>
      </c>
    </row>
    <row r="33" spans="1:25" ht="11.25">
      <c r="A33" s="6" t="s">
        <v>39</v>
      </c>
      <c r="B33" s="27">
        <v>1100</v>
      </c>
      <c r="C33" s="27">
        <v>648</v>
      </c>
      <c r="D33" s="27">
        <v>211</v>
      </c>
      <c r="E33" s="22">
        <v>2009</v>
      </c>
      <c r="F33" s="27">
        <v>1115</v>
      </c>
      <c r="G33" s="27">
        <v>738</v>
      </c>
      <c r="H33" s="27">
        <v>215</v>
      </c>
      <c r="I33" s="22">
        <v>1812</v>
      </c>
      <c r="J33" s="27">
        <v>983</v>
      </c>
      <c r="K33" s="27">
        <v>577</v>
      </c>
      <c r="L33" s="27">
        <v>110</v>
      </c>
      <c r="M33" s="22">
        <v>2318</v>
      </c>
      <c r="N33" s="27">
        <v>1087</v>
      </c>
      <c r="O33" s="27">
        <v>572</v>
      </c>
      <c r="P33" s="27">
        <v>312</v>
      </c>
      <c r="Q33" s="22">
        <v>1918</v>
      </c>
      <c r="R33" s="27">
        <v>1064</v>
      </c>
      <c r="S33" s="27">
        <v>659</v>
      </c>
      <c r="T33" s="27">
        <v>343</v>
      </c>
      <c r="U33" s="22">
        <v>2887</v>
      </c>
      <c r="V33" s="27">
        <v>2049</v>
      </c>
      <c r="W33" s="27">
        <v>1068</v>
      </c>
      <c r="X33" s="27">
        <v>650</v>
      </c>
      <c r="Y33" s="22">
        <v>3776</v>
      </c>
    </row>
    <row r="34" spans="1:25" ht="11.25">
      <c r="A34" s="6" t="s">
        <v>204</v>
      </c>
      <c r="B34" s="27">
        <v>713</v>
      </c>
      <c r="C34" s="27"/>
      <c r="D34" s="27"/>
      <c r="E34" s="22">
        <v>164</v>
      </c>
      <c r="F34" s="27">
        <v>111</v>
      </c>
      <c r="G34" s="27"/>
      <c r="H34" s="27"/>
      <c r="I34" s="22">
        <v>281</v>
      </c>
      <c r="J34" s="27"/>
      <c r="K34" s="27"/>
      <c r="L34" s="27"/>
      <c r="M34" s="22">
        <v>602</v>
      </c>
      <c r="N34" s="27"/>
      <c r="O34" s="27"/>
      <c r="P34" s="27"/>
      <c r="Q34" s="22">
        <v>1826</v>
      </c>
      <c r="R34" s="27"/>
      <c r="S34" s="27"/>
      <c r="T34" s="27"/>
      <c r="U34" s="22">
        <v>309</v>
      </c>
      <c r="V34" s="27"/>
      <c r="W34" s="27"/>
      <c r="X34" s="27"/>
      <c r="Y34" s="22">
        <v>3170</v>
      </c>
    </row>
    <row r="35" spans="1:25" ht="11.25">
      <c r="A35" s="6" t="s">
        <v>16</v>
      </c>
      <c r="B35" s="27"/>
      <c r="C35" s="27"/>
      <c r="D35" s="27"/>
      <c r="E35" s="22"/>
      <c r="F35" s="27"/>
      <c r="G35" s="27"/>
      <c r="H35" s="27"/>
      <c r="I35" s="22"/>
      <c r="J35" s="27"/>
      <c r="K35" s="27"/>
      <c r="L35" s="27"/>
      <c r="M35" s="22"/>
      <c r="N35" s="27"/>
      <c r="O35" s="27"/>
      <c r="P35" s="27"/>
      <c r="Q35" s="22"/>
      <c r="R35" s="27"/>
      <c r="S35" s="27"/>
      <c r="T35" s="27"/>
      <c r="U35" s="22"/>
      <c r="V35" s="27"/>
      <c r="W35" s="27"/>
      <c r="X35" s="27">
        <v>490</v>
      </c>
      <c r="Y35" s="22"/>
    </row>
    <row r="36" spans="1:25" ht="11.25">
      <c r="A36" s="6" t="s">
        <v>17</v>
      </c>
      <c r="B36" s="27">
        <v>795</v>
      </c>
      <c r="C36" s="27"/>
      <c r="D36" s="27"/>
      <c r="E36" s="22"/>
      <c r="F36" s="27"/>
      <c r="G36" s="27"/>
      <c r="H36" s="27"/>
      <c r="I36" s="22"/>
      <c r="J36" s="27"/>
      <c r="K36" s="27"/>
      <c r="L36" s="27"/>
      <c r="M36" s="22"/>
      <c r="N36" s="27"/>
      <c r="O36" s="27"/>
      <c r="P36" s="27"/>
      <c r="Q36" s="22"/>
      <c r="R36" s="27"/>
      <c r="S36" s="27"/>
      <c r="T36" s="27"/>
      <c r="U36" s="22"/>
      <c r="V36" s="27"/>
      <c r="W36" s="27"/>
      <c r="X36" s="27"/>
      <c r="Y36" s="22"/>
    </row>
    <row r="37" spans="1:25" ht="11.25">
      <c r="A37" s="6" t="s">
        <v>93</v>
      </c>
      <c r="B37" s="27">
        <v>140</v>
      </c>
      <c r="C37" s="27">
        <v>234</v>
      </c>
      <c r="D37" s="27">
        <v>20</v>
      </c>
      <c r="E37" s="22">
        <v>1418</v>
      </c>
      <c r="F37" s="27">
        <v>766</v>
      </c>
      <c r="G37" s="27">
        <v>443</v>
      </c>
      <c r="H37" s="27">
        <v>66</v>
      </c>
      <c r="I37" s="22">
        <v>540</v>
      </c>
      <c r="J37" s="27">
        <v>276</v>
      </c>
      <c r="K37" s="27">
        <v>220</v>
      </c>
      <c r="L37" s="27">
        <v>17</v>
      </c>
      <c r="M37" s="22">
        <v>1823</v>
      </c>
      <c r="N37" s="27">
        <v>447</v>
      </c>
      <c r="O37" s="27">
        <v>215</v>
      </c>
      <c r="P37" s="27">
        <v>142</v>
      </c>
      <c r="Q37" s="22">
        <v>1664</v>
      </c>
      <c r="R37" s="27">
        <v>893</v>
      </c>
      <c r="S37" s="27">
        <v>843</v>
      </c>
      <c r="T37" s="27">
        <v>60</v>
      </c>
      <c r="U37" s="22">
        <v>2909</v>
      </c>
      <c r="V37" s="27">
        <v>1019</v>
      </c>
      <c r="W37" s="27">
        <v>892</v>
      </c>
      <c r="X37" s="27">
        <v>178</v>
      </c>
      <c r="Y37" s="22">
        <v>373</v>
      </c>
    </row>
    <row r="38" spans="1:25" ht="11.25">
      <c r="A38" s="6" t="s">
        <v>206</v>
      </c>
      <c r="B38" s="27">
        <v>3508</v>
      </c>
      <c r="C38" s="27">
        <v>1498</v>
      </c>
      <c r="D38" s="27">
        <v>505</v>
      </c>
      <c r="E38" s="22">
        <v>11033</v>
      </c>
      <c r="F38" s="27">
        <v>4799</v>
      </c>
      <c r="G38" s="27">
        <v>3738</v>
      </c>
      <c r="H38" s="27">
        <v>292</v>
      </c>
      <c r="I38" s="22">
        <v>5415</v>
      </c>
      <c r="J38" s="27">
        <v>2369</v>
      </c>
      <c r="K38" s="27">
        <v>1676</v>
      </c>
      <c r="L38" s="27">
        <v>281</v>
      </c>
      <c r="M38" s="22">
        <v>25421</v>
      </c>
      <c r="N38" s="27">
        <v>4768</v>
      </c>
      <c r="O38" s="27">
        <v>957</v>
      </c>
      <c r="P38" s="27">
        <v>517</v>
      </c>
      <c r="Q38" s="22">
        <v>12565</v>
      </c>
      <c r="R38" s="27">
        <v>7176</v>
      </c>
      <c r="S38" s="27">
        <v>6123</v>
      </c>
      <c r="T38" s="27">
        <v>4056</v>
      </c>
      <c r="U38" s="22">
        <v>12916</v>
      </c>
      <c r="V38" s="27">
        <v>7404</v>
      </c>
      <c r="W38" s="27">
        <v>3728</v>
      </c>
      <c r="X38" s="27">
        <v>1424</v>
      </c>
      <c r="Y38" s="22">
        <v>39278</v>
      </c>
    </row>
    <row r="39" spans="1:25" ht="11.25">
      <c r="A39" s="7" t="s">
        <v>207</v>
      </c>
      <c r="B39" s="27">
        <v>372221</v>
      </c>
      <c r="C39" s="27">
        <v>246021</v>
      </c>
      <c r="D39" s="27">
        <v>129222</v>
      </c>
      <c r="E39" s="22">
        <v>326187</v>
      </c>
      <c r="F39" s="27">
        <v>293921</v>
      </c>
      <c r="G39" s="27">
        <v>184859</v>
      </c>
      <c r="H39" s="27">
        <v>99774</v>
      </c>
      <c r="I39" s="22">
        <v>263896</v>
      </c>
      <c r="J39" s="27">
        <v>240422</v>
      </c>
      <c r="K39" s="27">
        <v>139057</v>
      </c>
      <c r="L39" s="27">
        <v>62760</v>
      </c>
      <c r="M39" s="22">
        <v>224647</v>
      </c>
      <c r="N39" s="27">
        <v>217091</v>
      </c>
      <c r="O39" s="27">
        <v>144112</v>
      </c>
      <c r="P39" s="27">
        <v>74326</v>
      </c>
      <c r="Q39" s="22">
        <v>160899</v>
      </c>
      <c r="R39" s="27">
        <v>170361</v>
      </c>
      <c r="S39" s="27">
        <v>117151</v>
      </c>
      <c r="T39" s="27">
        <v>51582</v>
      </c>
      <c r="U39" s="22">
        <v>212925</v>
      </c>
      <c r="V39" s="27">
        <v>225684</v>
      </c>
      <c r="W39" s="27">
        <v>171261</v>
      </c>
      <c r="X39" s="27">
        <v>93121</v>
      </c>
      <c r="Y39" s="22">
        <v>271471</v>
      </c>
    </row>
    <row r="40" spans="1:25" ht="11.25">
      <c r="A40" s="7" t="s">
        <v>208</v>
      </c>
      <c r="B40" s="27"/>
      <c r="C40" s="27"/>
      <c r="D40" s="27"/>
      <c r="E40" s="22">
        <v>131571</v>
      </c>
      <c r="F40" s="27"/>
      <c r="G40" s="27"/>
      <c r="H40" s="27"/>
      <c r="I40" s="22">
        <v>108200</v>
      </c>
      <c r="J40" s="27"/>
      <c r="K40" s="27"/>
      <c r="L40" s="27"/>
      <c r="M40" s="22">
        <v>95656</v>
      </c>
      <c r="N40" s="27"/>
      <c r="O40" s="27"/>
      <c r="P40" s="27"/>
      <c r="Q40" s="22">
        <v>74261</v>
      </c>
      <c r="R40" s="27"/>
      <c r="S40" s="27"/>
      <c r="T40" s="27"/>
      <c r="U40" s="22">
        <v>92656</v>
      </c>
      <c r="V40" s="27"/>
      <c r="W40" s="27"/>
      <c r="X40" s="27"/>
      <c r="Y40" s="22">
        <v>114801</v>
      </c>
    </row>
    <row r="41" spans="1:25" ht="11.25">
      <c r="A41" s="7" t="s">
        <v>209</v>
      </c>
      <c r="B41" s="27"/>
      <c r="C41" s="27"/>
      <c r="D41" s="27"/>
      <c r="E41" s="22">
        <v>-8906</v>
      </c>
      <c r="F41" s="27"/>
      <c r="G41" s="27"/>
      <c r="H41" s="27"/>
      <c r="I41" s="22">
        <v>19591</v>
      </c>
      <c r="J41" s="27"/>
      <c r="K41" s="27"/>
      <c r="L41" s="27"/>
      <c r="M41" s="22">
        <v>-6933</v>
      </c>
      <c r="N41" s="27"/>
      <c r="O41" s="27"/>
      <c r="P41" s="27"/>
      <c r="Q41" s="22">
        <v>-7625</v>
      </c>
      <c r="R41" s="27"/>
      <c r="S41" s="27"/>
      <c r="T41" s="27"/>
      <c r="U41" s="22">
        <v>-6779</v>
      </c>
      <c r="V41" s="27"/>
      <c r="W41" s="27"/>
      <c r="X41" s="27"/>
      <c r="Y41" s="22">
        <v>-4821</v>
      </c>
    </row>
    <row r="42" spans="1:25" ht="11.25">
      <c r="A42" s="7" t="s">
        <v>210</v>
      </c>
      <c r="B42" s="27">
        <v>127866</v>
      </c>
      <c r="C42" s="27">
        <v>84524</v>
      </c>
      <c r="D42" s="27">
        <v>44564</v>
      </c>
      <c r="E42" s="22">
        <v>122664</v>
      </c>
      <c r="F42" s="27">
        <v>108613</v>
      </c>
      <c r="G42" s="27">
        <v>69312</v>
      </c>
      <c r="H42" s="27">
        <v>37623</v>
      </c>
      <c r="I42" s="22">
        <v>127791</v>
      </c>
      <c r="J42" s="27">
        <v>115571</v>
      </c>
      <c r="K42" s="27">
        <v>54970</v>
      </c>
      <c r="L42" s="27">
        <v>25092</v>
      </c>
      <c r="M42" s="22">
        <v>88722</v>
      </c>
      <c r="N42" s="27">
        <v>83061</v>
      </c>
      <c r="O42" s="27">
        <v>55245</v>
      </c>
      <c r="P42" s="27">
        <v>27731</v>
      </c>
      <c r="Q42" s="22">
        <v>66635</v>
      </c>
      <c r="R42" s="27">
        <v>67475</v>
      </c>
      <c r="S42" s="27">
        <v>46887</v>
      </c>
      <c r="T42" s="27">
        <v>20697</v>
      </c>
      <c r="U42" s="22">
        <v>85877</v>
      </c>
      <c r="V42" s="27">
        <v>91401</v>
      </c>
      <c r="W42" s="27">
        <v>67977</v>
      </c>
      <c r="X42" s="27">
        <v>37247</v>
      </c>
      <c r="Y42" s="22">
        <v>109979</v>
      </c>
    </row>
    <row r="43" spans="1:25" ht="11.25">
      <c r="A43" s="7" t="s">
        <v>18</v>
      </c>
      <c r="B43" s="27">
        <v>244354</v>
      </c>
      <c r="C43" s="27">
        <v>161496</v>
      </c>
      <c r="D43" s="27">
        <v>84658</v>
      </c>
      <c r="E43" s="22">
        <v>203523</v>
      </c>
      <c r="F43" s="27">
        <v>185307</v>
      </c>
      <c r="G43" s="27">
        <v>115546</v>
      </c>
      <c r="H43" s="27">
        <v>62151</v>
      </c>
      <c r="I43" s="22">
        <v>136105</v>
      </c>
      <c r="J43" s="27">
        <v>124851</v>
      </c>
      <c r="K43" s="27">
        <v>84087</v>
      </c>
      <c r="L43" s="27">
        <v>37667</v>
      </c>
      <c r="M43" s="22">
        <v>135924</v>
      </c>
      <c r="N43" s="27">
        <v>134029</v>
      </c>
      <c r="O43" s="27">
        <v>88867</v>
      </c>
      <c r="P43" s="27">
        <v>46594</v>
      </c>
      <c r="Q43" s="22"/>
      <c r="R43" s="27"/>
      <c r="S43" s="27"/>
      <c r="T43" s="27"/>
      <c r="U43" s="22"/>
      <c r="V43" s="27"/>
      <c r="W43" s="27"/>
      <c r="X43" s="27"/>
      <c r="Y43" s="22"/>
    </row>
    <row r="44" spans="1:25" ht="11.25">
      <c r="A44" s="7" t="s">
        <v>19</v>
      </c>
      <c r="B44" s="27">
        <v>3312</v>
      </c>
      <c r="C44" s="27">
        <v>1916</v>
      </c>
      <c r="D44" s="27">
        <v>975</v>
      </c>
      <c r="E44" s="22">
        <v>3551</v>
      </c>
      <c r="F44" s="27">
        <v>2568</v>
      </c>
      <c r="G44" s="27">
        <v>1304</v>
      </c>
      <c r="H44" s="27">
        <v>744</v>
      </c>
      <c r="I44" s="22">
        <v>3323</v>
      </c>
      <c r="J44" s="27">
        <v>2065</v>
      </c>
      <c r="K44" s="27">
        <v>914</v>
      </c>
      <c r="L44" s="27">
        <v>650</v>
      </c>
      <c r="M44" s="22">
        <v>2117</v>
      </c>
      <c r="N44" s="27">
        <v>1446</v>
      </c>
      <c r="O44" s="27">
        <v>667</v>
      </c>
      <c r="P44" s="27">
        <v>60</v>
      </c>
      <c r="Q44" s="22">
        <v>2499</v>
      </c>
      <c r="R44" s="27">
        <v>1344</v>
      </c>
      <c r="S44" s="27">
        <v>571</v>
      </c>
      <c r="T44" s="27">
        <v>67</v>
      </c>
      <c r="U44" s="22">
        <v>994</v>
      </c>
      <c r="V44" s="27">
        <v>1148</v>
      </c>
      <c r="W44" s="27">
        <v>611</v>
      </c>
      <c r="X44" s="27">
        <v>331</v>
      </c>
      <c r="Y44" s="22">
        <v>1716</v>
      </c>
    </row>
    <row r="45" spans="1:25" ht="12" thickBot="1">
      <c r="A45" s="7" t="s">
        <v>211</v>
      </c>
      <c r="B45" s="27">
        <v>241042</v>
      </c>
      <c r="C45" s="27">
        <v>159580</v>
      </c>
      <c r="D45" s="27">
        <v>83682</v>
      </c>
      <c r="E45" s="22">
        <v>199971</v>
      </c>
      <c r="F45" s="27">
        <v>182738</v>
      </c>
      <c r="G45" s="27">
        <v>114242</v>
      </c>
      <c r="H45" s="27">
        <v>61406</v>
      </c>
      <c r="I45" s="22">
        <v>132781</v>
      </c>
      <c r="J45" s="27">
        <v>122786</v>
      </c>
      <c r="K45" s="27">
        <v>83172</v>
      </c>
      <c r="L45" s="27">
        <v>37017</v>
      </c>
      <c r="M45" s="22">
        <v>133807</v>
      </c>
      <c r="N45" s="27">
        <v>132583</v>
      </c>
      <c r="O45" s="27">
        <v>88200</v>
      </c>
      <c r="P45" s="27">
        <v>46534</v>
      </c>
      <c r="Q45" s="22">
        <v>91764</v>
      </c>
      <c r="R45" s="27">
        <v>101541</v>
      </c>
      <c r="S45" s="27">
        <v>69692</v>
      </c>
      <c r="T45" s="27">
        <v>30817</v>
      </c>
      <c r="U45" s="22">
        <v>126052</v>
      </c>
      <c r="V45" s="27">
        <v>133135</v>
      </c>
      <c r="W45" s="27">
        <v>102672</v>
      </c>
      <c r="X45" s="27">
        <v>55542</v>
      </c>
      <c r="Y45" s="22">
        <v>159774</v>
      </c>
    </row>
    <row r="46" spans="1:25" ht="12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8" ht="11.25">
      <c r="A48" s="20" t="s">
        <v>162</v>
      </c>
    </row>
    <row r="49" ht="11.25">
      <c r="A49" s="20" t="s">
        <v>163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S5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9" width="17.83203125" style="0" customWidth="1"/>
  </cols>
  <sheetData>
    <row r="1" ht="12" thickBot="1"/>
    <row r="2" spans="1:19" ht="12" thickTop="1">
      <c r="A2" s="10" t="s">
        <v>158</v>
      </c>
      <c r="B2" s="14">
        <v>9022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thickTop="1">
      <c r="A4" s="10" t="s">
        <v>64</v>
      </c>
      <c r="B4" s="15" t="str">
        <f>HYPERLINK("http://www.kabupro.jp/mark/20131107/S1000BW4.htm","四半期報告書")</f>
        <v>四半期報告書</v>
      </c>
      <c r="C4" s="15" t="str">
        <f>HYPERLINK("http://www.kabupro.jp/mark/20130621/S000DMAP.htm","有価証券報告書")</f>
        <v>有価証券報告書</v>
      </c>
      <c r="D4" s="15" t="str">
        <f>HYPERLINK("http://www.kabupro.jp/mark/20131107/S1000BW4.htm","四半期報告書")</f>
        <v>四半期報告書</v>
      </c>
      <c r="E4" s="15" t="str">
        <f>HYPERLINK("http://www.kabupro.jp/mark/20130621/S000DMAP.htm","有価証券報告書")</f>
        <v>有価証券報告書</v>
      </c>
      <c r="F4" s="15" t="str">
        <f>HYPERLINK("http://www.kabupro.jp/mark/20121107/S000C5UP.htm","四半期報告書")</f>
        <v>四半期報告書</v>
      </c>
      <c r="G4" s="15" t="str">
        <f>HYPERLINK("http://www.kabupro.jp/mark/20120622/S000B2BV.htm","有価証券報告書")</f>
        <v>有価証券報告書</v>
      </c>
      <c r="H4" s="15" t="str">
        <f>HYPERLINK("http://www.kabupro.jp/mark/20110209/S0007O6A.htm","四半期報告書")</f>
        <v>四半期報告書</v>
      </c>
      <c r="I4" s="15" t="str">
        <f>HYPERLINK("http://www.kabupro.jp/mark/20111109/S0009LKQ.htm","四半期報告書")</f>
        <v>四半期報告書</v>
      </c>
      <c r="J4" s="15" t="str">
        <f>HYPERLINK("http://www.kabupro.jp/mark/20100812/S0006KJR.htm","四半期報告書")</f>
        <v>四半期報告書</v>
      </c>
      <c r="K4" s="15" t="str">
        <f>HYPERLINK("http://www.kabupro.jp/mark/20110624/S0008I6J.htm","有価証券報告書")</f>
        <v>有価証券報告書</v>
      </c>
      <c r="L4" s="15" t="str">
        <f>HYPERLINK("http://www.kabupro.jp/mark/20110209/S0007O6A.htm","四半期報告書")</f>
        <v>四半期報告書</v>
      </c>
      <c r="M4" s="15" t="str">
        <f>HYPERLINK("http://www.kabupro.jp/mark/20101112/S00072KH.htm","四半期報告書")</f>
        <v>四半期報告書</v>
      </c>
      <c r="N4" s="15" t="str">
        <f>HYPERLINK("http://www.kabupro.jp/mark/20100812/S0006KJR.htm","四半期報告書")</f>
        <v>四半期報告書</v>
      </c>
      <c r="O4" s="15" t="str">
        <f>HYPERLINK("http://www.kabupro.jp/mark/20100623/S0005XKX.htm","有価証券報告書")</f>
        <v>有価証券報告書</v>
      </c>
      <c r="P4" s="15" t="str">
        <f>HYPERLINK("http://www.kabupro.jp/mark/20100212/S00053J7.htm","四半期報告書")</f>
        <v>四半期報告書</v>
      </c>
      <c r="Q4" s="15" t="str">
        <f>HYPERLINK("http://www.kabupro.jp/mark/20091112/S0004H8W.htm","四半期報告書")</f>
        <v>四半期報告書</v>
      </c>
      <c r="R4" s="15" t="str">
        <f>HYPERLINK("http://www.kabupro.jp/mark/20090812/S0003UZB.htm","四半期報告書")</f>
        <v>四半期報告書</v>
      </c>
      <c r="S4" s="15" t="str">
        <f>HYPERLINK("http://www.kabupro.jp/mark/20090624/S000392Q.htm","有価証券報告書")</f>
        <v>有価証券報告書</v>
      </c>
    </row>
    <row r="5" spans="1:19" ht="12" thickBot="1">
      <c r="A5" s="11" t="s">
        <v>65</v>
      </c>
      <c r="B5" s="1" t="s">
        <v>216</v>
      </c>
      <c r="C5" s="1" t="s">
        <v>71</v>
      </c>
      <c r="D5" s="1" t="s">
        <v>216</v>
      </c>
      <c r="E5" s="1" t="s">
        <v>71</v>
      </c>
      <c r="F5" s="1" t="s">
        <v>222</v>
      </c>
      <c r="G5" s="1" t="s">
        <v>75</v>
      </c>
      <c r="H5" s="1" t="s">
        <v>232</v>
      </c>
      <c r="I5" s="1" t="s">
        <v>228</v>
      </c>
      <c r="J5" s="1" t="s">
        <v>236</v>
      </c>
      <c r="K5" s="1" t="s">
        <v>77</v>
      </c>
      <c r="L5" s="1" t="s">
        <v>232</v>
      </c>
      <c r="M5" s="1" t="s">
        <v>234</v>
      </c>
      <c r="N5" s="1" t="s">
        <v>236</v>
      </c>
      <c r="O5" s="1" t="s">
        <v>79</v>
      </c>
      <c r="P5" s="1" t="s">
        <v>238</v>
      </c>
      <c r="Q5" s="1" t="s">
        <v>240</v>
      </c>
      <c r="R5" s="1" t="s">
        <v>242</v>
      </c>
      <c r="S5" s="1" t="s">
        <v>81</v>
      </c>
    </row>
    <row r="6" spans="1:19" ht="12.75" thickBot="1" thickTop="1">
      <c r="A6" s="10" t="s">
        <v>66</v>
      </c>
      <c r="B6" s="18" t="s">
        <v>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" thickTop="1">
      <c r="A7" s="12" t="s">
        <v>67</v>
      </c>
      <c r="B7" s="14" t="s">
        <v>34</v>
      </c>
      <c r="C7" s="16" t="s">
        <v>72</v>
      </c>
      <c r="D7" s="14" t="s">
        <v>34</v>
      </c>
      <c r="E7" s="16" t="s">
        <v>72</v>
      </c>
      <c r="F7" s="14" t="s">
        <v>34</v>
      </c>
      <c r="G7" s="16" t="s">
        <v>72</v>
      </c>
      <c r="H7" s="14" t="s">
        <v>34</v>
      </c>
      <c r="I7" s="14" t="s">
        <v>34</v>
      </c>
      <c r="J7" s="14" t="s">
        <v>34</v>
      </c>
      <c r="K7" s="16" t="s">
        <v>72</v>
      </c>
      <c r="L7" s="14" t="s">
        <v>34</v>
      </c>
      <c r="M7" s="14" t="s">
        <v>34</v>
      </c>
      <c r="N7" s="14" t="s">
        <v>34</v>
      </c>
      <c r="O7" s="16" t="s">
        <v>72</v>
      </c>
      <c r="P7" s="14" t="s">
        <v>34</v>
      </c>
      <c r="Q7" s="14" t="s">
        <v>34</v>
      </c>
      <c r="R7" s="14" t="s">
        <v>34</v>
      </c>
      <c r="S7" s="16" t="s">
        <v>72</v>
      </c>
    </row>
    <row r="8" spans="1:19" ht="11.25">
      <c r="A8" s="13" t="s">
        <v>68</v>
      </c>
      <c r="B8" s="1" t="s">
        <v>35</v>
      </c>
      <c r="C8" s="17" t="s">
        <v>164</v>
      </c>
      <c r="D8" s="1" t="s">
        <v>164</v>
      </c>
      <c r="E8" s="17" t="s">
        <v>165</v>
      </c>
      <c r="F8" s="1" t="s">
        <v>165</v>
      </c>
      <c r="G8" s="17" t="s">
        <v>166</v>
      </c>
      <c r="H8" s="1" t="s">
        <v>166</v>
      </c>
      <c r="I8" s="1" t="s">
        <v>166</v>
      </c>
      <c r="J8" s="1" t="s">
        <v>166</v>
      </c>
      <c r="K8" s="17" t="s">
        <v>167</v>
      </c>
      <c r="L8" s="1" t="s">
        <v>167</v>
      </c>
      <c r="M8" s="1" t="s">
        <v>167</v>
      </c>
      <c r="N8" s="1" t="s">
        <v>167</v>
      </c>
      <c r="O8" s="17" t="s">
        <v>168</v>
      </c>
      <c r="P8" s="1" t="s">
        <v>168</v>
      </c>
      <c r="Q8" s="1" t="s">
        <v>168</v>
      </c>
      <c r="R8" s="1" t="s">
        <v>168</v>
      </c>
      <c r="S8" s="17" t="s">
        <v>169</v>
      </c>
    </row>
    <row r="9" spans="1:19" ht="11.25">
      <c r="A9" s="13" t="s">
        <v>69</v>
      </c>
      <c r="B9" s="1" t="s">
        <v>217</v>
      </c>
      <c r="C9" s="17" t="s">
        <v>73</v>
      </c>
      <c r="D9" s="1" t="s">
        <v>223</v>
      </c>
      <c r="E9" s="17" t="s">
        <v>74</v>
      </c>
      <c r="F9" s="1" t="s">
        <v>229</v>
      </c>
      <c r="G9" s="17" t="s">
        <v>76</v>
      </c>
      <c r="H9" s="1" t="s">
        <v>233</v>
      </c>
      <c r="I9" s="1" t="s">
        <v>235</v>
      </c>
      <c r="J9" s="1" t="s">
        <v>237</v>
      </c>
      <c r="K9" s="17" t="s">
        <v>78</v>
      </c>
      <c r="L9" s="1" t="s">
        <v>239</v>
      </c>
      <c r="M9" s="1" t="s">
        <v>241</v>
      </c>
      <c r="N9" s="1" t="s">
        <v>243</v>
      </c>
      <c r="O9" s="17" t="s">
        <v>80</v>
      </c>
      <c r="P9" s="1" t="s">
        <v>245</v>
      </c>
      <c r="Q9" s="1" t="s">
        <v>247</v>
      </c>
      <c r="R9" s="1" t="s">
        <v>249</v>
      </c>
      <c r="S9" s="17" t="s">
        <v>82</v>
      </c>
    </row>
    <row r="10" spans="1:19" ht="12" thickBot="1">
      <c r="A10" s="13" t="s">
        <v>70</v>
      </c>
      <c r="B10" s="1" t="s">
        <v>84</v>
      </c>
      <c r="C10" s="17" t="s">
        <v>84</v>
      </c>
      <c r="D10" s="1" t="s">
        <v>84</v>
      </c>
      <c r="E10" s="17" t="s">
        <v>84</v>
      </c>
      <c r="F10" s="1" t="s">
        <v>84</v>
      </c>
      <c r="G10" s="17" t="s">
        <v>84</v>
      </c>
      <c r="H10" s="1" t="s">
        <v>84</v>
      </c>
      <c r="I10" s="1" t="s">
        <v>84</v>
      </c>
      <c r="J10" s="1" t="s">
        <v>84</v>
      </c>
      <c r="K10" s="17" t="s">
        <v>84</v>
      </c>
      <c r="L10" s="1" t="s">
        <v>84</v>
      </c>
      <c r="M10" s="1" t="s">
        <v>84</v>
      </c>
      <c r="N10" s="1" t="s">
        <v>84</v>
      </c>
      <c r="O10" s="17" t="s">
        <v>84</v>
      </c>
      <c r="P10" s="1" t="s">
        <v>84</v>
      </c>
      <c r="Q10" s="1" t="s">
        <v>84</v>
      </c>
      <c r="R10" s="1" t="s">
        <v>84</v>
      </c>
      <c r="S10" s="17" t="s">
        <v>84</v>
      </c>
    </row>
    <row r="11" spans="1:19" ht="12" thickTop="1">
      <c r="A11" s="29" t="s">
        <v>207</v>
      </c>
      <c r="B11" s="26">
        <v>246021</v>
      </c>
      <c r="C11" s="21">
        <v>326187</v>
      </c>
      <c r="D11" s="26">
        <v>184859</v>
      </c>
      <c r="E11" s="21">
        <v>263896</v>
      </c>
      <c r="F11" s="26">
        <v>139057</v>
      </c>
      <c r="G11" s="21">
        <v>224647</v>
      </c>
      <c r="H11" s="26">
        <v>217091</v>
      </c>
      <c r="I11" s="26">
        <v>144112</v>
      </c>
      <c r="J11" s="26">
        <v>74326</v>
      </c>
      <c r="K11" s="21">
        <v>160899</v>
      </c>
      <c r="L11" s="26">
        <v>170361</v>
      </c>
      <c r="M11" s="26">
        <v>117151</v>
      </c>
      <c r="N11" s="26">
        <v>51582</v>
      </c>
      <c r="O11" s="21">
        <v>212925</v>
      </c>
      <c r="P11" s="26">
        <v>225684</v>
      </c>
      <c r="Q11" s="26">
        <v>171261</v>
      </c>
      <c r="R11" s="26">
        <v>93121</v>
      </c>
      <c r="S11" s="21">
        <v>271471</v>
      </c>
    </row>
    <row r="12" spans="1:19" ht="11.25">
      <c r="A12" s="6" t="s">
        <v>179</v>
      </c>
      <c r="B12" s="27">
        <v>121620</v>
      </c>
      <c r="C12" s="22">
        <v>240193</v>
      </c>
      <c r="D12" s="27">
        <v>114879</v>
      </c>
      <c r="E12" s="22">
        <v>257063</v>
      </c>
      <c r="F12" s="27">
        <v>122931</v>
      </c>
      <c r="G12" s="22">
        <v>258599</v>
      </c>
      <c r="H12" s="27">
        <v>190378</v>
      </c>
      <c r="I12" s="27">
        <v>125538</v>
      </c>
      <c r="J12" s="27">
        <v>61983</v>
      </c>
      <c r="K12" s="22">
        <v>268219</v>
      </c>
      <c r="L12" s="27">
        <v>194447</v>
      </c>
      <c r="M12" s="27">
        <v>127683</v>
      </c>
      <c r="N12" s="27">
        <v>62880</v>
      </c>
      <c r="O12" s="22">
        <v>258319</v>
      </c>
      <c r="P12" s="27">
        <v>187940</v>
      </c>
      <c r="Q12" s="27">
        <v>121797</v>
      </c>
      <c r="R12" s="27">
        <v>59377</v>
      </c>
      <c r="S12" s="22">
        <v>228461</v>
      </c>
    </row>
    <row r="13" spans="1:19" ht="11.25">
      <c r="A13" s="6" t="s">
        <v>36</v>
      </c>
      <c r="B13" s="27">
        <v>-17500</v>
      </c>
      <c r="C13" s="22">
        <v>33333</v>
      </c>
      <c r="D13" s="27">
        <v>16666</v>
      </c>
      <c r="E13" s="22">
        <v>33333</v>
      </c>
      <c r="F13" s="27">
        <v>16666</v>
      </c>
      <c r="G13" s="22">
        <v>33333</v>
      </c>
      <c r="H13" s="27">
        <v>25000</v>
      </c>
      <c r="I13" s="27">
        <v>16666</v>
      </c>
      <c r="J13" s="27">
        <v>8333</v>
      </c>
      <c r="K13" s="22">
        <v>33333</v>
      </c>
      <c r="L13" s="27">
        <v>25000</v>
      </c>
      <c r="M13" s="27">
        <v>16666</v>
      </c>
      <c r="N13" s="27">
        <v>8333</v>
      </c>
      <c r="O13" s="22">
        <v>33333</v>
      </c>
      <c r="P13" s="27">
        <v>25000</v>
      </c>
      <c r="Q13" s="27">
        <v>16666</v>
      </c>
      <c r="R13" s="27">
        <v>8333</v>
      </c>
      <c r="S13" s="22">
        <v>33333</v>
      </c>
    </row>
    <row r="14" spans="1:19" ht="11.25">
      <c r="A14" s="6" t="s">
        <v>37</v>
      </c>
      <c r="B14" s="27">
        <v>2606</v>
      </c>
      <c r="C14" s="22">
        <v>4532</v>
      </c>
      <c r="D14" s="27">
        <v>2033</v>
      </c>
      <c r="E14" s="22">
        <v>753</v>
      </c>
      <c r="F14" s="27">
        <v>837</v>
      </c>
      <c r="G14" s="22">
        <v>-522</v>
      </c>
      <c r="H14" s="27">
        <v>158</v>
      </c>
      <c r="I14" s="27">
        <v>451</v>
      </c>
      <c r="J14" s="27">
        <v>235</v>
      </c>
      <c r="K14" s="22">
        <v>-4635</v>
      </c>
      <c r="L14" s="27">
        <v>-2964</v>
      </c>
      <c r="M14" s="27">
        <v>-1834</v>
      </c>
      <c r="N14" s="27">
        <v>-501</v>
      </c>
      <c r="O14" s="22">
        <v>-433</v>
      </c>
      <c r="P14" s="27">
        <v>507</v>
      </c>
      <c r="Q14" s="27">
        <v>480</v>
      </c>
      <c r="R14" s="27">
        <v>-61</v>
      </c>
      <c r="S14" s="22">
        <v>-4619</v>
      </c>
    </row>
    <row r="15" spans="1:19" ht="11.25">
      <c r="A15" s="6" t="s">
        <v>38</v>
      </c>
      <c r="B15" s="27">
        <v>-1035</v>
      </c>
      <c r="C15" s="22">
        <v>-1857</v>
      </c>
      <c r="D15" s="27">
        <v>-1045</v>
      </c>
      <c r="E15" s="22">
        <v>-1987</v>
      </c>
      <c r="F15" s="27">
        <v>-1120</v>
      </c>
      <c r="G15" s="22">
        <v>-1805</v>
      </c>
      <c r="H15" s="27">
        <v>-1713</v>
      </c>
      <c r="I15" s="27">
        <v>-1084</v>
      </c>
      <c r="J15" s="27">
        <v>-984</v>
      </c>
      <c r="K15" s="22">
        <v>-1419</v>
      </c>
      <c r="L15" s="27">
        <v>-1328</v>
      </c>
      <c r="M15" s="27">
        <v>-862</v>
      </c>
      <c r="N15" s="27">
        <v>-788</v>
      </c>
      <c r="O15" s="22">
        <v>-1842</v>
      </c>
      <c r="P15" s="27">
        <v>-1701</v>
      </c>
      <c r="Q15" s="27">
        <v>-1008</v>
      </c>
      <c r="R15" s="27">
        <v>-919</v>
      </c>
      <c r="S15" s="22">
        <v>-1606</v>
      </c>
    </row>
    <row r="16" spans="1:19" ht="11.25">
      <c r="A16" s="6" t="s">
        <v>193</v>
      </c>
      <c r="B16" s="27">
        <v>40827</v>
      </c>
      <c r="C16" s="22">
        <v>89289</v>
      </c>
      <c r="D16" s="27">
        <v>45854</v>
      </c>
      <c r="E16" s="22">
        <v>99187</v>
      </c>
      <c r="F16" s="27">
        <v>50672</v>
      </c>
      <c r="G16" s="22">
        <v>108143</v>
      </c>
      <c r="H16" s="27">
        <v>81938</v>
      </c>
      <c r="I16" s="27">
        <v>55370</v>
      </c>
      <c r="J16" s="27">
        <v>27620</v>
      </c>
      <c r="K16" s="22">
        <v>117310</v>
      </c>
      <c r="L16" s="27">
        <v>88570</v>
      </c>
      <c r="M16" s="27">
        <v>59569</v>
      </c>
      <c r="N16" s="27">
        <v>29628</v>
      </c>
      <c r="O16" s="22">
        <v>126020</v>
      </c>
      <c r="P16" s="27">
        <v>95203</v>
      </c>
      <c r="Q16" s="27">
        <v>64232</v>
      </c>
      <c r="R16" s="27">
        <v>32006</v>
      </c>
      <c r="S16" s="22">
        <v>138350</v>
      </c>
    </row>
    <row r="17" spans="1:19" ht="11.25">
      <c r="A17" s="6" t="s">
        <v>200</v>
      </c>
      <c r="B17" s="27">
        <v>-503</v>
      </c>
      <c r="C17" s="22">
        <v>-7378</v>
      </c>
      <c r="D17" s="27">
        <v>-2676</v>
      </c>
      <c r="E17" s="22">
        <v>-2297</v>
      </c>
      <c r="F17" s="27">
        <v>-885</v>
      </c>
      <c r="G17" s="22">
        <v>-20586</v>
      </c>
      <c r="H17" s="27">
        <v>-3200</v>
      </c>
      <c r="I17" s="27">
        <v>-163</v>
      </c>
      <c r="J17" s="27">
        <v>-27</v>
      </c>
      <c r="K17" s="22">
        <v>-7130</v>
      </c>
      <c r="L17" s="27">
        <v>-5395</v>
      </c>
      <c r="M17" s="27">
        <v>-4770</v>
      </c>
      <c r="N17" s="27">
        <v>-3640</v>
      </c>
      <c r="O17" s="22">
        <v>-6325</v>
      </c>
      <c r="P17" s="27">
        <v>-4366</v>
      </c>
      <c r="Q17" s="27">
        <v>-1781</v>
      </c>
      <c r="R17" s="27">
        <v>-105</v>
      </c>
      <c r="S17" s="22">
        <v>-31820</v>
      </c>
    </row>
    <row r="18" spans="1:19" ht="11.25">
      <c r="A18" s="6" t="s">
        <v>203</v>
      </c>
      <c r="B18" s="27">
        <v>616</v>
      </c>
      <c r="C18" s="22">
        <v>7440</v>
      </c>
      <c r="D18" s="27">
        <v>2556</v>
      </c>
      <c r="E18" s="22">
        <v>2780</v>
      </c>
      <c r="F18" s="27">
        <v>877</v>
      </c>
      <c r="G18" s="22">
        <v>20676</v>
      </c>
      <c r="H18" s="27">
        <v>3233</v>
      </c>
      <c r="I18" s="27">
        <v>168</v>
      </c>
      <c r="J18" s="27">
        <v>62</v>
      </c>
      <c r="K18" s="22">
        <v>7156</v>
      </c>
      <c r="L18" s="27">
        <v>5218</v>
      </c>
      <c r="M18" s="27">
        <v>4620</v>
      </c>
      <c r="N18" s="27">
        <v>3652</v>
      </c>
      <c r="O18" s="22">
        <v>6809</v>
      </c>
      <c r="P18" s="27">
        <v>4334</v>
      </c>
      <c r="Q18" s="27">
        <v>1767</v>
      </c>
      <c r="R18" s="27">
        <v>105</v>
      </c>
      <c r="S18" s="22"/>
    </row>
    <row r="19" spans="1:19" ht="11.25">
      <c r="A19" s="6" t="s">
        <v>39</v>
      </c>
      <c r="B19" s="27">
        <v>3253</v>
      </c>
      <c r="C19" s="22">
        <v>14584</v>
      </c>
      <c r="D19" s="27">
        <v>4625</v>
      </c>
      <c r="E19" s="22">
        <v>13899</v>
      </c>
      <c r="F19" s="27">
        <v>4035</v>
      </c>
      <c r="G19" s="22">
        <v>17032</v>
      </c>
      <c r="H19" s="27">
        <v>8355</v>
      </c>
      <c r="I19" s="27">
        <v>5626</v>
      </c>
      <c r="J19" s="27">
        <v>1134</v>
      </c>
      <c r="K19" s="22">
        <v>20977</v>
      </c>
      <c r="L19" s="27">
        <v>9102</v>
      </c>
      <c r="M19" s="27">
        <v>5210</v>
      </c>
      <c r="N19" s="27">
        <v>1198</v>
      </c>
      <c r="O19" s="22">
        <v>18871</v>
      </c>
      <c r="P19" s="27">
        <v>10340</v>
      </c>
      <c r="Q19" s="27">
        <v>5016</v>
      </c>
      <c r="R19" s="27">
        <v>1147</v>
      </c>
      <c r="S19" s="22"/>
    </row>
    <row r="20" spans="1:19" ht="11.25">
      <c r="A20" s="6" t="s">
        <v>40</v>
      </c>
      <c r="B20" s="27"/>
      <c r="C20" s="22">
        <v>-2</v>
      </c>
      <c r="D20" s="27"/>
      <c r="E20" s="22">
        <v>-199</v>
      </c>
      <c r="F20" s="27"/>
      <c r="G20" s="22">
        <v>-311</v>
      </c>
      <c r="H20" s="27"/>
      <c r="I20" s="27"/>
      <c r="J20" s="27"/>
      <c r="K20" s="22">
        <v>-246</v>
      </c>
      <c r="L20" s="27"/>
      <c r="M20" s="27"/>
      <c r="N20" s="27"/>
      <c r="O20" s="22">
        <v>-141</v>
      </c>
      <c r="P20" s="27"/>
      <c r="Q20" s="27"/>
      <c r="R20" s="27"/>
      <c r="S20" s="22">
        <v>-227</v>
      </c>
    </row>
    <row r="21" spans="1:19" ht="11.25">
      <c r="A21" s="6" t="s">
        <v>41</v>
      </c>
      <c r="B21" s="27">
        <v>-875</v>
      </c>
      <c r="C21" s="22">
        <v>8798</v>
      </c>
      <c r="D21" s="27">
        <v>13276</v>
      </c>
      <c r="E21" s="22">
        <v>-18262</v>
      </c>
      <c r="F21" s="27">
        <v>56</v>
      </c>
      <c r="G21" s="22">
        <v>8021</v>
      </c>
      <c r="H21" s="27">
        <v>3927</v>
      </c>
      <c r="I21" s="27">
        <v>8871</v>
      </c>
      <c r="J21" s="27">
        <v>17017</v>
      </c>
      <c r="K21" s="22">
        <v>-5995</v>
      </c>
      <c r="L21" s="27">
        <v>1695</v>
      </c>
      <c r="M21" s="27">
        <v>4818</v>
      </c>
      <c r="N21" s="27">
        <v>15021</v>
      </c>
      <c r="O21" s="22">
        <v>10359</v>
      </c>
      <c r="P21" s="27">
        <v>8920</v>
      </c>
      <c r="Q21" s="27">
        <v>11776</v>
      </c>
      <c r="R21" s="27">
        <v>14157</v>
      </c>
      <c r="S21" s="22">
        <v>-39</v>
      </c>
    </row>
    <row r="22" spans="1:19" ht="11.25">
      <c r="A22" s="6" t="s">
        <v>42</v>
      </c>
      <c r="B22" s="27">
        <v>6199</v>
      </c>
      <c r="C22" s="22">
        <v>-16813</v>
      </c>
      <c r="D22" s="27">
        <v>-11051</v>
      </c>
      <c r="E22" s="22">
        <v>-6223</v>
      </c>
      <c r="F22" s="27">
        <v>-6745</v>
      </c>
      <c r="G22" s="22">
        <v>11241</v>
      </c>
      <c r="H22" s="27">
        <v>4810</v>
      </c>
      <c r="I22" s="27">
        <v>3643</v>
      </c>
      <c r="J22" s="27">
        <v>-824</v>
      </c>
      <c r="K22" s="22">
        <v>10722</v>
      </c>
      <c r="L22" s="27">
        <v>-1949</v>
      </c>
      <c r="M22" s="27">
        <v>-1077</v>
      </c>
      <c r="N22" s="27">
        <v>-3448</v>
      </c>
      <c r="O22" s="22">
        <v>44</v>
      </c>
      <c r="P22" s="27">
        <v>4866</v>
      </c>
      <c r="Q22" s="27">
        <v>-3435</v>
      </c>
      <c r="R22" s="27">
        <v>-3005</v>
      </c>
      <c r="S22" s="22">
        <v>129</v>
      </c>
    </row>
    <row r="23" spans="1:19" ht="11.25">
      <c r="A23" s="6" t="s">
        <v>43</v>
      </c>
      <c r="B23" s="27">
        <v>-18782</v>
      </c>
      <c r="C23" s="22">
        <v>5738</v>
      </c>
      <c r="D23" s="27">
        <v>-6622</v>
      </c>
      <c r="E23" s="22">
        <v>3166</v>
      </c>
      <c r="F23" s="27">
        <v>-12301</v>
      </c>
      <c r="G23" s="22">
        <v>-5350</v>
      </c>
      <c r="H23" s="27">
        <v>-11572</v>
      </c>
      <c r="I23" s="27">
        <v>-17705</v>
      </c>
      <c r="J23" s="27">
        <v>-16696</v>
      </c>
      <c r="K23" s="22">
        <v>-10799</v>
      </c>
      <c r="L23" s="27">
        <v>-23556</v>
      </c>
      <c r="M23" s="27">
        <v>-26181</v>
      </c>
      <c r="N23" s="27">
        <v>-26412</v>
      </c>
      <c r="O23" s="22">
        <v>-12883</v>
      </c>
      <c r="P23" s="27">
        <v>-26429</v>
      </c>
      <c r="Q23" s="27">
        <v>-32121</v>
      </c>
      <c r="R23" s="27">
        <v>-24661</v>
      </c>
      <c r="S23" s="22">
        <v>5842</v>
      </c>
    </row>
    <row r="24" spans="1:19" ht="11.25">
      <c r="A24" s="6" t="s">
        <v>93</v>
      </c>
      <c r="B24" s="27">
        <v>-10957</v>
      </c>
      <c r="C24" s="22">
        <v>17366</v>
      </c>
      <c r="D24" s="27">
        <v>12713</v>
      </c>
      <c r="E24" s="22">
        <v>4141</v>
      </c>
      <c r="F24" s="27">
        <v>-6767</v>
      </c>
      <c r="G24" s="22">
        <v>42033</v>
      </c>
      <c r="H24" s="27">
        <v>20108</v>
      </c>
      <c r="I24" s="27">
        <v>-1785</v>
      </c>
      <c r="J24" s="27">
        <v>-19734</v>
      </c>
      <c r="K24" s="22">
        <v>37613</v>
      </c>
      <c r="L24" s="27">
        <v>-3141</v>
      </c>
      <c r="M24" s="27">
        <v>-17298</v>
      </c>
      <c r="N24" s="27">
        <v>-30044</v>
      </c>
      <c r="O24" s="22">
        <v>60269</v>
      </c>
      <c r="P24" s="27">
        <v>31068</v>
      </c>
      <c r="Q24" s="27">
        <v>-1946</v>
      </c>
      <c r="R24" s="27">
        <v>-27649</v>
      </c>
      <c r="S24" s="22">
        <v>39583</v>
      </c>
    </row>
    <row r="25" spans="1:19" ht="11.25">
      <c r="A25" s="6" t="s">
        <v>44</v>
      </c>
      <c r="B25" s="27">
        <v>371491</v>
      </c>
      <c r="C25" s="22">
        <v>713793</v>
      </c>
      <c r="D25" s="27">
        <v>376070</v>
      </c>
      <c r="E25" s="22">
        <v>652578</v>
      </c>
      <c r="F25" s="27">
        <v>307314</v>
      </c>
      <c r="G25" s="22">
        <v>693525</v>
      </c>
      <c r="H25" s="27">
        <v>538516</v>
      </c>
      <c r="I25" s="27">
        <v>339711</v>
      </c>
      <c r="J25" s="27">
        <v>152445</v>
      </c>
      <c r="K25" s="22">
        <v>614204</v>
      </c>
      <c r="L25" s="27">
        <v>456059</v>
      </c>
      <c r="M25" s="27">
        <v>283697</v>
      </c>
      <c r="N25" s="27">
        <v>107463</v>
      </c>
      <c r="O25" s="22">
        <v>706397</v>
      </c>
      <c r="P25" s="27">
        <v>561370</v>
      </c>
      <c r="Q25" s="27">
        <v>352705</v>
      </c>
      <c r="R25" s="27">
        <v>151846</v>
      </c>
      <c r="S25" s="22">
        <v>736319</v>
      </c>
    </row>
    <row r="26" spans="1:19" ht="11.25">
      <c r="A26" s="6" t="s">
        <v>45</v>
      </c>
      <c r="B26" s="27">
        <v>1016</v>
      </c>
      <c r="C26" s="22">
        <v>1776</v>
      </c>
      <c r="D26" s="27">
        <v>1024</v>
      </c>
      <c r="E26" s="22">
        <v>1924</v>
      </c>
      <c r="F26" s="27">
        <v>1109</v>
      </c>
      <c r="G26" s="22">
        <v>1741</v>
      </c>
      <c r="H26" s="27">
        <v>1675</v>
      </c>
      <c r="I26" s="27">
        <v>1072</v>
      </c>
      <c r="J26" s="27">
        <v>999</v>
      </c>
      <c r="K26" s="22">
        <v>1440</v>
      </c>
      <c r="L26" s="27">
        <v>1366</v>
      </c>
      <c r="M26" s="27">
        <v>900</v>
      </c>
      <c r="N26" s="27">
        <v>829</v>
      </c>
      <c r="O26" s="22">
        <v>1870</v>
      </c>
      <c r="P26" s="27">
        <v>1729</v>
      </c>
      <c r="Q26" s="27">
        <v>1037</v>
      </c>
      <c r="R26" s="27">
        <v>949</v>
      </c>
      <c r="S26" s="22">
        <v>1627</v>
      </c>
    </row>
    <row r="27" spans="1:19" ht="11.25">
      <c r="A27" s="6" t="s">
        <v>46</v>
      </c>
      <c r="B27" s="27">
        <v>-41395</v>
      </c>
      <c r="C27" s="22">
        <v>-89227</v>
      </c>
      <c r="D27" s="27">
        <v>-46189</v>
      </c>
      <c r="E27" s="22">
        <v>-99824</v>
      </c>
      <c r="F27" s="27">
        <v>-51061</v>
      </c>
      <c r="G27" s="22">
        <v>-109713</v>
      </c>
      <c r="H27" s="27">
        <v>-58004</v>
      </c>
      <c r="I27" s="27">
        <v>-56247</v>
      </c>
      <c r="J27" s="27">
        <v>-1536</v>
      </c>
      <c r="K27" s="22">
        <v>-118250</v>
      </c>
      <c r="L27" s="27">
        <v>-62393</v>
      </c>
      <c r="M27" s="27">
        <v>-60200</v>
      </c>
      <c r="N27" s="27">
        <v>-2090</v>
      </c>
      <c r="O27" s="22">
        <v>-126991</v>
      </c>
      <c r="P27" s="27">
        <v>-67237</v>
      </c>
      <c r="Q27" s="27">
        <v>-64882</v>
      </c>
      <c r="R27" s="27">
        <v>-2098</v>
      </c>
      <c r="S27" s="22">
        <v>-139056</v>
      </c>
    </row>
    <row r="28" spans="1:19" ht="11.25">
      <c r="A28" s="6" t="s">
        <v>47</v>
      </c>
      <c r="B28" s="27">
        <v>-78553</v>
      </c>
      <c r="C28" s="22">
        <v>-114018</v>
      </c>
      <c r="D28" s="27">
        <v>-61480</v>
      </c>
      <c r="E28" s="22">
        <v>-107003</v>
      </c>
      <c r="F28" s="27">
        <v>-60065</v>
      </c>
      <c r="G28" s="22">
        <v>-63620</v>
      </c>
      <c r="H28" s="27">
        <v>-63415</v>
      </c>
      <c r="I28" s="27">
        <v>-27634</v>
      </c>
      <c r="J28" s="27">
        <v>-27617</v>
      </c>
      <c r="K28" s="22">
        <v>-83365</v>
      </c>
      <c r="L28" s="27">
        <v>-82899</v>
      </c>
      <c r="M28" s="27">
        <v>-36794</v>
      </c>
      <c r="N28" s="27">
        <v>-36664</v>
      </c>
      <c r="O28" s="22">
        <v>-121678</v>
      </c>
      <c r="P28" s="27">
        <v>-121344</v>
      </c>
      <c r="Q28" s="27">
        <v>-65423</v>
      </c>
      <c r="R28" s="27">
        <v>-65525</v>
      </c>
      <c r="S28" s="22">
        <v>-98024</v>
      </c>
    </row>
    <row r="29" spans="1:19" ht="12" thickBot="1">
      <c r="A29" s="5" t="s">
        <v>48</v>
      </c>
      <c r="B29" s="28">
        <v>252558</v>
      </c>
      <c r="C29" s="23">
        <v>512324</v>
      </c>
      <c r="D29" s="28">
        <v>269425</v>
      </c>
      <c r="E29" s="23">
        <v>447674</v>
      </c>
      <c r="F29" s="28">
        <v>197297</v>
      </c>
      <c r="G29" s="23">
        <v>521934</v>
      </c>
      <c r="H29" s="28">
        <v>418771</v>
      </c>
      <c r="I29" s="28">
        <v>256901</v>
      </c>
      <c r="J29" s="28">
        <v>124290</v>
      </c>
      <c r="K29" s="23">
        <v>414027</v>
      </c>
      <c r="L29" s="28">
        <v>312133</v>
      </c>
      <c r="M29" s="28">
        <v>187602</v>
      </c>
      <c r="N29" s="28">
        <v>69538</v>
      </c>
      <c r="O29" s="23">
        <v>459597</v>
      </c>
      <c r="P29" s="28">
        <v>374518</v>
      </c>
      <c r="Q29" s="28">
        <v>223437</v>
      </c>
      <c r="R29" s="28">
        <v>85171</v>
      </c>
      <c r="S29" s="23">
        <v>500864</v>
      </c>
    </row>
    <row r="30" spans="1:19" ht="12" thickTop="1">
      <c r="A30" s="6" t="s">
        <v>49</v>
      </c>
      <c r="B30" s="27">
        <v>-45000</v>
      </c>
      <c r="C30" s="22">
        <v>-20000</v>
      </c>
      <c r="D30" s="27"/>
      <c r="E30" s="22">
        <v>-90000</v>
      </c>
      <c r="F30" s="27">
        <v>-40000</v>
      </c>
      <c r="G30" s="22">
        <v>-95007</v>
      </c>
      <c r="H30" s="27">
        <v>-50005</v>
      </c>
      <c r="I30" s="27">
        <v>-25001</v>
      </c>
      <c r="J30" s="27">
        <v>-25000</v>
      </c>
      <c r="K30" s="22"/>
      <c r="L30" s="27"/>
      <c r="M30" s="27"/>
      <c r="N30" s="27"/>
      <c r="O30" s="22"/>
      <c r="P30" s="27"/>
      <c r="Q30" s="27"/>
      <c r="R30" s="27"/>
      <c r="S30" s="22"/>
    </row>
    <row r="31" spans="1:19" ht="11.25">
      <c r="A31" s="6" t="s">
        <v>50</v>
      </c>
      <c r="B31" s="27">
        <v>20002</v>
      </c>
      <c r="C31" s="22">
        <v>30000</v>
      </c>
      <c r="D31" s="27">
        <v>30000</v>
      </c>
      <c r="E31" s="22">
        <v>105000</v>
      </c>
      <c r="F31" s="27">
        <v>45000</v>
      </c>
      <c r="G31" s="22">
        <v>50000</v>
      </c>
      <c r="H31" s="27">
        <v>25000</v>
      </c>
      <c r="I31" s="27"/>
      <c r="J31" s="27"/>
      <c r="K31" s="22"/>
      <c r="L31" s="27"/>
      <c r="M31" s="27"/>
      <c r="N31" s="27"/>
      <c r="O31" s="22"/>
      <c r="P31" s="27"/>
      <c r="Q31" s="27"/>
      <c r="R31" s="27"/>
      <c r="S31" s="22"/>
    </row>
    <row r="32" spans="1:19" ht="11.25">
      <c r="A32" s="6" t="s">
        <v>51</v>
      </c>
      <c r="B32" s="27">
        <v>-35000</v>
      </c>
      <c r="C32" s="22">
        <v>-25000</v>
      </c>
      <c r="D32" s="27">
        <v>-25000</v>
      </c>
      <c r="E32" s="22">
        <v>-80000</v>
      </c>
      <c r="F32" s="27">
        <v>-40000</v>
      </c>
      <c r="G32" s="22">
        <v>-80000</v>
      </c>
      <c r="H32" s="27">
        <v>-80000</v>
      </c>
      <c r="I32" s="27">
        <v>-40000</v>
      </c>
      <c r="J32" s="27">
        <v>-40000</v>
      </c>
      <c r="K32" s="22"/>
      <c r="L32" s="27"/>
      <c r="M32" s="27"/>
      <c r="N32" s="27"/>
      <c r="O32" s="22"/>
      <c r="P32" s="27"/>
      <c r="Q32" s="27"/>
      <c r="R32" s="27"/>
      <c r="S32" s="22"/>
    </row>
    <row r="33" spans="1:19" ht="11.25">
      <c r="A33" s="6" t="s">
        <v>52</v>
      </c>
      <c r="B33" s="27">
        <v>-111094</v>
      </c>
      <c r="C33" s="22">
        <v>-268440</v>
      </c>
      <c r="D33" s="27">
        <v>-129428</v>
      </c>
      <c r="E33" s="22">
        <v>-285419</v>
      </c>
      <c r="F33" s="27">
        <v>-147190</v>
      </c>
      <c r="G33" s="22">
        <v>-274983</v>
      </c>
      <c r="H33" s="27">
        <v>-199075</v>
      </c>
      <c r="I33" s="27">
        <v>-124538</v>
      </c>
      <c r="J33" s="27">
        <v>-71544</v>
      </c>
      <c r="K33" s="22">
        <v>-250766</v>
      </c>
      <c r="L33" s="27">
        <v>-179297</v>
      </c>
      <c r="M33" s="27">
        <v>-123371</v>
      </c>
      <c r="N33" s="27">
        <v>-71815</v>
      </c>
      <c r="O33" s="22">
        <v>-272744</v>
      </c>
      <c r="P33" s="27">
        <v>-208212</v>
      </c>
      <c r="Q33" s="27">
        <v>-144378</v>
      </c>
      <c r="R33" s="27">
        <v>-91569</v>
      </c>
      <c r="S33" s="22">
        <v>-262276</v>
      </c>
    </row>
    <row r="34" spans="1:19" ht="11.25">
      <c r="A34" s="6" t="s">
        <v>53</v>
      </c>
      <c r="B34" s="27">
        <v>2081</v>
      </c>
      <c r="C34" s="22">
        <v>2433</v>
      </c>
      <c r="D34" s="27">
        <v>1342</v>
      </c>
      <c r="E34" s="22">
        <v>994</v>
      </c>
      <c r="F34" s="27">
        <v>2057</v>
      </c>
      <c r="G34" s="22">
        <v>6801</v>
      </c>
      <c r="H34" s="27">
        <v>6553</v>
      </c>
      <c r="I34" s="27">
        <v>5126</v>
      </c>
      <c r="J34" s="27">
        <v>3362</v>
      </c>
      <c r="K34" s="22">
        <v>10079</v>
      </c>
      <c r="L34" s="27">
        <v>9182</v>
      </c>
      <c r="M34" s="27">
        <v>5758</v>
      </c>
      <c r="N34" s="27">
        <v>3603</v>
      </c>
      <c r="O34" s="22">
        <v>10291</v>
      </c>
      <c r="P34" s="27">
        <v>9334</v>
      </c>
      <c r="Q34" s="27">
        <v>6805</v>
      </c>
      <c r="R34" s="27">
        <v>4687</v>
      </c>
      <c r="S34" s="22">
        <v>14353</v>
      </c>
    </row>
    <row r="35" spans="1:19" ht="11.25">
      <c r="A35" s="6" t="s">
        <v>54</v>
      </c>
      <c r="B35" s="27"/>
      <c r="C35" s="22">
        <v>25000</v>
      </c>
      <c r="D35" s="27"/>
      <c r="E35" s="22">
        <v>80000</v>
      </c>
      <c r="F35" s="27"/>
      <c r="G35" s="22">
        <v>80000</v>
      </c>
      <c r="H35" s="27">
        <v>40000</v>
      </c>
      <c r="I35" s="27"/>
      <c r="J35" s="27"/>
      <c r="K35" s="22"/>
      <c r="L35" s="27"/>
      <c r="M35" s="27"/>
      <c r="N35" s="27"/>
      <c r="O35" s="22"/>
      <c r="P35" s="27"/>
      <c r="Q35" s="27"/>
      <c r="R35" s="27"/>
      <c r="S35" s="22"/>
    </row>
    <row r="36" spans="1:19" ht="11.25">
      <c r="A36" s="6" t="s">
        <v>55</v>
      </c>
      <c r="B36" s="27">
        <v>-2504</v>
      </c>
      <c r="C36" s="22">
        <v>-5013</v>
      </c>
      <c r="D36" s="27">
        <v>-2345</v>
      </c>
      <c r="E36" s="22">
        <v>-4868</v>
      </c>
      <c r="F36" s="27">
        <v>-4001</v>
      </c>
      <c r="G36" s="22">
        <v>-5764</v>
      </c>
      <c r="H36" s="27">
        <v>-4700</v>
      </c>
      <c r="I36" s="27">
        <v>-3378</v>
      </c>
      <c r="J36" s="27">
        <v>-2131</v>
      </c>
      <c r="K36" s="22">
        <v>-6836</v>
      </c>
      <c r="L36" s="27">
        <v>-4622</v>
      </c>
      <c r="M36" s="27">
        <v>-2923</v>
      </c>
      <c r="N36" s="27">
        <v>-1336</v>
      </c>
      <c r="O36" s="22">
        <v>-3462</v>
      </c>
      <c r="P36" s="27">
        <v>-2148</v>
      </c>
      <c r="Q36" s="27">
        <v>-1503</v>
      </c>
      <c r="R36" s="27">
        <v>-649</v>
      </c>
      <c r="S36" s="22">
        <v>-3050</v>
      </c>
    </row>
    <row r="37" spans="1:19" ht="11.25">
      <c r="A37" s="6" t="s">
        <v>56</v>
      </c>
      <c r="B37" s="27"/>
      <c r="C37" s="22">
        <v>-4</v>
      </c>
      <c r="D37" s="27"/>
      <c r="E37" s="22">
        <v>-4</v>
      </c>
      <c r="F37" s="27"/>
      <c r="G37" s="22">
        <v>-1683</v>
      </c>
      <c r="H37" s="27">
        <v>-1682</v>
      </c>
      <c r="I37" s="27"/>
      <c r="J37" s="27">
        <v>-161</v>
      </c>
      <c r="K37" s="22">
        <v>-12026</v>
      </c>
      <c r="L37" s="27">
        <v>-12025</v>
      </c>
      <c r="M37" s="27">
        <v>-12024</v>
      </c>
      <c r="N37" s="27">
        <v>-6539</v>
      </c>
      <c r="O37" s="22">
        <v>-11533</v>
      </c>
      <c r="P37" s="27">
        <v>-10435</v>
      </c>
      <c r="Q37" s="27">
        <v>-5498</v>
      </c>
      <c r="R37" s="27">
        <v>-5000</v>
      </c>
      <c r="S37" s="22">
        <v>-6509</v>
      </c>
    </row>
    <row r="38" spans="1:19" ht="11.25">
      <c r="A38" s="6" t="s">
        <v>57</v>
      </c>
      <c r="B38" s="27"/>
      <c r="C38" s="22">
        <v>519</v>
      </c>
      <c r="D38" s="27"/>
      <c r="E38" s="22">
        <v>1055</v>
      </c>
      <c r="F38" s="27"/>
      <c r="G38" s="22">
        <v>113</v>
      </c>
      <c r="H38" s="27"/>
      <c r="I38" s="27"/>
      <c r="J38" s="27"/>
      <c r="K38" s="22">
        <v>93</v>
      </c>
      <c r="L38" s="27"/>
      <c r="M38" s="27"/>
      <c r="N38" s="27"/>
      <c r="O38" s="22">
        <v>359</v>
      </c>
      <c r="P38" s="27"/>
      <c r="Q38" s="27"/>
      <c r="R38" s="27"/>
      <c r="S38" s="22">
        <v>1331</v>
      </c>
    </row>
    <row r="39" spans="1:19" ht="11.25">
      <c r="A39" s="6" t="s">
        <v>58</v>
      </c>
      <c r="B39" s="27">
        <v>475</v>
      </c>
      <c r="C39" s="22">
        <v>-1609</v>
      </c>
      <c r="D39" s="27">
        <v>-2394</v>
      </c>
      <c r="E39" s="22">
        <v>3287</v>
      </c>
      <c r="F39" s="27">
        <v>2312</v>
      </c>
      <c r="G39" s="22">
        <v>308</v>
      </c>
      <c r="H39" s="27">
        <v>-3459</v>
      </c>
      <c r="I39" s="27">
        <v>-149</v>
      </c>
      <c r="J39" s="27">
        <v>4596</v>
      </c>
      <c r="K39" s="22">
        <v>3246</v>
      </c>
      <c r="L39" s="27">
        <v>-3894</v>
      </c>
      <c r="M39" s="27">
        <v>697</v>
      </c>
      <c r="N39" s="27">
        <v>4884</v>
      </c>
      <c r="O39" s="22">
        <v>1204</v>
      </c>
      <c r="P39" s="27">
        <v>-815</v>
      </c>
      <c r="Q39" s="27">
        <v>751</v>
      </c>
      <c r="R39" s="27">
        <v>7080</v>
      </c>
      <c r="S39" s="22">
        <v>-10391</v>
      </c>
    </row>
    <row r="40" spans="1:19" ht="12" thickBot="1">
      <c r="A40" s="5" t="s">
        <v>59</v>
      </c>
      <c r="B40" s="28">
        <v>-171039</v>
      </c>
      <c r="C40" s="23">
        <v>-262114</v>
      </c>
      <c r="D40" s="28">
        <v>-127824</v>
      </c>
      <c r="E40" s="23">
        <v>-269954</v>
      </c>
      <c r="F40" s="28">
        <v>-181823</v>
      </c>
      <c r="G40" s="23">
        <v>-320215</v>
      </c>
      <c r="H40" s="28">
        <v>-267369</v>
      </c>
      <c r="I40" s="28">
        <v>-187940</v>
      </c>
      <c r="J40" s="28">
        <v>-130878</v>
      </c>
      <c r="K40" s="23">
        <v>-256209</v>
      </c>
      <c r="L40" s="28">
        <v>-190657</v>
      </c>
      <c r="M40" s="28">
        <v>-131863</v>
      </c>
      <c r="N40" s="28">
        <v>-71203</v>
      </c>
      <c r="O40" s="23">
        <v>-292511</v>
      </c>
      <c r="P40" s="28">
        <v>-228904</v>
      </c>
      <c r="Q40" s="28">
        <v>-143823</v>
      </c>
      <c r="R40" s="28">
        <v>-85451</v>
      </c>
      <c r="S40" s="23">
        <v>-266542</v>
      </c>
    </row>
    <row r="41" spans="1:19" ht="12" thickTop="1">
      <c r="A41" s="6" t="s">
        <v>60</v>
      </c>
      <c r="B41" s="27">
        <v>259</v>
      </c>
      <c r="C41" s="22">
        <v>1684</v>
      </c>
      <c r="D41" s="27">
        <v>1575</v>
      </c>
      <c r="E41" s="22">
        <v>628</v>
      </c>
      <c r="F41" s="27">
        <v>662</v>
      </c>
      <c r="G41" s="22">
        <v>182</v>
      </c>
      <c r="H41" s="27">
        <v>-166</v>
      </c>
      <c r="I41" s="27">
        <v>521</v>
      </c>
      <c r="J41" s="27">
        <v>3066</v>
      </c>
      <c r="K41" s="22">
        <v>-3023</v>
      </c>
      <c r="L41" s="27">
        <v>-3461</v>
      </c>
      <c r="M41" s="27">
        <v>3030</v>
      </c>
      <c r="N41" s="27">
        <v>2956</v>
      </c>
      <c r="O41" s="22">
        <v>197</v>
      </c>
      <c r="P41" s="27">
        <v>-461</v>
      </c>
      <c r="Q41" s="27">
        <v>831</v>
      </c>
      <c r="R41" s="27">
        <v>2314</v>
      </c>
      <c r="S41" s="22">
        <v>2325</v>
      </c>
    </row>
    <row r="42" spans="1:19" ht="11.25">
      <c r="A42" s="6" t="s">
        <v>61</v>
      </c>
      <c r="B42" s="27"/>
      <c r="C42" s="22"/>
      <c r="D42" s="27"/>
      <c r="E42" s="22"/>
      <c r="F42" s="27"/>
      <c r="G42" s="22"/>
      <c r="H42" s="27"/>
      <c r="I42" s="27"/>
      <c r="J42" s="27"/>
      <c r="K42" s="22">
        <v>-14999</v>
      </c>
      <c r="L42" s="27">
        <v>-14999</v>
      </c>
      <c r="M42" s="27">
        <v>-14999</v>
      </c>
      <c r="N42" s="27">
        <v>-14999</v>
      </c>
      <c r="O42" s="22">
        <v>5001</v>
      </c>
      <c r="P42" s="27">
        <v>-9998</v>
      </c>
      <c r="Q42" s="27">
        <v>-9998</v>
      </c>
      <c r="R42" s="27">
        <v>-9998</v>
      </c>
      <c r="S42" s="22">
        <v>-35000</v>
      </c>
    </row>
    <row r="43" spans="1:19" ht="11.25">
      <c r="A43" s="6" t="s">
        <v>62</v>
      </c>
      <c r="B43" s="27">
        <v>43500</v>
      </c>
      <c r="C43" s="22">
        <v>119000</v>
      </c>
      <c r="D43" s="27">
        <v>48700</v>
      </c>
      <c r="E43" s="22">
        <v>114700</v>
      </c>
      <c r="F43" s="27">
        <v>48600</v>
      </c>
      <c r="G43" s="22">
        <v>110900</v>
      </c>
      <c r="H43" s="27">
        <v>76200</v>
      </c>
      <c r="I43" s="27">
        <v>27100</v>
      </c>
      <c r="J43" s="27">
        <v>27100</v>
      </c>
      <c r="K43" s="22">
        <v>128300</v>
      </c>
      <c r="L43" s="27">
        <v>91300</v>
      </c>
      <c r="M43" s="27">
        <v>57300</v>
      </c>
      <c r="N43" s="27">
        <v>57300</v>
      </c>
      <c r="O43" s="22">
        <v>107500</v>
      </c>
      <c r="P43" s="27">
        <v>76500</v>
      </c>
      <c r="Q43" s="27">
        <v>30000</v>
      </c>
      <c r="R43" s="27"/>
      <c r="S43" s="22">
        <v>104200</v>
      </c>
    </row>
    <row r="44" spans="1:19" ht="11.25">
      <c r="A44" s="6" t="s">
        <v>63</v>
      </c>
      <c r="B44" s="27">
        <v>-58793</v>
      </c>
      <c r="C44" s="22">
        <v>-129777</v>
      </c>
      <c r="D44" s="27">
        <v>-47543</v>
      </c>
      <c r="E44" s="22">
        <v>-129413</v>
      </c>
      <c r="F44" s="27">
        <v>-61766</v>
      </c>
      <c r="G44" s="22">
        <v>-162254</v>
      </c>
      <c r="H44" s="27">
        <v>-136975</v>
      </c>
      <c r="I44" s="27">
        <v>-65750</v>
      </c>
      <c r="J44" s="27">
        <v>-33224</v>
      </c>
      <c r="K44" s="22">
        <v>-155523</v>
      </c>
      <c r="L44" s="27">
        <v>-142037</v>
      </c>
      <c r="M44" s="27">
        <v>-80107</v>
      </c>
      <c r="N44" s="27">
        <v>-68236</v>
      </c>
      <c r="O44" s="22">
        <v>-100372</v>
      </c>
      <c r="P44" s="27">
        <v>-51671</v>
      </c>
      <c r="Q44" s="27">
        <v>-43538</v>
      </c>
      <c r="R44" s="27">
        <v>-19956</v>
      </c>
      <c r="S44" s="22">
        <v>-113382</v>
      </c>
    </row>
    <row r="45" spans="1:19" ht="11.25">
      <c r="A45" s="6" t="s">
        <v>0</v>
      </c>
      <c r="B45" s="27">
        <v>40000</v>
      </c>
      <c r="C45" s="22">
        <v>70000</v>
      </c>
      <c r="D45" s="27">
        <v>30000</v>
      </c>
      <c r="E45" s="22">
        <v>60000</v>
      </c>
      <c r="F45" s="27">
        <v>20000</v>
      </c>
      <c r="G45" s="22">
        <v>125000</v>
      </c>
      <c r="H45" s="27">
        <v>75000</v>
      </c>
      <c r="I45" s="27">
        <v>65000</v>
      </c>
      <c r="J45" s="27">
        <v>65000</v>
      </c>
      <c r="K45" s="22">
        <v>160000</v>
      </c>
      <c r="L45" s="27">
        <v>130000</v>
      </c>
      <c r="M45" s="27">
        <v>80000</v>
      </c>
      <c r="N45" s="27">
        <v>80000</v>
      </c>
      <c r="O45" s="22">
        <v>139953</v>
      </c>
      <c r="P45" s="27">
        <v>89953</v>
      </c>
      <c r="Q45" s="27">
        <v>49953</v>
      </c>
      <c r="R45" s="27">
        <v>49953</v>
      </c>
      <c r="S45" s="22">
        <v>104941</v>
      </c>
    </row>
    <row r="46" spans="1:19" ht="11.25">
      <c r="A46" s="6" t="s">
        <v>1</v>
      </c>
      <c r="B46" s="27">
        <v>-38199</v>
      </c>
      <c r="C46" s="22">
        <v>-137005</v>
      </c>
      <c r="D46" s="27">
        <v>-115305</v>
      </c>
      <c r="E46" s="22">
        <v>-80499</v>
      </c>
      <c r="F46" s="27">
        <v>-29000</v>
      </c>
      <c r="G46" s="22">
        <v>-7300</v>
      </c>
      <c r="H46" s="27">
        <v>-4200</v>
      </c>
      <c r="I46" s="27"/>
      <c r="J46" s="27"/>
      <c r="K46" s="22">
        <v>-3000</v>
      </c>
      <c r="L46" s="27">
        <v>-3000</v>
      </c>
      <c r="M46" s="27"/>
      <c r="N46" s="27"/>
      <c r="O46" s="22"/>
      <c r="P46" s="27"/>
      <c r="Q46" s="27"/>
      <c r="R46" s="27"/>
      <c r="S46" s="22"/>
    </row>
    <row r="47" spans="1:19" ht="11.25">
      <c r="A47" s="6" t="s">
        <v>2</v>
      </c>
      <c r="B47" s="27">
        <v>-51191</v>
      </c>
      <c r="C47" s="22">
        <v>-148989</v>
      </c>
      <c r="D47" s="27">
        <v>-53652</v>
      </c>
      <c r="E47" s="22">
        <v>-143348</v>
      </c>
      <c r="F47" s="27">
        <v>-54446</v>
      </c>
      <c r="G47" s="22">
        <v>-194577</v>
      </c>
      <c r="H47" s="27">
        <v>-95725</v>
      </c>
      <c r="I47" s="27">
        <v>-55287</v>
      </c>
      <c r="J47" s="27"/>
      <c r="K47" s="22">
        <v>-211418</v>
      </c>
      <c r="L47" s="27">
        <v>-95588</v>
      </c>
      <c r="M47" s="27">
        <v>-56394</v>
      </c>
      <c r="N47" s="27"/>
      <c r="O47" s="22">
        <v>-252814</v>
      </c>
      <c r="P47" s="27">
        <v>-131940</v>
      </c>
      <c r="Q47" s="27">
        <v>-57134</v>
      </c>
      <c r="R47" s="27"/>
      <c r="S47" s="22">
        <v>-258186</v>
      </c>
    </row>
    <row r="48" spans="1:19" ht="11.25">
      <c r="A48" s="6" t="s">
        <v>3</v>
      </c>
      <c r="B48" s="27">
        <v>-10835</v>
      </c>
      <c r="C48" s="22">
        <v>-19700</v>
      </c>
      <c r="D48" s="27">
        <v>-9850</v>
      </c>
      <c r="E48" s="22">
        <v>-17730</v>
      </c>
      <c r="F48" s="27">
        <v>-8865</v>
      </c>
      <c r="G48" s="22">
        <v>-17750</v>
      </c>
      <c r="H48" s="27">
        <v>-17750</v>
      </c>
      <c r="I48" s="27">
        <v>-8885</v>
      </c>
      <c r="J48" s="27">
        <v>-8885</v>
      </c>
      <c r="K48" s="22">
        <v>-17748</v>
      </c>
      <c r="L48" s="27">
        <v>-17748</v>
      </c>
      <c r="M48" s="27">
        <v>-8874</v>
      </c>
      <c r="N48" s="27">
        <v>-8874</v>
      </c>
      <c r="O48" s="22">
        <v>-17748</v>
      </c>
      <c r="P48" s="27">
        <v>-17748</v>
      </c>
      <c r="Q48" s="27">
        <v>-8874</v>
      </c>
      <c r="R48" s="27">
        <v>-8874</v>
      </c>
      <c r="S48" s="22">
        <v>-15776</v>
      </c>
    </row>
    <row r="49" spans="1:19" ht="11.25">
      <c r="A49" s="6" t="s">
        <v>4</v>
      </c>
      <c r="B49" s="27">
        <v>-257</v>
      </c>
      <c r="C49" s="22">
        <v>-434</v>
      </c>
      <c r="D49" s="27">
        <v>-257</v>
      </c>
      <c r="E49" s="22">
        <v>-434</v>
      </c>
      <c r="F49" s="27">
        <v>-257</v>
      </c>
      <c r="G49" s="22">
        <v>-354</v>
      </c>
      <c r="H49" s="27">
        <v>-354</v>
      </c>
      <c r="I49" s="27">
        <v>-177</v>
      </c>
      <c r="J49" s="27">
        <v>-177</v>
      </c>
      <c r="K49" s="22">
        <v>-365</v>
      </c>
      <c r="L49" s="27">
        <v>-365</v>
      </c>
      <c r="M49" s="27">
        <v>-188</v>
      </c>
      <c r="N49" s="27">
        <v>-188</v>
      </c>
      <c r="O49" s="22">
        <v>-372</v>
      </c>
      <c r="P49" s="27">
        <v>-372</v>
      </c>
      <c r="Q49" s="27">
        <v>-11</v>
      </c>
      <c r="R49" s="27">
        <v>-11</v>
      </c>
      <c r="S49" s="22">
        <v>-11</v>
      </c>
    </row>
    <row r="50" spans="1:19" ht="11.25">
      <c r="A50" s="6" t="s">
        <v>93</v>
      </c>
      <c r="B50" s="27">
        <v>-3234</v>
      </c>
      <c r="C50" s="22">
        <v>-14615</v>
      </c>
      <c r="D50" s="27">
        <v>-11833</v>
      </c>
      <c r="E50" s="22">
        <v>-12451</v>
      </c>
      <c r="F50" s="27">
        <v>-5116</v>
      </c>
      <c r="G50" s="22">
        <v>-19750</v>
      </c>
      <c r="H50" s="27">
        <v>-19531</v>
      </c>
      <c r="I50" s="27">
        <v>-3477</v>
      </c>
      <c r="J50" s="27">
        <v>-3352</v>
      </c>
      <c r="K50" s="22">
        <v>-15857</v>
      </c>
      <c r="L50" s="27">
        <v>-15727</v>
      </c>
      <c r="M50" s="27">
        <v>-730</v>
      </c>
      <c r="N50" s="27">
        <v>-570</v>
      </c>
      <c r="O50" s="22">
        <v>-27514</v>
      </c>
      <c r="P50" s="27">
        <v>-29963</v>
      </c>
      <c r="Q50" s="27">
        <v>-514</v>
      </c>
      <c r="R50" s="27">
        <v>-384</v>
      </c>
      <c r="S50" s="22">
        <v>-25606</v>
      </c>
    </row>
    <row r="51" spans="1:19" ht="12" thickBot="1">
      <c r="A51" s="5" t="s">
        <v>5</v>
      </c>
      <c r="B51" s="28">
        <v>-78751</v>
      </c>
      <c r="C51" s="23">
        <v>-259838</v>
      </c>
      <c r="D51" s="28">
        <v>-158166</v>
      </c>
      <c r="E51" s="23">
        <v>-208549</v>
      </c>
      <c r="F51" s="28">
        <v>-90190</v>
      </c>
      <c r="G51" s="23">
        <v>-165906</v>
      </c>
      <c r="H51" s="28">
        <v>-123503</v>
      </c>
      <c r="I51" s="28">
        <v>-40955</v>
      </c>
      <c r="J51" s="28">
        <v>49526</v>
      </c>
      <c r="K51" s="23">
        <v>-133635</v>
      </c>
      <c r="L51" s="28">
        <v>-71628</v>
      </c>
      <c r="M51" s="28">
        <v>-20963</v>
      </c>
      <c r="N51" s="28">
        <v>47387</v>
      </c>
      <c r="O51" s="23">
        <v>-146170</v>
      </c>
      <c r="P51" s="28">
        <v>-75702</v>
      </c>
      <c r="Q51" s="28">
        <v>-39287</v>
      </c>
      <c r="R51" s="28">
        <v>13043</v>
      </c>
      <c r="S51" s="23">
        <v>-236496</v>
      </c>
    </row>
    <row r="52" spans="1:19" ht="12" thickTop="1">
      <c r="A52" s="7" t="s">
        <v>6</v>
      </c>
      <c r="B52" s="27">
        <v>2767</v>
      </c>
      <c r="C52" s="22">
        <v>-9629</v>
      </c>
      <c r="D52" s="27">
        <v>-16565</v>
      </c>
      <c r="E52" s="22">
        <v>-30829</v>
      </c>
      <c r="F52" s="27">
        <v>-74716</v>
      </c>
      <c r="G52" s="22">
        <v>35813</v>
      </c>
      <c r="H52" s="27">
        <v>27898</v>
      </c>
      <c r="I52" s="27">
        <v>28005</v>
      </c>
      <c r="J52" s="27">
        <v>42938</v>
      </c>
      <c r="K52" s="22">
        <v>24182</v>
      </c>
      <c r="L52" s="27">
        <v>49847</v>
      </c>
      <c r="M52" s="27">
        <v>34774</v>
      </c>
      <c r="N52" s="27">
        <v>45723</v>
      </c>
      <c r="O52" s="22">
        <v>20916</v>
      </c>
      <c r="P52" s="27">
        <v>69911</v>
      </c>
      <c r="Q52" s="27">
        <v>40325</v>
      </c>
      <c r="R52" s="27">
        <v>12763</v>
      </c>
      <c r="S52" s="22">
        <v>-2174</v>
      </c>
    </row>
    <row r="53" spans="1:19" ht="11.25">
      <c r="A53" s="7" t="s">
        <v>7</v>
      </c>
      <c r="B53" s="27">
        <v>75106</v>
      </c>
      <c r="C53" s="22">
        <v>84692</v>
      </c>
      <c r="D53" s="27">
        <v>84692</v>
      </c>
      <c r="E53" s="22">
        <v>115521</v>
      </c>
      <c r="F53" s="27">
        <v>115521</v>
      </c>
      <c r="G53" s="22">
        <v>79708</v>
      </c>
      <c r="H53" s="27">
        <v>79708</v>
      </c>
      <c r="I53" s="27">
        <v>79708</v>
      </c>
      <c r="J53" s="27">
        <v>79708</v>
      </c>
      <c r="K53" s="22">
        <v>55526</v>
      </c>
      <c r="L53" s="27">
        <v>55526</v>
      </c>
      <c r="M53" s="27">
        <v>55526</v>
      </c>
      <c r="N53" s="27">
        <v>55526</v>
      </c>
      <c r="O53" s="22">
        <v>34609</v>
      </c>
      <c r="P53" s="27">
        <v>34609</v>
      </c>
      <c r="Q53" s="27">
        <v>34609</v>
      </c>
      <c r="R53" s="27">
        <v>34609</v>
      </c>
      <c r="S53" s="22">
        <v>36783</v>
      </c>
    </row>
    <row r="54" spans="1:19" ht="11.25">
      <c r="A54" s="7" t="s">
        <v>8</v>
      </c>
      <c r="B54" s="27"/>
      <c r="C54" s="22">
        <v>43</v>
      </c>
      <c r="D54" s="27">
        <v>43</v>
      </c>
      <c r="E54" s="22"/>
      <c r="F54" s="27"/>
      <c r="G54" s="22"/>
      <c r="H54" s="27"/>
      <c r="I54" s="27"/>
      <c r="J54" s="27"/>
      <c r="K54" s="22"/>
      <c r="L54" s="27"/>
      <c r="M54" s="27"/>
      <c r="N54" s="27"/>
      <c r="O54" s="22"/>
      <c r="P54" s="27"/>
      <c r="Q54" s="27"/>
      <c r="R54" s="27"/>
      <c r="S54" s="22"/>
    </row>
    <row r="55" spans="1:19" ht="12" thickBot="1">
      <c r="A55" s="7" t="s">
        <v>7</v>
      </c>
      <c r="B55" s="27">
        <v>77874</v>
      </c>
      <c r="C55" s="22">
        <v>75106</v>
      </c>
      <c r="D55" s="27">
        <v>68170</v>
      </c>
      <c r="E55" s="22">
        <v>84692</v>
      </c>
      <c r="F55" s="27">
        <v>40805</v>
      </c>
      <c r="G55" s="22">
        <v>115521</v>
      </c>
      <c r="H55" s="27">
        <v>107606</v>
      </c>
      <c r="I55" s="27">
        <v>107713</v>
      </c>
      <c r="J55" s="27">
        <v>122646</v>
      </c>
      <c r="K55" s="22">
        <v>79708</v>
      </c>
      <c r="L55" s="27">
        <v>105373</v>
      </c>
      <c r="M55" s="27">
        <v>90300</v>
      </c>
      <c r="N55" s="27">
        <v>101249</v>
      </c>
      <c r="O55" s="22">
        <v>55526</v>
      </c>
      <c r="P55" s="27">
        <v>104521</v>
      </c>
      <c r="Q55" s="27">
        <v>74935</v>
      </c>
      <c r="R55" s="27">
        <v>47373</v>
      </c>
      <c r="S55" s="22">
        <v>34609</v>
      </c>
    </row>
    <row r="56" spans="1:19" ht="12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8" ht="11.25">
      <c r="A58" s="20" t="s">
        <v>162</v>
      </c>
    </row>
    <row r="59" ht="11.25">
      <c r="A59" s="20" t="s">
        <v>163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6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5" width="17.83203125" style="0" customWidth="1"/>
  </cols>
  <sheetData>
    <row r="1" ht="12" thickBot="1"/>
    <row r="2" spans="1:25" ht="12" thickTop="1">
      <c r="A2" s="10" t="s">
        <v>158</v>
      </c>
      <c r="B2" s="14">
        <v>9022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thickTop="1">
      <c r="A4" s="10" t="s">
        <v>64</v>
      </c>
      <c r="B4" s="15" t="str">
        <f>HYPERLINK("http://www.kabupro.jp/mark/20140205/S10011HV.htm","四半期報告書")</f>
        <v>四半期報告書</v>
      </c>
      <c r="C4" s="15" t="str">
        <f>HYPERLINK("http://www.kabupro.jp/mark/20131107/S1000BW4.htm","四半期報告書")</f>
        <v>四半期報告書</v>
      </c>
      <c r="D4" s="15" t="str">
        <f>HYPERLINK("http://www.kabupro.jp/mark/20130807/S000E55V.htm","四半期報告書")</f>
        <v>四半期報告書</v>
      </c>
      <c r="E4" s="15" t="str">
        <f>HYPERLINK("http://www.kabupro.jp/mark/20140205/S10011HV.htm","四半期報告書")</f>
        <v>四半期報告書</v>
      </c>
      <c r="F4" s="15" t="str">
        <f>HYPERLINK("http://www.kabupro.jp/mark/20130206/S000CQF2.htm","四半期報告書")</f>
        <v>四半期報告書</v>
      </c>
      <c r="G4" s="15" t="str">
        <f>HYPERLINK("http://www.kabupro.jp/mark/20121107/S000C5UP.htm","四半期報告書")</f>
        <v>四半期報告書</v>
      </c>
      <c r="H4" s="15" t="str">
        <f>HYPERLINK("http://www.kabupro.jp/mark/20120808/S000BMHF.htm","四半期報告書")</f>
        <v>四半期報告書</v>
      </c>
      <c r="I4" s="15" t="str">
        <f>HYPERLINK("http://www.kabupro.jp/mark/20130621/S000DMAP.htm","有価証券報告書")</f>
        <v>有価証券報告書</v>
      </c>
      <c r="J4" s="15" t="str">
        <f>HYPERLINK("http://www.kabupro.jp/mark/20120208/S000A79V.htm","四半期報告書")</f>
        <v>四半期報告書</v>
      </c>
      <c r="K4" s="15" t="str">
        <f>HYPERLINK("http://www.kabupro.jp/mark/20111109/S0009LKQ.htm","四半期報告書")</f>
        <v>四半期報告書</v>
      </c>
      <c r="L4" s="15" t="str">
        <f>HYPERLINK("http://www.kabupro.jp/mark/20110811/S00093DL.htm","四半期報告書")</f>
        <v>四半期報告書</v>
      </c>
      <c r="M4" s="15" t="str">
        <f>HYPERLINK("http://www.kabupro.jp/mark/20120622/S000B2BV.htm","有価証券報告書")</f>
        <v>有価証券報告書</v>
      </c>
      <c r="N4" s="15" t="str">
        <f>HYPERLINK("http://www.kabupro.jp/mark/20110209/S0007O6A.htm","四半期報告書")</f>
        <v>四半期報告書</v>
      </c>
      <c r="O4" s="15" t="str">
        <f>HYPERLINK("http://www.kabupro.jp/mark/20101112/S00072KH.htm","四半期報告書")</f>
        <v>四半期報告書</v>
      </c>
      <c r="P4" s="15" t="str">
        <f>HYPERLINK("http://www.kabupro.jp/mark/20100812/S0006KJR.htm","四半期報告書")</f>
        <v>四半期報告書</v>
      </c>
      <c r="Q4" s="15" t="str">
        <f>HYPERLINK("http://www.kabupro.jp/mark/20110624/S0008I6J.htm","有価証券報告書")</f>
        <v>有価証券報告書</v>
      </c>
      <c r="R4" s="15" t="str">
        <f>HYPERLINK("http://www.kabupro.jp/mark/20100212/S00053J7.htm","四半期報告書")</f>
        <v>四半期報告書</v>
      </c>
      <c r="S4" s="15" t="str">
        <f>HYPERLINK("http://www.kabupro.jp/mark/20091112/S0004H8W.htm","四半期報告書")</f>
        <v>四半期報告書</v>
      </c>
      <c r="T4" s="15" t="str">
        <f>HYPERLINK("http://www.kabupro.jp/mark/20090812/S0003UZB.htm","四半期報告書")</f>
        <v>四半期報告書</v>
      </c>
      <c r="U4" s="15" t="str">
        <f>HYPERLINK("http://www.kabupro.jp/mark/20100623/S0005XKX.htm","有価証券報告書")</f>
        <v>有価証券報告書</v>
      </c>
      <c r="V4" s="15" t="str">
        <f>HYPERLINK("http://www.kabupro.jp/mark/20090212/S0002D28.htm","四半期報告書")</f>
        <v>四半期報告書</v>
      </c>
      <c r="W4" s="15" t="str">
        <f>HYPERLINK("http://www.kabupro.jp/mark/20081112/S0001QVK.htm","四半期報告書")</f>
        <v>四半期報告書</v>
      </c>
      <c r="X4" s="15" t="str">
        <f>HYPERLINK("http://www.kabupro.jp/mark/20080812/S0000Z13.htm","四半期報告書")</f>
        <v>四半期報告書</v>
      </c>
      <c r="Y4" s="15" t="str">
        <f>HYPERLINK("http://www.kabupro.jp/mark/20090624/S000392Q.htm","有価証券報告書")</f>
        <v>有価証券報告書</v>
      </c>
    </row>
    <row r="5" spans="1:25" ht="12" thickBot="1">
      <c r="A5" s="11" t="s">
        <v>65</v>
      </c>
      <c r="B5" s="1" t="s">
        <v>213</v>
      </c>
      <c r="C5" s="1" t="s">
        <v>216</v>
      </c>
      <c r="D5" s="1" t="s">
        <v>218</v>
      </c>
      <c r="E5" s="1" t="s">
        <v>213</v>
      </c>
      <c r="F5" s="1" t="s">
        <v>220</v>
      </c>
      <c r="G5" s="1" t="s">
        <v>222</v>
      </c>
      <c r="H5" s="1" t="s">
        <v>224</v>
      </c>
      <c r="I5" s="1" t="s">
        <v>71</v>
      </c>
      <c r="J5" s="1" t="s">
        <v>226</v>
      </c>
      <c r="K5" s="1" t="s">
        <v>228</v>
      </c>
      <c r="L5" s="1" t="s">
        <v>230</v>
      </c>
      <c r="M5" s="1" t="s">
        <v>75</v>
      </c>
      <c r="N5" s="1" t="s">
        <v>232</v>
      </c>
      <c r="O5" s="1" t="s">
        <v>234</v>
      </c>
      <c r="P5" s="1" t="s">
        <v>236</v>
      </c>
      <c r="Q5" s="1" t="s">
        <v>77</v>
      </c>
      <c r="R5" s="1" t="s">
        <v>238</v>
      </c>
      <c r="S5" s="1" t="s">
        <v>240</v>
      </c>
      <c r="T5" s="1" t="s">
        <v>242</v>
      </c>
      <c r="U5" s="1" t="s">
        <v>79</v>
      </c>
      <c r="V5" s="1" t="s">
        <v>244</v>
      </c>
      <c r="W5" s="1" t="s">
        <v>246</v>
      </c>
      <c r="X5" s="1" t="s">
        <v>248</v>
      </c>
      <c r="Y5" s="1" t="s">
        <v>81</v>
      </c>
    </row>
    <row r="6" spans="1:25" ht="12.75" thickBot="1" thickTop="1">
      <c r="A6" s="10" t="s">
        <v>66</v>
      </c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" thickTop="1">
      <c r="A7" s="12" t="s">
        <v>67</v>
      </c>
      <c r="B7" s="14" t="s">
        <v>214</v>
      </c>
      <c r="C7" s="14" t="s">
        <v>214</v>
      </c>
      <c r="D7" s="14" t="s">
        <v>214</v>
      </c>
      <c r="E7" s="16" t="s">
        <v>72</v>
      </c>
      <c r="F7" s="14" t="s">
        <v>214</v>
      </c>
      <c r="G7" s="14" t="s">
        <v>214</v>
      </c>
      <c r="H7" s="14" t="s">
        <v>214</v>
      </c>
      <c r="I7" s="16" t="s">
        <v>72</v>
      </c>
      <c r="J7" s="14" t="s">
        <v>214</v>
      </c>
      <c r="K7" s="14" t="s">
        <v>214</v>
      </c>
      <c r="L7" s="14" t="s">
        <v>214</v>
      </c>
      <c r="M7" s="16" t="s">
        <v>72</v>
      </c>
      <c r="N7" s="14" t="s">
        <v>214</v>
      </c>
      <c r="O7" s="14" t="s">
        <v>214</v>
      </c>
      <c r="P7" s="14" t="s">
        <v>214</v>
      </c>
      <c r="Q7" s="16" t="s">
        <v>72</v>
      </c>
      <c r="R7" s="14" t="s">
        <v>214</v>
      </c>
      <c r="S7" s="14" t="s">
        <v>214</v>
      </c>
      <c r="T7" s="14" t="s">
        <v>214</v>
      </c>
      <c r="U7" s="16" t="s">
        <v>72</v>
      </c>
      <c r="V7" s="14" t="s">
        <v>214</v>
      </c>
      <c r="W7" s="14" t="s">
        <v>214</v>
      </c>
      <c r="X7" s="14" t="s">
        <v>214</v>
      </c>
      <c r="Y7" s="16" t="s">
        <v>72</v>
      </c>
    </row>
    <row r="8" spans="1:25" ht="11.25">
      <c r="A8" s="13" t="s">
        <v>68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1.25">
      <c r="A9" s="13" t="s">
        <v>69</v>
      </c>
      <c r="B9" s="1" t="s">
        <v>215</v>
      </c>
      <c r="C9" s="1" t="s">
        <v>217</v>
      </c>
      <c r="D9" s="1" t="s">
        <v>219</v>
      </c>
      <c r="E9" s="17" t="s">
        <v>73</v>
      </c>
      <c r="F9" s="1" t="s">
        <v>221</v>
      </c>
      <c r="G9" s="1" t="s">
        <v>223</v>
      </c>
      <c r="H9" s="1" t="s">
        <v>225</v>
      </c>
      <c r="I9" s="17" t="s">
        <v>74</v>
      </c>
      <c r="J9" s="1" t="s">
        <v>227</v>
      </c>
      <c r="K9" s="1" t="s">
        <v>229</v>
      </c>
      <c r="L9" s="1" t="s">
        <v>231</v>
      </c>
      <c r="M9" s="17" t="s">
        <v>76</v>
      </c>
      <c r="N9" s="1" t="s">
        <v>233</v>
      </c>
      <c r="O9" s="1" t="s">
        <v>235</v>
      </c>
      <c r="P9" s="1" t="s">
        <v>237</v>
      </c>
      <c r="Q9" s="17" t="s">
        <v>78</v>
      </c>
      <c r="R9" s="1" t="s">
        <v>239</v>
      </c>
      <c r="S9" s="1" t="s">
        <v>241</v>
      </c>
      <c r="T9" s="1" t="s">
        <v>243</v>
      </c>
      <c r="U9" s="17" t="s">
        <v>80</v>
      </c>
      <c r="V9" s="1" t="s">
        <v>245</v>
      </c>
      <c r="W9" s="1" t="s">
        <v>247</v>
      </c>
      <c r="X9" s="1" t="s">
        <v>249</v>
      </c>
      <c r="Y9" s="17" t="s">
        <v>82</v>
      </c>
    </row>
    <row r="10" spans="1:25" ht="12" thickBot="1">
      <c r="A10" s="13" t="s">
        <v>70</v>
      </c>
      <c r="B10" s="1" t="s">
        <v>84</v>
      </c>
      <c r="C10" s="1" t="s">
        <v>84</v>
      </c>
      <c r="D10" s="1" t="s">
        <v>84</v>
      </c>
      <c r="E10" s="17" t="s">
        <v>84</v>
      </c>
      <c r="F10" s="1" t="s">
        <v>84</v>
      </c>
      <c r="G10" s="1" t="s">
        <v>84</v>
      </c>
      <c r="H10" s="1" t="s">
        <v>84</v>
      </c>
      <c r="I10" s="17" t="s">
        <v>84</v>
      </c>
      <c r="J10" s="1" t="s">
        <v>84</v>
      </c>
      <c r="K10" s="1" t="s">
        <v>84</v>
      </c>
      <c r="L10" s="1" t="s">
        <v>84</v>
      </c>
      <c r="M10" s="17" t="s">
        <v>84</v>
      </c>
      <c r="N10" s="1" t="s">
        <v>84</v>
      </c>
      <c r="O10" s="1" t="s">
        <v>84</v>
      </c>
      <c r="P10" s="1" t="s">
        <v>84</v>
      </c>
      <c r="Q10" s="17" t="s">
        <v>84</v>
      </c>
      <c r="R10" s="1" t="s">
        <v>84</v>
      </c>
      <c r="S10" s="1" t="s">
        <v>84</v>
      </c>
      <c r="T10" s="1" t="s">
        <v>84</v>
      </c>
      <c r="U10" s="17" t="s">
        <v>84</v>
      </c>
      <c r="V10" s="1" t="s">
        <v>84</v>
      </c>
      <c r="W10" s="1" t="s">
        <v>84</v>
      </c>
      <c r="X10" s="1" t="s">
        <v>84</v>
      </c>
      <c r="Y10" s="17" t="s">
        <v>84</v>
      </c>
    </row>
    <row r="11" spans="1:25" ht="12" thickTop="1">
      <c r="A11" s="9" t="s">
        <v>83</v>
      </c>
      <c r="B11" s="26">
        <v>143092</v>
      </c>
      <c r="C11" s="26">
        <v>80620</v>
      </c>
      <c r="D11" s="26">
        <v>47634</v>
      </c>
      <c r="E11" s="21">
        <v>59838</v>
      </c>
      <c r="F11" s="26">
        <v>79657</v>
      </c>
      <c r="G11" s="26">
        <v>63782</v>
      </c>
      <c r="H11" s="26">
        <v>67358</v>
      </c>
      <c r="I11" s="21">
        <v>81151</v>
      </c>
      <c r="J11" s="26">
        <v>104758</v>
      </c>
      <c r="K11" s="26">
        <v>78832</v>
      </c>
      <c r="L11" s="26">
        <v>90801</v>
      </c>
      <c r="M11" s="21">
        <v>113468</v>
      </c>
      <c r="N11" s="26">
        <v>103453</v>
      </c>
      <c r="O11" s="26">
        <v>100691</v>
      </c>
      <c r="P11" s="26">
        <v>120801</v>
      </c>
      <c r="Q11" s="21">
        <v>52214</v>
      </c>
      <c r="R11" s="26">
        <v>70281</v>
      </c>
      <c r="S11" s="26">
        <v>87278</v>
      </c>
      <c r="T11" s="26">
        <v>99140</v>
      </c>
      <c r="U11" s="21">
        <v>53122</v>
      </c>
      <c r="V11" s="26">
        <v>54907</v>
      </c>
      <c r="W11" s="26">
        <v>62622</v>
      </c>
      <c r="X11" s="26">
        <v>40103</v>
      </c>
      <c r="Y11" s="21">
        <v>32014</v>
      </c>
    </row>
    <row r="12" spans="1:25" ht="11.25">
      <c r="A12" s="2" t="s">
        <v>250</v>
      </c>
      <c r="B12" s="27">
        <v>57123</v>
      </c>
      <c r="C12" s="27">
        <v>46859</v>
      </c>
      <c r="D12" s="27">
        <v>41773</v>
      </c>
      <c r="E12" s="22">
        <v>45091</v>
      </c>
      <c r="F12" s="27">
        <v>45629</v>
      </c>
      <c r="G12" s="27">
        <v>43389</v>
      </c>
      <c r="H12" s="27">
        <v>40104</v>
      </c>
      <c r="I12" s="22">
        <v>46648</v>
      </c>
      <c r="J12" s="27">
        <v>42590</v>
      </c>
      <c r="K12" s="27">
        <v>39207</v>
      </c>
      <c r="L12" s="27">
        <v>37567</v>
      </c>
      <c r="M12" s="22">
        <v>43193</v>
      </c>
      <c r="N12" s="27">
        <v>43272</v>
      </c>
      <c r="O12" s="27">
        <v>40794</v>
      </c>
      <c r="P12" s="27">
        <v>33400</v>
      </c>
      <c r="Q12" s="22">
        <v>46879</v>
      </c>
      <c r="R12" s="27">
        <v>40209</v>
      </c>
      <c r="S12" s="27">
        <v>37783</v>
      </c>
      <c r="T12" s="27">
        <v>33771</v>
      </c>
      <c r="U12" s="22">
        <v>45430</v>
      </c>
      <c r="V12" s="27">
        <v>47187</v>
      </c>
      <c r="W12" s="27">
        <v>26135</v>
      </c>
      <c r="X12" s="27">
        <v>25505</v>
      </c>
      <c r="Y12" s="22">
        <v>37671</v>
      </c>
    </row>
    <row r="13" spans="1:25" ht="11.25">
      <c r="A13" s="2" t="s">
        <v>85</v>
      </c>
      <c r="B13" s="27">
        <v>29938</v>
      </c>
      <c r="C13" s="27">
        <v>28787</v>
      </c>
      <c r="D13" s="27">
        <v>26259</v>
      </c>
      <c r="E13" s="22">
        <v>29680</v>
      </c>
      <c r="F13" s="27">
        <v>27710</v>
      </c>
      <c r="G13" s="27">
        <v>26907</v>
      </c>
      <c r="H13" s="27">
        <v>25003</v>
      </c>
      <c r="I13" s="22">
        <v>36761</v>
      </c>
      <c r="J13" s="27">
        <v>26962</v>
      </c>
      <c r="K13" s="27">
        <v>25944</v>
      </c>
      <c r="L13" s="27">
        <v>27470</v>
      </c>
      <c r="M13" s="22">
        <v>21956</v>
      </c>
      <c r="N13" s="27">
        <v>25971</v>
      </c>
      <c r="O13" s="27">
        <v>23504</v>
      </c>
      <c r="P13" s="27">
        <v>22753</v>
      </c>
      <c r="Q13" s="22">
        <v>26334</v>
      </c>
      <c r="R13" s="27">
        <v>25315</v>
      </c>
      <c r="S13" s="27">
        <v>24617</v>
      </c>
      <c r="T13" s="27">
        <v>18426</v>
      </c>
      <c r="U13" s="22">
        <v>21794</v>
      </c>
      <c r="V13" s="27">
        <v>21477</v>
      </c>
      <c r="W13" s="27">
        <v>21204</v>
      </c>
      <c r="X13" s="27">
        <v>19453</v>
      </c>
      <c r="Y13" s="22">
        <v>21445</v>
      </c>
    </row>
    <row r="14" spans="1:25" ht="11.25">
      <c r="A14" s="2" t="s">
        <v>251</v>
      </c>
      <c r="B14" s="27">
        <v>40318</v>
      </c>
      <c r="C14" s="27">
        <v>44678</v>
      </c>
      <c r="D14" s="27">
        <v>50129</v>
      </c>
      <c r="E14" s="22">
        <v>50610</v>
      </c>
      <c r="F14" s="27">
        <v>48908</v>
      </c>
      <c r="G14" s="27">
        <v>44731</v>
      </c>
      <c r="H14" s="27">
        <v>41017</v>
      </c>
      <c r="I14" s="22">
        <v>33378</v>
      </c>
      <c r="J14" s="27">
        <v>34840</v>
      </c>
      <c r="K14" s="27">
        <v>33496</v>
      </c>
      <c r="L14" s="27">
        <v>28438</v>
      </c>
      <c r="M14" s="22">
        <v>26461</v>
      </c>
      <c r="N14" s="27">
        <v>32771</v>
      </c>
      <c r="O14" s="27">
        <v>33598</v>
      </c>
      <c r="P14" s="27">
        <v>37905</v>
      </c>
      <c r="Q14" s="22">
        <v>36925</v>
      </c>
      <c r="R14" s="27">
        <v>49422</v>
      </c>
      <c r="S14" s="27">
        <v>48197</v>
      </c>
      <c r="T14" s="27">
        <v>50451</v>
      </c>
      <c r="U14" s="22">
        <v>47109</v>
      </c>
      <c r="V14" s="27">
        <v>53659</v>
      </c>
      <c r="W14" s="27">
        <v>18872</v>
      </c>
      <c r="X14" s="27">
        <v>18410</v>
      </c>
      <c r="Y14" s="22">
        <v>14716</v>
      </c>
    </row>
    <row r="15" spans="1:25" ht="11.25">
      <c r="A15" s="2" t="s">
        <v>252</v>
      </c>
      <c r="B15" s="27">
        <v>26102</v>
      </c>
      <c r="C15" s="27">
        <v>26223</v>
      </c>
      <c r="D15" s="27">
        <v>25989</v>
      </c>
      <c r="E15" s="22">
        <v>26717</v>
      </c>
      <c r="F15" s="27">
        <v>24678</v>
      </c>
      <c r="G15" s="27">
        <v>24018</v>
      </c>
      <c r="H15" s="27">
        <v>23457</v>
      </c>
      <c r="I15" s="22">
        <v>23886</v>
      </c>
      <c r="J15" s="27">
        <v>21970</v>
      </c>
      <c r="K15" s="27">
        <v>24118</v>
      </c>
      <c r="L15" s="27">
        <v>23844</v>
      </c>
      <c r="M15" s="22">
        <v>24285</v>
      </c>
      <c r="N15" s="27">
        <v>20778</v>
      </c>
      <c r="O15" s="27">
        <v>21702</v>
      </c>
      <c r="P15" s="27">
        <v>22298</v>
      </c>
      <c r="Q15" s="22">
        <v>21387</v>
      </c>
      <c r="R15" s="27">
        <v>22386</v>
      </c>
      <c r="S15" s="27">
        <v>24001</v>
      </c>
      <c r="T15" s="27">
        <v>24162</v>
      </c>
      <c r="U15" s="22">
        <v>24531</v>
      </c>
      <c r="V15" s="27">
        <v>24506</v>
      </c>
      <c r="W15" s="27">
        <v>23668</v>
      </c>
      <c r="X15" s="27">
        <v>23225</v>
      </c>
      <c r="Y15" s="22">
        <v>23486</v>
      </c>
    </row>
    <row r="16" spans="1:25" ht="11.25">
      <c r="A16" s="2" t="s">
        <v>88</v>
      </c>
      <c r="B16" s="27"/>
      <c r="C16" s="27"/>
      <c r="D16" s="27"/>
      <c r="E16" s="22"/>
      <c r="F16" s="27"/>
      <c r="G16" s="27"/>
      <c r="H16" s="27"/>
      <c r="I16" s="22">
        <v>32581</v>
      </c>
      <c r="J16" s="27"/>
      <c r="K16" s="27"/>
      <c r="L16" s="27"/>
      <c r="M16" s="22">
        <v>50133</v>
      </c>
      <c r="N16" s="27"/>
      <c r="O16" s="27"/>
      <c r="P16" s="27"/>
      <c r="Q16" s="22">
        <v>31559</v>
      </c>
      <c r="R16" s="27"/>
      <c r="S16" s="27"/>
      <c r="T16" s="27"/>
      <c r="U16" s="22">
        <v>7390</v>
      </c>
      <c r="V16" s="27"/>
      <c r="W16" s="27"/>
      <c r="X16" s="27"/>
      <c r="Y16" s="22">
        <v>9576</v>
      </c>
    </row>
    <row r="17" spans="1:25" ht="11.25">
      <c r="A17" s="2" t="s">
        <v>93</v>
      </c>
      <c r="B17" s="27">
        <v>131672</v>
      </c>
      <c r="C17" s="27">
        <v>102176</v>
      </c>
      <c r="D17" s="27">
        <v>48945</v>
      </c>
      <c r="E17" s="22">
        <v>70106</v>
      </c>
      <c r="F17" s="27">
        <v>110113</v>
      </c>
      <c r="G17" s="27">
        <v>64870</v>
      </c>
      <c r="H17" s="27">
        <v>129655</v>
      </c>
      <c r="I17" s="22">
        <v>35091</v>
      </c>
      <c r="J17" s="27">
        <v>152439</v>
      </c>
      <c r="K17" s="27">
        <v>72032</v>
      </c>
      <c r="L17" s="27">
        <v>71047</v>
      </c>
      <c r="M17" s="22">
        <v>29412</v>
      </c>
      <c r="N17" s="27">
        <v>105085</v>
      </c>
      <c r="O17" s="27">
        <v>102103</v>
      </c>
      <c r="P17" s="27">
        <v>93874</v>
      </c>
      <c r="Q17" s="22">
        <v>27521</v>
      </c>
      <c r="R17" s="27">
        <v>71326</v>
      </c>
      <c r="S17" s="27">
        <v>32359</v>
      </c>
      <c r="T17" s="27">
        <v>31784</v>
      </c>
      <c r="U17" s="22">
        <v>27911</v>
      </c>
      <c r="V17" s="27">
        <v>87919</v>
      </c>
      <c r="W17" s="27">
        <v>46087</v>
      </c>
      <c r="X17" s="27">
        <v>36043</v>
      </c>
      <c r="Y17" s="22">
        <v>30192</v>
      </c>
    </row>
    <row r="18" spans="1:25" ht="11.25">
      <c r="A18" s="2" t="s">
        <v>95</v>
      </c>
      <c r="B18" s="27">
        <v>-41</v>
      </c>
      <c r="C18" s="27">
        <v>-39</v>
      </c>
      <c r="D18" s="27">
        <v>-35</v>
      </c>
      <c r="E18" s="22">
        <v>-40</v>
      </c>
      <c r="F18" s="27">
        <v>-42</v>
      </c>
      <c r="G18" s="27">
        <v>-30</v>
      </c>
      <c r="H18" s="27">
        <v>-22</v>
      </c>
      <c r="I18" s="22">
        <v>-23</v>
      </c>
      <c r="J18" s="27">
        <v>-35</v>
      </c>
      <c r="K18" s="27">
        <v>-63</v>
      </c>
      <c r="L18" s="27">
        <v>-64</v>
      </c>
      <c r="M18" s="22">
        <v>-90</v>
      </c>
      <c r="N18" s="27">
        <v>-39</v>
      </c>
      <c r="O18" s="27">
        <v>-35</v>
      </c>
      <c r="P18" s="27">
        <v>-34</v>
      </c>
      <c r="Q18" s="22">
        <v>-66</v>
      </c>
      <c r="R18" s="27">
        <v>-84</v>
      </c>
      <c r="S18" s="27">
        <v>-96</v>
      </c>
      <c r="T18" s="27">
        <v>-89</v>
      </c>
      <c r="U18" s="22">
        <v>-79</v>
      </c>
      <c r="V18" s="27">
        <v>-73</v>
      </c>
      <c r="W18" s="27">
        <v>-17</v>
      </c>
      <c r="X18" s="27">
        <v>-14</v>
      </c>
      <c r="Y18" s="22">
        <v>-7</v>
      </c>
    </row>
    <row r="19" spans="1:25" ht="11.25">
      <c r="A19" s="2" t="s">
        <v>96</v>
      </c>
      <c r="B19" s="27">
        <v>428205</v>
      </c>
      <c r="C19" s="27">
        <v>329305</v>
      </c>
      <c r="D19" s="27">
        <v>240696</v>
      </c>
      <c r="E19" s="22">
        <v>282003</v>
      </c>
      <c r="F19" s="27">
        <v>336655</v>
      </c>
      <c r="G19" s="27">
        <v>267669</v>
      </c>
      <c r="H19" s="27">
        <v>326573</v>
      </c>
      <c r="I19" s="22">
        <v>289476</v>
      </c>
      <c r="J19" s="27">
        <v>383524</v>
      </c>
      <c r="K19" s="27">
        <v>273567</v>
      </c>
      <c r="L19" s="27">
        <v>279105</v>
      </c>
      <c r="M19" s="22">
        <v>308819</v>
      </c>
      <c r="N19" s="27">
        <v>331293</v>
      </c>
      <c r="O19" s="27">
        <v>322359</v>
      </c>
      <c r="P19" s="27">
        <v>330999</v>
      </c>
      <c r="Q19" s="22">
        <v>242755</v>
      </c>
      <c r="R19" s="27">
        <v>278857</v>
      </c>
      <c r="S19" s="27">
        <v>254143</v>
      </c>
      <c r="T19" s="27">
        <v>257648</v>
      </c>
      <c r="U19" s="22">
        <v>227210</v>
      </c>
      <c r="V19" s="27">
        <v>289586</v>
      </c>
      <c r="W19" s="27">
        <v>198572</v>
      </c>
      <c r="X19" s="27">
        <v>162728</v>
      </c>
      <c r="Y19" s="22">
        <v>169711</v>
      </c>
    </row>
    <row r="20" spans="1:25" ht="11.25">
      <c r="A20" s="3" t="s">
        <v>21</v>
      </c>
      <c r="B20" s="27">
        <v>1683889</v>
      </c>
      <c r="C20" s="27">
        <v>1709085</v>
      </c>
      <c r="D20" s="27">
        <v>1589054</v>
      </c>
      <c r="E20" s="22">
        <v>1615239</v>
      </c>
      <c r="F20" s="27">
        <v>1592024</v>
      </c>
      <c r="G20" s="27">
        <v>1614598</v>
      </c>
      <c r="H20" s="27">
        <v>1636502</v>
      </c>
      <c r="I20" s="22">
        <v>1662872</v>
      </c>
      <c r="J20" s="27">
        <v>1653477</v>
      </c>
      <c r="K20" s="27">
        <v>1668484</v>
      </c>
      <c r="L20" s="27">
        <v>1685048</v>
      </c>
      <c r="M20" s="22">
        <v>1713797</v>
      </c>
      <c r="N20" s="27">
        <v>1702048</v>
      </c>
      <c r="O20" s="27">
        <v>1726497</v>
      </c>
      <c r="P20" s="27">
        <v>1757946</v>
      </c>
      <c r="Q20" s="22">
        <v>1787128</v>
      </c>
      <c r="R20" s="27">
        <v>1792790</v>
      </c>
      <c r="S20" s="27">
        <v>1815150</v>
      </c>
      <c r="T20" s="27">
        <v>1832537</v>
      </c>
      <c r="U20" s="22">
        <v>1861541</v>
      </c>
      <c r="V20" s="27">
        <v>1859629</v>
      </c>
      <c r="W20" s="27">
        <v>1873495</v>
      </c>
      <c r="X20" s="27">
        <v>1896491</v>
      </c>
      <c r="Y20" s="22">
        <v>1926761</v>
      </c>
    </row>
    <row r="21" spans="1:25" ht="11.25">
      <c r="A21" s="3" t="s">
        <v>22</v>
      </c>
      <c r="B21" s="27">
        <v>318967</v>
      </c>
      <c r="C21" s="27">
        <v>333630</v>
      </c>
      <c r="D21" s="27">
        <v>267713</v>
      </c>
      <c r="E21" s="22">
        <v>274684</v>
      </c>
      <c r="F21" s="27">
        <v>267867</v>
      </c>
      <c r="G21" s="27">
        <v>277029</v>
      </c>
      <c r="H21" s="27">
        <v>288055</v>
      </c>
      <c r="I21" s="22">
        <v>308278</v>
      </c>
      <c r="J21" s="27">
        <v>303597</v>
      </c>
      <c r="K21" s="27">
        <v>303215</v>
      </c>
      <c r="L21" s="27">
        <v>300201</v>
      </c>
      <c r="M21" s="22">
        <v>305541</v>
      </c>
      <c r="N21" s="27">
        <v>291578</v>
      </c>
      <c r="O21" s="27">
        <v>288309</v>
      </c>
      <c r="P21" s="27">
        <v>288460</v>
      </c>
      <c r="Q21" s="22">
        <v>295663</v>
      </c>
      <c r="R21" s="27">
        <v>291768</v>
      </c>
      <c r="S21" s="27">
        <v>295199</v>
      </c>
      <c r="T21" s="27">
        <v>299485</v>
      </c>
      <c r="U21" s="22">
        <v>301741</v>
      </c>
      <c r="V21" s="27">
        <v>281298</v>
      </c>
      <c r="W21" s="27">
        <v>270949</v>
      </c>
      <c r="X21" s="27">
        <v>264091</v>
      </c>
      <c r="Y21" s="22">
        <v>265743</v>
      </c>
    </row>
    <row r="22" spans="1:25" ht="11.25">
      <c r="A22" s="3" t="s">
        <v>23</v>
      </c>
      <c r="B22" s="27">
        <v>2359265</v>
      </c>
      <c r="C22" s="27">
        <v>2359387</v>
      </c>
      <c r="D22" s="27">
        <v>2359095</v>
      </c>
      <c r="E22" s="22">
        <v>2359272</v>
      </c>
      <c r="F22" s="27">
        <v>2360327</v>
      </c>
      <c r="G22" s="27">
        <v>2362483</v>
      </c>
      <c r="H22" s="27">
        <v>2362489</v>
      </c>
      <c r="I22" s="22">
        <v>2362553</v>
      </c>
      <c r="J22" s="27">
        <v>2363849</v>
      </c>
      <c r="K22" s="27">
        <v>2363870</v>
      </c>
      <c r="L22" s="27">
        <v>2363857</v>
      </c>
      <c r="M22" s="22">
        <v>2363882</v>
      </c>
      <c r="N22" s="27">
        <v>2364372</v>
      </c>
      <c r="O22" s="27">
        <v>2364249</v>
      </c>
      <c r="P22" s="27">
        <v>2364181</v>
      </c>
      <c r="Q22" s="22">
        <v>2363745</v>
      </c>
      <c r="R22" s="27">
        <v>2363799</v>
      </c>
      <c r="S22" s="27">
        <v>2363654</v>
      </c>
      <c r="T22" s="27">
        <v>2363719</v>
      </c>
      <c r="U22" s="22">
        <v>2363634</v>
      </c>
      <c r="V22" s="27">
        <v>2358921</v>
      </c>
      <c r="W22" s="27">
        <v>2342921</v>
      </c>
      <c r="X22" s="27">
        <v>2342818</v>
      </c>
      <c r="Y22" s="22">
        <v>2343356</v>
      </c>
    </row>
    <row r="23" spans="1:25" ht="11.25">
      <c r="A23" s="3" t="s">
        <v>106</v>
      </c>
      <c r="B23" s="27">
        <v>139876</v>
      </c>
      <c r="C23" s="27">
        <v>135950</v>
      </c>
      <c r="D23" s="27">
        <v>356442</v>
      </c>
      <c r="E23" s="22">
        <v>340608</v>
      </c>
      <c r="F23" s="27">
        <v>353657</v>
      </c>
      <c r="G23" s="27">
        <v>316625</v>
      </c>
      <c r="H23" s="27">
        <v>283566</v>
      </c>
      <c r="I23" s="22">
        <v>251686</v>
      </c>
      <c r="J23" s="27">
        <v>247773</v>
      </c>
      <c r="K23" s="27">
        <v>239055</v>
      </c>
      <c r="L23" s="27">
        <v>218048</v>
      </c>
      <c r="M23" s="22">
        <v>191189</v>
      </c>
      <c r="N23" s="27">
        <v>207300</v>
      </c>
      <c r="O23" s="27">
        <v>182935</v>
      </c>
      <c r="P23" s="27">
        <v>163172</v>
      </c>
      <c r="Q23" s="22">
        <v>144633</v>
      </c>
      <c r="R23" s="27">
        <v>140567</v>
      </c>
      <c r="S23" s="27">
        <v>125972</v>
      </c>
      <c r="T23" s="27">
        <v>117568</v>
      </c>
      <c r="U23" s="22">
        <v>114436</v>
      </c>
      <c r="V23" s="27">
        <v>126003</v>
      </c>
      <c r="W23" s="27">
        <v>119885</v>
      </c>
      <c r="X23" s="27">
        <v>116547</v>
      </c>
      <c r="Y23" s="22">
        <v>99842</v>
      </c>
    </row>
    <row r="24" spans="1:25" ht="11.25">
      <c r="A24" s="3" t="s">
        <v>24</v>
      </c>
      <c r="B24" s="27">
        <v>29065</v>
      </c>
      <c r="C24" s="27">
        <v>28687</v>
      </c>
      <c r="D24" s="27">
        <v>28480</v>
      </c>
      <c r="E24" s="22">
        <v>30838</v>
      </c>
      <c r="F24" s="27">
        <v>28564</v>
      </c>
      <c r="G24" s="27">
        <v>28345</v>
      </c>
      <c r="H24" s="27">
        <v>29885</v>
      </c>
      <c r="I24" s="22">
        <v>31306</v>
      </c>
      <c r="J24" s="27">
        <v>32462</v>
      </c>
      <c r="K24" s="27">
        <v>34174</v>
      </c>
      <c r="L24" s="27">
        <v>37584</v>
      </c>
      <c r="M24" s="22">
        <v>39834</v>
      </c>
      <c r="N24" s="27">
        <v>38934</v>
      </c>
      <c r="O24" s="27">
        <v>42180</v>
      </c>
      <c r="P24" s="27">
        <v>46055</v>
      </c>
      <c r="Q24" s="22">
        <v>49749</v>
      </c>
      <c r="R24" s="27">
        <v>46704</v>
      </c>
      <c r="S24" s="27">
        <v>49513</v>
      </c>
      <c r="T24" s="27">
        <v>52900</v>
      </c>
      <c r="U24" s="22">
        <v>57415</v>
      </c>
      <c r="V24" s="27">
        <v>55137</v>
      </c>
      <c r="W24" s="27">
        <v>50498</v>
      </c>
      <c r="X24" s="27">
        <v>50924</v>
      </c>
      <c r="Y24" s="22">
        <v>53695</v>
      </c>
    </row>
    <row r="25" spans="1:25" ht="11.25">
      <c r="A25" s="3" t="s">
        <v>99</v>
      </c>
      <c r="B25" s="27">
        <v>4531064</v>
      </c>
      <c r="C25" s="27">
        <v>4566740</v>
      </c>
      <c r="D25" s="27">
        <v>4600787</v>
      </c>
      <c r="E25" s="22">
        <v>4620643</v>
      </c>
      <c r="F25" s="27">
        <v>4602441</v>
      </c>
      <c r="G25" s="27">
        <v>4599082</v>
      </c>
      <c r="H25" s="27">
        <v>4600499</v>
      </c>
      <c r="I25" s="22">
        <v>4616696</v>
      </c>
      <c r="J25" s="27">
        <v>4601160</v>
      </c>
      <c r="K25" s="27">
        <v>4608800</v>
      </c>
      <c r="L25" s="27">
        <v>4604741</v>
      </c>
      <c r="M25" s="22">
        <v>4614246</v>
      </c>
      <c r="N25" s="27">
        <v>4604234</v>
      </c>
      <c r="O25" s="27">
        <v>4604172</v>
      </c>
      <c r="P25" s="27">
        <v>4619816</v>
      </c>
      <c r="Q25" s="22">
        <v>4640921</v>
      </c>
      <c r="R25" s="27">
        <v>4635630</v>
      </c>
      <c r="S25" s="27">
        <v>4649490</v>
      </c>
      <c r="T25" s="27">
        <v>4666211</v>
      </c>
      <c r="U25" s="22">
        <v>4698770</v>
      </c>
      <c r="V25" s="27">
        <v>4680989</v>
      </c>
      <c r="W25" s="27">
        <v>4657751</v>
      </c>
      <c r="X25" s="27">
        <v>4670872</v>
      </c>
      <c r="Y25" s="22">
        <v>4689399</v>
      </c>
    </row>
    <row r="26" spans="1:25" ht="11.25">
      <c r="A26" s="2" t="s">
        <v>103</v>
      </c>
      <c r="B26" s="27">
        <v>22472</v>
      </c>
      <c r="C26" s="27">
        <v>22260</v>
      </c>
      <c r="D26" s="27">
        <v>22092</v>
      </c>
      <c r="E26" s="22">
        <v>22046</v>
      </c>
      <c r="F26" s="27">
        <v>21383</v>
      </c>
      <c r="G26" s="27">
        <v>21327</v>
      </c>
      <c r="H26" s="27">
        <v>21589</v>
      </c>
      <c r="I26" s="22">
        <v>22035</v>
      </c>
      <c r="J26" s="27">
        <v>22006</v>
      </c>
      <c r="K26" s="27">
        <v>22001</v>
      </c>
      <c r="L26" s="27">
        <v>22076</v>
      </c>
      <c r="M26" s="22">
        <v>19651</v>
      </c>
      <c r="N26" s="27">
        <v>19350</v>
      </c>
      <c r="O26" s="27">
        <v>18637</v>
      </c>
      <c r="P26" s="27">
        <v>17868</v>
      </c>
      <c r="Q26" s="22">
        <v>16516</v>
      </c>
      <c r="R26" s="27">
        <v>14857</v>
      </c>
      <c r="S26" s="27">
        <v>13942</v>
      </c>
      <c r="T26" s="27">
        <v>12686</v>
      </c>
      <c r="U26" s="22">
        <v>12430</v>
      </c>
      <c r="V26" s="27">
        <v>11660</v>
      </c>
      <c r="W26" s="27">
        <v>11596</v>
      </c>
      <c r="X26" s="27">
        <v>11408</v>
      </c>
      <c r="Y26" s="22">
        <v>11436</v>
      </c>
    </row>
    <row r="27" spans="1:25" ht="11.25">
      <c r="A27" s="3" t="s">
        <v>109</v>
      </c>
      <c r="B27" s="27">
        <v>137012</v>
      </c>
      <c r="C27" s="27">
        <v>127762</v>
      </c>
      <c r="D27" s="27">
        <v>121044</v>
      </c>
      <c r="E27" s="22">
        <v>115146</v>
      </c>
      <c r="F27" s="27">
        <v>101365</v>
      </c>
      <c r="G27" s="27">
        <v>89109</v>
      </c>
      <c r="H27" s="27">
        <v>92927</v>
      </c>
      <c r="I27" s="22">
        <v>98793</v>
      </c>
      <c r="J27" s="27">
        <v>89131</v>
      </c>
      <c r="K27" s="27">
        <v>93311</v>
      </c>
      <c r="L27" s="27">
        <v>99737</v>
      </c>
      <c r="M27" s="22">
        <v>102292</v>
      </c>
      <c r="N27" s="27">
        <v>104361</v>
      </c>
      <c r="O27" s="27">
        <v>96783</v>
      </c>
      <c r="P27" s="27">
        <v>99919</v>
      </c>
      <c r="Q27" s="22">
        <v>109860</v>
      </c>
      <c r="R27" s="27">
        <v>104208</v>
      </c>
      <c r="S27" s="27">
        <v>103724</v>
      </c>
      <c r="T27" s="27">
        <v>101912</v>
      </c>
      <c r="U27" s="22">
        <v>82257</v>
      </c>
      <c r="V27" s="27">
        <v>91520</v>
      </c>
      <c r="W27" s="27">
        <v>87895</v>
      </c>
      <c r="X27" s="27">
        <v>103015</v>
      </c>
      <c r="Y27" s="22">
        <v>91001</v>
      </c>
    </row>
    <row r="28" spans="1:25" ht="11.25">
      <c r="A28" s="3" t="s">
        <v>25</v>
      </c>
      <c r="B28" s="27">
        <v>168778</v>
      </c>
      <c r="C28" s="27">
        <v>170760</v>
      </c>
      <c r="D28" s="27">
        <v>172864</v>
      </c>
      <c r="E28" s="22">
        <v>174813</v>
      </c>
      <c r="F28" s="27">
        <v>170245</v>
      </c>
      <c r="G28" s="27">
        <v>172752</v>
      </c>
      <c r="H28" s="27">
        <v>172658</v>
      </c>
      <c r="I28" s="22">
        <v>171322</v>
      </c>
      <c r="J28" s="27">
        <v>174411</v>
      </c>
      <c r="K28" s="27">
        <v>193196</v>
      </c>
      <c r="L28" s="27">
        <v>191850</v>
      </c>
      <c r="M28" s="22">
        <v>191157</v>
      </c>
      <c r="N28" s="27">
        <v>190689</v>
      </c>
      <c r="O28" s="27">
        <v>192418</v>
      </c>
      <c r="P28" s="27">
        <v>190542</v>
      </c>
      <c r="Q28" s="22">
        <v>186260</v>
      </c>
      <c r="R28" s="27">
        <v>178064</v>
      </c>
      <c r="S28" s="27">
        <v>178547</v>
      </c>
      <c r="T28" s="27">
        <v>177309</v>
      </c>
      <c r="U28" s="22">
        <v>182272</v>
      </c>
      <c r="V28" s="27">
        <v>173566</v>
      </c>
      <c r="W28" s="27">
        <v>167720</v>
      </c>
      <c r="X28" s="27">
        <v>164372</v>
      </c>
      <c r="Y28" s="22">
        <v>167206</v>
      </c>
    </row>
    <row r="29" spans="1:25" ht="11.25">
      <c r="A29" s="3" t="s">
        <v>93</v>
      </c>
      <c r="B29" s="27">
        <v>26050</v>
      </c>
      <c r="C29" s="27">
        <v>26963</v>
      </c>
      <c r="D29" s="27">
        <v>17615</v>
      </c>
      <c r="E29" s="22">
        <v>16564</v>
      </c>
      <c r="F29" s="27">
        <v>16745</v>
      </c>
      <c r="G29" s="27">
        <v>17233</v>
      </c>
      <c r="H29" s="27">
        <v>16509</v>
      </c>
      <c r="I29" s="22">
        <v>15862</v>
      </c>
      <c r="J29" s="27">
        <v>15525</v>
      </c>
      <c r="K29" s="27">
        <v>16209</v>
      </c>
      <c r="L29" s="27">
        <v>16474</v>
      </c>
      <c r="M29" s="22">
        <v>16970</v>
      </c>
      <c r="N29" s="27">
        <v>13535</v>
      </c>
      <c r="O29" s="27">
        <v>13697</v>
      </c>
      <c r="P29" s="27">
        <v>14232</v>
      </c>
      <c r="Q29" s="22">
        <v>14894</v>
      </c>
      <c r="R29" s="27">
        <v>18825</v>
      </c>
      <c r="S29" s="27">
        <v>19308</v>
      </c>
      <c r="T29" s="27">
        <v>19677</v>
      </c>
      <c r="U29" s="22">
        <v>20013</v>
      </c>
      <c r="V29" s="27">
        <v>20043</v>
      </c>
      <c r="W29" s="27">
        <v>19636</v>
      </c>
      <c r="X29" s="27">
        <v>20028</v>
      </c>
      <c r="Y29" s="22">
        <v>20647</v>
      </c>
    </row>
    <row r="30" spans="1:25" ht="11.25">
      <c r="A30" s="3" t="s">
        <v>95</v>
      </c>
      <c r="B30" s="27">
        <v>-91</v>
      </c>
      <c r="C30" s="27">
        <v>-101</v>
      </c>
      <c r="D30" s="27">
        <v>-111</v>
      </c>
      <c r="E30" s="22">
        <v>-113</v>
      </c>
      <c r="F30" s="27">
        <v>-111</v>
      </c>
      <c r="G30" s="27">
        <v>-148</v>
      </c>
      <c r="H30" s="27">
        <v>-148</v>
      </c>
      <c r="I30" s="22">
        <v>-148</v>
      </c>
      <c r="J30" s="27">
        <v>-140</v>
      </c>
      <c r="K30" s="27">
        <v>-141</v>
      </c>
      <c r="L30" s="27">
        <v>-143</v>
      </c>
      <c r="M30" s="22">
        <v>-143</v>
      </c>
      <c r="N30" s="27">
        <v>-209</v>
      </c>
      <c r="O30" s="27">
        <v>-205</v>
      </c>
      <c r="P30" s="27">
        <v>-204</v>
      </c>
      <c r="Q30" s="22">
        <v>-198</v>
      </c>
      <c r="R30" s="27">
        <v>-240</v>
      </c>
      <c r="S30" s="27">
        <v>-281</v>
      </c>
      <c r="T30" s="27">
        <v>-266</v>
      </c>
      <c r="U30" s="22">
        <v>-422</v>
      </c>
      <c r="V30" s="27">
        <v>-425</v>
      </c>
      <c r="W30" s="27">
        <v>-161</v>
      </c>
      <c r="X30" s="27">
        <v>-160</v>
      </c>
      <c r="Y30" s="22">
        <v>-166</v>
      </c>
    </row>
    <row r="31" spans="1:25" ht="11.25">
      <c r="A31" s="3" t="s">
        <v>113</v>
      </c>
      <c r="B31" s="27">
        <v>331750</v>
      </c>
      <c r="C31" s="27">
        <v>325385</v>
      </c>
      <c r="D31" s="27">
        <v>311412</v>
      </c>
      <c r="E31" s="22">
        <v>306410</v>
      </c>
      <c r="F31" s="27">
        <v>288244</v>
      </c>
      <c r="G31" s="27">
        <v>278947</v>
      </c>
      <c r="H31" s="27">
        <v>281946</v>
      </c>
      <c r="I31" s="22">
        <v>285829</v>
      </c>
      <c r="J31" s="27">
        <v>278927</v>
      </c>
      <c r="K31" s="27">
        <v>302575</v>
      </c>
      <c r="L31" s="27">
        <v>307919</v>
      </c>
      <c r="M31" s="22">
        <v>310276</v>
      </c>
      <c r="N31" s="27">
        <v>308376</v>
      </c>
      <c r="O31" s="27">
        <v>302693</v>
      </c>
      <c r="P31" s="27">
        <v>304490</v>
      </c>
      <c r="Q31" s="22">
        <v>310816</v>
      </c>
      <c r="R31" s="27">
        <v>300857</v>
      </c>
      <c r="S31" s="27">
        <v>301299</v>
      </c>
      <c r="T31" s="27">
        <v>298633</v>
      </c>
      <c r="U31" s="22">
        <v>284120</v>
      </c>
      <c r="V31" s="27">
        <v>284704</v>
      </c>
      <c r="W31" s="27">
        <v>275091</v>
      </c>
      <c r="X31" s="27">
        <v>287256</v>
      </c>
      <c r="Y31" s="22">
        <v>278690</v>
      </c>
    </row>
    <row r="32" spans="1:25" ht="11.25">
      <c r="A32" s="2" t="s">
        <v>114</v>
      </c>
      <c r="B32" s="27">
        <v>4885287</v>
      </c>
      <c r="C32" s="27">
        <v>4914385</v>
      </c>
      <c r="D32" s="27">
        <v>4934291</v>
      </c>
      <c r="E32" s="22">
        <v>4949101</v>
      </c>
      <c r="F32" s="27">
        <v>4912069</v>
      </c>
      <c r="G32" s="27">
        <v>4899357</v>
      </c>
      <c r="H32" s="27">
        <v>4904035</v>
      </c>
      <c r="I32" s="22">
        <v>4924561</v>
      </c>
      <c r="J32" s="27">
        <v>4902094</v>
      </c>
      <c r="K32" s="27">
        <v>4933377</v>
      </c>
      <c r="L32" s="27">
        <v>4934736</v>
      </c>
      <c r="M32" s="22">
        <v>4944173</v>
      </c>
      <c r="N32" s="27">
        <v>4931962</v>
      </c>
      <c r="O32" s="27">
        <v>4925502</v>
      </c>
      <c r="P32" s="27">
        <v>4942174</v>
      </c>
      <c r="Q32" s="22">
        <v>4968253</v>
      </c>
      <c r="R32" s="27">
        <v>4951345</v>
      </c>
      <c r="S32" s="27">
        <v>4964733</v>
      </c>
      <c r="T32" s="27">
        <v>4977530</v>
      </c>
      <c r="U32" s="22">
        <v>4995320</v>
      </c>
      <c r="V32" s="27">
        <v>4977354</v>
      </c>
      <c r="W32" s="27">
        <v>4944439</v>
      </c>
      <c r="X32" s="27">
        <v>4969536</v>
      </c>
      <c r="Y32" s="22">
        <v>4979526</v>
      </c>
    </row>
    <row r="33" spans="1:25" ht="12" thickBot="1">
      <c r="A33" s="5" t="s">
        <v>115</v>
      </c>
      <c r="B33" s="28">
        <v>5313492</v>
      </c>
      <c r="C33" s="28">
        <v>5243691</v>
      </c>
      <c r="D33" s="28">
        <v>5174988</v>
      </c>
      <c r="E33" s="23">
        <v>5231104</v>
      </c>
      <c r="F33" s="28">
        <v>5248725</v>
      </c>
      <c r="G33" s="28">
        <v>5167026</v>
      </c>
      <c r="H33" s="28">
        <v>5230608</v>
      </c>
      <c r="I33" s="23">
        <v>5214038</v>
      </c>
      <c r="J33" s="28">
        <v>5285619</v>
      </c>
      <c r="K33" s="28">
        <v>5206944</v>
      </c>
      <c r="L33" s="28">
        <v>5213842</v>
      </c>
      <c r="M33" s="23">
        <v>5252993</v>
      </c>
      <c r="N33" s="28">
        <v>5263255</v>
      </c>
      <c r="O33" s="28">
        <v>5247862</v>
      </c>
      <c r="P33" s="28">
        <v>5273174</v>
      </c>
      <c r="Q33" s="23">
        <v>5211009</v>
      </c>
      <c r="R33" s="28">
        <v>5230203</v>
      </c>
      <c r="S33" s="28">
        <v>5218876</v>
      </c>
      <c r="T33" s="28">
        <v>5235178</v>
      </c>
      <c r="U33" s="23">
        <v>5222531</v>
      </c>
      <c r="V33" s="28">
        <v>5266940</v>
      </c>
      <c r="W33" s="28">
        <v>5143012</v>
      </c>
      <c r="X33" s="28">
        <v>5132265</v>
      </c>
      <c r="Y33" s="23">
        <v>5149238</v>
      </c>
    </row>
    <row r="34" spans="1:25" ht="12" thickTop="1">
      <c r="A34" s="2" t="s">
        <v>26</v>
      </c>
      <c r="B34" s="27">
        <v>55836</v>
      </c>
      <c r="C34" s="27">
        <v>51044</v>
      </c>
      <c r="D34" s="27">
        <v>52916</v>
      </c>
      <c r="E34" s="22">
        <v>69827</v>
      </c>
      <c r="F34" s="27">
        <v>59798</v>
      </c>
      <c r="G34" s="27">
        <v>57466</v>
      </c>
      <c r="H34" s="27">
        <v>52929</v>
      </c>
      <c r="I34" s="22">
        <v>63973</v>
      </c>
      <c r="J34" s="27">
        <v>54889</v>
      </c>
      <c r="K34" s="27">
        <v>48505</v>
      </c>
      <c r="L34" s="27">
        <v>48918</v>
      </c>
      <c r="M34" s="22">
        <v>60807</v>
      </c>
      <c r="N34" s="27">
        <v>54585</v>
      </c>
      <c r="O34" s="27">
        <v>48452</v>
      </c>
      <c r="P34" s="27">
        <v>49461</v>
      </c>
      <c r="Q34" s="22">
        <v>66158</v>
      </c>
      <c r="R34" s="27">
        <v>53401</v>
      </c>
      <c r="S34" s="27">
        <v>50898</v>
      </c>
      <c r="T34" s="27">
        <v>50667</v>
      </c>
      <c r="U34" s="22">
        <v>77080</v>
      </c>
      <c r="V34" s="27">
        <v>63534</v>
      </c>
      <c r="W34" s="27">
        <v>34513</v>
      </c>
      <c r="X34" s="27">
        <v>41973</v>
      </c>
      <c r="Y34" s="22">
        <v>66634</v>
      </c>
    </row>
    <row r="35" spans="1:25" ht="11.25">
      <c r="A35" s="2" t="s">
        <v>27</v>
      </c>
      <c r="B35" s="27"/>
      <c r="C35" s="27"/>
      <c r="D35" s="27"/>
      <c r="E35" s="22"/>
      <c r="F35" s="27"/>
      <c r="G35" s="27"/>
      <c r="H35" s="27"/>
      <c r="I35" s="22"/>
      <c r="J35" s="27"/>
      <c r="K35" s="27"/>
      <c r="L35" s="27"/>
      <c r="M35" s="22"/>
      <c r="N35" s="27"/>
      <c r="O35" s="27"/>
      <c r="P35" s="27"/>
      <c r="Q35" s="22"/>
      <c r="R35" s="27"/>
      <c r="S35" s="27"/>
      <c r="T35" s="27"/>
      <c r="U35" s="22">
        <v>14999</v>
      </c>
      <c r="V35" s="27"/>
      <c r="W35" s="27"/>
      <c r="X35" s="27"/>
      <c r="Y35" s="22">
        <v>9998</v>
      </c>
    </row>
    <row r="36" spans="1:25" ht="11.25">
      <c r="A36" s="2" t="s">
        <v>116</v>
      </c>
      <c r="B36" s="27">
        <v>24213</v>
      </c>
      <c r="C36" s="27">
        <v>26902</v>
      </c>
      <c r="D36" s="27">
        <v>32708</v>
      </c>
      <c r="E36" s="22">
        <v>26643</v>
      </c>
      <c r="F36" s="27">
        <v>23610</v>
      </c>
      <c r="G36" s="27">
        <v>26535</v>
      </c>
      <c r="H36" s="27">
        <v>31753</v>
      </c>
      <c r="I36" s="22">
        <v>25325</v>
      </c>
      <c r="J36" s="27">
        <v>23852</v>
      </c>
      <c r="K36" s="27">
        <v>25359</v>
      </c>
      <c r="L36" s="27">
        <v>29988</v>
      </c>
      <c r="M36" s="22">
        <v>24697</v>
      </c>
      <c r="N36" s="27">
        <v>24349</v>
      </c>
      <c r="O36" s="27">
        <v>25036</v>
      </c>
      <c r="P36" s="27">
        <v>27581</v>
      </c>
      <c r="Q36" s="22">
        <v>24515</v>
      </c>
      <c r="R36" s="27">
        <v>24077</v>
      </c>
      <c r="S36" s="27">
        <v>30569</v>
      </c>
      <c r="T36" s="27">
        <v>30495</v>
      </c>
      <c r="U36" s="22">
        <v>27538</v>
      </c>
      <c r="V36" s="27">
        <v>26880</v>
      </c>
      <c r="W36" s="27">
        <v>22682</v>
      </c>
      <c r="X36" s="27">
        <v>24165</v>
      </c>
      <c r="Y36" s="22">
        <v>21851</v>
      </c>
    </row>
    <row r="37" spans="1:25" ht="11.25">
      <c r="A37" s="2" t="s">
        <v>118</v>
      </c>
      <c r="B37" s="27">
        <v>75000</v>
      </c>
      <c r="C37" s="27">
        <v>20000</v>
      </c>
      <c r="D37" s="27">
        <v>20000</v>
      </c>
      <c r="E37" s="22">
        <v>55000</v>
      </c>
      <c r="F37" s="27">
        <v>50000</v>
      </c>
      <c r="G37" s="27">
        <v>55500</v>
      </c>
      <c r="H37" s="27">
        <v>80000</v>
      </c>
      <c r="I37" s="22">
        <v>55000</v>
      </c>
      <c r="J37" s="27">
        <v>40000</v>
      </c>
      <c r="K37" s="27">
        <v>34500</v>
      </c>
      <c r="L37" s="27">
        <v>10000</v>
      </c>
      <c r="M37" s="22"/>
      <c r="N37" s="27">
        <v>3000</v>
      </c>
      <c r="O37" s="27">
        <v>6000</v>
      </c>
      <c r="P37" s="27">
        <v>6000</v>
      </c>
      <c r="Q37" s="22">
        <v>6000</v>
      </c>
      <c r="R37" s="27">
        <v>3000</v>
      </c>
      <c r="S37" s="27">
        <v>3000</v>
      </c>
      <c r="T37" s="27">
        <v>3000</v>
      </c>
      <c r="U37" s="22">
        <v>3000</v>
      </c>
      <c r="V37" s="27">
        <v>3000</v>
      </c>
      <c r="W37" s="27"/>
      <c r="X37" s="27"/>
      <c r="Y37" s="22"/>
    </row>
    <row r="38" spans="1:25" ht="11.25">
      <c r="A38" s="2" t="s">
        <v>119</v>
      </c>
      <c r="B38" s="27">
        <v>129029</v>
      </c>
      <c r="C38" s="27">
        <v>130472</v>
      </c>
      <c r="D38" s="27">
        <v>101716</v>
      </c>
      <c r="E38" s="22">
        <v>102828</v>
      </c>
      <c r="F38" s="27">
        <v>102571</v>
      </c>
      <c r="G38" s="27">
        <v>103027</v>
      </c>
      <c r="H38" s="27">
        <v>110329</v>
      </c>
      <c r="I38" s="22">
        <v>110777</v>
      </c>
      <c r="J38" s="27">
        <v>62579</v>
      </c>
      <c r="K38" s="27">
        <v>115190</v>
      </c>
      <c r="L38" s="27">
        <v>80202</v>
      </c>
      <c r="M38" s="22">
        <v>129413</v>
      </c>
      <c r="N38" s="27">
        <v>146755</v>
      </c>
      <c r="O38" s="27">
        <v>158271</v>
      </c>
      <c r="P38" s="27">
        <v>185349</v>
      </c>
      <c r="Q38" s="22">
        <v>162254</v>
      </c>
      <c r="R38" s="27">
        <v>150460</v>
      </c>
      <c r="S38" s="27">
        <v>137465</v>
      </c>
      <c r="T38" s="27">
        <v>116811</v>
      </c>
      <c r="U38" s="22">
        <v>151823</v>
      </c>
      <c r="V38" s="27">
        <v>187038</v>
      </c>
      <c r="W38" s="27">
        <v>132976</v>
      </c>
      <c r="X38" s="27">
        <v>147079</v>
      </c>
      <c r="Y38" s="22">
        <v>98990</v>
      </c>
    </row>
    <row r="39" spans="1:25" ht="11.25">
      <c r="A39" s="2" t="s">
        <v>120</v>
      </c>
      <c r="B39" s="27">
        <v>105621</v>
      </c>
      <c r="C39" s="27">
        <v>105621</v>
      </c>
      <c r="D39" s="27">
        <v>103450</v>
      </c>
      <c r="E39" s="22">
        <v>103450</v>
      </c>
      <c r="F39" s="27">
        <v>110686</v>
      </c>
      <c r="G39" s="27">
        <v>110686</v>
      </c>
      <c r="H39" s="27">
        <v>108418</v>
      </c>
      <c r="I39" s="22">
        <v>108418</v>
      </c>
      <c r="J39" s="27">
        <v>112296</v>
      </c>
      <c r="K39" s="27">
        <v>112296</v>
      </c>
      <c r="L39" s="27">
        <v>110009</v>
      </c>
      <c r="M39" s="22">
        <v>110009</v>
      </c>
      <c r="N39" s="27">
        <v>114027</v>
      </c>
      <c r="O39" s="27">
        <v>154465</v>
      </c>
      <c r="P39" s="27">
        <v>111712</v>
      </c>
      <c r="Q39" s="22">
        <v>111712</v>
      </c>
      <c r="R39" s="27">
        <v>116365</v>
      </c>
      <c r="S39" s="27">
        <v>116365</v>
      </c>
      <c r="T39" s="27">
        <v>113967</v>
      </c>
      <c r="U39" s="22">
        <v>113967</v>
      </c>
      <c r="V39" s="27">
        <v>117940</v>
      </c>
      <c r="W39" s="27">
        <v>192747</v>
      </c>
      <c r="X39" s="27">
        <v>115486</v>
      </c>
      <c r="Y39" s="22">
        <v>115486</v>
      </c>
    </row>
    <row r="40" spans="1:25" ht="11.25">
      <c r="A40" s="2" t="s">
        <v>121</v>
      </c>
      <c r="B40" s="27"/>
      <c r="C40" s="27"/>
      <c r="D40" s="27"/>
      <c r="E40" s="22"/>
      <c r="F40" s="27"/>
      <c r="G40" s="27"/>
      <c r="H40" s="27"/>
      <c r="I40" s="22">
        <v>103925</v>
      </c>
      <c r="J40" s="27"/>
      <c r="K40" s="27"/>
      <c r="L40" s="27"/>
      <c r="M40" s="22">
        <v>111696</v>
      </c>
      <c r="N40" s="27"/>
      <c r="O40" s="27"/>
      <c r="P40" s="27"/>
      <c r="Q40" s="22">
        <v>108661</v>
      </c>
      <c r="R40" s="27"/>
      <c r="S40" s="27"/>
      <c r="T40" s="27"/>
      <c r="U40" s="22">
        <v>118689</v>
      </c>
      <c r="V40" s="27"/>
      <c r="W40" s="27"/>
      <c r="X40" s="27"/>
      <c r="Y40" s="22">
        <v>137553</v>
      </c>
    </row>
    <row r="41" spans="1:25" ht="11.25">
      <c r="A41" s="2" t="s">
        <v>124</v>
      </c>
      <c r="B41" s="27">
        <v>67768</v>
      </c>
      <c r="C41" s="27">
        <v>85503</v>
      </c>
      <c r="D41" s="27">
        <v>44409</v>
      </c>
      <c r="E41" s="22">
        <v>80273</v>
      </c>
      <c r="F41" s="27">
        <v>56447</v>
      </c>
      <c r="G41" s="27">
        <v>69723</v>
      </c>
      <c r="H41" s="27">
        <v>37146</v>
      </c>
      <c r="I41" s="22">
        <v>62506</v>
      </c>
      <c r="J41" s="27">
        <v>48482</v>
      </c>
      <c r="K41" s="27">
        <v>56378</v>
      </c>
      <c r="L41" s="27">
        <v>25366</v>
      </c>
      <c r="M41" s="22">
        <v>61248</v>
      </c>
      <c r="N41" s="27">
        <v>51080</v>
      </c>
      <c r="O41" s="27">
        <v>59852</v>
      </c>
      <c r="P41" s="27">
        <v>31165</v>
      </c>
      <c r="Q41" s="22">
        <v>29615</v>
      </c>
      <c r="R41" s="27">
        <v>20474</v>
      </c>
      <c r="S41" s="27">
        <v>47396</v>
      </c>
      <c r="T41" s="27">
        <v>21215</v>
      </c>
      <c r="U41" s="22">
        <v>38196</v>
      </c>
      <c r="V41" s="27">
        <v>35652</v>
      </c>
      <c r="W41" s="27">
        <v>69847</v>
      </c>
      <c r="X41" s="27">
        <v>38018</v>
      </c>
      <c r="Y41" s="22">
        <v>67475</v>
      </c>
    </row>
    <row r="42" spans="1:25" ht="11.25">
      <c r="A42" s="2" t="s">
        <v>130</v>
      </c>
      <c r="B42" s="27"/>
      <c r="C42" s="27"/>
      <c r="D42" s="27"/>
      <c r="E42" s="22"/>
      <c r="F42" s="27"/>
      <c r="G42" s="27"/>
      <c r="H42" s="27"/>
      <c r="I42" s="22">
        <v>62710</v>
      </c>
      <c r="J42" s="27"/>
      <c r="K42" s="27"/>
      <c r="L42" s="27"/>
      <c r="M42" s="22">
        <v>55767</v>
      </c>
      <c r="N42" s="27"/>
      <c r="O42" s="27"/>
      <c r="P42" s="27"/>
      <c r="Q42" s="22">
        <v>71396</v>
      </c>
      <c r="R42" s="27"/>
      <c r="S42" s="27"/>
      <c r="T42" s="27"/>
      <c r="U42" s="22">
        <v>77112</v>
      </c>
      <c r="V42" s="27"/>
      <c r="W42" s="27"/>
      <c r="X42" s="27"/>
      <c r="Y42" s="22">
        <v>57727</v>
      </c>
    </row>
    <row r="43" spans="1:25" ht="11.25">
      <c r="A43" s="2" t="s">
        <v>126</v>
      </c>
      <c r="B43" s="27"/>
      <c r="C43" s="27"/>
      <c r="D43" s="27"/>
      <c r="E43" s="22"/>
      <c r="F43" s="27"/>
      <c r="G43" s="27"/>
      <c r="H43" s="27"/>
      <c r="I43" s="22">
        <v>13834</v>
      </c>
      <c r="J43" s="27"/>
      <c r="K43" s="27"/>
      <c r="L43" s="27"/>
      <c r="M43" s="22">
        <v>23041</v>
      </c>
      <c r="N43" s="27"/>
      <c r="O43" s="27"/>
      <c r="P43" s="27"/>
      <c r="Q43" s="22">
        <v>11830</v>
      </c>
      <c r="R43" s="27"/>
      <c r="S43" s="27"/>
      <c r="T43" s="27"/>
      <c r="U43" s="22">
        <v>11702</v>
      </c>
      <c r="V43" s="27"/>
      <c r="W43" s="27"/>
      <c r="X43" s="27"/>
      <c r="Y43" s="22">
        <v>12102</v>
      </c>
    </row>
    <row r="44" spans="1:25" ht="11.25">
      <c r="A44" s="2" t="s">
        <v>129</v>
      </c>
      <c r="B44" s="27">
        <v>14033</v>
      </c>
      <c r="C44" s="27">
        <v>27148</v>
      </c>
      <c r="D44" s="27">
        <v>15726</v>
      </c>
      <c r="E44" s="22">
        <v>26802</v>
      </c>
      <c r="F44" s="27">
        <v>13664</v>
      </c>
      <c r="G44" s="27">
        <v>26597</v>
      </c>
      <c r="H44" s="27">
        <v>15518</v>
      </c>
      <c r="I44" s="22">
        <v>26195</v>
      </c>
      <c r="J44" s="27">
        <v>13546</v>
      </c>
      <c r="K44" s="27">
        <v>26416</v>
      </c>
      <c r="L44" s="27">
        <v>15260</v>
      </c>
      <c r="M44" s="22">
        <v>25942</v>
      </c>
      <c r="N44" s="27">
        <v>13038</v>
      </c>
      <c r="O44" s="27">
        <v>26153</v>
      </c>
      <c r="P44" s="27">
        <v>15100</v>
      </c>
      <c r="Q44" s="22">
        <v>25026</v>
      </c>
      <c r="R44" s="27">
        <v>12945</v>
      </c>
      <c r="S44" s="27">
        <v>26599</v>
      </c>
      <c r="T44" s="27">
        <v>15096</v>
      </c>
      <c r="U44" s="22">
        <v>25761</v>
      </c>
      <c r="V44" s="27">
        <v>13226</v>
      </c>
      <c r="W44" s="27">
        <v>25340</v>
      </c>
      <c r="X44" s="27">
        <v>13098</v>
      </c>
      <c r="Y44" s="22">
        <v>24971</v>
      </c>
    </row>
    <row r="45" spans="1:25" ht="11.25">
      <c r="A45" s="2" t="s">
        <v>191</v>
      </c>
      <c r="B45" s="27">
        <v>168823</v>
      </c>
      <c r="C45" s="27">
        <v>140498</v>
      </c>
      <c r="D45" s="27">
        <v>157201</v>
      </c>
      <c r="E45" s="22">
        <v>192674</v>
      </c>
      <c r="F45" s="27">
        <v>198902</v>
      </c>
      <c r="G45" s="27">
        <v>175237</v>
      </c>
      <c r="H45" s="27">
        <v>192587</v>
      </c>
      <c r="I45" s="22">
        <v>23608</v>
      </c>
      <c r="J45" s="27">
        <v>201715</v>
      </c>
      <c r="K45" s="27">
        <v>173777</v>
      </c>
      <c r="L45" s="27">
        <v>179867</v>
      </c>
      <c r="M45" s="22">
        <v>21199</v>
      </c>
      <c r="N45" s="27">
        <v>222215</v>
      </c>
      <c r="O45" s="27">
        <v>180566</v>
      </c>
      <c r="P45" s="27">
        <v>206339</v>
      </c>
      <c r="Q45" s="22">
        <v>25306</v>
      </c>
      <c r="R45" s="27">
        <v>221358</v>
      </c>
      <c r="S45" s="27">
        <v>174926</v>
      </c>
      <c r="T45" s="27">
        <v>205040</v>
      </c>
      <c r="U45" s="22">
        <v>24961</v>
      </c>
      <c r="V45" s="27">
        <v>235055</v>
      </c>
      <c r="W45" s="27">
        <v>172635</v>
      </c>
      <c r="X45" s="27">
        <v>197068</v>
      </c>
      <c r="Y45" s="22">
        <v>16848</v>
      </c>
    </row>
    <row r="46" spans="1:25" ht="11.25">
      <c r="A46" s="2" t="s">
        <v>132</v>
      </c>
      <c r="B46" s="27">
        <v>640326</v>
      </c>
      <c r="C46" s="27">
        <v>587193</v>
      </c>
      <c r="D46" s="27">
        <v>528130</v>
      </c>
      <c r="E46" s="22">
        <v>657498</v>
      </c>
      <c r="F46" s="27">
        <v>615681</v>
      </c>
      <c r="G46" s="27">
        <v>624775</v>
      </c>
      <c r="H46" s="27">
        <v>628684</v>
      </c>
      <c r="I46" s="22">
        <v>656277</v>
      </c>
      <c r="J46" s="27">
        <v>557363</v>
      </c>
      <c r="K46" s="27">
        <v>592425</v>
      </c>
      <c r="L46" s="27">
        <v>499612</v>
      </c>
      <c r="M46" s="22">
        <v>623824</v>
      </c>
      <c r="N46" s="27">
        <v>629052</v>
      </c>
      <c r="O46" s="27">
        <v>658798</v>
      </c>
      <c r="P46" s="27">
        <v>632710</v>
      </c>
      <c r="Q46" s="22">
        <v>642478</v>
      </c>
      <c r="R46" s="27">
        <v>602083</v>
      </c>
      <c r="S46" s="27">
        <v>587222</v>
      </c>
      <c r="T46" s="27">
        <v>556295</v>
      </c>
      <c r="U46" s="22">
        <v>684832</v>
      </c>
      <c r="V46" s="27">
        <v>682327</v>
      </c>
      <c r="W46" s="27">
        <v>650743</v>
      </c>
      <c r="X46" s="27">
        <v>576890</v>
      </c>
      <c r="Y46" s="22">
        <v>635311</v>
      </c>
    </row>
    <row r="47" spans="1:25" ht="11.25">
      <c r="A47" s="2" t="s">
        <v>133</v>
      </c>
      <c r="B47" s="27">
        <v>952558</v>
      </c>
      <c r="C47" s="27">
        <v>997905</v>
      </c>
      <c r="D47" s="27">
        <v>971002</v>
      </c>
      <c r="E47" s="22">
        <v>961100</v>
      </c>
      <c r="F47" s="27">
        <v>966197</v>
      </c>
      <c r="G47" s="27">
        <v>942294</v>
      </c>
      <c r="H47" s="27">
        <v>1021992</v>
      </c>
      <c r="I47" s="22">
        <v>1028094</v>
      </c>
      <c r="J47" s="27">
        <v>1094291</v>
      </c>
      <c r="K47" s="27">
        <v>1060088</v>
      </c>
      <c r="L47" s="27">
        <v>1113586</v>
      </c>
      <c r="M47" s="22">
        <v>1103583</v>
      </c>
      <c r="N47" s="27">
        <v>1053681</v>
      </c>
      <c r="O47" s="27">
        <v>1044878</v>
      </c>
      <c r="P47" s="27">
        <v>1044875</v>
      </c>
      <c r="Q47" s="22">
        <v>979872</v>
      </c>
      <c r="R47" s="27">
        <v>952870</v>
      </c>
      <c r="S47" s="27">
        <v>905867</v>
      </c>
      <c r="T47" s="27">
        <v>905864</v>
      </c>
      <c r="U47" s="22">
        <v>825862</v>
      </c>
      <c r="V47" s="27">
        <v>775859</v>
      </c>
      <c r="W47" s="27">
        <v>719856</v>
      </c>
      <c r="X47" s="27">
        <v>719854</v>
      </c>
      <c r="Y47" s="22">
        <v>669899</v>
      </c>
    </row>
    <row r="48" spans="1:25" ht="11.25">
      <c r="A48" s="2" t="s">
        <v>134</v>
      </c>
      <c r="B48" s="27">
        <v>478197</v>
      </c>
      <c r="C48" s="27">
        <v>483395</v>
      </c>
      <c r="D48" s="27">
        <v>520786</v>
      </c>
      <c r="E48" s="22">
        <v>526334</v>
      </c>
      <c r="F48" s="27">
        <v>531426</v>
      </c>
      <c r="G48" s="27">
        <v>538068</v>
      </c>
      <c r="H48" s="27">
        <v>522502</v>
      </c>
      <c r="I48" s="22">
        <v>529162</v>
      </c>
      <c r="J48" s="27">
        <v>572298</v>
      </c>
      <c r="K48" s="27">
        <v>526295</v>
      </c>
      <c r="L48" s="27">
        <v>566732</v>
      </c>
      <c r="M48" s="22">
        <v>525239</v>
      </c>
      <c r="N48" s="27">
        <v>498477</v>
      </c>
      <c r="O48" s="27">
        <v>509086</v>
      </c>
      <c r="P48" s="27">
        <v>514534</v>
      </c>
      <c r="Q48" s="22">
        <v>543753</v>
      </c>
      <c r="R48" s="27">
        <v>532033</v>
      </c>
      <c r="S48" s="27">
        <v>572958</v>
      </c>
      <c r="T48" s="27">
        <v>605483</v>
      </c>
      <c r="U48" s="22">
        <v>581408</v>
      </c>
      <c r="V48" s="27">
        <v>563894</v>
      </c>
      <c r="W48" s="27">
        <v>573869</v>
      </c>
      <c r="X48" s="27">
        <v>553349</v>
      </c>
      <c r="Y48" s="22">
        <v>621394</v>
      </c>
    </row>
    <row r="49" spans="1:25" ht="11.25">
      <c r="A49" s="2" t="s">
        <v>135</v>
      </c>
      <c r="B49" s="27">
        <v>837923</v>
      </c>
      <c r="C49" s="27">
        <v>837923</v>
      </c>
      <c r="D49" s="27">
        <v>891285</v>
      </c>
      <c r="E49" s="22">
        <v>891285</v>
      </c>
      <c r="F49" s="27">
        <v>979386</v>
      </c>
      <c r="G49" s="27">
        <v>979386</v>
      </c>
      <c r="H49" s="27">
        <v>1035307</v>
      </c>
      <c r="I49" s="22">
        <v>1035307</v>
      </c>
      <c r="J49" s="27">
        <v>1120331</v>
      </c>
      <c r="K49" s="27">
        <v>1120331</v>
      </c>
      <c r="L49" s="27">
        <v>1177065</v>
      </c>
      <c r="M49" s="22">
        <v>1177065</v>
      </c>
      <c r="N49" s="27">
        <v>1271899</v>
      </c>
      <c r="O49" s="27">
        <v>1271899</v>
      </c>
      <c r="P49" s="27">
        <v>1369939</v>
      </c>
      <c r="Q49" s="22">
        <v>1369939</v>
      </c>
      <c r="R49" s="27">
        <v>1481116</v>
      </c>
      <c r="S49" s="27">
        <v>1520310</v>
      </c>
      <c r="T49" s="27">
        <v>1579102</v>
      </c>
      <c r="U49" s="22">
        <v>1579102</v>
      </c>
      <c r="V49" s="27">
        <v>1696003</v>
      </c>
      <c r="W49" s="27">
        <v>1696003</v>
      </c>
      <c r="X49" s="27">
        <v>1830398</v>
      </c>
      <c r="Y49" s="22">
        <v>1830398</v>
      </c>
    </row>
    <row r="50" spans="1:25" ht="11.25">
      <c r="A50" s="2" t="s">
        <v>136</v>
      </c>
      <c r="B50" s="27">
        <v>323750</v>
      </c>
      <c r="C50" s="27">
        <v>332500</v>
      </c>
      <c r="D50" s="27">
        <v>341250</v>
      </c>
      <c r="E50" s="22">
        <v>350000</v>
      </c>
      <c r="F50" s="27">
        <v>341666</v>
      </c>
      <c r="G50" s="27">
        <v>333333</v>
      </c>
      <c r="H50" s="27">
        <v>325000</v>
      </c>
      <c r="I50" s="22">
        <v>316666</v>
      </c>
      <c r="J50" s="27">
        <v>308333</v>
      </c>
      <c r="K50" s="27">
        <v>300000</v>
      </c>
      <c r="L50" s="27">
        <v>291666</v>
      </c>
      <c r="M50" s="22">
        <v>283333</v>
      </c>
      <c r="N50" s="27">
        <v>275000</v>
      </c>
      <c r="O50" s="27">
        <v>266666</v>
      </c>
      <c r="P50" s="27">
        <v>258333</v>
      </c>
      <c r="Q50" s="22">
        <v>250000</v>
      </c>
      <c r="R50" s="27">
        <v>241666</v>
      </c>
      <c r="S50" s="27">
        <v>233333</v>
      </c>
      <c r="T50" s="27">
        <v>224999</v>
      </c>
      <c r="U50" s="22">
        <v>216666</v>
      </c>
      <c r="V50" s="27">
        <v>208333</v>
      </c>
      <c r="W50" s="27">
        <v>200000</v>
      </c>
      <c r="X50" s="27">
        <v>191666</v>
      </c>
      <c r="Y50" s="22">
        <v>183333</v>
      </c>
    </row>
    <row r="51" spans="1:25" ht="11.25">
      <c r="A51" s="2" t="s">
        <v>138</v>
      </c>
      <c r="B51" s="27">
        <v>213477</v>
      </c>
      <c r="C51" s="27">
        <v>212343</v>
      </c>
      <c r="D51" s="27">
        <v>211048</v>
      </c>
      <c r="E51" s="22">
        <v>209736</v>
      </c>
      <c r="F51" s="27">
        <v>208498</v>
      </c>
      <c r="G51" s="27">
        <v>207237</v>
      </c>
      <c r="H51" s="27">
        <v>206428</v>
      </c>
      <c r="I51" s="22">
        <v>205195</v>
      </c>
      <c r="J51" s="27">
        <v>205415</v>
      </c>
      <c r="K51" s="27">
        <v>205278</v>
      </c>
      <c r="L51" s="27">
        <v>205413</v>
      </c>
      <c r="M51" s="22">
        <v>204441</v>
      </c>
      <c r="N51" s="27">
        <v>205122</v>
      </c>
      <c r="O51" s="27">
        <v>205415</v>
      </c>
      <c r="P51" s="27">
        <v>205199</v>
      </c>
      <c r="Q51" s="22">
        <v>204963</v>
      </c>
      <c r="R51" s="27">
        <v>206634</v>
      </c>
      <c r="S51" s="27">
        <v>207764</v>
      </c>
      <c r="T51" s="27">
        <v>209098</v>
      </c>
      <c r="U51" s="22">
        <v>209599</v>
      </c>
      <c r="V51" s="27">
        <v>210540</v>
      </c>
      <c r="W51" s="27">
        <v>210474</v>
      </c>
      <c r="X51" s="27">
        <v>209932</v>
      </c>
      <c r="Y51" s="22">
        <v>209994</v>
      </c>
    </row>
    <row r="52" spans="1:25" ht="11.25">
      <c r="A52" s="2" t="s">
        <v>191</v>
      </c>
      <c r="B52" s="27">
        <v>74668</v>
      </c>
      <c r="C52" s="27">
        <v>75941</v>
      </c>
      <c r="D52" s="27">
        <v>76175</v>
      </c>
      <c r="E52" s="22">
        <v>77176</v>
      </c>
      <c r="F52" s="27">
        <v>76047</v>
      </c>
      <c r="G52" s="27">
        <v>78831</v>
      </c>
      <c r="H52" s="27">
        <v>79270</v>
      </c>
      <c r="I52" s="22">
        <v>80083</v>
      </c>
      <c r="J52" s="27">
        <v>81392</v>
      </c>
      <c r="K52" s="27">
        <v>85854</v>
      </c>
      <c r="L52" s="27">
        <v>86698</v>
      </c>
      <c r="M52" s="22">
        <v>89351</v>
      </c>
      <c r="N52" s="27">
        <v>86346</v>
      </c>
      <c r="O52" s="27">
        <v>86948</v>
      </c>
      <c r="P52" s="27">
        <v>83815</v>
      </c>
      <c r="Q52" s="22">
        <v>85434</v>
      </c>
      <c r="R52" s="27">
        <v>73861</v>
      </c>
      <c r="S52" s="27">
        <v>75483</v>
      </c>
      <c r="T52" s="27">
        <v>75576</v>
      </c>
      <c r="U52" s="22">
        <v>76701</v>
      </c>
      <c r="V52" s="27">
        <v>77198</v>
      </c>
      <c r="W52" s="27">
        <v>67977</v>
      </c>
      <c r="X52" s="27">
        <v>68269</v>
      </c>
      <c r="Y52" s="22">
        <v>68142</v>
      </c>
    </row>
    <row r="53" spans="1:25" ht="11.25">
      <c r="A53" s="2" t="s">
        <v>139</v>
      </c>
      <c r="B53" s="27">
        <v>2880575</v>
      </c>
      <c r="C53" s="27">
        <v>2940009</v>
      </c>
      <c r="D53" s="27">
        <v>3011547</v>
      </c>
      <c r="E53" s="22">
        <v>3015632</v>
      </c>
      <c r="F53" s="27">
        <v>3103223</v>
      </c>
      <c r="G53" s="27">
        <v>3079152</v>
      </c>
      <c r="H53" s="27">
        <v>3190501</v>
      </c>
      <c r="I53" s="22">
        <v>3194509</v>
      </c>
      <c r="J53" s="27">
        <v>3382062</v>
      </c>
      <c r="K53" s="27">
        <v>3297849</v>
      </c>
      <c r="L53" s="27">
        <v>3441162</v>
      </c>
      <c r="M53" s="22">
        <v>3383014</v>
      </c>
      <c r="N53" s="27">
        <v>3390527</v>
      </c>
      <c r="O53" s="27">
        <v>3384895</v>
      </c>
      <c r="P53" s="27">
        <v>3476698</v>
      </c>
      <c r="Q53" s="22">
        <v>3433965</v>
      </c>
      <c r="R53" s="27">
        <v>3488182</v>
      </c>
      <c r="S53" s="27">
        <v>3515717</v>
      </c>
      <c r="T53" s="27">
        <v>3600125</v>
      </c>
      <c r="U53" s="22">
        <v>3489340</v>
      </c>
      <c r="V53" s="27">
        <v>3531829</v>
      </c>
      <c r="W53" s="27">
        <v>3468181</v>
      </c>
      <c r="X53" s="27">
        <v>3573471</v>
      </c>
      <c r="Y53" s="22">
        <v>3583162</v>
      </c>
    </row>
    <row r="54" spans="1:25" ht="12" thickBot="1">
      <c r="A54" s="5" t="s">
        <v>28</v>
      </c>
      <c r="B54" s="28">
        <v>3520902</v>
      </c>
      <c r="C54" s="28">
        <v>3527202</v>
      </c>
      <c r="D54" s="28">
        <v>3539678</v>
      </c>
      <c r="E54" s="23">
        <v>3673131</v>
      </c>
      <c r="F54" s="28">
        <v>3718905</v>
      </c>
      <c r="G54" s="28">
        <v>3703927</v>
      </c>
      <c r="H54" s="28">
        <v>3819186</v>
      </c>
      <c r="I54" s="23">
        <v>3850786</v>
      </c>
      <c r="J54" s="28">
        <v>3939425</v>
      </c>
      <c r="K54" s="28">
        <v>3890274</v>
      </c>
      <c r="L54" s="28">
        <v>3940775</v>
      </c>
      <c r="M54" s="23">
        <v>4006839</v>
      </c>
      <c r="N54" s="28">
        <v>4019579</v>
      </c>
      <c r="O54" s="28">
        <v>4043693</v>
      </c>
      <c r="P54" s="28">
        <v>4109408</v>
      </c>
      <c r="Q54" s="23">
        <v>4076443</v>
      </c>
      <c r="R54" s="28">
        <v>4090266</v>
      </c>
      <c r="S54" s="28">
        <v>4102939</v>
      </c>
      <c r="T54" s="28">
        <v>4156421</v>
      </c>
      <c r="U54" s="23">
        <v>4174173</v>
      </c>
      <c r="V54" s="28">
        <v>4214157</v>
      </c>
      <c r="W54" s="28">
        <v>4118924</v>
      </c>
      <c r="X54" s="28">
        <v>4150361</v>
      </c>
      <c r="Y54" s="23">
        <v>4218474</v>
      </c>
    </row>
    <row r="55" spans="1:25" ht="12" thickTop="1">
      <c r="A55" s="2" t="s">
        <v>141</v>
      </c>
      <c r="B55" s="27">
        <v>112000</v>
      </c>
      <c r="C55" s="27">
        <v>112000</v>
      </c>
      <c r="D55" s="27">
        <v>112000</v>
      </c>
      <c r="E55" s="22">
        <v>112000</v>
      </c>
      <c r="F55" s="27">
        <v>112000</v>
      </c>
      <c r="G55" s="27">
        <v>112000</v>
      </c>
      <c r="H55" s="27">
        <v>112000</v>
      </c>
      <c r="I55" s="22">
        <v>112000</v>
      </c>
      <c r="J55" s="27">
        <v>112000</v>
      </c>
      <c r="K55" s="27">
        <v>112000</v>
      </c>
      <c r="L55" s="27">
        <v>112000</v>
      </c>
      <c r="M55" s="22">
        <v>112000</v>
      </c>
      <c r="N55" s="27">
        <v>112000</v>
      </c>
      <c r="O55" s="27">
        <v>112000</v>
      </c>
      <c r="P55" s="27">
        <v>112000</v>
      </c>
      <c r="Q55" s="22">
        <v>112000</v>
      </c>
      <c r="R55" s="27">
        <v>112000</v>
      </c>
      <c r="S55" s="27">
        <v>112000</v>
      </c>
      <c r="T55" s="27">
        <v>112000</v>
      </c>
      <c r="U55" s="22">
        <v>112000</v>
      </c>
      <c r="V55" s="27">
        <v>112000</v>
      </c>
      <c r="W55" s="27">
        <v>112000</v>
      </c>
      <c r="X55" s="27">
        <v>112000</v>
      </c>
      <c r="Y55" s="22">
        <v>112000</v>
      </c>
    </row>
    <row r="56" spans="1:25" ht="11.25">
      <c r="A56" s="2" t="s">
        <v>29</v>
      </c>
      <c r="B56" s="27">
        <v>53500</v>
      </c>
      <c r="C56" s="27">
        <v>53500</v>
      </c>
      <c r="D56" s="27">
        <v>53500</v>
      </c>
      <c r="E56" s="22">
        <v>53500</v>
      </c>
      <c r="F56" s="27">
        <v>53500</v>
      </c>
      <c r="G56" s="27">
        <v>53500</v>
      </c>
      <c r="H56" s="27">
        <v>53500</v>
      </c>
      <c r="I56" s="22">
        <v>53500</v>
      </c>
      <c r="J56" s="27">
        <v>53500</v>
      </c>
      <c r="K56" s="27">
        <v>53500</v>
      </c>
      <c r="L56" s="27">
        <v>53500</v>
      </c>
      <c r="M56" s="22">
        <v>53500</v>
      </c>
      <c r="N56" s="27">
        <v>53500</v>
      </c>
      <c r="O56" s="27">
        <v>53500</v>
      </c>
      <c r="P56" s="27">
        <v>53500</v>
      </c>
      <c r="Q56" s="22">
        <v>53500</v>
      </c>
      <c r="R56" s="27">
        <v>53500</v>
      </c>
      <c r="S56" s="27">
        <v>53500</v>
      </c>
      <c r="T56" s="27">
        <v>53500</v>
      </c>
      <c r="U56" s="22">
        <v>53500</v>
      </c>
      <c r="V56" s="27">
        <v>53588</v>
      </c>
      <c r="W56" s="27">
        <v>53588</v>
      </c>
      <c r="X56" s="27">
        <v>53588</v>
      </c>
      <c r="Y56" s="22">
        <v>53588</v>
      </c>
    </row>
    <row r="57" spans="1:25" ht="11.25">
      <c r="A57" s="2" t="s">
        <v>149</v>
      </c>
      <c r="B57" s="27">
        <v>1654818</v>
      </c>
      <c r="C57" s="27">
        <v>1584191</v>
      </c>
      <c r="D57" s="27">
        <v>1508292</v>
      </c>
      <c r="E57" s="22">
        <v>1435445</v>
      </c>
      <c r="F57" s="27">
        <v>1418213</v>
      </c>
      <c r="G57" s="27">
        <v>1359566</v>
      </c>
      <c r="H57" s="27">
        <v>1306731</v>
      </c>
      <c r="I57" s="22">
        <v>1357387</v>
      </c>
      <c r="J57" s="27">
        <v>1347391</v>
      </c>
      <c r="K57" s="27">
        <v>1316643</v>
      </c>
      <c r="L57" s="27">
        <v>1270487</v>
      </c>
      <c r="M57" s="22">
        <v>1242335</v>
      </c>
      <c r="N57" s="27">
        <v>1241111</v>
      </c>
      <c r="O57" s="27">
        <v>1205594</v>
      </c>
      <c r="P57" s="27">
        <v>1163927</v>
      </c>
      <c r="Q57" s="22">
        <v>1126278</v>
      </c>
      <c r="R57" s="27">
        <v>1137760</v>
      </c>
      <c r="S57" s="27">
        <v>1114785</v>
      </c>
      <c r="T57" s="27">
        <v>1075910</v>
      </c>
      <c r="U57" s="22">
        <v>1157467</v>
      </c>
      <c r="V57" s="27">
        <v>1165162</v>
      </c>
      <c r="W57" s="27">
        <v>1143573</v>
      </c>
      <c r="X57" s="27">
        <v>1096443</v>
      </c>
      <c r="Y57" s="22">
        <v>1049775</v>
      </c>
    </row>
    <row r="58" spans="1:25" ht="11.25">
      <c r="A58" s="2" t="s">
        <v>150</v>
      </c>
      <c r="B58" s="27">
        <v>-103155</v>
      </c>
      <c r="C58" s="27">
        <v>-103155</v>
      </c>
      <c r="D58" s="27">
        <v>-103155</v>
      </c>
      <c r="E58" s="22">
        <v>-103155</v>
      </c>
      <c r="F58" s="27">
        <v>-103155</v>
      </c>
      <c r="G58" s="27">
        <v>-103155</v>
      </c>
      <c r="H58" s="27">
        <v>-103155</v>
      </c>
      <c r="I58" s="22">
        <v>-205367</v>
      </c>
      <c r="J58" s="27">
        <v>-205367</v>
      </c>
      <c r="K58" s="27">
        <v>-205367</v>
      </c>
      <c r="L58" s="27">
        <v>-205367</v>
      </c>
      <c r="M58" s="22">
        <v>-205367</v>
      </c>
      <c r="N58" s="27">
        <v>-205367</v>
      </c>
      <c r="O58" s="27">
        <v>-205367</v>
      </c>
      <c r="P58" s="27">
        <v>-205367</v>
      </c>
      <c r="Q58" s="22">
        <v>-202405</v>
      </c>
      <c r="R58" s="27">
        <v>-205622</v>
      </c>
      <c r="S58" s="27">
        <v>-205622</v>
      </c>
      <c r="T58" s="27">
        <v>-205622</v>
      </c>
      <c r="U58" s="22">
        <v>-309122</v>
      </c>
      <c r="V58" s="27">
        <v>-311741</v>
      </c>
      <c r="W58" s="27">
        <v>-309122</v>
      </c>
      <c r="X58" s="27">
        <v>-309106</v>
      </c>
      <c r="Y58" s="22">
        <v>-309106</v>
      </c>
    </row>
    <row r="59" spans="1:25" ht="11.25">
      <c r="A59" s="2" t="s">
        <v>30</v>
      </c>
      <c r="B59" s="27">
        <v>1717162</v>
      </c>
      <c r="C59" s="27">
        <v>1646535</v>
      </c>
      <c r="D59" s="27">
        <v>1570637</v>
      </c>
      <c r="E59" s="22">
        <v>1497790</v>
      </c>
      <c r="F59" s="27">
        <v>1480558</v>
      </c>
      <c r="G59" s="27">
        <v>1421911</v>
      </c>
      <c r="H59" s="27">
        <v>1369076</v>
      </c>
      <c r="I59" s="22">
        <v>1317519</v>
      </c>
      <c r="J59" s="27">
        <v>1307524</v>
      </c>
      <c r="K59" s="27">
        <v>1276776</v>
      </c>
      <c r="L59" s="27">
        <v>1230620</v>
      </c>
      <c r="M59" s="22">
        <v>1202468</v>
      </c>
      <c r="N59" s="27">
        <v>1201244</v>
      </c>
      <c r="O59" s="27">
        <v>1165726</v>
      </c>
      <c r="P59" s="27">
        <v>1124060</v>
      </c>
      <c r="Q59" s="22">
        <v>1089374</v>
      </c>
      <c r="R59" s="27">
        <v>1097637</v>
      </c>
      <c r="S59" s="27">
        <v>1074662</v>
      </c>
      <c r="T59" s="27">
        <v>1035789</v>
      </c>
      <c r="U59" s="22">
        <v>1013845</v>
      </c>
      <c r="V59" s="27">
        <v>1019009</v>
      </c>
      <c r="W59" s="27">
        <v>1000040</v>
      </c>
      <c r="X59" s="27">
        <v>952925</v>
      </c>
      <c r="Y59" s="22">
        <v>906257</v>
      </c>
    </row>
    <row r="60" spans="1:25" ht="11.25">
      <c r="A60" s="2" t="s">
        <v>152</v>
      </c>
      <c r="B60" s="27">
        <v>27931</v>
      </c>
      <c r="C60" s="27">
        <v>23713</v>
      </c>
      <c r="D60" s="27">
        <v>19617</v>
      </c>
      <c r="E60" s="22">
        <v>15508</v>
      </c>
      <c r="F60" s="27">
        <v>6583</v>
      </c>
      <c r="G60" s="27">
        <v>-80</v>
      </c>
      <c r="H60" s="27">
        <v>504</v>
      </c>
      <c r="I60" s="22">
        <v>4117</v>
      </c>
      <c r="J60" s="27">
        <v>-1737</v>
      </c>
      <c r="K60" s="27">
        <v>438</v>
      </c>
      <c r="L60" s="27">
        <v>2640</v>
      </c>
      <c r="M60" s="22">
        <v>4178</v>
      </c>
      <c r="N60" s="27">
        <v>3531</v>
      </c>
      <c r="O60" s="27">
        <v>183</v>
      </c>
      <c r="P60" s="27">
        <v>1948</v>
      </c>
      <c r="Q60" s="22">
        <v>7304</v>
      </c>
      <c r="R60" s="27">
        <v>3903</v>
      </c>
      <c r="S60" s="27">
        <v>3252</v>
      </c>
      <c r="T60" s="27">
        <v>5347</v>
      </c>
      <c r="U60" s="22">
        <v>-2773</v>
      </c>
      <c r="V60" s="27">
        <v>-1414</v>
      </c>
      <c r="W60" s="27">
        <v>7704</v>
      </c>
      <c r="X60" s="27">
        <v>12911</v>
      </c>
      <c r="Y60" s="22">
        <v>8764</v>
      </c>
    </row>
    <row r="61" spans="1:25" ht="11.25">
      <c r="A61" s="2" t="s">
        <v>153</v>
      </c>
      <c r="B61" s="27">
        <v>12</v>
      </c>
      <c r="C61" s="27">
        <v>13</v>
      </c>
      <c r="D61" s="27">
        <v>2</v>
      </c>
      <c r="E61" s="22">
        <v>18</v>
      </c>
      <c r="F61" s="27">
        <v>26</v>
      </c>
      <c r="G61" s="27">
        <v>-19</v>
      </c>
      <c r="H61" s="27">
        <v>-25</v>
      </c>
      <c r="I61" s="22">
        <v>17</v>
      </c>
      <c r="J61" s="27">
        <v>-39</v>
      </c>
      <c r="K61" s="27">
        <v>-36</v>
      </c>
      <c r="L61" s="27">
        <v>0</v>
      </c>
      <c r="M61" s="22">
        <v>-1</v>
      </c>
      <c r="N61" s="27">
        <v>-1</v>
      </c>
      <c r="O61" s="27">
        <v>-1</v>
      </c>
      <c r="P61" s="27">
        <v>0</v>
      </c>
      <c r="Q61" s="22">
        <v>0</v>
      </c>
      <c r="R61" s="27">
        <v>0</v>
      </c>
      <c r="S61" s="27">
        <v>0</v>
      </c>
      <c r="T61" s="27"/>
      <c r="U61" s="22">
        <v>3</v>
      </c>
      <c r="V61" s="27">
        <v>0</v>
      </c>
      <c r="W61" s="27"/>
      <c r="X61" s="27"/>
      <c r="Y61" s="22"/>
    </row>
    <row r="62" spans="1:25" ht="11.25">
      <c r="A62" s="2" t="s">
        <v>31</v>
      </c>
      <c r="B62" s="27">
        <v>27944</v>
      </c>
      <c r="C62" s="27">
        <v>23727</v>
      </c>
      <c r="D62" s="27">
        <v>19619</v>
      </c>
      <c r="E62" s="22">
        <v>15526</v>
      </c>
      <c r="F62" s="27">
        <v>6610</v>
      </c>
      <c r="G62" s="27">
        <v>-100</v>
      </c>
      <c r="H62" s="27">
        <v>479</v>
      </c>
      <c r="I62" s="22">
        <v>4135</v>
      </c>
      <c r="J62" s="27">
        <v>-1777</v>
      </c>
      <c r="K62" s="27">
        <v>401</v>
      </c>
      <c r="L62" s="27">
        <v>2639</v>
      </c>
      <c r="M62" s="22">
        <v>4177</v>
      </c>
      <c r="N62" s="27">
        <v>3530</v>
      </c>
      <c r="O62" s="27">
        <v>181</v>
      </c>
      <c r="P62" s="27">
        <v>1947</v>
      </c>
      <c r="Q62" s="22">
        <v>7304</v>
      </c>
      <c r="R62" s="27">
        <v>3903</v>
      </c>
      <c r="S62" s="27">
        <v>3252</v>
      </c>
      <c r="T62" s="27">
        <v>5347</v>
      </c>
      <c r="U62" s="22">
        <v>-2769</v>
      </c>
      <c r="V62" s="27">
        <v>-1413</v>
      </c>
      <c r="W62" s="27">
        <v>7704</v>
      </c>
      <c r="X62" s="27">
        <v>12911</v>
      </c>
      <c r="Y62" s="22">
        <v>8764</v>
      </c>
    </row>
    <row r="63" spans="1:25" ht="11.25">
      <c r="A63" s="6" t="s">
        <v>32</v>
      </c>
      <c r="B63" s="27">
        <v>47483</v>
      </c>
      <c r="C63" s="27">
        <v>46225</v>
      </c>
      <c r="D63" s="27">
        <v>45053</v>
      </c>
      <c r="E63" s="22">
        <v>44654</v>
      </c>
      <c r="F63" s="27">
        <v>42651</v>
      </c>
      <c r="G63" s="27">
        <v>41287</v>
      </c>
      <c r="H63" s="27">
        <v>41866</v>
      </c>
      <c r="I63" s="22">
        <v>41597</v>
      </c>
      <c r="J63" s="27">
        <v>40447</v>
      </c>
      <c r="K63" s="27">
        <v>39491</v>
      </c>
      <c r="L63" s="27">
        <v>39807</v>
      </c>
      <c r="M63" s="22">
        <v>39509</v>
      </c>
      <c r="N63" s="27">
        <v>38902</v>
      </c>
      <c r="O63" s="27">
        <v>38260</v>
      </c>
      <c r="P63" s="27">
        <v>37757</v>
      </c>
      <c r="Q63" s="22">
        <v>37887</v>
      </c>
      <c r="R63" s="27">
        <v>38395</v>
      </c>
      <c r="S63" s="27">
        <v>38021</v>
      </c>
      <c r="T63" s="27">
        <v>37621</v>
      </c>
      <c r="U63" s="22">
        <v>37282</v>
      </c>
      <c r="V63" s="27">
        <v>35187</v>
      </c>
      <c r="W63" s="27">
        <v>16343</v>
      </c>
      <c r="X63" s="27">
        <v>16065</v>
      </c>
      <c r="Y63" s="22">
        <v>15741</v>
      </c>
    </row>
    <row r="64" spans="1:25" ht="11.25">
      <c r="A64" s="6" t="s">
        <v>155</v>
      </c>
      <c r="B64" s="27">
        <v>1792590</v>
      </c>
      <c r="C64" s="27">
        <v>1716488</v>
      </c>
      <c r="D64" s="27">
        <v>1635310</v>
      </c>
      <c r="E64" s="22">
        <v>1557972</v>
      </c>
      <c r="F64" s="27">
        <v>1529820</v>
      </c>
      <c r="G64" s="27">
        <v>1463099</v>
      </c>
      <c r="H64" s="27">
        <v>1411422</v>
      </c>
      <c r="I64" s="22">
        <v>1363251</v>
      </c>
      <c r="J64" s="27">
        <v>1346193</v>
      </c>
      <c r="K64" s="27">
        <v>1316669</v>
      </c>
      <c r="L64" s="27">
        <v>1273067</v>
      </c>
      <c r="M64" s="22">
        <v>1246154</v>
      </c>
      <c r="N64" s="27">
        <v>1243676</v>
      </c>
      <c r="O64" s="27">
        <v>1204168</v>
      </c>
      <c r="P64" s="27">
        <v>1163765</v>
      </c>
      <c r="Q64" s="22">
        <v>1134566</v>
      </c>
      <c r="R64" s="27">
        <v>1139936</v>
      </c>
      <c r="S64" s="27">
        <v>1115936</v>
      </c>
      <c r="T64" s="27">
        <v>1078757</v>
      </c>
      <c r="U64" s="22">
        <v>1048358</v>
      </c>
      <c r="V64" s="27">
        <v>1052782</v>
      </c>
      <c r="W64" s="27">
        <v>1024087</v>
      </c>
      <c r="X64" s="27">
        <v>981903</v>
      </c>
      <c r="Y64" s="22">
        <v>930763</v>
      </c>
    </row>
    <row r="65" spans="1:25" ht="12" thickBot="1">
      <c r="A65" s="7" t="s">
        <v>157</v>
      </c>
      <c r="B65" s="27">
        <v>5313492</v>
      </c>
      <c r="C65" s="27">
        <v>5243691</v>
      </c>
      <c r="D65" s="27">
        <v>5174988</v>
      </c>
      <c r="E65" s="22">
        <v>5231104</v>
      </c>
      <c r="F65" s="27">
        <v>5248725</v>
      </c>
      <c r="G65" s="27">
        <v>5167026</v>
      </c>
      <c r="H65" s="27">
        <v>5230608</v>
      </c>
      <c r="I65" s="22">
        <v>5214038</v>
      </c>
      <c r="J65" s="27">
        <v>5285619</v>
      </c>
      <c r="K65" s="27">
        <v>5206944</v>
      </c>
      <c r="L65" s="27">
        <v>5213842</v>
      </c>
      <c r="M65" s="22">
        <v>5252993</v>
      </c>
      <c r="N65" s="27">
        <v>5263255</v>
      </c>
      <c r="O65" s="27">
        <v>5247862</v>
      </c>
      <c r="P65" s="27">
        <v>5273174</v>
      </c>
      <c r="Q65" s="22">
        <v>5211009</v>
      </c>
      <c r="R65" s="27">
        <v>5230203</v>
      </c>
      <c r="S65" s="27">
        <v>5218876</v>
      </c>
      <c r="T65" s="27">
        <v>5235178</v>
      </c>
      <c r="U65" s="22">
        <v>5222531</v>
      </c>
      <c r="V65" s="27">
        <v>5266940</v>
      </c>
      <c r="W65" s="27">
        <v>5143012</v>
      </c>
      <c r="X65" s="27">
        <v>5132265</v>
      </c>
      <c r="Y65" s="22">
        <v>5149238</v>
      </c>
    </row>
    <row r="66" spans="1:25" ht="12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8" ht="11.25">
      <c r="A68" s="20" t="s">
        <v>162</v>
      </c>
    </row>
    <row r="69" ht="11.25">
      <c r="A69" s="20" t="s">
        <v>163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6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158</v>
      </c>
      <c r="B2" s="14">
        <v>9022</v>
      </c>
      <c r="C2" s="14"/>
      <c r="D2" s="14"/>
      <c r="E2" s="14"/>
      <c r="F2" s="14"/>
      <c r="G2" s="14"/>
    </row>
    <row r="3" spans="1:7" ht="12" thickBot="1">
      <c r="A3" s="11" t="s">
        <v>159</v>
      </c>
      <c r="B3" s="1" t="s">
        <v>160</v>
      </c>
      <c r="C3" s="1"/>
      <c r="D3" s="1"/>
      <c r="E3" s="1"/>
      <c r="F3" s="1"/>
      <c r="G3" s="1"/>
    </row>
    <row r="4" spans="1:7" ht="12" thickTop="1">
      <c r="A4" s="10" t="s">
        <v>64</v>
      </c>
      <c r="B4" s="15" t="str">
        <f>HYPERLINK("http://www.kabupro.jp/mark/20130621/S000DMAP.htm","有価証券報告書")</f>
        <v>有価証券報告書</v>
      </c>
      <c r="C4" s="15" t="str">
        <f>HYPERLINK("http://www.kabupro.jp/mark/20130621/S000DMAP.htm","有価証券報告書")</f>
        <v>有価証券報告書</v>
      </c>
      <c r="D4" s="15" t="str">
        <f>HYPERLINK("http://www.kabupro.jp/mark/20120622/S000B2BV.htm","有価証券報告書")</f>
        <v>有価証券報告書</v>
      </c>
      <c r="E4" s="15" t="str">
        <f>HYPERLINK("http://www.kabupro.jp/mark/20110624/S0008I6J.htm","有価証券報告書")</f>
        <v>有価証券報告書</v>
      </c>
      <c r="F4" s="15" t="str">
        <f>HYPERLINK("http://www.kabupro.jp/mark/20100623/S0005XKX.htm","有価証券報告書")</f>
        <v>有価証券報告書</v>
      </c>
      <c r="G4" s="15" t="str">
        <f>HYPERLINK("http://www.kabupro.jp/mark/20090624/S000392Q.htm","有価証券報告書")</f>
        <v>有価証券報告書</v>
      </c>
    </row>
    <row r="5" spans="1:7" ht="12" thickBot="1">
      <c r="A5" s="11" t="s">
        <v>65</v>
      </c>
      <c r="B5" s="1" t="s">
        <v>71</v>
      </c>
      <c r="C5" s="1" t="s">
        <v>71</v>
      </c>
      <c r="D5" s="1" t="s">
        <v>75</v>
      </c>
      <c r="E5" s="1" t="s">
        <v>77</v>
      </c>
      <c r="F5" s="1" t="s">
        <v>79</v>
      </c>
      <c r="G5" s="1" t="s">
        <v>81</v>
      </c>
    </row>
    <row r="6" spans="1:7" ht="12.75" thickBot="1" thickTop="1">
      <c r="A6" s="10" t="s">
        <v>66</v>
      </c>
      <c r="B6" s="18" t="s">
        <v>212</v>
      </c>
      <c r="C6" s="19"/>
      <c r="D6" s="19"/>
      <c r="E6" s="19"/>
      <c r="F6" s="19"/>
      <c r="G6" s="19"/>
    </row>
    <row r="7" spans="1:7" ht="12" thickTop="1">
      <c r="A7" s="12" t="s">
        <v>67</v>
      </c>
      <c r="B7" s="16" t="s">
        <v>72</v>
      </c>
      <c r="C7" s="16" t="s">
        <v>72</v>
      </c>
      <c r="D7" s="16" t="s">
        <v>72</v>
      </c>
      <c r="E7" s="16" t="s">
        <v>72</v>
      </c>
      <c r="F7" s="16" t="s">
        <v>72</v>
      </c>
      <c r="G7" s="16" t="s">
        <v>72</v>
      </c>
    </row>
    <row r="8" spans="1:7" ht="11.25">
      <c r="A8" s="13" t="s">
        <v>68</v>
      </c>
      <c r="B8" s="17" t="s">
        <v>164</v>
      </c>
      <c r="C8" s="17" t="s">
        <v>165</v>
      </c>
      <c r="D8" s="17" t="s">
        <v>166</v>
      </c>
      <c r="E8" s="17" t="s">
        <v>167</v>
      </c>
      <c r="F8" s="17" t="s">
        <v>168</v>
      </c>
      <c r="G8" s="17" t="s">
        <v>169</v>
      </c>
    </row>
    <row r="9" spans="1:7" ht="11.25">
      <c r="A9" s="13" t="s">
        <v>69</v>
      </c>
      <c r="B9" s="17" t="s">
        <v>73</v>
      </c>
      <c r="C9" s="17" t="s">
        <v>74</v>
      </c>
      <c r="D9" s="17" t="s">
        <v>76</v>
      </c>
      <c r="E9" s="17" t="s">
        <v>78</v>
      </c>
      <c r="F9" s="17" t="s">
        <v>80</v>
      </c>
      <c r="G9" s="17" t="s">
        <v>82</v>
      </c>
    </row>
    <row r="10" spans="1:7" ht="12" thickBot="1">
      <c r="A10" s="13" t="s">
        <v>70</v>
      </c>
      <c r="B10" s="17" t="s">
        <v>84</v>
      </c>
      <c r="C10" s="17" t="s">
        <v>84</v>
      </c>
      <c r="D10" s="17" t="s">
        <v>84</v>
      </c>
      <c r="E10" s="17" t="s">
        <v>84</v>
      </c>
      <c r="F10" s="17" t="s">
        <v>84</v>
      </c>
      <c r="G10" s="17" t="s">
        <v>84</v>
      </c>
    </row>
    <row r="11" spans="1:7" ht="12" thickTop="1">
      <c r="A11" s="9" t="s">
        <v>172</v>
      </c>
      <c r="B11" s="21">
        <v>1169109</v>
      </c>
      <c r="C11" s="21">
        <v>1108124</v>
      </c>
      <c r="D11" s="21">
        <v>1098325</v>
      </c>
      <c r="E11" s="21">
        <v>1072882</v>
      </c>
      <c r="F11" s="21">
        <v>1169607</v>
      </c>
      <c r="G11" s="21">
        <v>1192307</v>
      </c>
    </row>
    <row r="12" spans="1:7" ht="11.25">
      <c r="A12" s="2" t="s">
        <v>173</v>
      </c>
      <c r="B12" s="22">
        <v>4274</v>
      </c>
      <c r="C12" s="22">
        <v>4130</v>
      </c>
      <c r="D12" s="22">
        <v>4285</v>
      </c>
      <c r="E12" s="22">
        <v>4622</v>
      </c>
      <c r="F12" s="22">
        <v>4508</v>
      </c>
      <c r="G12" s="22">
        <v>4271</v>
      </c>
    </row>
    <row r="13" spans="1:7" ht="11.25">
      <c r="A13" s="2" t="s">
        <v>174</v>
      </c>
      <c r="B13" s="22">
        <v>62604</v>
      </c>
      <c r="C13" s="22">
        <v>63414</v>
      </c>
      <c r="D13" s="22">
        <v>60049</v>
      </c>
      <c r="E13" s="22">
        <v>57436</v>
      </c>
      <c r="F13" s="22">
        <v>58140</v>
      </c>
      <c r="G13" s="22">
        <v>55638</v>
      </c>
    </row>
    <row r="14" spans="1:7" ht="11.25">
      <c r="A14" s="2" t="s">
        <v>171</v>
      </c>
      <c r="B14" s="22">
        <v>1235988</v>
      </c>
      <c r="C14" s="22">
        <v>1175670</v>
      </c>
      <c r="D14" s="22">
        <v>1162660</v>
      </c>
      <c r="E14" s="22">
        <v>1134942</v>
      </c>
      <c r="F14" s="22">
        <v>1232257</v>
      </c>
      <c r="G14" s="22">
        <v>1252217</v>
      </c>
    </row>
    <row r="15" spans="1:7" ht="11.25">
      <c r="A15" s="2" t="s">
        <v>176</v>
      </c>
      <c r="B15" s="22">
        <v>501918</v>
      </c>
      <c r="C15" s="22">
        <v>482479</v>
      </c>
      <c r="D15" s="22">
        <v>488603</v>
      </c>
      <c r="E15" s="22">
        <v>499575</v>
      </c>
      <c r="F15" s="22">
        <v>513356</v>
      </c>
      <c r="G15" s="22">
        <v>507644</v>
      </c>
    </row>
    <row r="16" spans="1:7" ht="11.25">
      <c r="A16" s="2" t="s">
        <v>177</v>
      </c>
      <c r="B16" s="22">
        <v>83516</v>
      </c>
      <c r="C16" s="22">
        <v>78608</v>
      </c>
      <c r="D16" s="22">
        <v>80551</v>
      </c>
      <c r="E16" s="22">
        <v>86721</v>
      </c>
      <c r="F16" s="22">
        <v>89337</v>
      </c>
      <c r="G16" s="22">
        <v>90932</v>
      </c>
    </row>
    <row r="17" spans="1:7" ht="11.25">
      <c r="A17" s="2" t="s">
        <v>178</v>
      </c>
      <c r="B17" s="22">
        <v>32222</v>
      </c>
      <c r="C17" s="22">
        <v>31832</v>
      </c>
      <c r="D17" s="22">
        <v>31575</v>
      </c>
      <c r="E17" s="22">
        <v>31355</v>
      </c>
      <c r="F17" s="22">
        <v>30718</v>
      </c>
      <c r="G17" s="22">
        <v>30885</v>
      </c>
    </row>
    <row r="18" spans="1:7" ht="11.25">
      <c r="A18" s="2" t="s">
        <v>179</v>
      </c>
      <c r="B18" s="22">
        <v>222516</v>
      </c>
      <c r="C18" s="22">
        <v>240305</v>
      </c>
      <c r="D18" s="22">
        <v>238969</v>
      </c>
      <c r="E18" s="22">
        <v>245554</v>
      </c>
      <c r="F18" s="22">
        <v>239551</v>
      </c>
      <c r="G18" s="22">
        <v>212716</v>
      </c>
    </row>
    <row r="19" spans="1:7" ht="11.25">
      <c r="A19" s="2" t="s">
        <v>175</v>
      </c>
      <c r="B19" s="22">
        <v>840174</v>
      </c>
      <c r="C19" s="22">
        <v>833227</v>
      </c>
      <c r="D19" s="22">
        <v>839699</v>
      </c>
      <c r="E19" s="22">
        <v>863208</v>
      </c>
      <c r="F19" s="22">
        <v>872963</v>
      </c>
      <c r="G19" s="22">
        <v>842178</v>
      </c>
    </row>
    <row r="20" spans="1:7" ht="11.25">
      <c r="A20" s="6" t="s">
        <v>170</v>
      </c>
      <c r="B20" s="22">
        <v>395813</v>
      </c>
      <c r="C20" s="22">
        <v>342442</v>
      </c>
      <c r="D20" s="22">
        <v>322960</v>
      </c>
      <c r="E20" s="22">
        <v>271733</v>
      </c>
      <c r="F20" s="22">
        <v>359293</v>
      </c>
      <c r="G20" s="22">
        <v>410038</v>
      </c>
    </row>
    <row r="21" spans="1:7" ht="11.25">
      <c r="A21" s="2" t="s">
        <v>181</v>
      </c>
      <c r="B21" s="22">
        <v>8538</v>
      </c>
      <c r="C21" s="22">
        <v>8404</v>
      </c>
      <c r="D21" s="22">
        <v>8800</v>
      </c>
      <c r="E21" s="22">
        <v>8584</v>
      </c>
      <c r="F21" s="22">
        <v>8497</v>
      </c>
      <c r="G21" s="22">
        <v>8392</v>
      </c>
    </row>
    <row r="22" spans="1:7" ht="11.25">
      <c r="A22" s="2" t="s">
        <v>182</v>
      </c>
      <c r="B22" s="22">
        <v>555</v>
      </c>
      <c r="C22" s="22">
        <v>502</v>
      </c>
      <c r="D22" s="22">
        <v>469</v>
      </c>
      <c r="E22" s="22">
        <v>456</v>
      </c>
      <c r="F22" s="22">
        <v>409</v>
      </c>
      <c r="G22" s="22">
        <v>636</v>
      </c>
    </row>
    <row r="23" spans="1:7" ht="11.25">
      <c r="A23" s="2" t="s">
        <v>171</v>
      </c>
      <c r="B23" s="22">
        <v>9094</v>
      </c>
      <c r="C23" s="22">
        <v>8907</v>
      </c>
      <c r="D23" s="22">
        <v>9269</v>
      </c>
      <c r="E23" s="22">
        <v>9041</v>
      </c>
      <c r="F23" s="22">
        <v>8906</v>
      </c>
      <c r="G23" s="22">
        <v>9028</v>
      </c>
    </row>
    <row r="24" spans="1:7" ht="11.25">
      <c r="A24" s="2" t="s">
        <v>183</v>
      </c>
      <c r="B24" s="22">
        <v>3065</v>
      </c>
      <c r="C24" s="22">
        <v>2973</v>
      </c>
      <c r="D24" s="22">
        <v>3916</v>
      </c>
      <c r="E24" s="22">
        <v>3506</v>
      </c>
      <c r="F24" s="22">
        <v>3173</v>
      </c>
      <c r="G24" s="22">
        <v>3446</v>
      </c>
    </row>
    <row r="25" spans="1:7" ht="11.25">
      <c r="A25" s="2" t="s">
        <v>184</v>
      </c>
      <c r="B25" s="22">
        <v>381</v>
      </c>
      <c r="C25" s="22">
        <v>564</v>
      </c>
      <c r="D25" s="22">
        <v>694</v>
      </c>
      <c r="E25" s="22">
        <v>670</v>
      </c>
      <c r="F25" s="22">
        <v>609</v>
      </c>
      <c r="G25" s="22">
        <v>660</v>
      </c>
    </row>
    <row r="26" spans="1:7" ht="11.25">
      <c r="A26" s="2" t="s">
        <v>178</v>
      </c>
      <c r="B26" s="22">
        <v>1136</v>
      </c>
      <c r="C26" s="22">
        <v>1066</v>
      </c>
      <c r="D26" s="22">
        <v>1039</v>
      </c>
      <c r="E26" s="22">
        <v>1012</v>
      </c>
      <c r="F26" s="22">
        <v>947</v>
      </c>
      <c r="G26" s="22">
        <v>901</v>
      </c>
    </row>
    <row r="27" spans="1:7" ht="11.25">
      <c r="A27" s="2" t="s">
        <v>179</v>
      </c>
      <c r="B27" s="22">
        <v>1188</v>
      </c>
      <c r="C27" s="22">
        <v>1191</v>
      </c>
      <c r="D27" s="22">
        <v>1115</v>
      </c>
      <c r="E27" s="22">
        <v>1449</v>
      </c>
      <c r="F27" s="22">
        <v>1334</v>
      </c>
      <c r="G27" s="22">
        <v>1248</v>
      </c>
    </row>
    <row r="28" spans="1:7" ht="11.25">
      <c r="A28" s="2" t="s">
        <v>175</v>
      </c>
      <c r="B28" s="22">
        <v>5771</v>
      </c>
      <c r="C28" s="22">
        <v>5796</v>
      </c>
      <c r="D28" s="22">
        <v>6765</v>
      </c>
      <c r="E28" s="22">
        <v>6638</v>
      </c>
      <c r="F28" s="22">
        <v>6064</v>
      </c>
      <c r="G28" s="22">
        <v>6256</v>
      </c>
    </row>
    <row r="29" spans="1:7" ht="11.25">
      <c r="A29" s="6" t="s">
        <v>180</v>
      </c>
      <c r="B29" s="22">
        <v>3322</v>
      </c>
      <c r="C29" s="22">
        <v>3110</v>
      </c>
      <c r="D29" s="22">
        <v>2504</v>
      </c>
      <c r="E29" s="22">
        <v>2402</v>
      </c>
      <c r="F29" s="22">
        <v>2841</v>
      </c>
      <c r="G29" s="22">
        <v>2772</v>
      </c>
    </row>
    <row r="30" spans="1:7" ht="12" thickBot="1">
      <c r="A30" s="25" t="s">
        <v>185</v>
      </c>
      <c r="B30" s="23">
        <v>399136</v>
      </c>
      <c r="C30" s="23">
        <v>345553</v>
      </c>
      <c r="D30" s="23">
        <v>325465</v>
      </c>
      <c r="E30" s="23">
        <v>274136</v>
      </c>
      <c r="F30" s="23">
        <v>362135</v>
      </c>
      <c r="G30" s="23">
        <v>412811</v>
      </c>
    </row>
    <row r="31" spans="1:7" ht="12" thickTop="1">
      <c r="A31" s="6" t="s">
        <v>186</v>
      </c>
      <c r="B31" s="22">
        <v>1124</v>
      </c>
      <c r="C31" s="22">
        <v>1215</v>
      </c>
      <c r="D31" s="22">
        <v>1291</v>
      </c>
      <c r="E31" s="22">
        <v>1199</v>
      </c>
      <c r="F31" s="22">
        <v>920</v>
      </c>
      <c r="G31" s="22">
        <v>709</v>
      </c>
    </row>
    <row r="32" spans="1:7" ht="11.25">
      <c r="A32" s="6" t="s">
        <v>188</v>
      </c>
      <c r="B32" s="22">
        <v>1970</v>
      </c>
      <c r="C32" s="22">
        <v>2068</v>
      </c>
      <c r="D32" s="22">
        <v>1741</v>
      </c>
      <c r="E32" s="22">
        <v>1418</v>
      </c>
      <c r="F32" s="22">
        <v>1427</v>
      </c>
      <c r="G32" s="22">
        <v>1277</v>
      </c>
    </row>
    <row r="33" spans="1:7" ht="11.25">
      <c r="A33" s="6" t="s">
        <v>189</v>
      </c>
      <c r="B33" s="22">
        <v>2318</v>
      </c>
      <c r="C33" s="22">
        <v>2301</v>
      </c>
      <c r="D33" s="22">
        <v>2388</v>
      </c>
      <c r="E33" s="22">
        <v>2399</v>
      </c>
      <c r="F33" s="22">
        <v>2452</v>
      </c>
      <c r="G33" s="22">
        <v>3351</v>
      </c>
    </row>
    <row r="34" spans="1:7" ht="11.25">
      <c r="A34" s="6" t="s">
        <v>190</v>
      </c>
      <c r="B34" s="22">
        <v>885</v>
      </c>
      <c r="C34" s="22">
        <v>1023</v>
      </c>
      <c r="D34" s="22">
        <v>1097</v>
      </c>
      <c r="E34" s="22"/>
      <c r="F34" s="22"/>
      <c r="G34" s="22"/>
    </row>
    <row r="35" spans="1:7" ht="11.25">
      <c r="A35" s="6" t="s">
        <v>191</v>
      </c>
      <c r="B35" s="22">
        <v>1325</v>
      </c>
      <c r="C35" s="22">
        <v>1441</v>
      </c>
      <c r="D35" s="22">
        <v>1674</v>
      </c>
      <c r="E35" s="22">
        <v>1717</v>
      </c>
      <c r="F35" s="22">
        <v>3213</v>
      </c>
      <c r="G35" s="22">
        <v>3382</v>
      </c>
    </row>
    <row r="36" spans="1:7" ht="11.25">
      <c r="A36" s="6" t="s">
        <v>192</v>
      </c>
      <c r="B36" s="22">
        <v>7624</v>
      </c>
      <c r="C36" s="22">
        <v>8050</v>
      </c>
      <c r="D36" s="22">
        <v>8192</v>
      </c>
      <c r="E36" s="22">
        <v>6734</v>
      </c>
      <c r="F36" s="22">
        <v>8015</v>
      </c>
      <c r="G36" s="22">
        <v>8721</v>
      </c>
    </row>
    <row r="37" spans="1:7" ht="11.25">
      <c r="A37" s="6" t="s">
        <v>193</v>
      </c>
      <c r="B37" s="22">
        <v>10993</v>
      </c>
      <c r="C37" s="22">
        <v>12127</v>
      </c>
      <c r="D37" s="22">
        <v>13747</v>
      </c>
      <c r="E37" s="22">
        <v>14432</v>
      </c>
      <c r="F37" s="22">
        <v>14875</v>
      </c>
      <c r="G37" s="22">
        <v>15488</v>
      </c>
    </row>
    <row r="38" spans="1:7" ht="11.25">
      <c r="A38" s="6" t="s">
        <v>194</v>
      </c>
      <c r="B38" s="22">
        <v>18774</v>
      </c>
      <c r="C38" s="22">
        <v>21628</v>
      </c>
      <c r="D38" s="22">
        <v>21489</v>
      </c>
      <c r="E38" s="22">
        <v>19128</v>
      </c>
      <c r="F38" s="22">
        <v>15656</v>
      </c>
      <c r="G38" s="22">
        <v>13204</v>
      </c>
    </row>
    <row r="39" spans="1:7" ht="11.25">
      <c r="A39" s="6" t="s">
        <v>195</v>
      </c>
      <c r="B39" s="22">
        <v>59004</v>
      </c>
      <c r="C39" s="22">
        <v>64618</v>
      </c>
      <c r="D39" s="22">
        <v>71886</v>
      </c>
      <c r="E39" s="22">
        <v>82302</v>
      </c>
      <c r="F39" s="22">
        <v>93843</v>
      </c>
      <c r="G39" s="22">
        <v>108017</v>
      </c>
    </row>
    <row r="40" spans="1:7" ht="11.25">
      <c r="A40" s="6" t="s">
        <v>196</v>
      </c>
      <c r="B40" s="22"/>
      <c r="C40" s="22"/>
      <c r="D40" s="22">
        <v>15691</v>
      </c>
      <c r="E40" s="22">
        <v>14633</v>
      </c>
      <c r="F40" s="22">
        <v>29071</v>
      </c>
      <c r="G40" s="22">
        <v>25173</v>
      </c>
    </row>
    <row r="41" spans="1:7" ht="11.25">
      <c r="A41" s="6" t="s">
        <v>197</v>
      </c>
      <c r="B41" s="22">
        <v>11721</v>
      </c>
      <c r="C41" s="22">
        <v>11896</v>
      </c>
      <c r="D41" s="22">
        <v>211</v>
      </c>
      <c r="E41" s="22"/>
      <c r="F41" s="22"/>
      <c r="G41" s="22"/>
    </row>
    <row r="42" spans="1:7" ht="11.25">
      <c r="A42" s="6" t="s">
        <v>191</v>
      </c>
      <c r="B42" s="22">
        <v>3861</v>
      </c>
      <c r="C42" s="22">
        <v>3495</v>
      </c>
      <c r="D42" s="22">
        <v>3057</v>
      </c>
      <c r="E42" s="22">
        <v>1979</v>
      </c>
      <c r="F42" s="22">
        <v>16590</v>
      </c>
      <c r="G42" s="22">
        <v>3291</v>
      </c>
    </row>
    <row r="43" spans="1:7" ht="11.25">
      <c r="A43" s="6" t="s">
        <v>198</v>
      </c>
      <c r="B43" s="22">
        <v>104355</v>
      </c>
      <c r="C43" s="22">
        <v>113766</v>
      </c>
      <c r="D43" s="22">
        <v>126083</v>
      </c>
      <c r="E43" s="22">
        <v>132476</v>
      </c>
      <c r="F43" s="22">
        <v>170037</v>
      </c>
      <c r="G43" s="22">
        <v>165175</v>
      </c>
    </row>
    <row r="44" spans="1:7" ht="12" thickBot="1">
      <c r="A44" s="25" t="s">
        <v>199</v>
      </c>
      <c r="B44" s="23">
        <v>302405</v>
      </c>
      <c r="C44" s="23">
        <v>239836</v>
      </c>
      <c r="D44" s="23">
        <v>207573</v>
      </c>
      <c r="E44" s="23">
        <v>148394</v>
      </c>
      <c r="F44" s="23">
        <v>200113</v>
      </c>
      <c r="G44" s="23">
        <v>256356</v>
      </c>
    </row>
    <row r="45" spans="1:7" ht="12" thickTop="1">
      <c r="A45" s="6" t="s">
        <v>200</v>
      </c>
      <c r="B45" s="22">
        <v>7146</v>
      </c>
      <c r="C45" s="22">
        <v>2123</v>
      </c>
      <c r="D45" s="22">
        <v>20539</v>
      </c>
      <c r="E45" s="22">
        <v>7055</v>
      </c>
      <c r="F45" s="22">
        <v>6320</v>
      </c>
      <c r="G45" s="22">
        <v>31731</v>
      </c>
    </row>
    <row r="46" spans="1:7" ht="11.25">
      <c r="A46" s="6" t="s">
        <v>201</v>
      </c>
      <c r="B46" s="22">
        <v>686</v>
      </c>
      <c r="C46" s="22">
        <v>919</v>
      </c>
      <c r="D46" s="22">
        <v>435</v>
      </c>
      <c r="E46" s="22">
        <v>119</v>
      </c>
      <c r="F46" s="22">
        <v>1056</v>
      </c>
      <c r="G46" s="22">
        <v>455</v>
      </c>
    </row>
    <row r="47" spans="1:7" ht="11.25">
      <c r="A47" s="6" t="s">
        <v>94</v>
      </c>
      <c r="B47" s="22"/>
      <c r="C47" s="22"/>
      <c r="D47" s="22">
        <v>10</v>
      </c>
      <c r="E47" s="22">
        <v>34</v>
      </c>
      <c r="F47" s="22">
        <v>111</v>
      </c>
      <c r="G47" s="22">
        <v>2112</v>
      </c>
    </row>
    <row r="48" spans="1:7" ht="11.25">
      <c r="A48" s="6" t="s">
        <v>202</v>
      </c>
      <c r="B48" s="22">
        <v>7832</v>
      </c>
      <c r="C48" s="22">
        <v>3043</v>
      </c>
      <c r="D48" s="22">
        <v>20986</v>
      </c>
      <c r="E48" s="22">
        <v>7208</v>
      </c>
      <c r="F48" s="22">
        <v>7488</v>
      </c>
      <c r="G48" s="22">
        <v>34300</v>
      </c>
    </row>
    <row r="49" spans="1:7" ht="11.25">
      <c r="A49" s="6" t="s">
        <v>203</v>
      </c>
      <c r="B49" s="22">
        <v>7549</v>
      </c>
      <c r="C49" s="22">
        <v>2731</v>
      </c>
      <c r="D49" s="22">
        <v>20592</v>
      </c>
      <c r="E49" s="22">
        <v>6923</v>
      </c>
      <c r="F49" s="22">
        <v>6944</v>
      </c>
      <c r="G49" s="22">
        <v>31867</v>
      </c>
    </row>
    <row r="50" spans="1:7" ht="11.25">
      <c r="A50" s="6" t="s">
        <v>204</v>
      </c>
      <c r="B50" s="22">
        <v>69</v>
      </c>
      <c r="C50" s="22">
        <v>249</v>
      </c>
      <c r="D50" s="22">
        <v>536</v>
      </c>
      <c r="E50" s="22">
        <v>1789</v>
      </c>
      <c r="F50" s="22">
        <v>270</v>
      </c>
      <c r="G50" s="22">
        <v>3102</v>
      </c>
    </row>
    <row r="51" spans="1:7" ht="11.25">
      <c r="A51" s="6" t="s">
        <v>205</v>
      </c>
      <c r="B51" s="22"/>
      <c r="C51" s="22"/>
      <c r="D51" s="22">
        <v>362</v>
      </c>
      <c r="E51" s="22">
        <v>1397</v>
      </c>
      <c r="F51" s="22"/>
      <c r="G51" s="22"/>
    </row>
    <row r="52" spans="1:7" ht="11.25">
      <c r="A52" s="6" t="s">
        <v>94</v>
      </c>
      <c r="B52" s="22">
        <v>778</v>
      </c>
      <c r="C52" s="22">
        <v>194</v>
      </c>
      <c r="D52" s="22">
        <v>289</v>
      </c>
      <c r="E52" s="22">
        <v>26</v>
      </c>
      <c r="F52" s="22">
        <v>490</v>
      </c>
      <c r="G52" s="22">
        <v>14</v>
      </c>
    </row>
    <row r="53" spans="1:7" ht="11.25">
      <c r="A53" s="6" t="s">
        <v>206</v>
      </c>
      <c r="B53" s="22">
        <v>8396</v>
      </c>
      <c r="C53" s="22">
        <v>3174</v>
      </c>
      <c r="D53" s="22">
        <v>21780</v>
      </c>
      <c r="E53" s="22">
        <v>10136</v>
      </c>
      <c r="F53" s="22">
        <v>7704</v>
      </c>
      <c r="G53" s="22">
        <v>34984</v>
      </c>
    </row>
    <row r="54" spans="1:7" ht="11.25">
      <c r="A54" s="7" t="s">
        <v>207</v>
      </c>
      <c r="B54" s="22">
        <v>301842</v>
      </c>
      <c r="C54" s="22">
        <v>239705</v>
      </c>
      <c r="D54" s="22">
        <v>206779</v>
      </c>
      <c r="E54" s="22">
        <v>145467</v>
      </c>
      <c r="F54" s="22">
        <v>199896</v>
      </c>
      <c r="G54" s="22">
        <v>255672</v>
      </c>
    </row>
    <row r="55" spans="1:7" ht="11.25">
      <c r="A55" s="7" t="s">
        <v>208</v>
      </c>
      <c r="B55" s="22">
        <v>123494</v>
      </c>
      <c r="C55" s="22">
        <v>98348</v>
      </c>
      <c r="D55" s="22">
        <v>87119</v>
      </c>
      <c r="E55" s="22">
        <v>66446</v>
      </c>
      <c r="F55" s="22">
        <v>85274</v>
      </c>
      <c r="G55" s="22">
        <v>106792</v>
      </c>
    </row>
    <row r="56" spans="1:7" ht="11.25">
      <c r="A56" s="7" t="s">
        <v>209</v>
      </c>
      <c r="B56" s="22">
        <v>-9456</v>
      </c>
      <c r="C56" s="22">
        <v>20538</v>
      </c>
      <c r="D56" s="22">
        <v>-3381</v>
      </c>
      <c r="E56" s="22">
        <v>-9385</v>
      </c>
      <c r="F56" s="22">
        <v>-6808</v>
      </c>
      <c r="G56" s="22">
        <v>-5072</v>
      </c>
    </row>
    <row r="57" spans="1:7" ht="11.25">
      <c r="A57" s="7" t="s">
        <v>210</v>
      </c>
      <c r="B57" s="22">
        <v>114038</v>
      </c>
      <c r="C57" s="22">
        <v>118887</v>
      </c>
      <c r="D57" s="22">
        <v>83738</v>
      </c>
      <c r="E57" s="22">
        <v>57061</v>
      </c>
      <c r="F57" s="22">
        <v>78465</v>
      </c>
      <c r="G57" s="22">
        <v>101719</v>
      </c>
    </row>
    <row r="58" spans="1:7" ht="12" thickBot="1">
      <c r="A58" s="7" t="s">
        <v>211</v>
      </c>
      <c r="B58" s="22">
        <v>187804</v>
      </c>
      <c r="C58" s="22">
        <v>120817</v>
      </c>
      <c r="D58" s="22">
        <v>123040</v>
      </c>
      <c r="E58" s="22">
        <v>88405</v>
      </c>
      <c r="F58" s="22">
        <v>121431</v>
      </c>
      <c r="G58" s="22">
        <v>153953</v>
      </c>
    </row>
    <row r="59" spans="1:7" ht="12" thickTop="1">
      <c r="A59" s="8"/>
      <c r="B59" s="24"/>
      <c r="C59" s="24"/>
      <c r="D59" s="24"/>
      <c r="E59" s="24"/>
      <c r="F59" s="24"/>
      <c r="G59" s="24"/>
    </row>
    <row r="61" ht="11.25">
      <c r="A61" s="20" t="s">
        <v>162</v>
      </c>
    </row>
    <row r="62" ht="11.25">
      <c r="A62" s="20" t="s">
        <v>163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G8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158</v>
      </c>
      <c r="B2" s="14">
        <v>9022</v>
      </c>
      <c r="C2" s="14"/>
      <c r="D2" s="14"/>
      <c r="E2" s="14"/>
      <c r="F2" s="14"/>
      <c r="G2" s="14"/>
    </row>
    <row r="3" spans="1:7" ht="12" thickBot="1">
      <c r="A3" s="11" t="s">
        <v>159</v>
      </c>
      <c r="B3" s="1" t="s">
        <v>160</v>
      </c>
      <c r="C3" s="1"/>
      <c r="D3" s="1"/>
      <c r="E3" s="1"/>
      <c r="F3" s="1"/>
      <c r="G3" s="1"/>
    </row>
    <row r="4" spans="1:7" ht="12" thickTop="1">
      <c r="A4" s="10" t="s">
        <v>64</v>
      </c>
      <c r="B4" s="15" t="str">
        <f>HYPERLINK("http://www.kabupro.jp/mark/20130621/S000DMAP.htm","有価証券報告書")</f>
        <v>有価証券報告書</v>
      </c>
      <c r="C4" s="15" t="str">
        <f>HYPERLINK("http://www.kabupro.jp/mark/20130621/S000DMAP.htm","有価証券報告書")</f>
        <v>有価証券報告書</v>
      </c>
      <c r="D4" s="15" t="str">
        <f>HYPERLINK("http://www.kabupro.jp/mark/20120622/S000B2BV.htm","有価証券報告書")</f>
        <v>有価証券報告書</v>
      </c>
      <c r="E4" s="15" t="str">
        <f>HYPERLINK("http://www.kabupro.jp/mark/20110624/S0008I6J.htm","有価証券報告書")</f>
        <v>有価証券報告書</v>
      </c>
      <c r="F4" s="15" t="str">
        <f>HYPERLINK("http://www.kabupro.jp/mark/20100623/S0005XKX.htm","有価証券報告書")</f>
        <v>有価証券報告書</v>
      </c>
      <c r="G4" s="15" t="str">
        <f>HYPERLINK("http://www.kabupro.jp/mark/20090624/S000392Q.htm","有価証券報告書")</f>
        <v>有価証券報告書</v>
      </c>
    </row>
    <row r="5" spans="1:7" ht="12" thickBot="1">
      <c r="A5" s="11" t="s">
        <v>65</v>
      </c>
      <c r="B5" s="1" t="s">
        <v>71</v>
      </c>
      <c r="C5" s="1" t="s">
        <v>71</v>
      </c>
      <c r="D5" s="1" t="s">
        <v>75</v>
      </c>
      <c r="E5" s="1" t="s">
        <v>77</v>
      </c>
      <c r="F5" s="1" t="s">
        <v>79</v>
      </c>
      <c r="G5" s="1" t="s">
        <v>81</v>
      </c>
    </row>
    <row r="6" spans="1:7" ht="12.75" thickBot="1" thickTop="1">
      <c r="A6" s="10" t="s">
        <v>66</v>
      </c>
      <c r="B6" s="18" t="s">
        <v>161</v>
      </c>
      <c r="C6" s="19"/>
      <c r="D6" s="19"/>
      <c r="E6" s="19"/>
      <c r="F6" s="19"/>
      <c r="G6" s="19"/>
    </row>
    <row r="7" spans="1:7" ht="12" thickTop="1">
      <c r="A7" s="12" t="s">
        <v>67</v>
      </c>
      <c r="B7" s="16" t="s">
        <v>72</v>
      </c>
      <c r="C7" s="16" t="s">
        <v>72</v>
      </c>
      <c r="D7" s="16" t="s">
        <v>72</v>
      </c>
      <c r="E7" s="16" t="s">
        <v>72</v>
      </c>
      <c r="F7" s="16" t="s">
        <v>72</v>
      </c>
      <c r="G7" s="16" t="s">
        <v>72</v>
      </c>
    </row>
    <row r="8" spans="1:7" ht="11.25">
      <c r="A8" s="13" t="s">
        <v>68</v>
      </c>
      <c r="B8" s="17"/>
      <c r="C8" s="17"/>
      <c r="D8" s="17"/>
      <c r="E8" s="17"/>
      <c r="F8" s="17"/>
      <c r="G8" s="17"/>
    </row>
    <row r="9" spans="1:7" ht="11.25">
      <c r="A9" s="13" t="s">
        <v>69</v>
      </c>
      <c r="B9" s="17" t="s">
        <v>73</v>
      </c>
      <c r="C9" s="17" t="s">
        <v>74</v>
      </c>
      <c r="D9" s="17" t="s">
        <v>76</v>
      </c>
      <c r="E9" s="17" t="s">
        <v>78</v>
      </c>
      <c r="F9" s="17" t="s">
        <v>80</v>
      </c>
      <c r="G9" s="17" t="s">
        <v>82</v>
      </c>
    </row>
    <row r="10" spans="1:7" ht="12" thickBot="1">
      <c r="A10" s="13" t="s">
        <v>70</v>
      </c>
      <c r="B10" s="17" t="s">
        <v>84</v>
      </c>
      <c r="C10" s="17" t="s">
        <v>84</v>
      </c>
      <c r="D10" s="17" t="s">
        <v>84</v>
      </c>
      <c r="E10" s="17" t="s">
        <v>84</v>
      </c>
      <c r="F10" s="17" t="s">
        <v>84</v>
      </c>
      <c r="G10" s="17" t="s">
        <v>84</v>
      </c>
    </row>
    <row r="11" spans="1:7" ht="12" thickTop="1">
      <c r="A11" s="9" t="s">
        <v>83</v>
      </c>
      <c r="B11" s="21">
        <v>57264</v>
      </c>
      <c r="C11" s="21">
        <v>79431</v>
      </c>
      <c r="D11" s="21">
        <v>111045</v>
      </c>
      <c r="E11" s="21">
        <v>48381</v>
      </c>
      <c r="F11" s="21">
        <v>38002</v>
      </c>
      <c r="G11" s="21">
        <v>30285</v>
      </c>
    </row>
    <row r="12" spans="1:7" ht="11.25">
      <c r="A12" s="2" t="s">
        <v>86</v>
      </c>
      <c r="B12" s="22">
        <v>33048</v>
      </c>
      <c r="C12" s="22">
        <v>40013</v>
      </c>
      <c r="D12" s="22">
        <v>23272</v>
      </c>
      <c r="E12" s="22">
        <v>28061</v>
      </c>
      <c r="F12" s="22">
        <v>23476</v>
      </c>
      <c r="G12" s="22">
        <v>23512</v>
      </c>
    </row>
    <row r="13" spans="1:7" ht="11.25">
      <c r="A13" s="2" t="s">
        <v>87</v>
      </c>
      <c r="B13" s="22">
        <v>9119</v>
      </c>
      <c r="C13" s="22">
        <v>9517</v>
      </c>
      <c r="D13" s="22">
        <v>9508</v>
      </c>
      <c r="E13" s="22">
        <v>10312</v>
      </c>
      <c r="F13" s="22">
        <v>10078</v>
      </c>
      <c r="G13" s="22">
        <v>11149</v>
      </c>
    </row>
    <row r="14" spans="1:7" ht="11.25">
      <c r="A14" s="2" t="s">
        <v>89</v>
      </c>
      <c r="B14" s="22">
        <v>61248</v>
      </c>
      <c r="C14" s="22">
        <v>49137</v>
      </c>
      <c r="D14" s="22">
        <v>54959</v>
      </c>
      <c r="E14" s="22">
        <v>42011</v>
      </c>
      <c r="F14" s="22">
        <v>13768</v>
      </c>
      <c r="G14" s="22">
        <v>17895</v>
      </c>
    </row>
    <row r="15" spans="1:7" ht="11.25">
      <c r="A15" s="2" t="s">
        <v>90</v>
      </c>
      <c r="B15" s="22">
        <v>9841</v>
      </c>
      <c r="C15" s="22">
        <v>9052</v>
      </c>
      <c r="D15" s="22">
        <v>8698</v>
      </c>
      <c r="E15" s="22">
        <v>9187</v>
      </c>
      <c r="F15" s="22">
        <v>8493</v>
      </c>
      <c r="G15" s="22">
        <v>7960</v>
      </c>
    </row>
    <row r="16" spans="1:7" ht="11.25">
      <c r="A16" s="2" t="s">
        <v>91</v>
      </c>
      <c r="B16" s="22">
        <v>4305</v>
      </c>
      <c r="C16" s="22">
        <v>4308</v>
      </c>
      <c r="D16" s="22">
        <v>4096</v>
      </c>
      <c r="E16" s="22">
        <v>4085</v>
      </c>
      <c r="F16" s="22">
        <v>3222</v>
      </c>
      <c r="G16" s="22">
        <v>3079</v>
      </c>
    </row>
    <row r="17" spans="1:7" ht="11.25">
      <c r="A17" s="2" t="s">
        <v>92</v>
      </c>
      <c r="B17" s="22">
        <v>23100</v>
      </c>
      <c r="C17" s="22">
        <v>20756</v>
      </c>
      <c r="D17" s="22">
        <v>20876</v>
      </c>
      <c r="E17" s="22">
        <v>18705</v>
      </c>
      <c r="F17" s="22">
        <v>19516</v>
      </c>
      <c r="G17" s="22">
        <v>20513</v>
      </c>
    </row>
    <row r="18" spans="1:7" ht="11.25">
      <c r="A18" s="2" t="s">
        <v>94</v>
      </c>
      <c r="B18" s="22">
        <v>14796</v>
      </c>
      <c r="C18" s="22">
        <v>13641</v>
      </c>
      <c r="D18" s="22">
        <v>10450</v>
      </c>
      <c r="E18" s="22">
        <v>9468</v>
      </c>
      <c r="F18" s="22">
        <v>8974</v>
      </c>
      <c r="G18" s="22">
        <v>10504</v>
      </c>
    </row>
    <row r="19" spans="1:7" ht="11.25">
      <c r="A19" s="2" t="s">
        <v>97</v>
      </c>
      <c r="B19" s="22">
        <v>212726</v>
      </c>
      <c r="C19" s="22">
        <v>225859</v>
      </c>
      <c r="D19" s="22">
        <v>242906</v>
      </c>
      <c r="E19" s="22">
        <v>170213</v>
      </c>
      <c r="F19" s="22">
        <v>125531</v>
      </c>
      <c r="G19" s="22">
        <v>124901</v>
      </c>
    </row>
    <row r="20" spans="1:7" ht="11.25">
      <c r="A20" s="3" t="s">
        <v>100</v>
      </c>
      <c r="B20" s="22">
        <v>7599036</v>
      </c>
      <c r="C20" s="22">
        <v>7551066</v>
      </c>
      <c r="D20" s="22">
        <v>7429039</v>
      </c>
      <c r="E20" s="22">
        <v>7361522</v>
      </c>
      <c r="F20" s="22">
        <v>7319082</v>
      </c>
      <c r="G20" s="22">
        <v>7209635</v>
      </c>
    </row>
    <row r="21" spans="1:7" ht="11.25">
      <c r="A21" s="4" t="s">
        <v>101</v>
      </c>
      <c r="B21" s="22">
        <v>-3666231</v>
      </c>
      <c r="C21" s="22">
        <v>-3541178</v>
      </c>
      <c r="D21" s="22">
        <v>-3401269</v>
      </c>
      <c r="E21" s="22">
        <v>-3278575</v>
      </c>
      <c r="F21" s="22">
        <v>-3154197</v>
      </c>
      <c r="G21" s="22">
        <v>-3020982</v>
      </c>
    </row>
    <row r="22" spans="1:7" ht="11.25">
      <c r="A22" s="4" t="s">
        <v>102</v>
      </c>
      <c r="B22" s="22">
        <v>3932805</v>
      </c>
      <c r="C22" s="22">
        <v>4009888</v>
      </c>
      <c r="D22" s="22">
        <v>4027770</v>
      </c>
      <c r="E22" s="22">
        <v>4082947</v>
      </c>
      <c r="F22" s="22">
        <v>4164884</v>
      </c>
      <c r="G22" s="22">
        <v>4188653</v>
      </c>
    </row>
    <row r="23" spans="1:7" ht="11.25">
      <c r="A23" s="3" t="s">
        <v>103</v>
      </c>
      <c r="B23" s="22">
        <v>10834</v>
      </c>
      <c r="C23" s="22">
        <v>10847</v>
      </c>
      <c r="D23" s="22">
        <v>7065</v>
      </c>
      <c r="E23" s="22">
        <v>6280</v>
      </c>
      <c r="F23" s="22">
        <v>5547</v>
      </c>
      <c r="G23" s="22">
        <v>6804</v>
      </c>
    </row>
    <row r="24" spans="1:7" ht="11.25">
      <c r="A24" s="3" t="s">
        <v>98</v>
      </c>
      <c r="B24" s="22">
        <v>3943640</v>
      </c>
      <c r="C24" s="22">
        <v>4020736</v>
      </c>
      <c r="D24" s="22">
        <v>4034835</v>
      </c>
      <c r="E24" s="22">
        <v>4089227</v>
      </c>
      <c r="F24" s="22">
        <v>4170432</v>
      </c>
      <c r="G24" s="22">
        <v>4195458</v>
      </c>
    </row>
    <row r="25" spans="1:7" ht="11.25">
      <c r="A25" s="3" t="s">
        <v>100</v>
      </c>
      <c r="B25" s="22">
        <v>75952</v>
      </c>
      <c r="C25" s="22">
        <v>75933</v>
      </c>
      <c r="D25" s="22">
        <v>75336</v>
      </c>
      <c r="E25" s="22">
        <v>74878</v>
      </c>
      <c r="F25" s="22">
        <v>71760</v>
      </c>
      <c r="G25" s="22">
        <v>68115</v>
      </c>
    </row>
    <row r="26" spans="1:7" ht="11.25">
      <c r="A26" s="4" t="s">
        <v>101</v>
      </c>
      <c r="B26" s="22">
        <v>-19614</v>
      </c>
      <c r="C26" s="22">
        <v>-18518</v>
      </c>
      <c r="D26" s="22">
        <v>-18247</v>
      </c>
      <c r="E26" s="22">
        <v>-18966</v>
      </c>
      <c r="F26" s="22">
        <v>-17935</v>
      </c>
      <c r="G26" s="22">
        <v>-17258</v>
      </c>
    </row>
    <row r="27" spans="1:7" ht="11.25">
      <c r="A27" s="4" t="s">
        <v>102</v>
      </c>
      <c r="B27" s="22">
        <v>56337</v>
      </c>
      <c r="C27" s="22">
        <v>57415</v>
      </c>
      <c r="D27" s="22">
        <v>57089</v>
      </c>
      <c r="E27" s="22">
        <v>55912</v>
      </c>
      <c r="F27" s="22">
        <v>53824</v>
      </c>
      <c r="G27" s="22">
        <v>50857</v>
      </c>
    </row>
    <row r="28" spans="1:7" ht="11.25">
      <c r="A28" s="3" t="s">
        <v>103</v>
      </c>
      <c r="B28" s="22">
        <v>5</v>
      </c>
      <c r="C28" s="22">
        <v>7</v>
      </c>
      <c r="D28" s="22">
        <v>9</v>
      </c>
      <c r="E28" s="22">
        <v>12</v>
      </c>
      <c r="F28" s="22">
        <v>20</v>
      </c>
      <c r="G28" s="22">
        <v>33</v>
      </c>
    </row>
    <row r="29" spans="1:7" ht="11.25">
      <c r="A29" s="3" t="s">
        <v>104</v>
      </c>
      <c r="B29" s="22">
        <v>56343</v>
      </c>
      <c r="C29" s="22">
        <v>57422</v>
      </c>
      <c r="D29" s="22">
        <v>57098</v>
      </c>
      <c r="E29" s="22">
        <v>55924</v>
      </c>
      <c r="F29" s="22">
        <v>53845</v>
      </c>
      <c r="G29" s="22">
        <v>50890</v>
      </c>
    </row>
    <row r="30" spans="1:7" ht="11.25">
      <c r="A30" s="3" t="s">
        <v>100</v>
      </c>
      <c r="B30" s="22">
        <v>95615</v>
      </c>
      <c r="C30" s="22">
        <v>96251</v>
      </c>
      <c r="D30" s="22">
        <v>158316</v>
      </c>
      <c r="E30" s="22">
        <v>164049</v>
      </c>
      <c r="F30" s="22">
        <v>175804</v>
      </c>
      <c r="G30" s="22">
        <v>180385</v>
      </c>
    </row>
    <row r="31" spans="1:7" ht="11.25">
      <c r="A31" s="4" t="s">
        <v>101</v>
      </c>
      <c r="B31" s="22">
        <v>-56922</v>
      </c>
      <c r="C31" s="22">
        <v>-56084</v>
      </c>
      <c r="D31" s="22">
        <v>-81353</v>
      </c>
      <c r="E31" s="22">
        <v>-80884</v>
      </c>
      <c r="F31" s="22">
        <v>-80771</v>
      </c>
      <c r="G31" s="22">
        <v>-76824</v>
      </c>
    </row>
    <row r="32" spans="1:7" ht="11.25">
      <c r="A32" s="4" t="s">
        <v>102</v>
      </c>
      <c r="B32" s="22">
        <v>38693</v>
      </c>
      <c r="C32" s="22">
        <v>40167</v>
      </c>
      <c r="D32" s="22">
        <v>76963</v>
      </c>
      <c r="E32" s="22">
        <v>83165</v>
      </c>
      <c r="F32" s="22">
        <v>95032</v>
      </c>
      <c r="G32" s="22">
        <v>103561</v>
      </c>
    </row>
    <row r="33" spans="1:7" ht="11.25">
      <c r="A33" s="3" t="s">
        <v>103</v>
      </c>
      <c r="B33" s="22">
        <v>20</v>
      </c>
      <c r="C33" s="22">
        <v>23</v>
      </c>
      <c r="D33" s="22">
        <v>430</v>
      </c>
      <c r="E33" s="22">
        <v>617</v>
      </c>
      <c r="F33" s="22">
        <v>870</v>
      </c>
      <c r="G33" s="22">
        <v>1158</v>
      </c>
    </row>
    <row r="34" spans="1:7" ht="11.25">
      <c r="A34" s="3" t="s">
        <v>105</v>
      </c>
      <c r="B34" s="22">
        <v>38713</v>
      </c>
      <c r="C34" s="22">
        <v>40191</v>
      </c>
      <c r="D34" s="22">
        <v>77393</v>
      </c>
      <c r="E34" s="22">
        <v>83782</v>
      </c>
      <c r="F34" s="22">
        <v>95902</v>
      </c>
      <c r="G34" s="22">
        <v>104719</v>
      </c>
    </row>
    <row r="35" spans="1:7" ht="11.25">
      <c r="A35" s="3" t="s">
        <v>107</v>
      </c>
      <c r="B35" s="22">
        <v>322166</v>
      </c>
      <c r="C35" s="22">
        <v>238533</v>
      </c>
      <c r="D35" s="22">
        <v>172798</v>
      </c>
      <c r="E35" s="22">
        <v>130971</v>
      </c>
      <c r="F35" s="22">
        <v>98995</v>
      </c>
      <c r="G35" s="22">
        <v>98733</v>
      </c>
    </row>
    <row r="36" spans="1:7" ht="11.25">
      <c r="A36" s="3" t="s">
        <v>108</v>
      </c>
      <c r="B36" s="22">
        <v>16277</v>
      </c>
      <c r="C36" s="22">
        <v>7460</v>
      </c>
      <c r="D36" s="22">
        <v>2986</v>
      </c>
      <c r="E36" s="22">
        <v>1406</v>
      </c>
      <c r="F36" s="22">
        <v>136</v>
      </c>
      <c r="G36" s="22">
        <v>131</v>
      </c>
    </row>
    <row r="37" spans="1:7" ht="11.25">
      <c r="A37" s="3" t="s">
        <v>93</v>
      </c>
      <c r="B37" s="22">
        <v>51</v>
      </c>
      <c r="C37" s="22">
        <v>608</v>
      </c>
      <c r="D37" s="22">
        <v>7147</v>
      </c>
      <c r="E37" s="22">
        <v>1760</v>
      </c>
      <c r="F37" s="22">
        <v>1281</v>
      </c>
      <c r="G37" s="22">
        <v>394</v>
      </c>
    </row>
    <row r="38" spans="1:7" ht="11.25">
      <c r="A38" s="3" t="s">
        <v>106</v>
      </c>
      <c r="B38" s="22">
        <v>338496</v>
      </c>
      <c r="C38" s="22">
        <v>246602</v>
      </c>
      <c r="D38" s="22">
        <v>182932</v>
      </c>
      <c r="E38" s="22">
        <v>134138</v>
      </c>
      <c r="F38" s="22">
        <v>100413</v>
      </c>
      <c r="G38" s="22">
        <v>99259</v>
      </c>
    </row>
    <row r="39" spans="1:7" ht="11.25">
      <c r="A39" s="3" t="s">
        <v>109</v>
      </c>
      <c r="B39" s="22">
        <v>87002</v>
      </c>
      <c r="C39" s="22">
        <v>74123</v>
      </c>
      <c r="D39" s="22">
        <v>78557</v>
      </c>
      <c r="E39" s="22">
        <v>84462</v>
      </c>
      <c r="F39" s="22">
        <v>58452</v>
      </c>
      <c r="G39" s="22">
        <v>80590</v>
      </c>
    </row>
    <row r="40" spans="1:7" ht="11.25">
      <c r="A40" s="3" t="s">
        <v>110</v>
      </c>
      <c r="B40" s="22">
        <v>149419</v>
      </c>
      <c r="C40" s="22">
        <v>149419</v>
      </c>
      <c r="D40" s="22">
        <v>149409</v>
      </c>
      <c r="E40" s="22">
        <v>150734</v>
      </c>
      <c r="F40" s="22">
        <v>150064</v>
      </c>
      <c r="G40" s="22">
        <v>123035</v>
      </c>
    </row>
    <row r="41" spans="1:7" ht="11.25">
      <c r="A41" s="3" t="s">
        <v>111</v>
      </c>
      <c r="B41" s="22">
        <v>40133</v>
      </c>
      <c r="C41" s="22">
        <v>46720</v>
      </c>
      <c r="D41" s="22">
        <v>58302</v>
      </c>
      <c r="E41" s="22">
        <v>53128</v>
      </c>
      <c r="F41" s="22">
        <v>47354</v>
      </c>
      <c r="G41" s="22">
        <v>26925</v>
      </c>
    </row>
    <row r="42" spans="1:7" ht="11.25">
      <c r="A42" s="3" t="s">
        <v>112</v>
      </c>
      <c r="B42" s="22">
        <v>7378</v>
      </c>
      <c r="C42" s="22">
        <v>7160</v>
      </c>
      <c r="D42" s="22">
        <v>8624</v>
      </c>
      <c r="E42" s="22">
        <v>7703</v>
      </c>
      <c r="F42" s="22">
        <v>7110</v>
      </c>
      <c r="G42" s="22">
        <v>7773</v>
      </c>
    </row>
    <row r="43" spans="1:7" ht="11.25">
      <c r="A43" s="3" t="s">
        <v>92</v>
      </c>
      <c r="B43" s="22">
        <v>164780</v>
      </c>
      <c r="C43" s="22">
        <v>161245</v>
      </c>
      <c r="D43" s="22">
        <v>180797</v>
      </c>
      <c r="E43" s="22">
        <v>176694</v>
      </c>
      <c r="F43" s="22">
        <v>172971</v>
      </c>
      <c r="G43" s="22">
        <v>158046</v>
      </c>
    </row>
    <row r="44" spans="1:7" ht="11.25">
      <c r="A44" s="3" t="s">
        <v>93</v>
      </c>
      <c r="B44" s="22">
        <v>4325</v>
      </c>
      <c r="C44" s="22">
        <v>4116</v>
      </c>
      <c r="D44" s="22">
        <v>4225</v>
      </c>
      <c r="E44" s="22">
        <v>4359</v>
      </c>
      <c r="F44" s="22">
        <v>9626</v>
      </c>
      <c r="G44" s="22">
        <v>9737</v>
      </c>
    </row>
    <row r="45" spans="1:7" ht="11.25">
      <c r="A45" s="3" t="s">
        <v>113</v>
      </c>
      <c r="B45" s="22">
        <v>453041</v>
      </c>
      <c r="C45" s="22">
        <v>442785</v>
      </c>
      <c r="D45" s="22">
        <v>479917</v>
      </c>
      <c r="E45" s="22">
        <v>477082</v>
      </c>
      <c r="F45" s="22">
        <v>445579</v>
      </c>
      <c r="G45" s="22">
        <v>406107</v>
      </c>
    </row>
    <row r="46" spans="1:7" ht="11.25">
      <c r="A46" s="2" t="s">
        <v>114</v>
      </c>
      <c r="B46" s="22">
        <v>4830235</v>
      </c>
      <c r="C46" s="22">
        <v>4807738</v>
      </c>
      <c r="D46" s="22">
        <v>4832178</v>
      </c>
      <c r="E46" s="22">
        <v>4840155</v>
      </c>
      <c r="F46" s="22">
        <v>4866173</v>
      </c>
      <c r="G46" s="22">
        <v>4856436</v>
      </c>
    </row>
    <row r="47" spans="1:7" ht="12" thickBot="1">
      <c r="A47" s="5" t="s">
        <v>115</v>
      </c>
      <c r="B47" s="23">
        <v>5042962</v>
      </c>
      <c r="C47" s="23">
        <v>5033598</v>
      </c>
      <c r="D47" s="23">
        <v>5075085</v>
      </c>
      <c r="E47" s="23">
        <v>5010369</v>
      </c>
      <c r="F47" s="23">
        <v>4991705</v>
      </c>
      <c r="G47" s="23">
        <v>4981337</v>
      </c>
    </row>
    <row r="48" spans="1:7" ht="12" thickTop="1">
      <c r="A48" s="2" t="s">
        <v>117</v>
      </c>
      <c r="B48" s="22">
        <v>117355</v>
      </c>
      <c r="C48" s="22">
        <v>121139</v>
      </c>
      <c r="D48" s="22">
        <v>104645</v>
      </c>
      <c r="E48" s="22">
        <v>94806</v>
      </c>
      <c r="F48" s="22">
        <v>92344</v>
      </c>
      <c r="G48" s="22">
        <v>90786</v>
      </c>
    </row>
    <row r="49" spans="1:7" ht="11.25">
      <c r="A49" s="2" t="s">
        <v>118</v>
      </c>
      <c r="B49" s="22">
        <v>55000</v>
      </c>
      <c r="C49" s="22">
        <v>45000</v>
      </c>
      <c r="D49" s="22"/>
      <c r="E49" s="22"/>
      <c r="F49" s="22"/>
      <c r="G49" s="22"/>
    </row>
    <row r="50" spans="1:7" ht="11.25">
      <c r="A50" s="2" t="s">
        <v>119</v>
      </c>
      <c r="B50" s="22">
        <v>96845</v>
      </c>
      <c r="C50" s="22">
        <v>103178</v>
      </c>
      <c r="D50" s="22">
        <v>123294</v>
      </c>
      <c r="E50" s="22">
        <v>155494</v>
      </c>
      <c r="F50" s="22">
        <v>133794</v>
      </c>
      <c r="G50" s="22">
        <v>77184</v>
      </c>
    </row>
    <row r="51" spans="1:7" ht="11.25">
      <c r="A51" s="2" t="s">
        <v>120</v>
      </c>
      <c r="B51" s="22">
        <v>103450</v>
      </c>
      <c r="C51" s="22">
        <v>108418</v>
      </c>
      <c r="D51" s="22">
        <v>110009</v>
      </c>
      <c r="E51" s="22">
        <v>111712</v>
      </c>
      <c r="F51" s="22">
        <v>113967</v>
      </c>
      <c r="G51" s="22">
        <v>115486</v>
      </c>
    </row>
    <row r="52" spans="1:7" ht="11.25">
      <c r="A52" s="2" t="s">
        <v>121</v>
      </c>
      <c r="B52" s="22">
        <v>126350</v>
      </c>
      <c r="C52" s="22">
        <v>118900</v>
      </c>
      <c r="D52" s="22">
        <v>129285</v>
      </c>
      <c r="E52" s="22">
        <v>121244</v>
      </c>
      <c r="F52" s="22">
        <v>140877</v>
      </c>
      <c r="G52" s="22">
        <v>157399</v>
      </c>
    </row>
    <row r="53" spans="1:7" ht="11.25">
      <c r="A53" s="2" t="s">
        <v>122</v>
      </c>
      <c r="B53" s="22">
        <v>6648</v>
      </c>
      <c r="C53" s="22">
        <v>6534</v>
      </c>
      <c r="D53" s="22">
        <v>7261</v>
      </c>
      <c r="E53" s="22">
        <v>8872</v>
      </c>
      <c r="F53" s="22">
        <v>9924</v>
      </c>
      <c r="G53" s="22">
        <v>11091</v>
      </c>
    </row>
    <row r="54" spans="1:7" ht="11.25">
      <c r="A54" s="2" t="s">
        <v>123</v>
      </c>
      <c r="B54" s="22"/>
      <c r="C54" s="22"/>
      <c r="D54" s="22"/>
      <c r="E54" s="22"/>
      <c r="F54" s="22"/>
      <c r="G54" s="22">
        <v>3963</v>
      </c>
    </row>
    <row r="55" spans="1:7" ht="11.25">
      <c r="A55" s="2" t="s">
        <v>124</v>
      </c>
      <c r="B55" s="22">
        <v>75308</v>
      </c>
      <c r="C55" s="22">
        <v>55728</v>
      </c>
      <c r="D55" s="22">
        <v>55183</v>
      </c>
      <c r="E55" s="22">
        <v>24691</v>
      </c>
      <c r="F55" s="22">
        <v>33778</v>
      </c>
      <c r="G55" s="22">
        <v>61875</v>
      </c>
    </row>
    <row r="56" spans="1:7" ht="11.25">
      <c r="A56" s="2" t="s">
        <v>125</v>
      </c>
      <c r="B56" s="22">
        <v>381</v>
      </c>
      <c r="C56" s="22">
        <v>147</v>
      </c>
      <c r="D56" s="22">
        <v>11209</v>
      </c>
      <c r="E56" s="22">
        <v>155</v>
      </c>
      <c r="F56" s="22">
        <v>228</v>
      </c>
      <c r="G56" s="22">
        <v>1139</v>
      </c>
    </row>
    <row r="57" spans="1:7" ht="11.25">
      <c r="A57" s="2" t="s">
        <v>126</v>
      </c>
      <c r="B57" s="22">
        <v>7869</v>
      </c>
      <c r="C57" s="22">
        <v>7962</v>
      </c>
      <c r="D57" s="22">
        <v>6615</v>
      </c>
      <c r="E57" s="22">
        <v>4969</v>
      </c>
      <c r="F57" s="22">
        <v>4990</v>
      </c>
      <c r="G57" s="22">
        <v>4881</v>
      </c>
    </row>
    <row r="58" spans="1:7" ht="11.25">
      <c r="A58" s="2" t="s">
        <v>127</v>
      </c>
      <c r="B58" s="22">
        <v>25190</v>
      </c>
      <c r="C58" s="22">
        <v>24281</v>
      </c>
      <c r="D58" s="22">
        <v>21352</v>
      </c>
      <c r="E58" s="22">
        <v>24124</v>
      </c>
      <c r="F58" s="22">
        <v>24636</v>
      </c>
      <c r="G58" s="22">
        <v>26633</v>
      </c>
    </row>
    <row r="59" spans="1:7" ht="11.25">
      <c r="A59" s="2" t="s">
        <v>128</v>
      </c>
      <c r="B59" s="22">
        <v>7564</v>
      </c>
      <c r="C59" s="22">
        <v>23437</v>
      </c>
      <c r="D59" s="22">
        <v>24304</v>
      </c>
      <c r="E59" s="22">
        <v>37967</v>
      </c>
      <c r="F59" s="22">
        <v>34264</v>
      </c>
      <c r="G59" s="22">
        <v>26325</v>
      </c>
    </row>
    <row r="60" spans="1:7" ht="11.25">
      <c r="A60" s="2" t="s">
        <v>129</v>
      </c>
      <c r="B60" s="22">
        <v>20676</v>
      </c>
      <c r="C60" s="22">
        <v>20127</v>
      </c>
      <c r="D60" s="22">
        <v>19968</v>
      </c>
      <c r="E60" s="22">
        <v>19131</v>
      </c>
      <c r="F60" s="22">
        <v>20025</v>
      </c>
      <c r="G60" s="22">
        <v>20706</v>
      </c>
    </row>
    <row r="61" spans="1:7" ht="11.25">
      <c r="A61" s="2" t="s">
        <v>131</v>
      </c>
      <c r="B61" s="22">
        <v>12271</v>
      </c>
      <c r="C61" s="22">
        <v>11569</v>
      </c>
      <c r="D61" s="22">
        <v>8138</v>
      </c>
      <c r="E61" s="22">
        <v>7387</v>
      </c>
      <c r="F61" s="22">
        <v>8456</v>
      </c>
      <c r="G61" s="22">
        <v>2773</v>
      </c>
    </row>
    <row r="62" spans="1:7" ht="11.25">
      <c r="A62" s="2" t="s">
        <v>132</v>
      </c>
      <c r="B62" s="22">
        <v>654912</v>
      </c>
      <c r="C62" s="22">
        <v>646425</v>
      </c>
      <c r="D62" s="22">
        <v>621266</v>
      </c>
      <c r="E62" s="22">
        <v>610558</v>
      </c>
      <c r="F62" s="22">
        <v>632290</v>
      </c>
      <c r="G62" s="22">
        <v>610245</v>
      </c>
    </row>
    <row r="63" spans="1:7" ht="11.25">
      <c r="A63" s="2" t="s">
        <v>133</v>
      </c>
      <c r="B63" s="22">
        <v>961100</v>
      </c>
      <c r="C63" s="22">
        <v>1028094</v>
      </c>
      <c r="D63" s="22">
        <v>1093583</v>
      </c>
      <c r="E63" s="22">
        <v>969872</v>
      </c>
      <c r="F63" s="22">
        <v>809862</v>
      </c>
      <c r="G63" s="22">
        <v>669899</v>
      </c>
    </row>
    <row r="64" spans="1:7" ht="11.25">
      <c r="A64" s="2" t="s">
        <v>134</v>
      </c>
      <c r="B64" s="22">
        <v>507283</v>
      </c>
      <c r="C64" s="22">
        <v>509128</v>
      </c>
      <c r="D64" s="22">
        <v>497606</v>
      </c>
      <c r="E64" s="22">
        <v>510001</v>
      </c>
      <c r="F64" s="22">
        <v>540896</v>
      </c>
      <c r="G64" s="22">
        <v>567191</v>
      </c>
    </row>
    <row r="65" spans="1:7" ht="11.25">
      <c r="A65" s="2" t="s">
        <v>135</v>
      </c>
      <c r="B65" s="22">
        <v>891285</v>
      </c>
      <c r="C65" s="22">
        <v>1035307</v>
      </c>
      <c r="D65" s="22">
        <v>1177065</v>
      </c>
      <c r="E65" s="22">
        <v>1369939</v>
      </c>
      <c r="F65" s="22">
        <v>1579102</v>
      </c>
      <c r="G65" s="22">
        <v>1830398</v>
      </c>
    </row>
    <row r="66" spans="1:7" ht="11.25">
      <c r="A66" s="2" t="s">
        <v>137</v>
      </c>
      <c r="B66" s="22">
        <v>350000</v>
      </c>
      <c r="C66" s="22">
        <v>316666</v>
      </c>
      <c r="D66" s="22">
        <v>283333</v>
      </c>
      <c r="E66" s="22">
        <v>250000</v>
      </c>
      <c r="F66" s="22">
        <v>216666</v>
      </c>
      <c r="G66" s="22">
        <v>183333</v>
      </c>
    </row>
    <row r="67" spans="1:7" ht="11.25">
      <c r="A67" s="2" t="s">
        <v>138</v>
      </c>
      <c r="B67" s="22">
        <v>197721</v>
      </c>
      <c r="C67" s="22">
        <v>194090</v>
      </c>
      <c r="D67" s="22">
        <v>194220</v>
      </c>
      <c r="E67" s="22">
        <v>195184</v>
      </c>
      <c r="F67" s="22">
        <v>200906</v>
      </c>
      <c r="G67" s="22">
        <v>202101</v>
      </c>
    </row>
    <row r="68" spans="1:7" ht="11.25">
      <c r="A68" s="2" t="s">
        <v>93</v>
      </c>
      <c r="B68" s="22">
        <v>44273</v>
      </c>
      <c r="C68" s="22">
        <v>45604</v>
      </c>
      <c r="D68" s="22">
        <v>51881</v>
      </c>
      <c r="E68" s="22">
        <v>48046</v>
      </c>
      <c r="F68" s="22">
        <v>36967</v>
      </c>
      <c r="G68" s="22">
        <v>36248</v>
      </c>
    </row>
    <row r="69" spans="1:7" ht="11.25">
      <c r="A69" s="2" t="s">
        <v>139</v>
      </c>
      <c r="B69" s="22">
        <v>2951664</v>
      </c>
      <c r="C69" s="22">
        <v>3128891</v>
      </c>
      <c r="D69" s="22">
        <v>3297690</v>
      </c>
      <c r="E69" s="22">
        <v>3343045</v>
      </c>
      <c r="F69" s="22">
        <v>3384402</v>
      </c>
      <c r="G69" s="22">
        <v>3489172</v>
      </c>
    </row>
    <row r="70" spans="1:7" ht="12" thickBot="1">
      <c r="A70" s="5" t="s">
        <v>140</v>
      </c>
      <c r="B70" s="23">
        <v>3606577</v>
      </c>
      <c r="C70" s="23">
        <v>3775317</v>
      </c>
      <c r="D70" s="23">
        <v>3918957</v>
      </c>
      <c r="E70" s="23">
        <v>3953603</v>
      </c>
      <c r="F70" s="23">
        <v>4016692</v>
      </c>
      <c r="G70" s="23">
        <v>4099418</v>
      </c>
    </row>
    <row r="71" spans="1:7" ht="12" thickTop="1">
      <c r="A71" s="2" t="s">
        <v>141</v>
      </c>
      <c r="B71" s="22">
        <v>112000</v>
      </c>
      <c r="C71" s="22">
        <v>112000</v>
      </c>
      <c r="D71" s="22">
        <v>112000</v>
      </c>
      <c r="E71" s="22">
        <v>112000</v>
      </c>
      <c r="F71" s="22">
        <v>112000</v>
      </c>
      <c r="G71" s="22">
        <v>112000</v>
      </c>
    </row>
    <row r="72" spans="1:7" ht="11.25">
      <c r="A72" s="3" t="s">
        <v>142</v>
      </c>
      <c r="B72" s="22">
        <v>53500</v>
      </c>
      <c r="C72" s="22">
        <v>53500</v>
      </c>
      <c r="D72" s="22">
        <v>53500</v>
      </c>
      <c r="E72" s="22">
        <v>53500</v>
      </c>
      <c r="F72" s="22">
        <v>53500</v>
      </c>
      <c r="G72" s="22">
        <v>53500</v>
      </c>
    </row>
    <row r="73" spans="1:7" ht="11.25">
      <c r="A73" s="3" t="s">
        <v>143</v>
      </c>
      <c r="B73" s="22">
        <v>53500</v>
      </c>
      <c r="C73" s="22">
        <v>53500</v>
      </c>
      <c r="D73" s="22">
        <v>53500</v>
      </c>
      <c r="E73" s="22">
        <v>53500</v>
      </c>
      <c r="F73" s="22">
        <v>53586</v>
      </c>
      <c r="G73" s="22">
        <v>53586</v>
      </c>
    </row>
    <row r="74" spans="1:7" ht="11.25">
      <c r="A74" s="3" t="s">
        <v>144</v>
      </c>
      <c r="B74" s="22">
        <v>12504</v>
      </c>
      <c r="C74" s="22">
        <v>12504</v>
      </c>
      <c r="D74" s="22">
        <v>12504</v>
      </c>
      <c r="E74" s="22">
        <v>12504</v>
      </c>
      <c r="F74" s="22">
        <v>12504</v>
      </c>
      <c r="G74" s="22">
        <v>12504</v>
      </c>
    </row>
    <row r="75" spans="1:7" ht="11.25">
      <c r="A75" s="4" t="s">
        <v>145</v>
      </c>
      <c r="B75" s="22">
        <v>722</v>
      </c>
      <c r="C75" s="22"/>
      <c r="D75" s="22"/>
      <c r="E75" s="22"/>
      <c r="F75" s="22"/>
      <c r="G75" s="22"/>
    </row>
    <row r="76" spans="1:7" ht="11.25">
      <c r="A76" s="4" t="s">
        <v>146</v>
      </c>
      <c r="B76" s="22">
        <v>6890</v>
      </c>
      <c r="C76" s="22">
        <v>6890</v>
      </c>
      <c r="D76" s="22">
        <v>6358</v>
      </c>
      <c r="E76" s="22">
        <v>6358</v>
      </c>
      <c r="F76" s="22">
        <v>6358</v>
      </c>
      <c r="G76" s="22">
        <v>6358</v>
      </c>
    </row>
    <row r="77" spans="1:7" ht="11.25">
      <c r="A77" s="4" t="s">
        <v>147</v>
      </c>
      <c r="B77" s="22">
        <v>1085000</v>
      </c>
      <c r="C77" s="22">
        <v>1085000</v>
      </c>
      <c r="D77" s="22">
        <v>985000</v>
      </c>
      <c r="E77" s="22">
        <v>915000</v>
      </c>
      <c r="F77" s="22">
        <v>915000</v>
      </c>
      <c r="G77" s="22">
        <v>785000</v>
      </c>
    </row>
    <row r="78" spans="1:7" ht="11.25">
      <c r="A78" s="4" t="s">
        <v>148</v>
      </c>
      <c r="B78" s="22">
        <v>254218</v>
      </c>
      <c r="C78" s="22">
        <v>189050</v>
      </c>
      <c r="D78" s="22">
        <v>186494</v>
      </c>
      <c r="E78" s="22">
        <v>151203</v>
      </c>
      <c r="F78" s="22">
        <v>185708</v>
      </c>
      <c r="G78" s="22">
        <v>212025</v>
      </c>
    </row>
    <row r="79" spans="1:7" ht="11.25">
      <c r="A79" s="3" t="s">
        <v>149</v>
      </c>
      <c r="B79" s="22">
        <v>1359336</v>
      </c>
      <c r="C79" s="22">
        <v>1293445</v>
      </c>
      <c r="D79" s="22">
        <v>1190357</v>
      </c>
      <c r="E79" s="22">
        <v>1085067</v>
      </c>
      <c r="F79" s="22">
        <v>1119572</v>
      </c>
      <c r="G79" s="22">
        <v>1015889</v>
      </c>
    </row>
    <row r="80" spans="1:7" ht="11.25">
      <c r="A80" s="2" t="s">
        <v>150</v>
      </c>
      <c r="B80" s="22">
        <v>-102201</v>
      </c>
      <c r="C80" s="22">
        <v>-204414</v>
      </c>
      <c r="D80" s="22">
        <v>-204414</v>
      </c>
      <c r="E80" s="22">
        <v>-201451</v>
      </c>
      <c r="F80" s="22">
        <v>-308168</v>
      </c>
      <c r="G80" s="22">
        <v>-308168</v>
      </c>
    </row>
    <row r="81" spans="1:7" ht="11.25">
      <c r="A81" s="2" t="s">
        <v>151</v>
      </c>
      <c r="B81" s="22">
        <v>1422635</v>
      </c>
      <c r="C81" s="22">
        <v>1254531</v>
      </c>
      <c r="D81" s="22">
        <v>1151444</v>
      </c>
      <c r="E81" s="22">
        <v>1049116</v>
      </c>
      <c r="F81" s="22">
        <v>976990</v>
      </c>
      <c r="G81" s="22">
        <v>873307</v>
      </c>
    </row>
    <row r="82" spans="1:7" ht="11.25">
      <c r="A82" s="2" t="s">
        <v>152</v>
      </c>
      <c r="B82" s="22">
        <v>13749</v>
      </c>
      <c r="C82" s="22">
        <v>3748</v>
      </c>
      <c r="D82" s="22">
        <v>4683</v>
      </c>
      <c r="E82" s="22">
        <v>7649</v>
      </c>
      <c r="F82" s="22">
        <v>-1977</v>
      </c>
      <c r="G82" s="22">
        <v>8611</v>
      </c>
    </row>
    <row r="83" spans="1:7" ht="11.25">
      <c r="A83" s="2" t="s">
        <v>154</v>
      </c>
      <c r="B83" s="22">
        <v>13749</v>
      </c>
      <c r="C83" s="22">
        <v>3748</v>
      </c>
      <c r="D83" s="22">
        <v>4683</v>
      </c>
      <c r="E83" s="22">
        <v>7649</v>
      </c>
      <c r="F83" s="22">
        <v>-1977</v>
      </c>
      <c r="G83" s="22">
        <v>8611</v>
      </c>
    </row>
    <row r="84" spans="1:7" ht="11.25">
      <c r="A84" s="6" t="s">
        <v>156</v>
      </c>
      <c r="B84" s="22">
        <v>1436384</v>
      </c>
      <c r="C84" s="22">
        <v>1258280</v>
      </c>
      <c r="D84" s="22">
        <v>1156128</v>
      </c>
      <c r="E84" s="22">
        <v>1056766</v>
      </c>
      <c r="F84" s="22">
        <v>975012</v>
      </c>
      <c r="G84" s="22">
        <v>881919</v>
      </c>
    </row>
    <row r="85" spans="1:7" ht="12" thickBot="1">
      <c r="A85" s="7" t="s">
        <v>157</v>
      </c>
      <c r="B85" s="22">
        <v>5042962</v>
      </c>
      <c r="C85" s="22">
        <v>5033598</v>
      </c>
      <c r="D85" s="22">
        <v>5075085</v>
      </c>
      <c r="E85" s="22">
        <v>5010369</v>
      </c>
      <c r="F85" s="22">
        <v>4991705</v>
      </c>
      <c r="G85" s="22">
        <v>4981337</v>
      </c>
    </row>
    <row r="86" spans="1:7" ht="12" thickTop="1">
      <c r="A86" s="8"/>
      <c r="B86" s="24"/>
      <c r="C86" s="24"/>
      <c r="D86" s="24"/>
      <c r="E86" s="24"/>
      <c r="F86" s="24"/>
      <c r="G86" s="24"/>
    </row>
    <row r="88" ht="11.25">
      <c r="A88" s="20" t="s">
        <v>162</v>
      </c>
    </row>
    <row r="89" ht="11.25">
      <c r="A89" s="20" t="s">
        <v>163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2014-02-05T01:03:11Z</dcterms:created>
  <dcterms:modified xsi:type="dcterms:W3CDTF">2014-02-05T01:03:34Z</dcterms:modified>
  <cp:category/>
  <cp:version/>
  <cp:contentType/>
  <cp:contentStatus/>
</cp:coreProperties>
</file>