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<sst xmlns="http://schemas.openxmlformats.org/spreadsheetml/2006/main" count="409" uniqueCount="157">
  <si>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</si>
  <si>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</si>
  <si>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</si>
  <si>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</si>
  <si>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</si>
  <si>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</si>
  <si>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</si>
  <si>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</si>
  <si>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2014/01/31</t>
  </si>
  <si>
    <t>四半期</t>
  </si>
  <si>
    <t>2013/12/20</t>
  </si>
  <si>
    <t>2013/11/01</t>
  </si>
  <si>
    <t>2013/09/20</t>
  </si>
  <si>
    <t>2013/08/01</t>
  </si>
  <si>
    <t>2013/06/20</t>
  </si>
  <si>
    <t>2014/05/28</t>
  </si>
  <si>
    <t>通期</t>
  </si>
  <si>
    <t>2013/03/20</t>
  </si>
  <si>
    <t>2013/02/01</t>
  </si>
  <si>
    <t>2012/12/20</t>
  </si>
  <si>
    <t>2012/11/01</t>
  </si>
  <si>
    <t>2012/09/20</t>
  </si>
  <si>
    <t>2012/08/01</t>
  </si>
  <si>
    <t>2012/06/20</t>
  </si>
  <si>
    <t>2012/03/20</t>
  </si>
  <si>
    <t>2012/01/31</t>
  </si>
  <si>
    <t>2011/12/20</t>
  </si>
  <si>
    <t>2011/11/01</t>
  </si>
  <si>
    <t>2011/09/20</t>
  </si>
  <si>
    <t>2011/08/02</t>
  </si>
  <si>
    <t>2011/06/20</t>
  </si>
  <si>
    <t>2011/03/20</t>
  </si>
  <si>
    <t>2011/02/04</t>
  </si>
  <si>
    <t>2010/12/20</t>
  </si>
  <si>
    <t>2010/11/04</t>
  </si>
  <si>
    <t>2010/09/20</t>
  </si>
  <si>
    <t>2010/08/03</t>
  </si>
  <si>
    <t>2010/06/20</t>
  </si>
  <si>
    <t>2010/03/20</t>
  </si>
  <si>
    <t>2010/02/04</t>
  </si>
  <si>
    <t>2009/12/20</t>
  </si>
  <si>
    <t>2009/11/04</t>
  </si>
  <si>
    <t>2009/09/20</t>
  </si>
  <si>
    <t>2009/08/04</t>
  </si>
  <si>
    <t>2009/06/20</t>
  </si>
  <si>
    <t>2010/06/14</t>
  </si>
  <si>
    <t>2009/03/20</t>
  </si>
  <si>
    <t>現金及び預金</t>
  </si>
  <si>
    <t>千円</t>
  </si>
  <si>
    <t>受取手形及び営業未収入金</t>
  </si>
  <si>
    <t>有価証券</t>
  </si>
  <si>
    <t>貯蔵品</t>
  </si>
  <si>
    <t>その他</t>
  </si>
  <si>
    <t>貸倒引当金</t>
  </si>
  <si>
    <t>流動資産</t>
  </si>
  <si>
    <t>建物及び構築物</t>
  </si>
  <si>
    <t>減価償却累計額</t>
  </si>
  <si>
    <t>建物及び構築物（純額）</t>
  </si>
  <si>
    <t>機械装置及び運搬具</t>
  </si>
  <si>
    <t>機械装置及び運搬具（純額）</t>
  </si>
  <si>
    <t>土地</t>
  </si>
  <si>
    <t>その他（純額）</t>
  </si>
  <si>
    <t>有形固定資産</t>
  </si>
  <si>
    <t>無形固定資産</t>
  </si>
  <si>
    <t>投資有価証券</t>
  </si>
  <si>
    <t>差入保証金</t>
  </si>
  <si>
    <t>投資その他の資産</t>
  </si>
  <si>
    <t>固定資産</t>
  </si>
  <si>
    <t>資産</t>
  </si>
  <si>
    <t>営業未払金</t>
  </si>
  <si>
    <t>1年内返済予定の長期借入金</t>
  </si>
  <si>
    <t>未払法人税等</t>
  </si>
  <si>
    <t>賞与引当金</t>
  </si>
  <si>
    <t>未払役員賞与</t>
  </si>
  <si>
    <t>流動負債</t>
  </si>
  <si>
    <t>長期借入金</t>
  </si>
  <si>
    <t>退職給付引当金</t>
  </si>
  <si>
    <t>役員退職慰労引当金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</si>
  <si>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</si>
  <si>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</si>
  <si>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</si>
  <si>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</si>
  <si>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</si>
  <si>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</si>
  <si>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</si>
  <si>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</si>
  <si>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</si>
  <si>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</si>
  <si>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</si>
  <si>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</si>
  <si>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</si>
  <si>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大宝運輸株式会社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</si>
  <si>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</si>
  <si>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</si>
  <si>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</si>
  <si>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</si>
  <si>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2013/03/21</t>
  </si>
  <si>
    <t>2012/03/21</t>
  </si>
  <si>
    <t>2011/03/21</t>
  </si>
  <si>
    <t>2010/03/21</t>
  </si>
  <si>
    <t>2009/03/21</t>
  </si>
  <si>
    <t>2008/03/21</t>
  </si>
  <si>
    <t>税引前四半期純利益</t>
  </si>
  <si>
    <t>減価償却費</t>
  </si>
  <si>
    <t>貸倒引当金の増減額（△は減少）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</si>
  <si>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</si>
  <si>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</si>
  <si>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</si>
  <si>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</si>
  <si>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</si>
  <si>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支払利息</t>
  </si>
  <si>
    <t>投資有価証券売却損益（△は益）</t>
  </si>
  <si>
    <t>固定資産売却損益（△は益）</t>
  </si>
  <si>
    <t>固定資産除却損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</si>
  <si>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</si>
  <si>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</si>
  <si>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</si>
  <si>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</si>
  <si>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</si>
  <si>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</si>
  <si>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</si>
  <si>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</si>
  <si>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</si>
  <si>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定期預金の預入による支出</t>
  </si>
  <si>
    <t>有価証券の取得による支出</t>
  </si>
  <si>
    <t>有価証券の償還による収入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</si>
  <si>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</si>
  <si>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</si>
  <si>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</si>
  <si>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</si>
  <si>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投資活動によるキャッシュ・フロー</t>
  </si>
  <si>
    <t>長期借入金の返済による支出</t>
  </si>
  <si>
    <t>リース債務の返済による支出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</si>
  <si>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</si>
  <si>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</si>
  <si>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</si>
  <si>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</si>
  <si>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</si>
  <si>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営業収益</t>
  </si>
  <si>
    <t>営業原価</t>
  </si>
  <si>
    <t>営業総利益</t>
  </si>
  <si>
    <t>販売費・一般管理費</t>
  </si>
  <si>
    <t>営業利益</t>
  </si>
  <si>
    <t>受取利息</t>
  </si>
  <si>
    <t>受取配当金</t>
  </si>
  <si>
    <t>投資有価証券売却益</t>
  </si>
  <si>
    <t>営業外収益</t>
  </si>
  <si>
    <t>営業外費用</t>
  </si>
  <si>
    <t>経常利益</t>
  </si>
  <si>
    <t>固定資産売却益</t>
  </si>
  <si>
    <t>特別利益</t>
  </si>
  <si>
    <t>減損損失</t>
  </si>
  <si>
    <t>特別損失</t>
  </si>
  <si>
    <t>法人税、住民税及び事業税</t>
  </si>
  <si>
    <t>法人税等調整額</t>
  </si>
  <si>
    <t>法人税等合計</t>
  </si>
  <si>
    <t>四半期純利益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</si>
</sst>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89</v>
      </c>
      <c r="B2" s="14">
        <v>9040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90</v>
      </c>
      <c r="B3" s="1" t="s">
        <v>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1</v>
      </c>
      <c r="B4" s="15" t="str">
        <f>HYPERLINK("http://www.kabupro.jp/mark/20140131/S10010IS.htm","四半期報告書")</f>
        <v>四半期報告書</v>
      </c>
      <c r="C4" s="15" t="str">
        <f>HYPERLINK("http://www.kabupro.jp/mark/20131101/S1000ADC.htm","四半期報告書")</f>
        <v>四半期報告書</v>
      </c>
      <c r="D4" s="15" t="str">
        <f>HYPERLINK("http://www.kabupro.jp/mark/20130801/S000E3US.htm","四半期報告書")</f>
        <v>四半期報告書</v>
      </c>
      <c r="E4" s="15" t="str">
        <f>HYPERLINK("http://www.kabupro.jp/mark/20140528/S1001VON.htm","訂正有価証券報告書")</f>
        <v>訂正有価証券報告書</v>
      </c>
      <c r="F4" s="15" t="str">
        <f>HYPERLINK("http://www.kabupro.jp/mark/20140131/S10010IS.htm","四半期報告書")</f>
        <v>四半期報告書</v>
      </c>
      <c r="G4" s="15" t="str">
        <f>HYPERLINK("http://www.kabupro.jp/mark/20131101/S1000ADC.htm","四半期報告書")</f>
        <v>四半期報告書</v>
      </c>
      <c r="H4" s="15" t="str">
        <f>HYPERLINK("http://www.kabupro.jp/mark/20130801/S000E3US.htm","四半期報告書")</f>
        <v>四半期報告書</v>
      </c>
      <c r="I4" s="15" t="str">
        <f>HYPERLINK("http://www.kabupro.jp/mark/20140528/S1001VON.htm","訂正有価証券報告書")</f>
        <v>訂正有価証券報告書</v>
      </c>
      <c r="J4" s="15" t="str">
        <f>HYPERLINK("http://www.kabupro.jp/mark/20130201/S000CPBD.htm","四半期報告書")</f>
        <v>四半期報告書</v>
      </c>
      <c r="K4" s="15" t="str">
        <f>HYPERLINK("http://www.kabupro.jp/mark/20121101/S000C4VO.htm","四半期報告書")</f>
        <v>四半期報告書</v>
      </c>
      <c r="L4" s="15" t="str">
        <f>HYPERLINK("http://www.kabupro.jp/mark/20120801/S000BK0H.htm","四半期報告書")</f>
        <v>四半期報告書</v>
      </c>
      <c r="M4" s="15" t="str">
        <f>HYPERLINK("http://www.kabupro.jp/mark/20140528/S1001VOK.htm","訂正有価証券報告書")</f>
        <v>訂正有価証券報告書</v>
      </c>
      <c r="N4" s="15" t="str">
        <f>HYPERLINK("http://www.kabupro.jp/mark/20120131/S000A5SG.htm","四半期報告書")</f>
        <v>四半期報告書</v>
      </c>
      <c r="O4" s="15" t="str">
        <f>HYPERLINK("http://www.kabupro.jp/mark/20111101/S0009KS1.htm","四半期報告書")</f>
        <v>四半期報告書</v>
      </c>
      <c r="P4" s="15" t="str">
        <f>HYPERLINK("http://www.kabupro.jp/mark/20110802/S0008ZSI.htm","四半期報告書")</f>
        <v>四半期報告書</v>
      </c>
      <c r="Q4" s="15" t="str">
        <f>HYPERLINK("http://www.kabupro.jp/mark/20140528/S1001VOH.htm","訂正有価証券報告書")</f>
        <v>訂正有価証券報告書</v>
      </c>
      <c r="R4" s="15" t="str">
        <f>HYPERLINK("http://www.kabupro.jp/mark/20110204/S0007NDM.htm","四半期報告書")</f>
        <v>四半期報告書</v>
      </c>
      <c r="S4" s="15" t="str">
        <f>HYPERLINK("http://www.kabupro.jp/mark/20101104/S00070V3.htm","四半期報告書")</f>
        <v>四半期報告書</v>
      </c>
      <c r="T4" s="15" t="str">
        <f>HYPERLINK("http://www.kabupro.jp/mark/20100803/S0006FPW.htm","四半期報告書")</f>
        <v>四半期報告書</v>
      </c>
      <c r="U4" s="15" t="str">
        <f>HYPERLINK("http://www.kabupro.jp/mark/20100614/S0005VN8.htm","有価証券報告書")</f>
        <v>有価証券報告書</v>
      </c>
    </row>
    <row r="5" spans="1:21" ht="14.25" thickBot="1">
      <c r="A5" s="11" t="s">
        <v>2</v>
      </c>
      <c r="B5" s="1" t="s">
        <v>8</v>
      </c>
      <c r="C5" s="1" t="s">
        <v>11</v>
      </c>
      <c r="D5" s="1" t="s">
        <v>13</v>
      </c>
      <c r="E5" s="1" t="s">
        <v>15</v>
      </c>
      <c r="F5" s="1" t="s">
        <v>8</v>
      </c>
      <c r="G5" s="1" t="s">
        <v>11</v>
      </c>
      <c r="H5" s="1" t="s">
        <v>13</v>
      </c>
      <c r="I5" s="1" t="s">
        <v>15</v>
      </c>
      <c r="J5" s="1" t="s">
        <v>18</v>
      </c>
      <c r="K5" s="1" t="s">
        <v>20</v>
      </c>
      <c r="L5" s="1" t="s">
        <v>22</v>
      </c>
      <c r="M5" s="1" t="s">
        <v>15</v>
      </c>
      <c r="N5" s="1" t="s">
        <v>25</v>
      </c>
      <c r="O5" s="1" t="s">
        <v>27</v>
      </c>
      <c r="P5" s="1" t="s">
        <v>29</v>
      </c>
      <c r="Q5" s="1" t="s">
        <v>15</v>
      </c>
      <c r="R5" s="1" t="s">
        <v>32</v>
      </c>
      <c r="S5" s="1" t="s">
        <v>34</v>
      </c>
      <c r="T5" s="1" t="s">
        <v>36</v>
      </c>
      <c r="U5" s="1" t="s">
        <v>45</v>
      </c>
    </row>
    <row r="6" spans="1:21" ht="15" thickBot="1" thickTop="1">
      <c r="A6" s="10" t="s">
        <v>3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4</v>
      </c>
      <c r="B7" s="14" t="s">
        <v>95</v>
      </c>
      <c r="C7" s="14" t="s">
        <v>95</v>
      </c>
      <c r="D7" s="14" t="s">
        <v>95</v>
      </c>
      <c r="E7" s="16" t="s">
        <v>16</v>
      </c>
      <c r="F7" s="14" t="s">
        <v>95</v>
      </c>
      <c r="G7" s="14" t="s">
        <v>95</v>
      </c>
      <c r="H7" s="14" t="s">
        <v>95</v>
      </c>
      <c r="I7" s="16" t="s">
        <v>16</v>
      </c>
      <c r="J7" s="14" t="s">
        <v>95</v>
      </c>
      <c r="K7" s="14" t="s">
        <v>95</v>
      </c>
      <c r="L7" s="14" t="s">
        <v>95</v>
      </c>
      <c r="M7" s="16" t="s">
        <v>16</v>
      </c>
      <c r="N7" s="14" t="s">
        <v>95</v>
      </c>
      <c r="O7" s="14" t="s">
        <v>95</v>
      </c>
      <c r="P7" s="14" t="s">
        <v>95</v>
      </c>
      <c r="Q7" s="16" t="s">
        <v>16</v>
      </c>
      <c r="R7" s="14" t="s">
        <v>95</v>
      </c>
      <c r="S7" s="14" t="s">
        <v>95</v>
      </c>
      <c r="T7" s="14" t="s">
        <v>95</v>
      </c>
      <c r="U7" s="16" t="s">
        <v>16</v>
      </c>
    </row>
    <row r="8" spans="1:21" ht="13.5">
      <c r="A8" s="13" t="s">
        <v>5</v>
      </c>
      <c r="B8" s="1" t="s">
        <v>96</v>
      </c>
      <c r="C8" s="1" t="s">
        <v>96</v>
      </c>
      <c r="D8" s="1" t="s">
        <v>96</v>
      </c>
      <c r="E8" s="17" t="s">
        <v>97</v>
      </c>
      <c r="F8" s="1" t="s">
        <v>97</v>
      </c>
      <c r="G8" s="1" t="s">
        <v>97</v>
      </c>
      <c r="H8" s="1" t="s">
        <v>97</v>
      </c>
      <c r="I8" s="17" t="s">
        <v>98</v>
      </c>
      <c r="J8" s="1" t="s">
        <v>98</v>
      </c>
      <c r="K8" s="1" t="s">
        <v>98</v>
      </c>
      <c r="L8" s="1" t="s">
        <v>98</v>
      </c>
      <c r="M8" s="17" t="s">
        <v>99</v>
      </c>
      <c r="N8" s="1" t="s">
        <v>99</v>
      </c>
      <c r="O8" s="1" t="s">
        <v>99</v>
      </c>
      <c r="P8" s="1" t="s">
        <v>99</v>
      </c>
      <c r="Q8" s="17" t="s">
        <v>100</v>
      </c>
      <c r="R8" s="1" t="s">
        <v>100</v>
      </c>
      <c r="S8" s="1" t="s">
        <v>100</v>
      </c>
      <c r="T8" s="1" t="s">
        <v>100</v>
      </c>
      <c r="U8" s="17" t="s">
        <v>101</v>
      </c>
    </row>
    <row r="9" spans="1:21" ht="13.5">
      <c r="A9" s="13" t="s">
        <v>6</v>
      </c>
      <c r="B9" s="1" t="s">
        <v>10</v>
      </c>
      <c r="C9" s="1" t="s">
        <v>12</v>
      </c>
      <c r="D9" s="1" t="s">
        <v>14</v>
      </c>
      <c r="E9" s="17" t="s">
        <v>17</v>
      </c>
      <c r="F9" s="1" t="s">
        <v>19</v>
      </c>
      <c r="G9" s="1" t="s">
        <v>21</v>
      </c>
      <c r="H9" s="1" t="s">
        <v>23</v>
      </c>
      <c r="I9" s="17" t="s">
        <v>24</v>
      </c>
      <c r="J9" s="1" t="s">
        <v>26</v>
      </c>
      <c r="K9" s="1" t="s">
        <v>28</v>
      </c>
      <c r="L9" s="1" t="s">
        <v>30</v>
      </c>
      <c r="M9" s="17" t="s">
        <v>31</v>
      </c>
      <c r="N9" s="1" t="s">
        <v>33</v>
      </c>
      <c r="O9" s="1" t="s">
        <v>35</v>
      </c>
      <c r="P9" s="1" t="s">
        <v>37</v>
      </c>
      <c r="Q9" s="17" t="s">
        <v>38</v>
      </c>
      <c r="R9" s="1" t="s">
        <v>40</v>
      </c>
      <c r="S9" s="1" t="s">
        <v>42</v>
      </c>
      <c r="T9" s="1" t="s">
        <v>44</v>
      </c>
      <c r="U9" s="17" t="s">
        <v>46</v>
      </c>
    </row>
    <row r="10" spans="1:21" ht="14.25" thickBot="1">
      <c r="A10" s="13" t="s">
        <v>7</v>
      </c>
      <c r="B10" s="1" t="s">
        <v>48</v>
      </c>
      <c r="C10" s="1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  <c r="R10" s="1" t="s">
        <v>48</v>
      </c>
      <c r="S10" s="1" t="s">
        <v>48</v>
      </c>
      <c r="T10" s="1" t="s">
        <v>48</v>
      </c>
      <c r="U10" s="17" t="s">
        <v>48</v>
      </c>
    </row>
    <row r="11" spans="1:21" ht="14.25" thickTop="1">
      <c r="A11" s="30" t="s">
        <v>138</v>
      </c>
      <c r="B11" s="21">
        <v>7051027</v>
      </c>
      <c r="C11" s="21">
        <v>4760363</v>
      </c>
      <c r="D11" s="21">
        <v>2343769</v>
      </c>
      <c r="E11" s="22">
        <v>9128102</v>
      </c>
      <c r="F11" s="21">
        <v>7047322</v>
      </c>
      <c r="G11" s="21">
        <v>4757543</v>
      </c>
      <c r="H11" s="21">
        <v>2350096</v>
      </c>
      <c r="I11" s="22">
        <v>9222401</v>
      </c>
      <c r="J11" s="21">
        <v>7041037</v>
      </c>
      <c r="K11" s="21">
        <v>4722468</v>
      </c>
      <c r="L11" s="21">
        <v>2262364</v>
      </c>
      <c r="M11" s="22">
        <v>9277772</v>
      </c>
      <c r="N11" s="21">
        <v>7124641</v>
      </c>
      <c r="O11" s="21">
        <v>4771809</v>
      </c>
      <c r="P11" s="21">
        <v>2312094</v>
      </c>
      <c r="Q11" s="22">
        <v>9276721</v>
      </c>
      <c r="R11" s="21">
        <v>7094212</v>
      </c>
      <c r="S11" s="21">
        <v>4813538</v>
      </c>
      <c r="T11" s="21">
        <v>2386692</v>
      </c>
      <c r="U11" s="22">
        <v>9864510</v>
      </c>
    </row>
    <row r="12" spans="1:21" ht="13.5">
      <c r="A12" s="7" t="s">
        <v>139</v>
      </c>
      <c r="B12" s="23">
        <v>6767216</v>
      </c>
      <c r="C12" s="23">
        <v>4554255</v>
      </c>
      <c r="D12" s="23">
        <v>2207544</v>
      </c>
      <c r="E12" s="24">
        <v>8595903</v>
      </c>
      <c r="F12" s="23">
        <v>6605399</v>
      </c>
      <c r="G12" s="23">
        <v>4458026</v>
      </c>
      <c r="H12" s="23">
        <v>2198354</v>
      </c>
      <c r="I12" s="24">
        <v>8515486</v>
      </c>
      <c r="J12" s="23">
        <v>6479855</v>
      </c>
      <c r="K12" s="23">
        <v>4370190</v>
      </c>
      <c r="L12" s="23">
        <v>2094758</v>
      </c>
      <c r="M12" s="24">
        <v>8597906</v>
      </c>
      <c r="N12" s="23">
        <v>6573699</v>
      </c>
      <c r="O12" s="23">
        <v>4421886</v>
      </c>
      <c r="P12" s="23">
        <v>2148125</v>
      </c>
      <c r="Q12" s="24">
        <v>8594209</v>
      </c>
      <c r="R12" s="23">
        <v>6532002</v>
      </c>
      <c r="S12" s="23">
        <v>4416269</v>
      </c>
      <c r="T12" s="23">
        <v>2192868</v>
      </c>
      <c r="U12" s="24">
        <v>9158924</v>
      </c>
    </row>
    <row r="13" spans="1:21" ht="13.5">
      <c r="A13" s="7" t="s">
        <v>140</v>
      </c>
      <c r="B13" s="23">
        <v>283811</v>
      </c>
      <c r="C13" s="23">
        <v>206107</v>
      </c>
      <c r="D13" s="23">
        <v>136225</v>
      </c>
      <c r="E13" s="24">
        <v>532199</v>
      </c>
      <c r="F13" s="23">
        <v>441922</v>
      </c>
      <c r="G13" s="23">
        <v>299517</v>
      </c>
      <c r="H13" s="23">
        <v>151741</v>
      </c>
      <c r="I13" s="24">
        <v>706914</v>
      </c>
      <c r="J13" s="23">
        <v>561181</v>
      </c>
      <c r="K13" s="23">
        <v>352277</v>
      </c>
      <c r="L13" s="23">
        <v>167605</v>
      </c>
      <c r="M13" s="24">
        <v>679865</v>
      </c>
      <c r="N13" s="23">
        <v>550942</v>
      </c>
      <c r="O13" s="23">
        <v>349922</v>
      </c>
      <c r="P13" s="23">
        <v>163969</v>
      </c>
      <c r="Q13" s="24">
        <v>682512</v>
      </c>
      <c r="R13" s="23">
        <v>562209</v>
      </c>
      <c r="S13" s="23"/>
      <c r="T13" s="23"/>
      <c r="U13" s="24">
        <v>705586</v>
      </c>
    </row>
    <row r="14" spans="1:21" ht="13.5">
      <c r="A14" s="7" t="s">
        <v>141</v>
      </c>
      <c r="B14" s="23">
        <v>263052</v>
      </c>
      <c r="C14" s="23">
        <v>177791</v>
      </c>
      <c r="D14" s="23">
        <v>89559</v>
      </c>
      <c r="E14" s="24">
        <v>375907</v>
      </c>
      <c r="F14" s="23">
        <v>285649</v>
      </c>
      <c r="G14" s="23">
        <v>185938</v>
      </c>
      <c r="H14" s="23">
        <v>92813</v>
      </c>
      <c r="I14" s="24">
        <v>375547</v>
      </c>
      <c r="J14" s="23">
        <v>279396</v>
      </c>
      <c r="K14" s="23">
        <v>185838</v>
      </c>
      <c r="L14" s="23">
        <v>94807</v>
      </c>
      <c r="M14" s="24">
        <v>416326</v>
      </c>
      <c r="N14" s="23">
        <v>316747</v>
      </c>
      <c r="O14" s="23">
        <v>217477</v>
      </c>
      <c r="P14" s="23">
        <v>117539</v>
      </c>
      <c r="Q14" s="24">
        <v>381539</v>
      </c>
      <c r="R14" s="23">
        <v>286734</v>
      </c>
      <c r="S14" s="23">
        <v>193345</v>
      </c>
      <c r="T14" s="23">
        <v>96568</v>
      </c>
      <c r="U14" s="24">
        <v>420745</v>
      </c>
    </row>
    <row r="15" spans="1:21" ht="14.25" thickBot="1">
      <c r="A15" s="29" t="s">
        <v>142</v>
      </c>
      <c r="B15" s="25">
        <v>20758</v>
      </c>
      <c r="C15" s="25">
        <v>28315</v>
      </c>
      <c r="D15" s="25">
        <v>46666</v>
      </c>
      <c r="E15" s="26">
        <v>156291</v>
      </c>
      <c r="F15" s="25">
        <v>156273</v>
      </c>
      <c r="G15" s="25">
        <v>113578</v>
      </c>
      <c r="H15" s="25">
        <v>58927</v>
      </c>
      <c r="I15" s="26">
        <v>331367</v>
      </c>
      <c r="J15" s="25">
        <v>281784</v>
      </c>
      <c r="K15" s="25">
        <v>166439</v>
      </c>
      <c r="L15" s="25">
        <v>72798</v>
      </c>
      <c r="M15" s="26">
        <v>263539</v>
      </c>
      <c r="N15" s="25">
        <v>234194</v>
      </c>
      <c r="O15" s="25">
        <v>132444</v>
      </c>
      <c r="P15" s="25">
        <v>46429</v>
      </c>
      <c r="Q15" s="26">
        <v>300972</v>
      </c>
      <c r="R15" s="25">
        <v>275475</v>
      </c>
      <c r="S15" s="25">
        <v>203923</v>
      </c>
      <c r="T15" s="25">
        <v>97255</v>
      </c>
      <c r="U15" s="26">
        <v>284841</v>
      </c>
    </row>
    <row r="16" spans="1:21" ht="14.25" thickTop="1">
      <c r="A16" s="6" t="s">
        <v>143</v>
      </c>
      <c r="B16" s="23">
        <v>390</v>
      </c>
      <c r="C16" s="23">
        <v>223</v>
      </c>
      <c r="D16" s="23">
        <v>116</v>
      </c>
      <c r="E16" s="24">
        <v>486</v>
      </c>
      <c r="F16" s="23">
        <v>364</v>
      </c>
      <c r="G16" s="23">
        <v>245</v>
      </c>
      <c r="H16" s="23">
        <v>122</v>
      </c>
      <c r="I16" s="24">
        <v>553</v>
      </c>
      <c r="J16" s="23">
        <v>424</v>
      </c>
      <c r="K16" s="23">
        <v>295</v>
      </c>
      <c r="L16" s="23">
        <v>146</v>
      </c>
      <c r="M16" s="24">
        <v>790</v>
      </c>
      <c r="N16" s="23">
        <v>624</v>
      </c>
      <c r="O16" s="23">
        <v>394</v>
      </c>
      <c r="P16" s="23">
        <v>230</v>
      </c>
      <c r="Q16" s="24">
        <v>979</v>
      </c>
      <c r="R16" s="23">
        <v>793</v>
      </c>
      <c r="S16" s="23">
        <v>606</v>
      </c>
      <c r="T16" s="23">
        <v>332</v>
      </c>
      <c r="U16" s="24">
        <v>1866</v>
      </c>
    </row>
    <row r="17" spans="1:21" ht="13.5">
      <c r="A17" s="6" t="s">
        <v>144</v>
      </c>
      <c r="B17" s="23">
        <v>5305</v>
      </c>
      <c r="C17" s="23">
        <v>4222</v>
      </c>
      <c r="D17" s="23">
        <v>481</v>
      </c>
      <c r="E17" s="24">
        <v>8820</v>
      </c>
      <c r="F17" s="23">
        <v>8426</v>
      </c>
      <c r="G17" s="23">
        <v>7557</v>
      </c>
      <c r="H17" s="23">
        <v>3855</v>
      </c>
      <c r="I17" s="24">
        <v>9724</v>
      </c>
      <c r="J17" s="23">
        <v>9456</v>
      </c>
      <c r="K17" s="23">
        <v>8533</v>
      </c>
      <c r="L17" s="23">
        <v>3909</v>
      </c>
      <c r="M17" s="24">
        <v>5113</v>
      </c>
      <c r="N17" s="23">
        <v>4755</v>
      </c>
      <c r="O17" s="23">
        <v>3832</v>
      </c>
      <c r="P17" s="23">
        <v>494</v>
      </c>
      <c r="Q17" s="24">
        <v>7909</v>
      </c>
      <c r="R17" s="23">
        <v>7695</v>
      </c>
      <c r="S17" s="23">
        <v>6759</v>
      </c>
      <c r="T17" s="23">
        <v>5042</v>
      </c>
      <c r="U17" s="24">
        <v>9368</v>
      </c>
    </row>
    <row r="18" spans="1:21" ht="13.5">
      <c r="A18" s="6" t="s">
        <v>145</v>
      </c>
      <c r="B18" s="23">
        <v>10711</v>
      </c>
      <c r="C18" s="23">
        <v>10711</v>
      </c>
      <c r="D18" s="23"/>
      <c r="E18" s="24"/>
      <c r="F18" s="23"/>
      <c r="G18" s="23"/>
      <c r="H18" s="23"/>
      <c r="I18" s="24"/>
      <c r="J18" s="23"/>
      <c r="K18" s="23"/>
      <c r="L18" s="23"/>
      <c r="M18" s="24"/>
      <c r="N18" s="23"/>
      <c r="O18" s="23"/>
      <c r="P18" s="23"/>
      <c r="Q18" s="24"/>
      <c r="R18" s="23"/>
      <c r="S18" s="23"/>
      <c r="T18" s="23"/>
      <c r="U18" s="24"/>
    </row>
    <row r="19" spans="1:21" ht="13.5">
      <c r="A19" s="6" t="s">
        <v>52</v>
      </c>
      <c r="B19" s="23">
        <v>10645</v>
      </c>
      <c r="C19" s="23">
        <v>9551</v>
      </c>
      <c r="D19" s="23">
        <v>2516</v>
      </c>
      <c r="E19" s="24">
        <v>2447</v>
      </c>
      <c r="F19" s="23">
        <v>16228</v>
      </c>
      <c r="G19" s="23">
        <v>12179</v>
      </c>
      <c r="H19" s="23">
        <v>2831</v>
      </c>
      <c r="I19" s="24">
        <v>220</v>
      </c>
      <c r="J19" s="23">
        <v>5307</v>
      </c>
      <c r="K19" s="23">
        <v>5064</v>
      </c>
      <c r="L19" s="23">
        <v>1773</v>
      </c>
      <c r="M19" s="24">
        <v>2711</v>
      </c>
      <c r="N19" s="23">
        <v>9168</v>
      </c>
      <c r="O19" s="23">
        <v>7265</v>
      </c>
      <c r="P19" s="23">
        <v>2449</v>
      </c>
      <c r="Q19" s="24">
        <v>7067</v>
      </c>
      <c r="R19" s="23">
        <v>13241</v>
      </c>
      <c r="S19" s="23">
        <v>10925</v>
      </c>
      <c r="T19" s="23">
        <v>1970</v>
      </c>
      <c r="U19" s="24">
        <v>4112</v>
      </c>
    </row>
    <row r="20" spans="1:21" ht="13.5">
      <c r="A20" s="6" t="s">
        <v>146</v>
      </c>
      <c r="B20" s="23">
        <v>27053</v>
      </c>
      <c r="C20" s="23">
        <v>24708</v>
      </c>
      <c r="D20" s="23">
        <v>6839</v>
      </c>
      <c r="E20" s="24">
        <v>29702</v>
      </c>
      <c r="F20" s="23">
        <v>25020</v>
      </c>
      <c r="G20" s="23">
        <v>19982</v>
      </c>
      <c r="H20" s="23">
        <v>10413</v>
      </c>
      <c r="I20" s="24">
        <v>18670</v>
      </c>
      <c r="J20" s="23">
        <v>16705</v>
      </c>
      <c r="K20" s="23">
        <v>13892</v>
      </c>
      <c r="L20" s="23">
        <v>7347</v>
      </c>
      <c r="M20" s="24">
        <v>16657</v>
      </c>
      <c r="N20" s="23">
        <v>14547</v>
      </c>
      <c r="O20" s="23">
        <v>11492</v>
      </c>
      <c r="P20" s="23">
        <v>5100</v>
      </c>
      <c r="Q20" s="24">
        <v>25672</v>
      </c>
      <c r="R20" s="23">
        <v>21730</v>
      </c>
      <c r="S20" s="23">
        <v>18291</v>
      </c>
      <c r="T20" s="23">
        <v>7345</v>
      </c>
      <c r="U20" s="24">
        <v>21763</v>
      </c>
    </row>
    <row r="21" spans="1:21" ht="13.5">
      <c r="A21" s="6" t="s">
        <v>110</v>
      </c>
      <c r="B21" s="23">
        <v>1057</v>
      </c>
      <c r="C21" s="23">
        <v>834</v>
      </c>
      <c r="D21" s="23">
        <v>541</v>
      </c>
      <c r="E21" s="24">
        <v>3255</v>
      </c>
      <c r="F21" s="23">
        <v>2755</v>
      </c>
      <c r="G21" s="23">
        <v>2011</v>
      </c>
      <c r="H21" s="23">
        <v>1145</v>
      </c>
      <c r="I21" s="24">
        <v>5051</v>
      </c>
      <c r="J21" s="23">
        <v>4045</v>
      </c>
      <c r="K21" s="23">
        <v>2766</v>
      </c>
      <c r="L21" s="23">
        <v>1407</v>
      </c>
      <c r="M21" s="24">
        <v>6901</v>
      </c>
      <c r="N21" s="23">
        <v>5556</v>
      </c>
      <c r="O21" s="23">
        <v>3765</v>
      </c>
      <c r="P21" s="23">
        <v>1952</v>
      </c>
      <c r="Q21" s="24">
        <v>9446</v>
      </c>
      <c r="R21" s="23">
        <v>7367</v>
      </c>
      <c r="S21" s="23">
        <v>5085</v>
      </c>
      <c r="T21" s="23">
        <v>2639</v>
      </c>
      <c r="U21" s="24">
        <v>12372</v>
      </c>
    </row>
    <row r="22" spans="1:21" ht="13.5">
      <c r="A22" s="6" t="s">
        <v>147</v>
      </c>
      <c r="B22" s="23">
        <v>1057</v>
      </c>
      <c r="C22" s="23">
        <v>834</v>
      </c>
      <c r="D22" s="23">
        <v>541</v>
      </c>
      <c r="E22" s="24">
        <v>3294</v>
      </c>
      <c r="F22" s="23">
        <v>2755</v>
      </c>
      <c r="G22" s="23">
        <v>2011</v>
      </c>
      <c r="H22" s="23">
        <v>1145</v>
      </c>
      <c r="I22" s="24">
        <v>5386</v>
      </c>
      <c r="J22" s="23">
        <v>4079</v>
      </c>
      <c r="K22" s="23">
        <v>2766</v>
      </c>
      <c r="L22" s="23">
        <v>1407</v>
      </c>
      <c r="M22" s="24">
        <v>7506</v>
      </c>
      <c r="N22" s="23">
        <v>5556</v>
      </c>
      <c r="O22" s="23">
        <v>3765</v>
      </c>
      <c r="P22" s="23">
        <v>1952</v>
      </c>
      <c r="Q22" s="24">
        <v>9636</v>
      </c>
      <c r="R22" s="23">
        <v>7367</v>
      </c>
      <c r="S22" s="23">
        <v>5085</v>
      </c>
      <c r="T22" s="23">
        <v>2639</v>
      </c>
      <c r="U22" s="24">
        <v>12523</v>
      </c>
    </row>
    <row r="23" spans="1:21" ht="14.25" thickBot="1">
      <c r="A23" s="29" t="s">
        <v>148</v>
      </c>
      <c r="B23" s="25">
        <v>46754</v>
      </c>
      <c r="C23" s="25">
        <v>52189</v>
      </c>
      <c r="D23" s="25">
        <v>52964</v>
      </c>
      <c r="E23" s="26">
        <v>182698</v>
      </c>
      <c r="F23" s="25">
        <v>178538</v>
      </c>
      <c r="G23" s="25">
        <v>131549</v>
      </c>
      <c r="H23" s="25">
        <v>68196</v>
      </c>
      <c r="I23" s="26">
        <v>344651</v>
      </c>
      <c r="J23" s="25">
        <v>294410</v>
      </c>
      <c r="K23" s="25">
        <v>177565</v>
      </c>
      <c r="L23" s="25">
        <v>78738</v>
      </c>
      <c r="M23" s="26">
        <v>272689</v>
      </c>
      <c r="N23" s="25">
        <v>243185</v>
      </c>
      <c r="O23" s="25">
        <v>140172</v>
      </c>
      <c r="P23" s="25">
        <v>49577</v>
      </c>
      <c r="Q23" s="26">
        <v>317008</v>
      </c>
      <c r="R23" s="25">
        <v>289838</v>
      </c>
      <c r="S23" s="25">
        <v>217128</v>
      </c>
      <c r="T23" s="25">
        <v>101961</v>
      </c>
      <c r="U23" s="26">
        <v>294081</v>
      </c>
    </row>
    <row r="24" spans="1:21" ht="14.25" thickTop="1">
      <c r="A24" s="6" t="s">
        <v>149</v>
      </c>
      <c r="B24" s="23">
        <v>17172</v>
      </c>
      <c r="C24" s="23">
        <v>11178</v>
      </c>
      <c r="D24" s="23">
        <v>3900</v>
      </c>
      <c r="E24" s="24">
        <v>6267</v>
      </c>
      <c r="F24" s="23">
        <v>5375</v>
      </c>
      <c r="G24" s="23">
        <v>3764</v>
      </c>
      <c r="H24" s="23">
        <v>1090</v>
      </c>
      <c r="I24" s="24">
        <v>2882</v>
      </c>
      <c r="J24" s="23">
        <v>2882</v>
      </c>
      <c r="K24" s="23">
        <v>1264</v>
      </c>
      <c r="L24" s="23">
        <v>648</v>
      </c>
      <c r="M24" s="24">
        <v>2901</v>
      </c>
      <c r="N24" s="23">
        <v>2071</v>
      </c>
      <c r="O24" s="23">
        <v>1831</v>
      </c>
      <c r="P24" s="23">
        <v>429</v>
      </c>
      <c r="Q24" s="24">
        <v>1416</v>
      </c>
      <c r="R24" s="23">
        <v>970</v>
      </c>
      <c r="S24" s="23">
        <v>970</v>
      </c>
      <c r="T24" s="23">
        <v>763</v>
      </c>
      <c r="U24" s="24">
        <v>2387</v>
      </c>
    </row>
    <row r="25" spans="1:21" ht="13.5">
      <c r="A25" s="6" t="s">
        <v>150</v>
      </c>
      <c r="B25" s="23">
        <v>17172</v>
      </c>
      <c r="C25" s="23">
        <v>11178</v>
      </c>
      <c r="D25" s="23">
        <v>3900</v>
      </c>
      <c r="E25" s="24">
        <v>6267</v>
      </c>
      <c r="F25" s="23">
        <v>5375</v>
      </c>
      <c r="G25" s="23">
        <v>3764</v>
      </c>
      <c r="H25" s="23">
        <v>1090</v>
      </c>
      <c r="I25" s="24">
        <v>3470</v>
      </c>
      <c r="J25" s="23">
        <v>2882</v>
      </c>
      <c r="K25" s="23">
        <v>1264</v>
      </c>
      <c r="L25" s="23">
        <v>648</v>
      </c>
      <c r="M25" s="24">
        <v>3153</v>
      </c>
      <c r="N25" s="23">
        <v>2071</v>
      </c>
      <c r="O25" s="23">
        <v>1831</v>
      </c>
      <c r="P25" s="23">
        <v>429</v>
      </c>
      <c r="Q25" s="24">
        <v>4337</v>
      </c>
      <c r="R25" s="23">
        <v>3892</v>
      </c>
      <c r="S25" s="23">
        <v>3892</v>
      </c>
      <c r="T25" s="23">
        <v>3685</v>
      </c>
      <c r="U25" s="24">
        <v>2470</v>
      </c>
    </row>
    <row r="26" spans="1:21" ht="13.5">
      <c r="A26" s="6" t="s">
        <v>113</v>
      </c>
      <c r="B26" s="23">
        <v>45</v>
      </c>
      <c r="C26" s="23">
        <v>34</v>
      </c>
      <c r="D26" s="23">
        <v>34</v>
      </c>
      <c r="E26" s="24"/>
      <c r="F26" s="23">
        <v>357</v>
      </c>
      <c r="G26" s="23">
        <v>336</v>
      </c>
      <c r="H26" s="23">
        <v>14</v>
      </c>
      <c r="I26" s="24"/>
      <c r="J26" s="23">
        <v>590</v>
      </c>
      <c r="K26" s="23">
        <v>8</v>
      </c>
      <c r="L26" s="23"/>
      <c r="M26" s="24"/>
      <c r="N26" s="23">
        <v>98</v>
      </c>
      <c r="O26" s="23">
        <v>98</v>
      </c>
      <c r="P26" s="23">
        <v>98</v>
      </c>
      <c r="Q26" s="24">
        <v>2940</v>
      </c>
      <c r="R26" s="23">
        <v>834</v>
      </c>
      <c r="S26" s="23"/>
      <c r="T26" s="23"/>
      <c r="U26" s="24">
        <v>3814</v>
      </c>
    </row>
    <row r="27" spans="1:21" ht="13.5">
      <c r="A27" s="6" t="s">
        <v>151</v>
      </c>
      <c r="B27" s="23">
        <v>1202</v>
      </c>
      <c r="C27" s="23"/>
      <c r="D27" s="23"/>
      <c r="E27" s="24">
        <v>22807</v>
      </c>
      <c r="F27" s="23"/>
      <c r="G27" s="23"/>
      <c r="H27" s="23"/>
      <c r="I27" s="24">
        <v>38121</v>
      </c>
      <c r="J27" s="23">
        <v>4668</v>
      </c>
      <c r="K27" s="23"/>
      <c r="L27" s="23"/>
      <c r="M27" s="24"/>
      <c r="N27" s="23"/>
      <c r="O27" s="23"/>
      <c r="P27" s="23"/>
      <c r="Q27" s="24">
        <v>651249</v>
      </c>
      <c r="R27" s="23"/>
      <c r="S27" s="23"/>
      <c r="T27" s="23"/>
      <c r="U27" s="24"/>
    </row>
    <row r="28" spans="1:21" ht="13.5">
      <c r="A28" s="6" t="s">
        <v>152</v>
      </c>
      <c r="B28" s="23">
        <v>1248</v>
      </c>
      <c r="C28" s="23">
        <v>34</v>
      </c>
      <c r="D28" s="23">
        <v>34</v>
      </c>
      <c r="E28" s="24">
        <v>26992</v>
      </c>
      <c r="F28" s="23">
        <v>357</v>
      </c>
      <c r="G28" s="23">
        <v>336</v>
      </c>
      <c r="H28" s="23">
        <v>14</v>
      </c>
      <c r="I28" s="24">
        <v>45793</v>
      </c>
      <c r="J28" s="23">
        <v>12258</v>
      </c>
      <c r="K28" s="23">
        <v>8</v>
      </c>
      <c r="L28" s="23"/>
      <c r="M28" s="24">
        <v>39534</v>
      </c>
      <c r="N28" s="23">
        <v>39476</v>
      </c>
      <c r="O28" s="23">
        <v>39476</v>
      </c>
      <c r="P28" s="23">
        <v>39476</v>
      </c>
      <c r="Q28" s="24">
        <v>654339</v>
      </c>
      <c r="R28" s="23">
        <v>834</v>
      </c>
      <c r="S28" s="23"/>
      <c r="T28" s="23"/>
      <c r="U28" s="24">
        <v>9511</v>
      </c>
    </row>
    <row r="29" spans="1:21" ht="13.5">
      <c r="A29" s="7" t="s">
        <v>102</v>
      </c>
      <c r="B29" s="23">
        <v>62679</v>
      </c>
      <c r="C29" s="23">
        <v>63333</v>
      </c>
      <c r="D29" s="23">
        <v>56830</v>
      </c>
      <c r="E29" s="24">
        <v>161973</v>
      </c>
      <c r="F29" s="23">
        <v>183555</v>
      </c>
      <c r="G29" s="23">
        <v>134977</v>
      </c>
      <c r="H29" s="23">
        <v>69271</v>
      </c>
      <c r="I29" s="24">
        <v>302328</v>
      </c>
      <c r="J29" s="23">
        <v>285034</v>
      </c>
      <c r="K29" s="23">
        <v>178821</v>
      </c>
      <c r="L29" s="23">
        <v>79386</v>
      </c>
      <c r="M29" s="24">
        <v>236308</v>
      </c>
      <c r="N29" s="23">
        <v>205780</v>
      </c>
      <c r="O29" s="23">
        <v>102526</v>
      </c>
      <c r="P29" s="23">
        <v>10531</v>
      </c>
      <c r="Q29" s="24">
        <v>-332994</v>
      </c>
      <c r="R29" s="23">
        <v>292896</v>
      </c>
      <c r="S29" s="23">
        <v>221021</v>
      </c>
      <c r="T29" s="23">
        <v>105647</v>
      </c>
      <c r="U29" s="24">
        <v>287040</v>
      </c>
    </row>
    <row r="30" spans="1:21" ht="13.5">
      <c r="A30" s="7" t="s">
        <v>153</v>
      </c>
      <c r="B30" s="23">
        <v>10000</v>
      </c>
      <c r="C30" s="23">
        <v>7000</v>
      </c>
      <c r="D30" s="23">
        <v>29500</v>
      </c>
      <c r="E30" s="24">
        <v>17000</v>
      </c>
      <c r="F30" s="23">
        <v>13000</v>
      </c>
      <c r="G30" s="23">
        <v>31000</v>
      </c>
      <c r="H30" s="23">
        <v>44000</v>
      </c>
      <c r="I30" s="24">
        <v>151000</v>
      </c>
      <c r="J30" s="23">
        <v>73000</v>
      </c>
      <c r="K30" s="23">
        <v>65000</v>
      </c>
      <c r="L30" s="23">
        <v>58000</v>
      </c>
      <c r="M30" s="24">
        <v>92000</v>
      </c>
      <c r="N30" s="23">
        <v>17000</v>
      </c>
      <c r="O30" s="23">
        <v>22000</v>
      </c>
      <c r="P30" s="23">
        <v>23000</v>
      </c>
      <c r="Q30" s="24">
        <v>167000</v>
      </c>
      <c r="R30" s="23">
        <v>86000</v>
      </c>
      <c r="S30" s="23">
        <v>96000</v>
      </c>
      <c r="T30" s="23">
        <v>86000</v>
      </c>
      <c r="U30" s="24">
        <v>132000</v>
      </c>
    </row>
    <row r="31" spans="1:21" ht="13.5">
      <c r="A31" s="7" t="s">
        <v>154</v>
      </c>
      <c r="B31" s="23">
        <v>27018</v>
      </c>
      <c r="C31" s="23">
        <v>25028</v>
      </c>
      <c r="D31" s="23">
        <v>-2846</v>
      </c>
      <c r="E31" s="24">
        <v>82652</v>
      </c>
      <c r="F31" s="23">
        <v>81997</v>
      </c>
      <c r="G31" s="23">
        <v>37122</v>
      </c>
      <c r="H31" s="23">
        <v>-7512</v>
      </c>
      <c r="I31" s="24">
        <v>658</v>
      </c>
      <c r="J31" s="23">
        <v>60066</v>
      </c>
      <c r="K31" s="23">
        <v>18318</v>
      </c>
      <c r="L31" s="23">
        <v>-20570</v>
      </c>
      <c r="M31" s="24">
        <v>29118</v>
      </c>
      <c r="N31" s="23">
        <v>85119</v>
      </c>
      <c r="O31" s="23">
        <v>29468</v>
      </c>
      <c r="P31" s="23">
        <v>-14303</v>
      </c>
      <c r="Q31" s="24">
        <v>-73278</v>
      </c>
      <c r="R31" s="23">
        <v>50993</v>
      </c>
      <c r="S31" s="23">
        <v>2456</v>
      </c>
      <c r="T31" s="23">
        <v>-38321</v>
      </c>
      <c r="U31" s="24">
        <v>10091</v>
      </c>
    </row>
    <row r="32" spans="1:21" ht="13.5">
      <c r="A32" s="7" t="s">
        <v>155</v>
      </c>
      <c r="B32" s="23">
        <v>37018</v>
      </c>
      <c r="C32" s="23">
        <v>32028</v>
      </c>
      <c r="D32" s="23">
        <v>26653</v>
      </c>
      <c r="E32" s="24">
        <v>99652</v>
      </c>
      <c r="F32" s="23">
        <v>94997</v>
      </c>
      <c r="G32" s="23">
        <v>68122</v>
      </c>
      <c r="H32" s="23">
        <v>36487</v>
      </c>
      <c r="I32" s="24">
        <v>151658</v>
      </c>
      <c r="J32" s="23">
        <v>133066</v>
      </c>
      <c r="K32" s="23">
        <v>83318</v>
      </c>
      <c r="L32" s="23">
        <v>37429</v>
      </c>
      <c r="M32" s="24">
        <v>121118</v>
      </c>
      <c r="N32" s="23">
        <v>102119</v>
      </c>
      <c r="O32" s="23">
        <v>51468</v>
      </c>
      <c r="P32" s="23">
        <v>8696</v>
      </c>
      <c r="Q32" s="24">
        <v>93721</v>
      </c>
      <c r="R32" s="23">
        <v>136993</v>
      </c>
      <c r="S32" s="23">
        <v>98456</v>
      </c>
      <c r="T32" s="23">
        <v>47678</v>
      </c>
      <c r="U32" s="24">
        <v>142091</v>
      </c>
    </row>
    <row r="33" spans="1:21" ht="14.25" thickBot="1">
      <c r="A33" s="7" t="s">
        <v>156</v>
      </c>
      <c r="B33" s="23">
        <v>25661</v>
      </c>
      <c r="C33" s="23">
        <v>31304</v>
      </c>
      <c r="D33" s="23">
        <v>30176</v>
      </c>
      <c r="E33" s="24">
        <v>62321</v>
      </c>
      <c r="F33" s="23">
        <v>88558</v>
      </c>
      <c r="G33" s="23">
        <v>66854</v>
      </c>
      <c r="H33" s="23">
        <v>32783</v>
      </c>
      <c r="I33" s="24">
        <v>150670</v>
      </c>
      <c r="J33" s="23">
        <v>151968</v>
      </c>
      <c r="K33" s="23">
        <v>95502</v>
      </c>
      <c r="L33" s="23">
        <v>41957</v>
      </c>
      <c r="M33" s="24">
        <v>115190</v>
      </c>
      <c r="N33" s="23">
        <v>103660</v>
      </c>
      <c r="O33" s="23">
        <v>51058</v>
      </c>
      <c r="P33" s="23">
        <v>1834</v>
      </c>
      <c r="Q33" s="24">
        <v>-426715</v>
      </c>
      <c r="R33" s="23">
        <v>155903</v>
      </c>
      <c r="S33" s="23">
        <v>122564</v>
      </c>
      <c r="T33" s="23">
        <v>57968</v>
      </c>
      <c r="U33" s="24">
        <v>144948</v>
      </c>
    </row>
    <row r="34" spans="1:21" ht="14.25" thickTop="1">
      <c r="A34" s="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6" ht="13.5">
      <c r="A36" s="20" t="s">
        <v>93</v>
      </c>
    </row>
    <row r="37" ht="13.5">
      <c r="A37" s="20" t="s">
        <v>94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89</v>
      </c>
      <c r="B2" s="14">
        <v>9040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90</v>
      </c>
      <c r="B3" s="1" t="s">
        <v>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1</v>
      </c>
      <c r="B4" s="15" t="str">
        <f>HYPERLINK("http://www.kabupro.jp/mark/20131101/S1000ADC.htm","四半期報告書")</f>
        <v>四半期報告書</v>
      </c>
      <c r="C4" s="15" t="str">
        <f>HYPERLINK("http://www.kabupro.jp/mark/20140528/S1001VON.htm","訂正有価証券報告書")</f>
        <v>訂正有価証券報告書</v>
      </c>
      <c r="D4" s="15" t="str">
        <f>HYPERLINK("http://www.kabupro.jp/mark/20131101/S1000ADC.htm","四半期報告書")</f>
        <v>四半期報告書</v>
      </c>
      <c r="E4" s="15" t="str">
        <f>HYPERLINK("http://www.kabupro.jp/mark/20140528/S1001VON.htm","訂正有価証券報告書")</f>
        <v>訂正有価証券報告書</v>
      </c>
      <c r="F4" s="15" t="str">
        <f>HYPERLINK("http://www.kabupro.jp/mark/20120131/S000A5SG.htm","四半期報告書")</f>
        <v>四半期報告書</v>
      </c>
      <c r="G4" s="15" t="str">
        <f>HYPERLINK("http://www.kabupro.jp/mark/20121101/S000C4VO.htm","四半期報告書")</f>
        <v>四半期報告書</v>
      </c>
      <c r="H4" s="15" t="str">
        <f>HYPERLINK("http://www.kabupro.jp/mark/20110802/S0008ZSI.htm","四半期報告書")</f>
        <v>四半期報告書</v>
      </c>
      <c r="I4" s="15" t="str">
        <f>HYPERLINK("http://www.kabupro.jp/mark/20140528/S1001VOK.htm","訂正有価証券報告書")</f>
        <v>訂正有価証券報告書</v>
      </c>
      <c r="J4" s="15" t="str">
        <f>HYPERLINK("http://www.kabupro.jp/mark/20120131/S000A5SG.htm","四半期報告書")</f>
        <v>四半期報告書</v>
      </c>
      <c r="K4" s="15" t="str">
        <f>HYPERLINK("http://www.kabupro.jp/mark/20111101/S0009KS1.htm","四半期報告書")</f>
        <v>四半期報告書</v>
      </c>
      <c r="L4" s="15" t="str">
        <f>HYPERLINK("http://www.kabupro.jp/mark/20110802/S0008ZSI.htm","四半期報告書")</f>
        <v>四半期報告書</v>
      </c>
      <c r="M4" s="15" t="str">
        <f>HYPERLINK("http://www.kabupro.jp/mark/20140528/S1001VOH.htm","訂正有価証券報告書")</f>
        <v>訂正有価証券報告書</v>
      </c>
      <c r="N4" s="15" t="str">
        <f>HYPERLINK("http://www.kabupro.jp/mark/20110204/S0007NDM.htm","四半期報告書")</f>
        <v>四半期報告書</v>
      </c>
      <c r="O4" s="15" t="str">
        <f>HYPERLINK("http://www.kabupro.jp/mark/20101104/S00070V3.htm","四半期報告書")</f>
        <v>四半期報告書</v>
      </c>
      <c r="P4" s="15" t="str">
        <f>HYPERLINK("http://www.kabupro.jp/mark/20100803/S0006FPW.htm","四半期報告書")</f>
        <v>四半期報告書</v>
      </c>
      <c r="Q4" s="15" t="str">
        <f>HYPERLINK("http://www.kabupro.jp/mark/20100614/S0005VN8.htm","有価証券報告書")</f>
        <v>有価証券報告書</v>
      </c>
    </row>
    <row r="5" spans="1:17" ht="14.25" thickBot="1">
      <c r="A5" s="11" t="s">
        <v>2</v>
      </c>
      <c r="B5" s="1" t="s">
        <v>11</v>
      </c>
      <c r="C5" s="1" t="s">
        <v>15</v>
      </c>
      <c r="D5" s="1" t="s">
        <v>11</v>
      </c>
      <c r="E5" s="1" t="s">
        <v>15</v>
      </c>
      <c r="F5" s="1" t="s">
        <v>25</v>
      </c>
      <c r="G5" s="1" t="s">
        <v>20</v>
      </c>
      <c r="H5" s="1" t="s">
        <v>29</v>
      </c>
      <c r="I5" s="1" t="s">
        <v>15</v>
      </c>
      <c r="J5" s="1" t="s">
        <v>25</v>
      </c>
      <c r="K5" s="1" t="s">
        <v>27</v>
      </c>
      <c r="L5" s="1" t="s">
        <v>29</v>
      </c>
      <c r="M5" s="1" t="s">
        <v>15</v>
      </c>
      <c r="N5" s="1" t="s">
        <v>32</v>
      </c>
      <c r="O5" s="1" t="s">
        <v>34</v>
      </c>
      <c r="P5" s="1" t="s">
        <v>36</v>
      </c>
      <c r="Q5" s="1" t="s">
        <v>45</v>
      </c>
    </row>
    <row r="6" spans="1:17" ht="15" thickBot="1" thickTop="1">
      <c r="A6" s="10" t="s">
        <v>3</v>
      </c>
      <c r="B6" s="18" t="s">
        <v>137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4</v>
      </c>
      <c r="B7" s="14" t="s">
        <v>95</v>
      </c>
      <c r="C7" s="16" t="s">
        <v>16</v>
      </c>
      <c r="D7" s="14" t="s">
        <v>95</v>
      </c>
      <c r="E7" s="16" t="s">
        <v>16</v>
      </c>
      <c r="F7" s="14" t="s">
        <v>95</v>
      </c>
      <c r="G7" s="14" t="s">
        <v>95</v>
      </c>
      <c r="H7" s="14" t="s">
        <v>95</v>
      </c>
      <c r="I7" s="16" t="s">
        <v>16</v>
      </c>
      <c r="J7" s="14" t="s">
        <v>95</v>
      </c>
      <c r="K7" s="14" t="s">
        <v>95</v>
      </c>
      <c r="L7" s="14" t="s">
        <v>95</v>
      </c>
      <c r="M7" s="16" t="s">
        <v>16</v>
      </c>
      <c r="N7" s="14" t="s">
        <v>95</v>
      </c>
      <c r="O7" s="14" t="s">
        <v>95</v>
      </c>
      <c r="P7" s="14" t="s">
        <v>95</v>
      </c>
      <c r="Q7" s="16" t="s">
        <v>16</v>
      </c>
    </row>
    <row r="8" spans="1:17" ht="13.5">
      <c r="A8" s="13" t="s">
        <v>5</v>
      </c>
      <c r="B8" s="1" t="s">
        <v>96</v>
      </c>
      <c r="C8" s="17" t="s">
        <v>97</v>
      </c>
      <c r="D8" s="1" t="s">
        <v>97</v>
      </c>
      <c r="E8" s="17" t="s">
        <v>98</v>
      </c>
      <c r="F8" s="1" t="s">
        <v>98</v>
      </c>
      <c r="G8" s="1" t="s">
        <v>98</v>
      </c>
      <c r="H8" s="1" t="s">
        <v>98</v>
      </c>
      <c r="I8" s="17" t="s">
        <v>99</v>
      </c>
      <c r="J8" s="1" t="s">
        <v>99</v>
      </c>
      <c r="K8" s="1" t="s">
        <v>99</v>
      </c>
      <c r="L8" s="1" t="s">
        <v>99</v>
      </c>
      <c r="M8" s="17" t="s">
        <v>100</v>
      </c>
      <c r="N8" s="1" t="s">
        <v>100</v>
      </c>
      <c r="O8" s="1" t="s">
        <v>100</v>
      </c>
      <c r="P8" s="1" t="s">
        <v>100</v>
      </c>
      <c r="Q8" s="17" t="s">
        <v>101</v>
      </c>
    </row>
    <row r="9" spans="1:17" ht="13.5">
      <c r="A9" s="13" t="s">
        <v>6</v>
      </c>
      <c r="B9" s="1" t="s">
        <v>12</v>
      </c>
      <c r="C9" s="17" t="s">
        <v>17</v>
      </c>
      <c r="D9" s="1" t="s">
        <v>21</v>
      </c>
      <c r="E9" s="17" t="s">
        <v>24</v>
      </c>
      <c r="F9" s="1" t="s">
        <v>26</v>
      </c>
      <c r="G9" s="1" t="s">
        <v>28</v>
      </c>
      <c r="H9" s="1" t="s">
        <v>30</v>
      </c>
      <c r="I9" s="17" t="s">
        <v>31</v>
      </c>
      <c r="J9" s="1" t="s">
        <v>33</v>
      </c>
      <c r="K9" s="1" t="s">
        <v>35</v>
      </c>
      <c r="L9" s="1" t="s">
        <v>37</v>
      </c>
      <c r="M9" s="17" t="s">
        <v>38</v>
      </c>
      <c r="N9" s="1" t="s">
        <v>40</v>
      </c>
      <c r="O9" s="1" t="s">
        <v>42</v>
      </c>
      <c r="P9" s="1" t="s">
        <v>44</v>
      </c>
      <c r="Q9" s="17" t="s">
        <v>46</v>
      </c>
    </row>
    <row r="10" spans="1:17" ht="14.25" thickBot="1">
      <c r="A10" s="13" t="s">
        <v>7</v>
      </c>
      <c r="B10" s="1" t="s">
        <v>48</v>
      </c>
      <c r="C10" s="17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</row>
    <row r="11" spans="1:17" ht="14.25" thickTop="1">
      <c r="A11" s="28" t="s">
        <v>102</v>
      </c>
      <c r="B11" s="21">
        <v>63333</v>
      </c>
      <c r="C11" s="22">
        <v>161973</v>
      </c>
      <c r="D11" s="21">
        <v>134977</v>
      </c>
      <c r="E11" s="22">
        <v>302328</v>
      </c>
      <c r="F11" s="21">
        <v>285034</v>
      </c>
      <c r="G11" s="21">
        <v>178821</v>
      </c>
      <c r="H11" s="21">
        <v>79386</v>
      </c>
      <c r="I11" s="22">
        <v>236308</v>
      </c>
      <c r="J11" s="21">
        <v>205780</v>
      </c>
      <c r="K11" s="21">
        <v>102526</v>
      </c>
      <c r="L11" s="21">
        <v>10531</v>
      </c>
      <c r="M11" s="22">
        <v>-332994</v>
      </c>
      <c r="N11" s="21">
        <v>292896</v>
      </c>
      <c r="O11" s="21">
        <v>221021</v>
      </c>
      <c r="P11" s="21">
        <v>105647</v>
      </c>
      <c r="Q11" s="22">
        <v>287040</v>
      </c>
    </row>
    <row r="12" spans="1:17" ht="13.5">
      <c r="A12" s="6" t="s">
        <v>103</v>
      </c>
      <c r="B12" s="23">
        <v>134531</v>
      </c>
      <c r="C12" s="24">
        <v>246631</v>
      </c>
      <c r="D12" s="23">
        <v>108527</v>
      </c>
      <c r="E12" s="24">
        <v>208562</v>
      </c>
      <c r="F12" s="23">
        <v>153656</v>
      </c>
      <c r="G12" s="23">
        <v>98718</v>
      </c>
      <c r="H12" s="23">
        <v>47849</v>
      </c>
      <c r="I12" s="24">
        <v>258417</v>
      </c>
      <c r="J12" s="23">
        <v>190795</v>
      </c>
      <c r="K12" s="23">
        <v>127078</v>
      </c>
      <c r="L12" s="23">
        <v>62507</v>
      </c>
      <c r="M12" s="24">
        <v>341030</v>
      </c>
      <c r="N12" s="23">
        <v>250947</v>
      </c>
      <c r="O12" s="23">
        <v>161663</v>
      </c>
      <c r="P12" s="23">
        <v>78274</v>
      </c>
      <c r="Q12" s="24">
        <v>386181</v>
      </c>
    </row>
    <row r="13" spans="1:17" ht="13.5">
      <c r="A13" s="6" t="s">
        <v>104</v>
      </c>
      <c r="B13" s="23">
        <v>-1800</v>
      </c>
      <c r="C13" s="24">
        <v>-1837</v>
      </c>
      <c r="D13" s="23">
        <v>-487</v>
      </c>
      <c r="E13" s="24">
        <v>-1757</v>
      </c>
      <c r="F13" s="23">
        <v>-372</v>
      </c>
      <c r="G13" s="23">
        <v>-42</v>
      </c>
      <c r="H13" s="23">
        <v>-842</v>
      </c>
      <c r="I13" s="24">
        <v>7809</v>
      </c>
      <c r="J13" s="23">
        <v>28004</v>
      </c>
      <c r="K13" s="23">
        <v>28774</v>
      </c>
      <c r="L13" s="23">
        <v>26817</v>
      </c>
      <c r="M13" s="24">
        <v>1077</v>
      </c>
      <c r="N13" s="23">
        <v>173</v>
      </c>
      <c r="O13" s="23">
        <v>566</v>
      </c>
      <c r="P13" s="23">
        <v>21</v>
      </c>
      <c r="Q13" s="24">
        <v>1693</v>
      </c>
    </row>
    <row r="14" spans="1:17" ht="13.5">
      <c r="A14" s="6" t="s">
        <v>105</v>
      </c>
      <c r="B14" s="23">
        <v>-6288</v>
      </c>
      <c r="C14" s="24">
        <v>-11070</v>
      </c>
      <c r="D14" s="23">
        <v>-11275</v>
      </c>
      <c r="E14" s="24">
        <v>-11112</v>
      </c>
      <c r="F14" s="23">
        <v>-108366</v>
      </c>
      <c r="G14" s="23">
        <v>-11286</v>
      </c>
      <c r="H14" s="23">
        <v>97080</v>
      </c>
      <c r="I14" s="24">
        <v>-5460</v>
      </c>
      <c r="J14" s="23">
        <v>-108270</v>
      </c>
      <c r="K14" s="23">
        <v>-390</v>
      </c>
      <c r="L14" s="23">
        <v>105900</v>
      </c>
      <c r="M14" s="24">
        <v>-4920</v>
      </c>
      <c r="N14" s="23">
        <v>-110460</v>
      </c>
      <c r="O14" s="23">
        <v>-4920</v>
      </c>
      <c r="P14" s="23">
        <v>105540</v>
      </c>
      <c r="Q14" s="24">
        <v>-270</v>
      </c>
    </row>
    <row r="15" spans="1:17" ht="13.5">
      <c r="A15" s="6" t="s">
        <v>106</v>
      </c>
      <c r="B15" s="23">
        <v>-5000</v>
      </c>
      <c r="C15" s="24">
        <v>-10000</v>
      </c>
      <c r="D15" s="23">
        <v>-13000</v>
      </c>
      <c r="E15" s="24">
        <v>4000</v>
      </c>
      <c r="F15" s="23">
        <v>-1750</v>
      </c>
      <c r="G15" s="23">
        <v>-6000</v>
      </c>
      <c r="H15" s="23">
        <v>-9500</v>
      </c>
      <c r="I15" s="24">
        <v>-3000</v>
      </c>
      <c r="J15" s="23">
        <v>-7750</v>
      </c>
      <c r="K15" s="23">
        <v>-13500</v>
      </c>
      <c r="L15" s="23">
        <v>-17000</v>
      </c>
      <c r="M15" s="24">
        <v>1000</v>
      </c>
      <c r="N15" s="23">
        <v>-4500</v>
      </c>
      <c r="O15" s="23">
        <v>-8000</v>
      </c>
      <c r="P15" s="23">
        <v>-13000</v>
      </c>
      <c r="Q15" s="24">
        <v>-17000</v>
      </c>
    </row>
    <row r="16" spans="1:17" ht="13.5">
      <c r="A16" s="6" t="s">
        <v>107</v>
      </c>
      <c r="B16" s="23">
        <v>-16156</v>
      </c>
      <c r="C16" s="24">
        <v>-23711</v>
      </c>
      <c r="D16" s="23">
        <v>-9344</v>
      </c>
      <c r="E16" s="24">
        <v>-29442</v>
      </c>
      <c r="F16" s="23">
        <v>-21791</v>
      </c>
      <c r="G16" s="23">
        <v>-13637</v>
      </c>
      <c r="H16" s="23">
        <v>-6827</v>
      </c>
      <c r="I16" s="24">
        <v>-30547</v>
      </c>
      <c r="J16" s="23">
        <v>-21550</v>
      </c>
      <c r="K16" s="23">
        <v>-12179</v>
      </c>
      <c r="L16" s="23">
        <v>-3471</v>
      </c>
      <c r="M16" s="24">
        <v>12206</v>
      </c>
      <c r="N16" s="23">
        <v>11972</v>
      </c>
      <c r="O16" s="23">
        <v>8003</v>
      </c>
      <c r="P16" s="23">
        <v>4046</v>
      </c>
      <c r="Q16" s="24">
        <v>6657</v>
      </c>
    </row>
    <row r="17" spans="1:17" ht="13.5">
      <c r="A17" s="6" t="s">
        <v>108</v>
      </c>
      <c r="B17" s="23">
        <v>-18613</v>
      </c>
      <c r="C17" s="24">
        <v>5133</v>
      </c>
      <c r="D17" s="23">
        <v>2566</v>
      </c>
      <c r="E17" s="24">
        <v>5133</v>
      </c>
      <c r="F17" s="23">
        <v>3849</v>
      </c>
      <c r="G17" s="23">
        <v>2566</v>
      </c>
      <c r="H17" s="23">
        <v>1283</v>
      </c>
      <c r="I17" s="24">
        <v>-25836</v>
      </c>
      <c r="J17" s="23">
        <v>-29874</v>
      </c>
      <c r="K17" s="23">
        <v>-33912</v>
      </c>
      <c r="L17" s="23">
        <v>-37950</v>
      </c>
      <c r="M17" s="24">
        <v>7006</v>
      </c>
      <c r="N17" s="23">
        <v>5255</v>
      </c>
      <c r="O17" s="23">
        <v>3503</v>
      </c>
      <c r="P17" s="23">
        <v>1751</v>
      </c>
      <c r="Q17" s="24">
        <v>7887</v>
      </c>
    </row>
    <row r="18" spans="1:17" ht="13.5">
      <c r="A18" s="6" t="s">
        <v>109</v>
      </c>
      <c r="B18" s="23">
        <v>-4445</v>
      </c>
      <c r="C18" s="24">
        <v>-9307</v>
      </c>
      <c r="D18" s="23">
        <v>-7802</v>
      </c>
      <c r="E18" s="24">
        <v>-10278</v>
      </c>
      <c r="F18" s="23">
        <v>-9880</v>
      </c>
      <c r="G18" s="23">
        <v>-8828</v>
      </c>
      <c r="H18" s="23">
        <v>-4055</v>
      </c>
      <c r="I18" s="24">
        <v>-5904</v>
      </c>
      <c r="J18" s="23">
        <v>-5379</v>
      </c>
      <c r="K18" s="23">
        <v>-4226</v>
      </c>
      <c r="L18" s="23">
        <v>-725</v>
      </c>
      <c r="M18" s="24">
        <v>-8889</v>
      </c>
      <c r="N18" s="23">
        <v>-8489</v>
      </c>
      <c r="O18" s="23">
        <v>-7366</v>
      </c>
      <c r="P18" s="23">
        <v>-5375</v>
      </c>
      <c r="Q18" s="24">
        <v>-11235</v>
      </c>
    </row>
    <row r="19" spans="1:17" ht="13.5">
      <c r="A19" s="6" t="s">
        <v>110</v>
      </c>
      <c r="B19" s="23">
        <v>834</v>
      </c>
      <c r="C19" s="24">
        <v>3255</v>
      </c>
      <c r="D19" s="23">
        <v>2011</v>
      </c>
      <c r="E19" s="24">
        <v>5051</v>
      </c>
      <c r="F19" s="23">
        <v>4045</v>
      </c>
      <c r="G19" s="23">
        <v>2766</v>
      </c>
      <c r="H19" s="23">
        <v>1407</v>
      </c>
      <c r="I19" s="24">
        <v>6901</v>
      </c>
      <c r="J19" s="23">
        <v>5556</v>
      </c>
      <c r="K19" s="23">
        <v>3765</v>
      </c>
      <c r="L19" s="23">
        <v>1952</v>
      </c>
      <c r="M19" s="24">
        <v>9446</v>
      </c>
      <c r="N19" s="23">
        <v>7367</v>
      </c>
      <c r="O19" s="23">
        <v>5085</v>
      </c>
      <c r="P19" s="23">
        <v>2639</v>
      </c>
      <c r="Q19" s="24">
        <v>12372</v>
      </c>
    </row>
    <row r="20" spans="1:17" ht="13.5">
      <c r="A20" s="6" t="s">
        <v>111</v>
      </c>
      <c r="B20" s="23">
        <v>-10711</v>
      </c>
      <c r="C20" s="24"/>
      <c r="D20" s="23"/>
      <c r="E20" s="24"/>
      <c r="F20" s="23"/>
      <c r="G20" s="23"/>
      <c r="H20" s="23"/>
      <c r="I20" s="24"/>
      <c r="J20" s="23"/>
      <c r="K20" s="23"/>
      <c r="L20" s="23"/>
      <c r="M20" s="24">
        <v>-2921</v>
      </c>
      <c r="N20" s="23">
        <v>-2921</v>
      </c>
      <c r="O20" s="23">
        <v>-2921</v>
      </c>
      <c r="P20" s="23">
        <v>-2921</v>
      </c>
      <c r="Q20" s="24"/>
    </row>
    <row r="21" spans="1:17" ht="13.5">
      <c r="A21" s="6" t="s">
        <v>112</v>
      </c>
      <c r="B21" s="23">
        <v>-11178</v>
      </c>
      <c r="C21" s="24">
        <v>-6267</v>
      </c>
      <c r="D21" s="23">
        <v>-3764</v>
      </c>
      <c r="E21" s="24">
        <v>-2845</v>
      </c>
      <c r="F21" s="23"/>
      <c r="G21" s="23">
        <v>-1264</v>
      </c>
      <c r="H21" s="23"/>
      <c r="I21" s="24">
        <v>-2901</v>
      </c>
      <c r="J21" s="23"/>
      <c r="K21" s="23"/>
      <c r="L21" s="23"/>
      <c r="M21" s="24">
        <v>-1416</v>
      </c>
      <c r="N21" s="23"/>
      <c r="O21" s="23"/>
      <c r="P21" s="23"/>
      <c r="Q21" s="24">
        <v>-2387</v>
      </c>
    </row>
    <row r="22" spans="1:17" ht="13.5">
      <c r="A22" s="6" t="s">
        <v>113</v>
      </c>
      <c r="B22" s="23">
        <v>34</v>
      </c>
      <c r="C22" s="24">
        <v>3384</v>
      </c>
      <c r="D22" s="23">
        <v>336</v>
      </c>
      <c r="E22" s="24">
        <v>634</v>
      </c>
      <c r="F22" s="23"/>
      <c r="G22" s="23">
        <v>8</v>
      </c>
      <c r="H22" s="23"/>
      <c r="I22" s="24">
        <v>156</v>
      </c>
      <c r="J22" s="23"/>
      <c r="K22" s="23"/>
      <c r="L22" s="23"/>
      <c r="M22" s="24">
        <v>2940</v>
      </c>
      <c r="N22" s="23"/>
      <c r="O22" s="23"/>
      <c r="P22" s="23"/>
      <c r="Q22" s="24">
        <v>3814</v>
      </c>
    </row>
    <row r="23" spans="1:17" ht="13.5">
      <c r="A23" s="6" t="s">
        <v>114</v>
      </c>
      <c r="B23" s="23">
        <v>-186370</v>
      </c>
      <c r="C23" s="24">
        <v>92753</v>
      </c>
      <c r="D23" s="23">
        <v>-91580</v>
      </c>
      <c r="E23" s="24">
        <v>-9559</v>
      </c>
      <c r="F23" s="23">
        <v>-36532</v>
      </c>
      <c r="G23" s="23">
        <v>-93576</v>
      </c>
      <c r="H23" s="23">
        <v>54486</v>
      </c>
      <c r="I23" s="24">
        <v>-44044</v>
      </c>
      <c r="J23" s="23">
        <v>-94547</v>
      </c>
      <c r="K23" s="23">
        <v>-224945</v>
      </c>
      <c r="L23" s="23">
        <v>-77482</v>
      </c>
      <c r="M23" s="24">
        <v>7897</v>
      </c>
      <c r="N23" s="23">
        <v>-52827</v>
      </c>
      <c r="O23" s="23">
        <v>-113540</v>
      </c>
      <c r="P23" s="23">
        <v>-92745</v>
      </c>
      <c r="Q23" s="24">
        <v>136007</v>
      </c>
    </row>
    <row r="24" spans="1:17" ht="13.5">
      <c r="A24" s="6" t="s">
        <v>115</v>
      </c>
      <c r="B24" s="23">
        <v>-1779</v>
      </c>
      <c r="C24" s="24">
        <v>1057</v>
      </c>
      <c r="D24" s="23">
        <v>1487</v>
      </c>
      <c r="E24" s="24">
        <v>2461</v>
      </c>
      <c r="F24" s="23">
        <v>3533</v>
      </c>
      <c r="G24" s="23">
        <v>3336</v>
      </c>
      <c r="H24" s="23">
        <v>453</v>
      </c>
      <c r="I24" s="24">
        <v>-5848</v>
      </c>
      <c r="J24" s="23">
        <v>-2530</v>
      </c>
      <c r="K24" s="23">
        <v>-2513</v>
      </c>
      <c r="L24" s="23">
        <v>-1503</v>
      </c>
      <c r="M24" s="24">
        <v>-267</v>
      </c>
      <c r="N24" s="23">
        <v>-1517</v>
      </c>
      <c r="O24" s="23">
        <v>-633</v>
      </c>
      <c r="P24" s="23">
        <v>-223</v>
      </c>
      <c r="Q24" s="24">
        <v>5025</v>
      </c>
    </row>
    <row r="25" spans="1:17" ht="13.5">
      <c r="A25" s="6" t="s">
        <v>116</v>
      </c>
      <c r="B25" s="23">
        <v>95467</v>
      </c>
      <c r="C25" s="24">
        <v>-31207</v>
      </c>
      <c r="D25" s="23">
        <v>74194</v>
      </c>
      <c r="E25" s="24">
        <v>43650</v>
      </c>
      <c r="F25" s="23">
        <v>76017</v>
      </c>
      <c r="G25" s="23">
        <v>122648</v>
      </c>
      <c r="H25" s="23">
        <v>35134</v>
      </c>
      <c r="I25" s="24">
        <v>23726</v>
      </c>
      <c r="J25" s="23">
        <v>69587</v>
      </c>
      <c r="K25" s="23">
        <v>119160</v>
      </c>
      <c r="L25" s="23">
        <v>28873</v>
      </c>
      <c r="M25" s="24">
        <v>9238</v>
      </c>
      <c r="N25" s="23">
        <v>27616</v>
      </c>
      <c r="O25" s="23">
        <v>86124</v>
      </c>
      <c r="P25" s="23">
        <v>33424</v>
      </c>
      <c r="Q25" s="24">
        <v>-38775</v>
      </c>
    </row>
    <row r="26" spans="1:17" ht="13.5">
      <c r="A26" s="6" t="s">
        <v>52</v>
      </c>
      <c r="B26" s="23">
        <v>93445</v>
      </c>
      <c r="C26" s="24">
        <v>6795</v>
      </c>
      <c r="D26" s="23">
        <v>84598</v>
      </c>
      <c r="E26" s="24">
        <v>-22422</v>
      </c>
      <c r="F26" s="23">
        <v>52917</v>
      </c>
      <c r="G26" s="23">
        <v>-7582</v>
      </c>
      <c r="H26" s="23">
        <v>3250</v>
      </c>
      <c r="I26" s="24">
        <v>-12392</v>
      </c>
      <c r="J26" s="23">
        <v>12833</v>
      </c>
      <c r="K26" s="23">
        <v>-14007</v>
      </c>
      <c r="L26" s="23">
        <v>7700</v>
      </c>
      <c r="M26" s="24">
        <v>10446</v>
      </c>
      <c r="N26" s="23">
        <v>57465</v>
      </c>
      <c r="O26" s="23">
        <v>26119</v>
      </c>
      <c r="P26" s="23">
        <v>45663</v>
      </c>
      <c r="Q26" s="24">
        <v>-106951</v>
      </c>
    </row>
    <row r="27" spans="1:17" ht="13.5">
      <c r="A27" s="6" t="s">
        <v>117</v>
      </c>
      <c r="B27" s="23">
        <v>125302</v>
      </c>
      <c r="C27" s="24">
        <v>450390</v>
      </c>
      <c r="D27" s="23">
        <v>271446</v>
      </c>
      <c r="E27" s="24">
        <v>522527</v>
      </c>
      <c r="F27" s="23">
        <v>402738</v>
      </c>
      <c r="G27" s="23">
        <v>266648</v>
      </c>
      <c r="H27" s="23">
        <v>298457</v>
      </c>
      <c r="I27" s="24">
        <v>397383</v>
      </c>
      <c r="J27" s="23">
        <v>240682</v>
      </c>
      <c r="K27" s="23">
        <v>73897</v>
      </c>
      <c r="L27" s="23">
        <v>105817</v>
      </c>
      <c r="M27" s="24">
        <v>702131</v>
      </c>
      <c r="N27" s="23">
        <v>472008</v>
      </c>
      <c r="O27" s="23">
        <v>373734</v>
      </c>
      <c r="P27" s="23">
        <v>261978</v>
      </c>
      <c r="Q27" s="24">
        <v>675757</v>
      </c>
    </row>
    <row r="28" spans="1:17" ht="13.5">
      <c r="A28" s="6" t="s">
        <v>118</v>
      </c>
      <c r="B28" s="23">
        <v>4445</v>
      </c>
      <c r="C28" s="24">
        <v>9247</v>
      </c>
      <c r="D28" s="23">
        <v>7772</v>
      </c>
      <c r="E28" s="24">
        <v>10198</v>
      </c>
      <c r="F28" s="23">
        <v>9820</v>
      </c>
      <c r="G28" s="23">
        <v>8748</v>
      </c>
      <c r="H28" s="23">
        <v>4015</v>
      </c>
      <c r="I28" s="24">
        <v>5744</v>
      </c>
      <c r="J28" s="23">
        <v>5259</v>
      </c>
      <c r="K28" s="23">
        <v>4146</v>
      </c>
      <c r="L28" s="23">
        <v>685</v>
      </c>
      <c r="M28" s="24">
        <v>8409</v>
      </c>
      <c r="N28" s="23">
        <v>8489</v>
      </c>
      <c r="O28" s="23">
        <v>7366</v>
      </c>
      <c r="P28" s="23">
        <v>5375</v>
      </c>
      <c r="Q28" s="24">
        <v>11235</v>
      </c>
    </row>
    <row r="29" spans="1:17" ht="13.5">
      <c r="A29" s="6" t="s">
        <v>119</v>
      </c>
      <c r="B29" s="23">
        <v>-834</v>
      </c>
      <c r="C29" s="24">
        <v>-3255</v>
      </c>
      <c r="D29" s="23">
        <v>-2011</v>
      </c>
      <c r="E29" s="24">
        <v>-5051</v>
      </c>
      <c r="F29" s="23">
        <v>-4045</v>
      </c>
      <c r="G29" s="23">
        <v>-2766</v>
      </c>
      <c r="H29" s="23">
        <v>-1407</v>
      </c>
      <c r="I29" s="24">
        <v>-6901</v>
      </c>
      <c r="J29" s="23">
        <v>-5556</v>
      </c>
      <c r="K29" s="23">
        <v>-3765</v>
      </c>
      <c r="L29" s="23">
        <v>-1952</v>
      </c>
      <c r="M29" s="24">
        <v>-9446</v>
      </c>
      <c r="N29" s="23">
        <v>-7367</v>
      </c>
      <c r="O29" s="23">
        <v>-5085</v>
      </c>
      <c r="P29" s="23">
        <v>-2639</v>
      </c>
      <c r="Q29" s="24">
        <v>-12372</v>
      </c>
    </row>
    <row r="30" spans="1:17" ht="13.5">
      <c r="A30" s="6" t="s">
        <v>120</v>
      </c>
      <c r="B30" s="23">
        <v>-8489</v>
      </c>
      <c r="C30" s="24">
        <v>-179103</v>
      </c>
      <c r="D30" s="23">
        <v>-105104</v>
      </c>
      <c r="E30" s="24">
        <v>-54776</v>
      </c>
      <c r="F30" s="23">
        <v>-63733</v>
      </c>
      <c r="G30" s="23">
        <v>-9022</v>
      </c>
      <c r="H30" s="23">
        <v>-9099</v>
      </c>
      <c r="I30" s="24">
        <v>-178791</v>
      </c>
      <c r="J30" s="23">
        <v>-177741</v>
      </c>
      <c r="K30" s="23">
        <v>-95599</v>
      </c>
      <c r="L30" s="23">
        <v>-95065</v>
      </c>
      <c r="M30" s="24">
        <v>-77340</v>
      </c>
      <c r="N30" s="23">
        <v>-77288</v>
      </c>
      <c r="O30" s="23">
        <v>-7278</v>
      </c>
      <c r="P30" s="23">
        <v>-7073</v>
      </c>
      <c r="Q30" s="24">
        <v>-351018</v>
      </c>
    </row>
    <row r="31" spans="1:17" ht="13.5">
      <c r="A31" s="6" t="s">
        <v>121</v>
      </c>
      <c r="B31" s="23">
        <v>55905</v>
      </c>
      <c r="C31" s="24"/>
      <c r="D31" s="23"/>
      <c r="E31" s="24"/>
      <c r="F31" s="23"/>
      <c r="G31" s="23"/>
      <c r="H31" s="23"/>
      <c r="I31" s="24"/>
      <c r="J31" s="23"/>
      <c r="K31" s="23"/>
      <c r="L31" s="23"/>
      <c r="M31" s="24">
        <v>17631</v>
      </c>
      <c r="N31" s="23">
        <v>17631</v>
      </c>
      <c r="O31" s="23">
        <v>17631</v>
      </c>
      <c r="P31" s="23"/>
      <c r="Q31" s="24"/>
    </row>
    <row r="32" spans="1:17" ht="14.25" thickBot="1">
      <c r="A32" s="5" t="s">
        <v>122</v>
      </c>
      <c r="B32" s="25">
        <v>176329</v>
      </c>
      <c r="C32" s="26">
        <v>277279</v>
      </c>
      <c r="D32" s="25">
        <v>172103</v>
      </c>
      <c r="E32" s="26">
        <v>472898</v>
      </c>
      <c r="F32" s="25">
        <v>344779</v>
      </c>
      <c r="G32" s="25">
        <v>263607</v>
      </c>
      <c r="H32" s="25">
        <v>291966</v>
      </c>
      <c r="I32" s="26">
        <v>217435</v>
      </c>
      <c r="J32" s="25">
        <v>62643</v>
      </c>
      <c r="K32" s="25">
        <v>-21319</v>
      </c>
      <c r="L32" s="25">
        <v>9484</v>
      </c>
      <c r="M32" s="26">
        <v>641385</v>
      </c>
      <c r="N32" s="25">
        <v>413473</v>
      </c>
      <c r="O32" s="25">
        <v>386368</v>
      </c>
      <c r="P32" s="25">
        <v>257641</v>
      </c>
      <c r="Q32" s="26">
        <v>323601</v>
      </c>
    </row>
    <row r="33" spans="1:17" ht="14.25" thickTop="1">
      <c r="A33" s="6" t="s">
        <v>123</v>
      </c>
      <c r="B33" s="23">
        <v>-300000</v>
      </c>
      <c r="C33" s="24"/>
      <c r="D33" s="23"/>
      <c r="E33" s="24"/>
      <c r="F33" s="23"/>
      <c r="G33" s="23"/>
      <c r="H33" s="23"/>
      <c r="I33" s="24"/>
      <c r="J33" s="23"/>
      <c r="K33" s="23"/>
      <c r="L33" s="23"/>
      <c r="M33" s="24">
        <v>-32</v>
      </c>
      <c r="N33" s="23"/>
      <c r="O33" s="23"/>
      <c r="P33" s="23"/>
      <c r="Q33" s="24">
        <v>-10032</v>
      </c>
    </row>
    <row r="34" spans="1:17" ht="13.5">
      <c r="A34" s="6" t="s">
        <v>124</v>
      </c>
      <c r="B34" s="23"/>
      <c r="C34" s="24">
        <v>-199940</v>
      </c>
      <c r="D34" s="23">
        <v>-199940</v>
      </c>
      <c r="E34" s="24">
        <v>-199920</v>
      </c>
      <c r="F34" s="23">
        <v>-199920</v>
      </c>
      <c r="G34" s="23">
        <v>-199920</v>
      </c>
      <c r="H34" s="23">
        <v>-199920</v>
      </c>
      <c r="I34" s="24">
        <v>-199840</v>
      </c>
      <c r="J34" s="23">
        <v>-199840</v>
      </c>
      <c r="K34" s="23">
        <v>-199840</v>
      </c>
      <c r="L34" s="23">
        <v>-199840</v>
      </c>
      <c r="M34" s="24"/>
      <c r="N34" s="23"/>
      <c r="O34" s="23"/>
      <c r="P34" s="23"/>
      <c r="Q34" s="24">
        <v>-199280</v>
      </c>
    </row>
    <row r="35" spans="1:17" ht="13.5">
      <c r="A35" s="6" t="s">
        <v>125</v>
      </c>
      <c r="B35" s="23">
        <v>200000</v>
      </c>
      <c r="C35" s="24">
        <v>200000</v>
      </c>
      <c r="D35" s="23">
        <v>200000</v>
      </c>
      <c r="E35" s="24">
        <v>200000</v>
      </c>
      <c r="F35" s="23">
        <v>200000</v>
      </c>
      <c r="G35" s="23">
        <v>200000</v>
      </c>
      <c r="H35" s="23">
        <v>200000</v>
      </c>
      <c r="I35" s="24">
        <v>200000</v>
      </c>
      <c r="J35" s="23">
        <v>200000</v>
      </c>
      <c r="K35" s="23">
        <v>200000</v>
      </c>
      <c r="L35" s="23">
        <v>200000</v>
      </c>
      <c r="M35" s="24"/>
      <c r="N35" s="23"/>
      <c r="O35" s="23"/>
      <c r="P35" s="23"/>
      <c r="Q35" s="24">
        <v>199760</v>
      </c>
    </row>
    <row r="36" spans="1:17" ht="13.5">
      <c r="A36" s="6" t="s">
        <v>126</v>
      </c>
      <c r="B36" s="23">
        <v>-171388</v>
      </c>
      <c r="C36" s="24">
        <v>-263839</v>
      </c>
      <c r="D36" s="23">
        <v>-84171</v>
      </c>
      <c r="E36" s="24">
        <v>-448324</v>
      </c>
      <c r="F36" s="23">
        <v>-437711</v>
      </c>
      <c r="G36" s="23">
        <v>-430505</v>
      </c>
      <c r="H36" s="23">
        <v>-13598</v>
      </c>
      <c r="I36" s="24">
        <v>-87750</v>
      </c>
      <c r="J36" s="23">
        <v>-86695</v>
      </c>
      <c r="K36" s="23">
        <v>-82490</v>
      </c>
      <c r="L36" s="23">
        <v>-48293</v>
      </c>
      <c r="M36" s="24">
        <v>-144940</v>
      </c>
      <c r="N36" s="23">
        <v>-136145</v>
      </c>
      <c r="O36" s="23">
        <v>-91495</v>
      </c>
      <c r="P36" s="23">
        <v>-60797</v>
      </c>
      <c r="Q36" s="24">
        <v>-180629</v>
      </c>
    </row>
    <row r="37" spans="1:17" ht="13.5">
      <c r="A37" s="6" t="s">
        <v>127</v>
      </c>
      <c r="B37" s="23">
        <v>11190</v>
      </c>
      <c r="C37" s="24">
        <v>7610</v>
      </c>
      <c r="D37" s="23">
        <v>4730</v>
      </c>
      <c r="E37" s="24">
        <v>4870</v>
      </c>
      <c r="F37" s="23">
        <v>4670</v>
      </c>
      <c r="G37" s="23">
        <v>2685</v>
      </c>
      <c r="H37" s="23">
        <v>1700</v>
      </c>
      <c r="I37" s="24">
        <v>17755</v>
      </c>
      <c r="J37" s="23">
        <v>16141</v>
      </c>
      <c r="K37" s="23">
        <v>8849</v>
      </c>
      <c r="L37" s="23">
        <v>8245</v>
      </c>
      <c r="M37" s="24">
        <v>6562</v>
      </c>
      <c r="N37" s="23">
        <v>4621</v>
      </c>
      <c r="O37" s="23">
        <v>4421</v>
      </c>
      <c r="P37" s="23">
        <v>2046</v>
      </c>
      <c r="Q37" s="24">
        <v>7134</v>
      </c>
    </row>
    <row r="38" spans="1:17" ht="13.5">
      <c r="A38" s="6" t="s">
        <v>128</v>
      </c>
      <c r="B38" s="23">
        <v>-37080</v>
      </c>
      <c r="C38" s="24"/>
      <c r="D38" s="23"/>
      <c r="E38" s="24">
        <v>-13693</v>
      </c>
      <c r="F38" s="23"/>
      <c r="G38" s="23"/>
      <c r="H38" s="23"/>
      <c r="I38" s="24"/>
      <c r="J38" s="23"/>
      <c r="K38" s="23"/>
      <c r="L38" s="23"/>
      <c r="M38" s="24">
        <v>-26481</v>
      </c>
      <c r="N38" s="23">
        <v>-26481</v>
      </c>
      <c r="O38" s="23">
        <v>-26481</v>
      </c>
      <c r="P38" s="23">
        <v>-26481</v>
      </c>
      <c r="Q38" s="24"/>
    </row>
    <row r="39" spans="1:17" ht="13.5">
      <c r="A39" s="6" t="s">
        <v>129</v>
      </c>
      <c r="B39" s="23">
        <v>15030</v>
      </c>
      <c r="C39" s="24"/>
      <c r="D39" s="23"/>
      <c r="E39" s="24"/>
      <c r="F39" s="23"/>
      <c r="G39" s="23"/>
      <c r="H39" s="23"/>
      <c r="I39" s="24"/>
      <c r="J39" s="23"/>
      <c r="K39" s="23"/>
      <c r="L39" s="23"/>
      <c r="M39" s="24">
        <v>11596</v>
      </c>
      <c r="N39" s="23">
        <v>11596</v>
      </c>
      <c r="O39" s="23">
        <v>11596</v>
      </c>
      <c r="P39" s="23">
        <v>11596</v>
      </c>
      <c r="Q39" s="24"/>
    </row>
    <row r="40" spans="1:17" ht="13.5">
      <c r="A40" s="6" t="s">
        <v>52</v>
      </c>
      <c r="B40" s="23">
        <v>-3201</v>
      </c>
      <c r="C40" s="24">
        <v>-28715</v>
      </c>
      <c r="D40" s="23">
        <v>-1160</v>
      </c>
      <c r="E40" s="24">
        <v>-1387</v>
      </c>
      <c r="F40" s="23">
        <v>-1387</v>
      </c>
      <c r="G40" s="23">
        <v>-607</v>
      </c>
      <c r="H40" s="23"/>
      <c r="I40" s="24">
        <v>-16194</v>
      </c>
      <c r="J40" s="23">
        <v>-16194</v>
      </c>
      <c r="K40" s="23">
        <v>-15644</v>
      </c>
      <c r="L40" s="23">
        <v>-6296</v>
      </c>
      <c r="M40" s="24">
        <v>24545</v>
      </c>
      <c r="N40" s="23">
        <v>24513</v>
      </c>
      <c r="O40" s="23">
        <v>22353</v>
      </c>
      <c r="P40" s="23">
        <v>26491</v>
      </c>
      <c r="Q40" s="24">
        <v>-10260</v>
      </c>
    </row>
    <row r="41" spans="1:17" ht="14.25" thickBot="1">
      <c r="A41" s="5" t="s">
        <v>130</v>
      </c>
      <c r="B41" s="25">
        <v>-285449</v>
      </c>
      <c r="C41" s="26">
        <v>-284884</v>
      </c>
      <c r="D41" s="25">
        <v>-80541</v>
      </c>
      <c r="E41" s="26">
        <v>-458455</v>
      </c>
      <c r="F41" s="25">
        <v>-434349</v>
      </c>
      <c r="G41" s="25">
        <v>-428348</v>
      </c>
      <c r="H41" s="25">
        <v>-11818</v>
      </c>
      <c r="I41" s="26">
        <v>-75965</v>
      </c>
      <c r="J41" s="25">
        <v>-76524</v>
      </c>
      <c r="K41" s="25">
        <v>-79061</v>
      </c>
      <c r="L41" s="25">
        <v>-46184</v>
      </c>
      <c r="M41" s="26">
        <v>-128750</v>
      </c>
      <c r="N41" s="25">
        <v>-121895</v>
      </c>
      <c r="O41" s="25">
        <v>-79606</v>
      </c>
      <c r="P41" s="25">
        <v>-47144</v>
      </c>
      <c r="Q41" s="26">
        <v>-183306</v>
      </c>
    </row>
    <row r="42" spans="1:17" ht="14.25" thickTop="1">
      <c r="A42" s="6" t="s">
        <v>131</v>
      </c>
      <c r="B42" s="23">
        <v>-66420</v>
      </c>
      <c r="C42" s="24">
        <v>-122882</v>
      </c>
      <c r="D42" s="23">
        <v>-66098</v>
      </c>
      <c r="E42" s="24">
        <v>-134836</v>
      </c>
      <c r="F42" s="23">
        <v>-107997</v>
      </c>
      <c r="G42" s="23">
        <v>-71228</v>
      </c>
      <c r="H42" s="23">
        <v>-37279</v>
      </c>
      <c r="I42" s="24">
        <v>-135796</v>
      </c>
      <c r="J42" s="23">
        <v>-105177</v>
      </c>
      <c r="K42" s="23">
        <v>-67898</v>
      </c>
      <c r="L42" s="23">
        <v>-33949</v>
      </c>
      <c r="M42" s="24">
        <v>-149956</v>
      </c>
      <c r="N42" s="23">
        <v>-116007</v>
      </c>
      <c r="O42" s="23">
        <v>-78218</v>
      </c>
      <c r="P42" s="23">
        <v>-39109</v>
      </c>
      <c r="Q42" s="24">
        <v>-189052</v>
      </c>
    </row>
    <row r="43" spans="1:17" ht="13.5">
      <c r="A43" s="6" t="s">
        <v>132</v>
      </c>
      <c r="B43" s="23">
        <v>-2664</v>
      </c>
      <c r="C43" s="24">
        <v>-5329</v>
      </c>
      <c r="D43" s="23">
        <v>-2664</v>
      </c>
      <c r="E43" s="24">
        <v>-3553</v>
      </c>
      <c r="F43" s="23">
        <v>-2220</v>
      </c>
      <c r="G43" s="23">
        <v>-888</v>
      </c>
      <c r="H43" s="23"/>
      <c r="I43" s="24"/>
      <c r="J43" s="23"/>
      <c r="K43" s="23"/>
      <c r="L43" s="23"/>
      <c r="M43" s="24"/>
      <c r="N43" s="23"/>
      <c r="O43" s="23"/>
      <c r="P43" s="23"/>
      <c r="Q43" s="24"/>
    </row>
    <row r="44" spans="1:17" ht="13.5">
      <c r="A44" s="6" t="s">
        <v>133</v>
      </c>
      <c r="B44" s="23">
        <v>-37601</v>
      </c>
      <c r="C44" s="24">
        <v>-75319</v>
      </c>
      <c r="D44" s="23">
        <v>-37610</v>
      </c>
      <c r="E44" s="24">
        <v>-75470</v>
      </c>
      <c r="F44" s="23">
        <v>-72783</v>
      </c>
      <c r="G44" s="23">
        <v>-37629</v>
      </c>
      <c r="H44" s="23">
        <v>-35078</v>
      </c>
      <c r="I44" s="24">
        <v>-75285</v>
      </c>
      <c r="J44" s="23">
        <v>-72585</v>
      </c>
      <c r="K44" s="23">
        <v>-37648</v>
      </c>
      <c r="L44" s="23">
        <v>-34954</v>
      </c>
      <c r="M44" s="24">
        <v>-75400</v>
      </c>
      <c r="N44" s="23">
        <v>-72698</v>
      </c>
      <c r="O44" s="23">
        <v>-37686</v>
      </c>
      <c r="P44" s="23">
        <v>-35074</v>
      </c>
      <c r="Q44" s="24">
        <v>-75519</v>
      </c>
    </row>
    <row r="45" spans="1:17" ht="13.5">
      <c r="A45" s="6" t="s">
        <v>52</v>
      </c>
      <c r="B45" s="23">
        <v>-383</v>
      </c>
      <c r="C45" s="24">
        <v>-323</v>
      </c>
      <c r="D45" s="23">
        <v>-220</v>
      </c>
      <c r="E45" s="24">
        <v>-628</v>
      </c>
      <c r="F45" s="23">
        <v>-628</v>
      </c>
      <c r="G45" s="23">
        <v>-528</v>
      </c>
      <c r="H45" s="23">
        <v>-372</v>
      </c>
      <c r="I45" s="24">
        <v>-495</v>
      </c>
      <c r="J45" s="23">
        <v>-456</v>
      </c>
      <c r="K45" s="23">
        <v>-236</v>
      </c>
      <c r="L45" s="23">
        <v>-55</v>
      </c>
      <c r="M45" s="24">
        <v>-410</v>
      </c>
      <c r="N45" s="23">
        <v>-300</v>
      </c>
      <c r="O45" s="23">
        <v>-239</v>
      </c>
      <c r="P45" s="23">
        <v>-103</v>
      </c>
      <c r="Q45" s="24">
        <v>-331</v>
      </c>
    </row>
    <row r="46" spans="1:17" ht="14.25" thickBot="1">
      <c r="A46" s="5" t="s">
        <v>134</v>
      </c>
      <c r="B46" s="25">
        <v>-107069</v>
      </c>
      <c r="C46" s="26">
        <v>-203854</v>
      </c>
      <c r="D46" s="25">
        <v>-106594</v>
      </c>
      <c r="E46" s="26">
        <v>-19288</v>
      </c>
      <c r="F46" s="25">
        <v>11369</v>
      </c>
      <c r="G46" s="25">
        <v>84725</v>
      </c>
      <c r="H46" s="25">
        <v>-72729</v>
      </c>
      <c r="I46" s="26">
        <v>-211576</v>
      </c>
      <c r="J46" s="25">
        <v>-178219</v>
      </c>
      <c r="K46" s="25">
        <v>-105782</v>
      </c>
      <c r="L46" s="25">
        <v>-68959</v>
      </c>
      <c r="M46" s="26">
        <v>-225767</v>
      </c>
      <c r="N46" s="25">
        <v>-189006</v>
      </c>
      <c r="O46" s="25">
        <v>-116144</v>
      </c>
      <c r="P46" s="25">
        <v>-74287</v>
      </c>
      <c r="Q46" s="26">
        <v>-264902</v>
      </c>
    </row>
    <row r="47" spans="1:17" ht="14.25" thickTop="1">
      <c r="A47" s="7" t="s">
        <v>135</v>
      </c>
      <c r="B47" s="23">
        <v>-216189</v>
      </c>
      <c r="C47" s="24">
        <v>-211459</v>
      </c>
      <c r="D47" s="23">
        <v>-15032</v>
      </c>
      <c r="E47" s="24">
        <v>-4846</v>
      </c>
      <c r="F47" s="23">
        <v>-78200</v>
      </c>
      <c r="G47" s="23">
        <v>-80015</v>
      </c>
      <c r="H47" s="23">
        <v>207418</v>
      </c>
      <c r="I47" s="24">
        <v>-70106</v>
      </c>
      <c r="J47" s="23">
        <v>-192100</v>
      </c>
      <c r="K47" s="23">
        <v>-206163</v>
      </c>
      <c r="L47" s="23">
        <v>-105659</v>
      </c>
      <c r="M47" s="24">
        <v>286868</v>
      </c>
      <c r="N47" s="23">
        <v>102571</v>
      </c>
      <c r="O47" s="23">
        <v>190617</v>
      </c>
      <c r="P47" s="23">
        <v>136209</v>
      </c>
      <c r="Q47" s="24">
        <v>-124607</v>
      </c>
    </row>
    <row r="48" spans="1:17" ht="13.5">
      <c r="A48" s="7" t="s">
        <v>136</v>
      </c>
      <c r="B48" s="23">
        <v>1435454</v>
      </c>
      <c r="C48" s="24">
        <v>1646913</v>
      </c>
      <c r="D48" s="23">
        <v>1646913</v>
      </c>
      <c r="E48" s="24">
        <v>1651760</v>
      </c>
      <c r="F48" s="23">
        <v>1651760</v>
      </c>
      <c r="G48" s="23">
        <v>1651760</v>
      </c>
      <c r="H48" s="23">
        <v>1651760</v>
      </c>
      <c r="I48" s="24">
        <v>1721867</v>
      </c>
      <c r="J48" s="23">
        <v>1721867</v>
      </c>
      <c r="K48" s="23">
        <v>1721867</v>
      </c>
      <c r="L48" s="23">
        <v>1721867</v>
      </c>
      <c r="M48" s="24">
        <v>1434998</v>
      </c>
      <c r="N48" s="23">
        <v>1434998</v>
      </c>
      <c r="O48" s="23">
        <v>1434998</v>
      </c>
      <c r="P48" s="23">
        <v>1434998</v>
      </c>
      <c r="Q48" s="24">
        <v>1559606</v>
      </c>
    </row>
    <row r="49" spans="1:17" ht="14.25" thickBot="1">
      <c r="A49" s="7" t="s">
        <v>136</v>
      </c>
      <c r="B49" s="23">
        <v>1219265</v>
      </c>
      <c r="C49" s="24">
        <v>1435454</v>
      </c>
      <c r="D49" s="23">
        <v>1631881</v>
      </c>
      <c r="E49" s="24">
        <v>1646913</v>
      </c>
      <c r="F49" s="23">
        <v>1573560</v>
      </c>
      <c r="G49" s="23">
        <v>1571745</v>
      </c>
      <c r="H49" s="23">
        <v>1859178</v>
      </c>
      <c r="I49" s="24">
        <v>1651760</v>
      </c>
      <c r="J49" s="23">
        <v>1529766</v>
      </c>
      <c r="K49" s="23">
        <v>1515703</v>
      </c>
      <c r="L49" s="23">
        <v>1616207</v>
      </c>
      <c r="M49" s="24">
        <v>1721867</v>
      </c>
      <c r="N49" s="23">
        <v>1537570</v>
      </c>
      <c r="O49" s="23">
        <v>1625616</v>
      </c>
      <c r="P49" s="23">
        <v>1571208</v>
      </c>
      <c r="Q49" s="24">
        <v>1434998</v>
      </c>
    </row>
    <row r="50" spans="1:17" ht="14.25" thickTop="1">
      <c r="A50" s="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2" ht="13.5">
      <c r="A52" s="20" t="s">
        <v>93</v>
      </c>
    </row>
    <row r="53" ht="13.5">
      <c r="A53" s="20" t="s">
        <v>94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89</v>
      </c>
      <c r="B2" s="14">
        <v>9040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90</v>
      </c>
      <c r="B3" s="1" t="s">
        <v>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1</v>
      </c>
      <c r="B4" s="15" t="str">
        <f>HYPERLINK("http://www.kabupro.jp/mark/20140131/S10010IS.htm","四半期報告書")</f>
        <v>四半期報告書</v>
      </c>
      <c r="C4" s="15" t="str">
        <f>HYPERLINK("http://www.kabupro.jp/mark/20131101/S1000ADC.htm","四半期報告書")</f>
        <v>四半期報告書</v>
      </c>
      <c r="D4" s="15" t="str">
        <f>HYPERLINK("http://www.kabupro.jp/mark/20130801/S000E3US.htm","四半期報告書")</f>
        <v>四半期報告書</v>
      </c>
      <c r="E4" s="15" t="str">
        <f>HYPERLINK("http://www.kabupro.jp/mark/20140528/S1001VON.htm","訂正有価証券報告書")</f>
        <v>訂正有価証券報告書</v>
      </c>
      <c r="F4" s="15" t="str">
        <f>HYPERLINK("http://www.kabupro.jp/mark/20130201/S000CPBD.htm","四半期報告書")</f>
        <v>四半期報告書</v>
      </c>
      <c r="G4" s="15" t="str">
        <f>HYPERLINK("http://www.kabupro.jp/mark/20121101/S000C4VO.htm","四半期報告書")</f>
        <v>四半期報告書</v>
      </c>
      <c r="H4" s="15" t="str">
        <f>HYPERLINK("http://www.kabupro.jp/mark/20120801/S000BK0H.htm","四半期報告書")</f>
        <v>四半期報告書</v>
      </c>
      <c r="I4" s="15" t="str">
        <f>HYPERLINK("http://www.kabupro.jp/mark/20140528/S1001VON.htm","訂正有価証券報告書")</f>
        <v>訂正有価証券報告書</v>
      </c>
      <c r="J4" s="15" t="str">
        <f>HYPERLINK("http://www.kabupro.jp/mark/20120131/S000A5SG.htm","四半期報告書")</f>
        <v>四半期報告書</v>
      </c>
      <c r="K4" s="15" t="str">
        <f>HYPERLINK("http://www.kabupro.jp/mark/20111101/S0009KS1.htm","四半期報告書")</f>
        <v>四半期報告書</v>
      </c>
      <c r="L4" s="15" t="str">
        <f>HYPERLINK("http://www.kabupro.jp/mark/20110802/S0008ZSI.htm","四半期報告書")</f>
        <v>四半期報告書</v>
      </c>
      <c r="M4" s="15" t="str">
        <f>HYPERLINK("http://www.kabupro.jp/mark/20140528/S1001VOK.htm","訂正有価証券報告書")</f>
        <v>訂正有価証券報告書</v>
      </c>
      <c r="N4" s="15" t="str">
        <f>HYPERLINK("http://www.kabupro.jp/mark/20110204/S0007NDM.htm","四半期報告書")</f>
        <v>四半期報告書</v>
      </c>
      <c r="O4" s="15" t="str">
        <f>HYPERLINK("http://www.kabupro.jp/mark/20101104/S00070V3.htm","四半期報告書")</f>
        <v>四半期報告書</v>
      </c>
      <c r="P4" s="15" t="str">
        <f>HYPERLINK("http://www.kabupro.jp/mark/20100803/S0006FPW.htm","四半期報告書")</f>
        <v>四半期報告書</v>
      </c>
      <c r="Q4" s="15" t="str">
        <f>HYPERLINK("http://www.kabupro.jp/mark/20140528/S1001VOH.htm","訂正有価証券報告書")</f>
        <v>訂正有価証券報告書</v>
      </c>
      <c r="R4" s="15" t="str">
        <f>HYPERLINK("http://www.kabupro.jp/mark/20100204/S00051AN.htm","四半期報告書")</f>
        <v>四半期報告書</v>
      </c>
      <c r="S4" s="15" t="str">
        <f>HYPERLINK("http://www.kabupro.jp/mark/20091104/S0004FNY.htm","四半期報告書")</f>
        <v>四半期報告書</v>
      </c>
      <c r="T4" s="15" t="str">
        <f>HYPERLINK("http://www.kabupro.jp/mark/20090804/S0003S1U.htm","四半期報告書")</f>
        <v>四半期報告書</v>
      </c>
      <c r="U4" s="15" t="str">
        <f>HYPERLINK("http://www.kabupro.jp/mark/20100614/S0005VN8.htm","有価証券報告書")</f>
        <v>有価証券報告書</v>
      </c>
    </row>
    <row r="5" spans="1:21" ht="14.25" thickBot="1">
      <c r="A5" s="11" t="s">
        <v>2</v>
      </c>
      <c r="B5" s="1" t="s">
        <v>8</v>
      </c>
      <c r="C5" s="1" t="s">
        <v>11</v>
      </c>
      <c r="D5" s="1" t="s">
        <v>13</v>
      </c>
      <c r="E5" s="1" t="s">
        <v>15</v>
      </c>
      <c r="F5" s="1" t="s">
        <v>18</v>
      </c>
      <c r="G5" s="1" t="s">
        <v>20</v>
      </c>
      <c r="H5" s="1" t="s">
        <v>22</v>
      </c>
      <c r="I5" s="1" t="s">
        <v>15</v>
      </c>
      <c r="J5" s="1" t="s">
        <v>25</v>
      </c>
      <c r="K5" s="1" t="s">
        <v>27</v>
      </c>
      <c r="L5" s="1" t="s">
        <v>29</v>
      </c>
      <c r="M5" s="1" t="s">
        <v>15</v>
      </c>
      <c r="N5" s="1" t="s">
        <v>32</v>
      </c>
      <c r="O5" s="1" t="s">
        <v>34</v>
      </c>
      <c r="P5" s="1" t="s">
        <v>36</v>
      </c>
      <c r="Q5" s="1" t="s">
        <v>15</v>
      </c>
      <c r="R5" s="1" t="s">
        <v>39</v>
      </c>
      <c r="S5" s="1" t="s">
        <v>41</v>
      </c>
      <c r="T5" s="1" t="s">
        <v>43</v>
      </c>
      <c r="U5" s="1" t="s">
        <v>45</v>
      </c>
    </row>
    <row r="6" spans="1:21" ht="15" thickBot="1" thickTop="1">
      <c r="A6" s="10" t="s">
        <v>3</v>
      </c>
      <c r="B6" s="18" t="s">
        <v>92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4</v>
      </c>
      <c r="B7" s="14" t="s">
        <v>9</v>
      </c>
      <c r="C7" s="14" t="s">
        <v>9</v>
      </c>
      <c r="D7" s="14" t="s">
        <v>9</v>
      </c>
      <c r="E7" s="16" t="s">
        <v>16</v>
      </c>
      <c r="F7" s="14" t="s">
        <v>9</v>
      </c>
      <c r="G7" s="14" t="s">
        <v>9</v>
      </c>
      <c r="H7" s="14" t="s">
        <v>9</v>
      </c>
      <c r="I7" s="16" t="s">
        <v>16</v>
      </c>
      <c r="J7" s="14" t="s">
        <v>9</v>
      </c>
      <c r="K7" s="14" t="s">
        <v>9</v>
      </c>
      <c r="L7" s="14" t="s">
        <v>9</v>
      </c>
      <c r="M7" s="16" t="s">
        <v>16</v>
      </c>
      <c r="N7" s="14" t="s">
        <v>9</v>
      </c>
      <c r="O7" s="14" t="s">
        <v>9</v>
      </c>
      <c r="P7" s="14" t="s">
        <v>9</v>
      </c>
      <c r="Q7" s="16" t="s">
        <v>16</v>
      </c>
      <c r="R7" s="14" t="s">
        <v>9</v>
      </c>
      <c r="S7" s="14" t="s">
        <v>9</v>
      </c>
      <c r="T7" s="14" t="s">
        <v>9</v>
      </c>
      <c r="U7" s="16" t="s">
        <v>16</v>
      </c>
    </row>
    <row r="8" spans="1:21" ht="13.5">
      <c r="A8" s="13" t="s">
        <v>5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3.5">
      <c r="A9" s="13" t="s">
        <v>6</v>
      </c>
      <c r="B9" s="1" t="s">
        <v>10</v>
      </c>
      <c r="C9" s="1" t="s">
        <v>12</v>
      </c>
      <c r="D9" s="1" t="s">
        <v>14</v>
      </c>
      <c r="E9" s="17" t="s">
        <v>17</v>
      </c>
      <c r="F9" s="1" t="s">
        <v>19</v>
      </c>
      <c r="G9" s="1" t="s">
        <v>21</v>
      </c>
      <c r="H9" s="1" t="s">
        <v>23</v>
      </c>
      <c r="I9" s="17" t="s">
        <v>24</v>
      </c>
      <c r="J9" s="1" t="s">
        <v>26</v>
      </c>
      <c r="K9" s="1" t="s">
        <v>28</v>
      </c>
      <c r="L9" s="1" t="s">
        <v>30</v>
      </c>
      <c r="M9" s="17" t="s">
        <v>31</v>
      </c>
      <c r="N9" s="1" t="s">
        <v>33</v>
      </c>
      <c r="O9" s="1" t="s">
        <v>35</v>
      </c>
      <c r="P9" s="1" t="s">
        <v>37</v>
      </c>
      <c r="Q9" s="17" t="s">
        <v>38</v>
      </c>
      <c r="R9" s="1" t="s">
        <v>40</v>
      </c>
      <c r="S9" s="1" t="s">
        <v>42</v>
      </c>
      <c r="T9" s="1" t="s">
        <v>44</v>
      </c>
      <c r="U9" s="17" t="s">
        <v>46</v>
      </c>
    </row>
    <row r="10" spans="1:21" ht="14.25" thickBot="1">
      <c r="A10" s="13" t="s">
        <v>7</v>
      </c>
      <c r="B10" s="1" t="s">
        <v>48</v>
      </c>
      <c r="C10" s="1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  <c r="R10" s="1" t="s">
        <v>48</v>
      </c>
      <c r="S10" s="1" t="s">
        <v>48</v>
      </c>
      <c r="T10" s="1" t="s">
        <v>48</v>
      </c>
      <c r="U10" s="17" t="s">
        <v>48</v>
      </c>
    </row>
    <row r="11" spans="1:21" ht="14.25" thickTop="1">
      <c r="A11" s="9" t="s">
        <v>47</v>
      </c>
      <c r="B11" s="21">
        <v>1422836</v>
      </c>
      <c r="C11" s="21">
        <v>1519265</v>
      </c>
      <c r="D11" s="21">
        <v>1632308</v>
      </c>
      <c r="E11" s="22">
        <v>1435454</v>
      </c>
      <c r="F11" s="21">
        <v>1442841</v>
      </c>
      <c r="G11" s="21">
        <v>1631881</v>
      </c>
      <c r="H11" s="21">
        <v>1712154</v>
      </c>
      <c r="I11" s="22">
        <v>1646913</v>
      </c>
      <c r="J11" s="21">
        <v>1573560</v>
      </c>
      <c r="K11" s="21">
        <v>1571745</v>
      </c>
      <c r="L11" s="21">
        <v>1859178</v>
      </c>
      <c r="M11" s="22">
        <v>1651760</v>
      </c>
      <c r="N11" s="21">
        <v>1529766</v>
      </c>
      <c r="O11" s="21">
        <v>1515703</v>
      </c>
      <c r="P11" s="21">
        <v>1626272</v>
      </c>
      <c r="Q11" s="22">
        <v>1731931</v>
      </c>
      <c r="R11" s="21">
        <v>1547635</v>
      </c>
      <c r="S11" s="21">
        <v>1635680</v>
      </c>
      <c r="T11" s="21">
        <v>1581272</v>
      </c>
      <c r="U11" s="22">
        <v>1445030</v>
      </c>
    </row>
    <row r="12" spans="1:21" ht="13.5">
      <c r="A12" s="2" t="s">
        <v>49</v>
      </c>
      <c r="B12" s="23">
        <v>1527556</v>
      </c>
      <c r="C12" s="23">
        <v>1600249</v>
      </c>
      <c r="D12" s="23">
        <v>1506697</v>
      </c>
      <c r="E12" s="24"/>
      <c r="F12" s="23">
        <v>1469297</v>
      </c>
      <c r="G12" s="23">
        <v>1598212</v>
      </c>
      <c r="H12" s="23">
        <v>1521253</v>
      </c>
      <c r="I12" s="24"/>
      <c r="J12" s="23">
        <v>1533605</v>
      </c>
      <c r="K12" s="23">
        <v>1590649</v>
      </c>
      <c r="L12" s="23">
        <v>1442586</v>
      </c>
      <c r="M12" s="24"/>
      <c r="N12" s="23">
        <v>1547575</v>
      </c>
      <c r="O12" s="23">
        <v>1677973</v>
      </c>
      <c r="P12" s="23">
        <v>1530510</v>
      </c>
      <c r="Q12" s="24"/>
      <c r="R12" s="23"/>
      <c r="S12" s="23"/>
      <c r="T12" s="23"/>
      <c r="U12" s="24"/>
    </row>
    <row r="13" spans="1:21" ht="13.5">
      <c r="A13" s="2" t="s">
        <v>50</v>
      </c>
      <c r="B13" s="23"/>
      <c r="C13" s="23"/>
      <c r="D13" s="23"/>
      <c r="E13" s="24">
        <v>200000</v>
      </c>
      <c r="F13" s="23">
        <v>199985</v>
      </c>
      <c r="G13" s="23">
        <v>199970</v>
      </c>
      <c r="H13" s="23">
        <v>199955</v>
      </c>
      <c r="I13" s="24">
        <v>200000</v>
      </c>
      <c r="J13" s="23">
        <v>199979</v>
      </c>
      <c r="K13" s="23">
        <v>199959</v>
      </c>
      <c r="L13" s="23">
        <v>199939</v>
      </c>
      <c r="M13" s="24">
        <v>200000</v>
      </c>
      <c r="N13" s="23">
        <v>199960</v>
      </c>
      <c r="O13" s="23">
        <v>199920</v>
      </c>
      <c r="P13" s="23">
        <v>199880</v>
      </c>
      <c r="Q13" s="24">
        <v>200000</v>
      </c>
      <c r="R13" s="23">
        <v>199880</v>
      </c>
      <c r="S13" s="23">
        <v>199760</v>
      </c>
      <c r="T13" s="23">
        <v>199640</v>
      </c>
      <c r="U13" s="24">
        <v>199520</v>
      </c>
    </row>
    <row r="14" spans="1:21" ht="13.5">
      <c r="A14" s="2" t="s">
        <v>51</v>
      </c>
      <c r="B14" s="23">
        <v>11858</v>
      </c>
      <c r="C14" s="23">
        <v>11926</v>
      </c>
      <c r="D14" s="23">
        <v>11500</v>
      </c>
      <c r="E14" s="24">
        <v>10146</v>
      </c>
      <c r="F14" s="23">
        <v>9169</v>
      </c>
      <c r="G14" s="23">
        <v>9715</v>
      </c>
      <c r="H14" s="23">
        <v>10499</v>
      </c>
      <c r="I14" s="24">
        <v>11203</v>
      </c>
      <c r="J14" s="23">
        <v>10131</v>
      </c>
      <c r="K14" s="23">
        <v>10329</v>
      </c>
      <c r="L14" s="23">
        <v>13211</v>
      </c>
      <c r="M14" s="24">
        <v>13665</v>
      </c>
      <c r="N14" s="23">
        <v>10347</v>
      </c>
      <c r="O14" s="23">
        <v>10330</v>
      </c>
      <c r="P14" s="23">
        <v>9320</v>
      </c>
      <c r="Q14" s="24">
        <v>7816</v>
      </c>
      <c r="R14" s="23">
        <v>9066</v>
      </c>
      <c r="S14" s="23">
        <v>8182</v>
      </c>
      <c r="T14" s="23">
        <v>7772</v>
      </c>
      <c r="U14" s="24">
        <v>7549</v>
      </c>
    </row>
    <row r="15" spans="1:21" ht="13.5">
      <c r="A15" s="2" t="s">
        <v>52</v>
      </c>
      <c r="B15" s="23">
        <v>136944</v>
      </c>
      <c r="C15" s="23">
        <v>145331</v>
      </c>
      <c r="D15" s="23">
        <v>240751</v>
      </c>
      <c r="E15" s="24">
        <v>91325</v>
      </c>
      <c r="F15" s="23">
        <v>158854</v>
      </c>
      <c r="G15" s="23">
        <v>141549</v>
      </c>
      <c r="H15" s="23">
        <v>201015</v>
      </c>
      <c r="I15" s="24">
        <v>23581</v>
      </c>
      <c r="J15" s="23">
        <v>99609</v>
      </c>
      <c r="K15" s="23">
        <v>161512</v>
      </c>
      <c r="L15" s="23">
        <v>207031</v>
      </c>
      <c r="M15" s="24">
        <v>22018</v>
      </c>
      <c r="N15" s="23">
        <v>161426</v>
      </c>
      <c r="O15" s="23">
        <v>174544</v>
      </c>
      <c r="P15" s="23">
        <v>215716</v>
      </c>
      <c r="Q15" s="24">
        <v>33219</v>
      </c>
      <c r="R15" s="23">
        <v>100684</v>
      </c>
      <c r="S15" s="23">
        <v>165511</v>
      </c>
      <c r="T15" s="23">
        <v>246507</v>
      </c>
      <c r="U15" s="24">
        <v>58126</v>
      </c>
    </row>
    <row r="16" spans="1:21" ht="13.5">
      <c r="A16" s="2" t="s">
        <v>53</v>
      </c>
      <c r="B16" s="23">
        <v>-4700</v>
      </c>
      <c r="C16" s="23">
        <v>-4900</v>
      </c>
      <c r="D16" s="23">
        <v>-4860</v>
      </c>
      <c r="E16" s="24">
        <v>-6700</v>
      </c>
      <c r="F16" s="23">
        <v>-6970</v>
      </c>
      <c r="G16" s="23">
        <v>-7550</v>
      </c>
      <c r="H16" s="23">
        <v>-6880</v>
      </c>
      <c r="I16" s="24">
        <v>-7780</v>
      </c>
      <c r="J16" s="23">
        <v>-7910</v>
      </c>
      <c r="K16" s="23">
        <v>-8240</v>
      </c>
      <c r="L16" s="23">
        <v>-7440</v>
      </c>
      <c r="M16" s="24">
        <v>-8282</v>
      </c>
      <c r="N16" s="23">
        <v>-8815</v>
      </c>
      <c r="O16" s="23">
        <v>-9585</v>
      </c>
      <c r="P16" s="23">
        <v>-8428</v>
      </c>
      <c r="Q16" s="24">
        <v>-1210</v>
      </c>
      <c r="R16" s="23">
        <v>-306</v>
      </c>
      <c r="S16" s="23">
        <v>-318</v>
      </c>
      <c r="T16" s="23">
        <v>-314</v>
      </c>
      <c r="U16" s="24">
        <v>-293</v>
      </c>
    </row>
    <row r="17" spans="1:21" ht="13.5">
      <c r="A17" s="2" t="s">
        <v>54</v>
      </c>
      <c r="B17" s="23">
        <v>3094496</v>
      </c>
      <c r="C17" s="23">
        <v>3271872</v>
      </c>
      <c r="D17" s="23">
        <v>3386398</v>
      </c>
      <c r="E17" s="24">
        <v>3240994</v>
      </c>
      <c r="F17" s="23">
        <v>3273177</v>
      </c>
      <c r="G17" s="23">
        <v>3573779</v>
      </c>
      <c r="H17" s="23">
        <v>3637997</v>
      </c>
      <c r="I17" s="24">
        <v>3499267</v>
      </c>
      <c r="J17" s="23">
        <v>3408976</v>
      </c>
      <c r="K17" s="23">
        <v>3525956</v>
      </c>
      <c r="L17" s="23">
        <v>3714508</v>
      </c>
      <c r="M17" s="24">
        <v>3493936</v>
      </c>
      <c r="N17" s="23">
        <v>3440261</v>
      </c>
      <c r="O17" s="23">
        <v>3568886</v>
      </c>
      <c r="P17" s="23">
        <v>3573272</v>
      </c>
      <c r="Q17" s="24">
        <v>3544909</v>
      </c>
      <c r="R17" s="23">
        <v>3370713</v>
      </c>
      <c r="S17" s="23">
        <v>3583282</v>
      </c>
      <c r="T17" s="23">
        <v>3588550</v>
      </c>
      <c r="U17" s="24">
        <v>3287065</v>
      </c>
    </row>
    <row r="18" spans="1:21" ht="13.5">
      <c r="A18" s="3" t="s">
        <v>55</v>
      </c>
      <c r="B18" s="23">
        <v>5211274</v>
      </c>
      <c r="C18" s="23">
        <v>5205306</v>
      </c>
      <c r="D18" s="23">
        <v>5194683</v>
      </c>
      <c r="E18" s="24"/>
      <c r="F18" s="23">
        <v>5221189</v>
      </c>
      <c r="G18" s="23">
        <v>5212500</v>
      </c>
      <c r="H18" s="23">
        <v>5211928</v>
      </c>
      <c r="I18" s="24"/>
      <c r="J18" s="23">
        <v>5392987</v>
      </c>
      <c r="K18" s="23">
        <v>5389897</v>
      </c>
      <c r="L18" s="23">
        <v>4976656</v>
      </c>
      <c r="M18" s="24"/>
      <c r="N18" s="23">
        <v>4969026</v>
      </c>
      <c r="O18" s="23">
        <v>4969026</v>
      </c>
      <c r="P18" s="23">
        <v>4969026</v>
      </c>
      <c r="Q18" s="24"/>
      <c r="R18" s="23">
        <v>4944037</v>
      </c>
      <c r="S18" s="23">
        <v>4942517</v>
      </c>
      <c r="T18" s="23">
        <v>4942194</v>
      </c>
      <c r="U18" s="24"/>
    </row>
    <row r="19" spans="1:21" ht="13.5">
      <c r="A19" s="4" t="s">
        <v>56</v>
      </c>
      <c r="B19" s="23">
        <v>-3804437</v>
      </c>
      <c r="C19" s="23">
        <v>-3774595</v>
      </c>
      <c r="D19" s="23">
        <v>-3744912</v>
      </c>
      <c r="E19" s="24"/>
      <c r="F19" s="23">
        <v>-3705982</v>
      </c>
      <c r="G19" s="23">
        <v>-3675664</v>
      </c>
      <c r="H19" s="23">
        <v>-3645835</v>
      </c>
      <c r="I19" s="24"/>
      <c r="J19" s="23">
        <v>-3737346</v>
      </c>
      <c r="K19" s="23">
        <v>-3700715</v>
      </c>
      <c r="L19" s="23">
        <v>-3673581</v>
      </c>
      <c r="M19" s="24"/>
      <c r="N19" s="23">
        <v>-3618125</v>
      </c>
      <c r="O19" s="23">
        <v>-3592159</v>
      </c>
      <c r="P19" s="23">
        <v>-3566184</v>
      </c>
      <c r="Q19" s="24"/>
      <c r="R19" s="23">
        <v>-3361663</v>
      </c>
      <c r="S19" s="23">
        <v>-3330913</v>
      </c>
      <c r="T19" s="23">
        <v>-3300221</v>
      </c>
      <c r="U19" s="24"/>
    </row>
    <row r="20" spans="1:21" ht="13.5">
      <c r="A20" s="4" t="s">
        <v>57</v>
      </c>
      <c r="B20" s="23">
        <v>1406836</v>
      </c>
      <c r="C20" s="23">
        <v>1430711</v>
      </c>
      <c r="D20" s="23">
        <v>1449770</v>
      </c>
      <c r="E20" s="24"/>
      <c r="F20" s="23">
        <v>1515206</v>
      </c>
      <c r="G20" s="23">
        <v>1536835</v>
      </c>
      <c r="H20" s="23">
        <v>1566092</v>
      </c>
      <c r="I20" s="24"/>
      <c r="J20" s="23">
        <v>1655640</v>
      </c>
      <c r="K20" s="23">
        <v>1689182</v>
      </c>
      <c r="L20" s="23">
        <v>1303075</v>
      </c>
      <c r="M20" s="24"/>
      <c r="N20" s="23">
        <v>1350901</v>
      </c>
      <c r="O20" s="23">
        <v>1376866</v>
      </c>
      <c r="P20" s="23">
        <v>1402841</v>
      </c>
      <c r="Q20" s="24"/>
      <c r="R20" s="23">
        <v>1582374</v>
      </c>
      <c r="S20" s="23">
        <v>1611603</v>
      </c>
      <c r="T20" s="23">
        <v>1641973</v>
      </c>
      <c r="U20" s="24"/>
    </row>
    <row r="21" spans="1:21" ht="13.5">
      <c r="A21" s="3" t="s">
        <v>58</v>
      </c>
      <c r="B21" s="23">
        <v>2622256</v>
      </c>
      <c r="C21" s="23">
        <v>2656711</v>
      </c>
      <c r="D21" s="23">
        <v>2592159</v>
      </c>
      <c r="E21" s="24"/>
      <c r="F21" s="23">
        <v>2398533</v>
      </c>
      <c r="G21" s="23">
        <v>2403305</v>
      </c>
      <c r="H21" s="23">
        <v>2375628</v>
      </c>
      <c r="I21" s="24"/>
      <c r="J21" s="23">
        <v>2369791</v>
      </c>
      <c r="K21" s="23">
        <v>2380981</v>
      </c>
      <c r="L21" s="23">
        <v>2394133</v>
      </c>
      <c r="M21" s="24"/>
      <c r="N21" s="23">
        <v>2429545</v>
      </c>
      <c r="O21" s="23">
        <v>2435700</v>
      </c>
      <c r="P21" s="23">
        <v>2468968</v>
      </c>
      <c r="Q21" s="24"/>
      <c r="R21" s="23">
        <v>2489227</v>
      </c>
      <c r="S21" s="23">
        <v>2493237</v>
      </c>
      <c r="T21" s="23">
        <v>2503209</v>
      </c>
      <c r="U21" s="24"/>
    </row>
    <row r="22" spans="1:21" ht="13.5">
      <c r="A22" s="4" t="s">
        <v>56</v>
      </c>
      <c r="B22" s="23">
        <v>-2257173</v>
      </c>
      <c r="C22" s="23">
        <v>-2316380</v>
      </c>
      <c r="D22" s="23">
        <v>-2280966</v>
      </c>
      <c r="E22" s="24"/>
      <c r="F22" s="23">
        <v>-2242077</v>
      </c>
      <c r="G22" s="23">
        <v>-2238632</v>
      </c>
      <c r="H22" s="23">
        <v>-2232822</v>
      </c>
      <c r="I22" s="24"/>
      <c r="J22" s="23">
        <v>-2246629</v>
      </c>
      <c r="K22" s="23">
        <v>-2242244</v>
      </c>
      <c r="L22" s="23">
        <v>-2238011</v>
      </c>
      <c r="M22" s="24"/>
      <c r="N22" s="23">
        <v>-2236084</v>
      </c>
      <c r="O22" s="23">
        <v>-2211571</v>
      </c>
      <c r="P22" s="23">
        <v>-2208796</v>
      </c>
      <c r="Q22" s="24"/>
      <c r="R22" s="23">
        <v>-2172081</v>
      </c>
      <c r="S22" s="23">
        <v>-2146237</v>
      </c>
      <c r="T22" s="23">
        <v>-2141370</v>
      </c>
      <c r="U22" s="24"/>
    </row>
    <row r="23" spans="1:21" ht="13.5">
      <c r="A23" s="4" t="s">
        <v>59</v>
      </c>
      <c r="B23" s="23">
        <v>365083</v>
      </c>
      <c r="C23" s="23">
        <v>340331</v>
      </c>
      <c r="D23" s="23">
        <v>311193</v>
      </c>
      <c r="E23" s="24"/>
      <c r="F23" s="23">
        <v>156456</v>
      </c>
      <c r="G23" s="23">
        <v>164672</v>
      </c>
      <c r="H23" s="23">
        <v>142805</v>
      </c>
      <c r="I23" s="24"/>
      <c r="J23" s="23">
        <v>123162</v>
      </c>
      <c r="K23" s="23">
        <v>138736</v>
      </c>
      <c r="L23" s="23">
        <v>156122</v>
      </c>
      <c r="M23" s="24"/>
      <c r="N23" s="23">
        <v>193460</v>
      </c>
      <c r="O23" s="23">
        <v>224128</v>
      </c>
      <c r="P23" s="23">
        <v>260172</v>
      </c>
      <c r="Q23" s="24"/>
      <c r="R23" s="23">
        <v>317146</v>
      </c>
      <c r="S23" s="23">
        <v>346999</v>
      </c>
      <c r="T23" s="23">
        <v>361839</v>
      </c>
      <c r="U23" s="24"/>
    </row>
    <row r="24" spans="1:21" ht="13.5">
      <c r="A24" s="3" t="s">
        <v>60</v>
      </c>
      <c r="B24" s="23">
        <v>3255738</v>
      </c>
      <c r="C24" s="23">
        <v>3255738</v>
      </c>
      <c r="D24" s="23">
        <v>3255738</v>
      </c>
      <c r="E24" s="24">
        <v>3255738</v>
      </c>
      <c r="F24" s="23">
        <v>3275445</v>
      </c>
      <c r="G24" s="23">
        <v>3275445</v>
      </c>
      <c r="H24" s="23">
        <v>3275445</v>
      </c>
      <c r="I24" s="24">
        <v>3275445</v>
      </c>
      <c r="J24" s="23">
        <v>3275445</v>
      </c>
      <c r="K24" s="23">
        <v>3275445</v>
      </c>
      <c r="L24" s="23">
        <v>3275445</v>
      </c>
      <c r="M24" s="24">
        <v>3275445</v>
      </c>
      <c r="N24" s="23">
        <v>3275445</v>
      </c>
      <c r="O24" s="23">
        <v>3275445</v>
      </c>
      <c r="P24" s="23">
        <v>3275445</v>
      </c>
      <c r="Q24" s="24">
        <v>3275445</v>
      </c>
      <c r="R24" s="23">
        <v>3774853</v>
      </c>
      <c r="S24" s="23">
        <v>3774853</v>
      </c>
      <c r="T24" s="23">
        <v>3774853</v>
      </c>
      <c r="U24" s="24">
        <v>3774853</v>
      </c>
    </row>
    <row r="25" spans="1:21" ht="13.5">
      <c r="A25" s="3" t="s">
        <v>52</v>
      </c>
      <c r="B25" s="23">
        <v>211160</v>
      </c>
      <c r="C25" s="23">
        <v>206232</v>
      </c>
      <c r="D25" s="23">
        <v>206232</v>
      </c>
      <c r="E25" s="24"/>
      <c r="F25" s="23">
        <v>257999</v>
      </c>
      <c r="G25" s="23">
        <v>196202</v>
      </c>
      <c r="H25" s="23">
        <v>195770</v>
      </c>
      <c r="I25" s="24"/>
      <c r="J25" s="23">
        <v>187448</v>
      </c>
      <c r="K25" s="23">
        <v>187995</v>
      </c>
      <c r="L25" s="23">
        <v>167390</v>
      </c>
      <c r="M25" s="24"/>
      <c r="N25" s="23">
        <v>167951</v>
      </c>
      <c r="O25" s="23">
        <v>167951</v>
      </c>
      <c r="P25" s="23">
        <v>167406</v>
      </c>
      <c r="Q25" s="24"/>
      <c r="R25" s="23">
        <v>161438</v>
      </c>
      <c r="S25" s="23">
        <v>161438</v>
      </c>
      <c r="T25" s="23">
        <v>161438</v>
      </c>
      <c r="U25" s="24"/>
    </row>
    <row r="26" spans="1:21" ht="13.5">
      <c r="A26" s="4" t="s">
        <v>56</v>
      </c>
      <c r="B26" s="23">
        <v>-169127</v>
      </c>
      <c r="C26" s="23">
        <v>-165639</v>
      </c>
      <c r="D26" s="23">
        <v>-161619</v>
      </c>
      <c r="E26" s="24"/>
      <c r="F26" s="23">
        <v>-157233</v>
      </c>
      <c r="G26" s="23">
        <v>-154351</v>
      </c>
      <c r="H26" s="23">
        <v>-151779</v>
      </c>
      <c r="I26" s="24"/>
      <c r="J26" s="23">
        <v>-149210</v>
      </c>
      <c r="K26" s="23">
        <v>-146922</v>
      </c>
      <c r="L26" s="23">
        <v>-144365</v>
      </c>
      <c r="M26" s="24"/>
      <c r="N26" s="23">
        <v>-140756</v>
      </c>
      <c r="O26" s="23">
        <v>-138180</v>
      </c>
      <c r="P26" s="23">
        <v>-135618</v>
      </c>
      <c r="Q26" s="24"/>
      <c r="R26" s="23">
        <v>-142780</v>
      </c>
      <c r="S26" s="23">
        <v>-140803</v>
      </c>
      <c r="T26" s="23">
        <v>-138815</v>
      </c>
      <c r="U26" s="24"/>
    </row>
    <row r="27" spans="1:21" ht="13.5">
      <c r="A27" s="4" t="s">
        <v>61</v>
      </c>
      <c r="B27" s="23">
        <v>42032</v>
      </c>
      <c r="C27" s="23">
        <v>40592</v>
      </c>
      <c r="D27" s="23">
        <v>44613</v>
      </c>
      <c r="E27" s="24"/>
      <c r="F27" s="23">
        <v>100766</v>
      </c>
      <c r="G27" s="23">
        <v>41850</v>
      </c>
      <c r="H27" s="23">
        <v>43990</v>
      </c>
      <c r="I27" s="24"/>
      <c r="J27" s="23">
        <v>38238</v>
      </c>
      <c r="K27" s="23">
        <v>41072</v>
      </c>
      <c r="L27" s="23">
        <v>23025</v>
      </c>
      <c r="M27" s="24"/>
      <c r="N27" s="23">
        <v>27194</v>
      </c>
      <c r="O27" s="23">
        <v>29771</v>
      </c>
      <c r="P27" s="23">
        <v>31788</v>
      </c>
      <c r="Q27" s="24"/>
      <c r="R27" s="23">
        <v>18657</v>
      </c>
      <c r="S27" s="23">
        <v>20635</v>
      </c>
      <c r="T27" s="23">
        <v>22622</v>
      </c>
      <c r="U27" s="24"/>
    </row>
    <row r="28" spans="1:21" ht="13.5">
      <c r="A28" s="3" t="s">
        <v>62</v>
      </c>
      <c r="B28" s="23">
        <v>5069692</v>
      </c>
      <c r="C28" s="23">
        <v>5067374</v>
      </c>
      <c r="D28" s="23">
        <v>5061315</v>
      </c>
      <c r="E28" s="24">
        <v>5068329</v>
      </c>
      <c r="F28" s="23">
        <v>5047874</v>
      </c>
      <c r="G28" s="23">
        <v>5018804</v>
      </c>
      <c r="H28" s="23">
        <v>5028334</v>
      </c>
      <c r="I28" s="24">
        <v>5019039</v>
      </c>
      <c r="J28" s="23">
        <v>5092485</v>
      </c>
      <c r="K28" s="23">
        <v>5144437</v>
      </c>
      <c r="L28" s="23">
        <v>4757668</v>
      </c>
      <c r="M28" s="24">
        <v>4788393</v>
      </c>
      <c r="N28" s="23">
        <v>4847002</v>
      </c>
      <c r="O28" s="23">
        <v>4906211</v>
      </c>
      <c r="P28" s="23">
        <v>4970247</v>
      </c>
      <c r="Q28" s="24">
        <v>4975665</v>
      </c>
      <c r="R28" s="23">
        <v>5693032</v>
      </c>
      <c r="S28" s="23">
        <v>5754092</v>
      </c>
      <c r="T28" s="23">
        <v>5801288</v>
      </c>
      <c r="U28" s="24">
        <v>5842035</v>
      </c>
    </row>
    <row r="29" spans="1:21" ht="13.5">
      <c r="A29" s="2" t="s">
        <v>63</v>
      </c>
      <c r="B29" s="23">
        <v>42271</v>
      </c>
      <c r="C29" s="23">
        <v>40326</v>
      </c>
      <c r="D29" s="23">
        <v>43190</v>
      </c>
      <c r="E29" s="24">
        <v>42827</v>
      </c>
      <c r="F29" s="23">
        <v>37587</v>
      </c>
      <c r="G29" s="23">
        <v>20735</v>
      </c>
      <c r="H29" s="23">
        <v>22354</v>
      </c>
      <c r="I29" s="24">
        <v>22810</v>
      </c>
      <c r="J29" s="23">
        <v>28217</v>
      </c>
      <c r="K29" s="23">
        <v>29090</v>
      </c>
      <c r="L29" s="23">
        <v>30872</v>
      </c>
      <c r="M29" s="24">
        <v>32972</v>
      </c>
      <c r="N29" s="23">
        <v>41771</v>
      </c>
      <c r="O29" s="23">
        <v>43313</v>
      </c>
      <c r="P29" s="23">
        <v>37446</v>
      </c>
      <c r="Q29" s="24">
        <v>33416</v>
      </c>
      <c r="R29" s="23">
        <v>35404</v>
      </c>
      <c r="S29" s="23">
        <v>36014</v>
      </c>
      <c r="T29" s="23">
        <v>37315</v>
      </c>
      <c r="U29" s="24">
        <v>34732</v>
      </c>
    </row>
    <row r="30" spans="1:21" ht="13.5">
      <c r="A30" s="3" t="s">
        <v>64</v>
      </c>
      <c r="B30" s="23">
        <v>243003</v>
      </c>
      <c r="C30" s="23">
        <v>240371</v>
      </c>
      <c r="D30" s="23">
        <v>241749</v>
      </c>
      <c r="E30" s="24">
        <v>217247</v>
      </c>
      <c r="F30" s="23">
        <v>207359</v>
      </c>
      <c r="G30" s="23">
        <v>198012</v>
      </c>
      <c r="H30" s="23">
        <v>195889</v>
      </c>
      <c r="I30" s="24">
        <v>203462</v>
      </c>
      <c r="J30" s="23">
        <v>181755</v>
      </c>
      <c r="K30" s="23">
        <v>174998</v>
      </c>
      <c r="L30" s="23">
        <v>179002</v>
      </c>
      <c r="M30" s="24">
        <v>180208</v>
      </c>
      <c r="N30" s="23">
        <v>180309</v>
      </c>
      <c r="O30" s="23">
        <v>185378</v>
      </c>
      <c r="P30" s="23">
        <v>190279</v>
      </c>
      <c r="Q30" s="24">
        <v>191186</v>
      </c>
      <c r="R30" s="23">
        <v>193360</v>
      </c>
      <c r="S30" s="23">
        <v>206721</v>
      </c>
      <c r="T30" s="23">
        <v>200292</v>
      </c>
      <c r="U30" s="24">
        <v>176760</v>
      </c>
    </row>
    <row r="31" spans="1:21" ht="13.5">
      <c r="A31" s="3" t="s">
        <v>65</v>
      </c>
      <c r="B31" s="23">
        <v>98936</v>
      </c>
      <c r="C31" s="23">
        <v>85431</v>
      </c>
      <c r="D31" s="23">
        <v>85322</v>
      </c>
      <c r="E31" s="24">
        <v>85592</v>
      </c>
      <c r="F31" s="23">
        <v>86362</v>
      </c>
      <c r="G31" s="23">
        <v>86682</v>
      </c>
      <c r="H31" s="23">
        <v>87003</v>
      </c>
      <c r="I31" s="24">
        <v>96423</v>
      </c>
      <c r="J31" s="23">
        <v>96744</v>
      </c>
      <c r="K31" s="23">
        <v>97064</v>
      </c>
      <c r="L31" s="23">
        <v>97171</v>
      </c>
      <c r="M31" s="24">
        <v>97171</v>
      </c>
      <c r="N31" s="23">
        <v>97171</v>
      </c>
      <c r="O31" s="23">
        <v>97171</v>
      </c>
      <c r="P31" s="23">
        <v>97171</v>
      </c>
      <c r="Q31" s="24">
        <v>88721</v>
      </c>
      <c r="R31" s="23">
        <v>88721</v>
      </c>
      <c r="S31" s="23">
        <v>98321</v>
      </c>
      <c r="T31" s="23">
        <v>98321</v>
      </c>
      <c r="U31" s="24">
        <v>101081</v>
      </c>
    </row>
    <row r="32" spans="1:21" ht="13.5">
      <c r="A32" s="3" t="s">
        <v>52</v>
      </c>
      <c r="B32" s="23">
        <v>100268</v>
      </c>
      <c r="C32" s="23">
        <v>103044</v>
      </c>
      <c r="D32" s="23">
        <v>105781</v>
      </c>
      <c r="E32" s="24">
        <v>61894</v>
      </c>
      <c r="F32" s="23">
        <v>163359</v>
      </c>
      <c r="G32" s="23">
        <v>170373</v>
      </c>
      <c r="H32" s="23">
        <v>172381</v>
      </c>
      <c r="I32" s="24">
        <v>55321</v>
      </c>
      <c r="J32" s="23">
        <v>172862</v>
      </c>
      <c r="K32" s="23">
        <v>174331</v>
      </c>
      <c r="L32" s="23">
        <v>174075</v>
      </c>
      <c r="M32" s="24">
        <v>48748</v>
      </c>
      <c r="N32" s="23">
        <v>200264</v>
      </c>
      <c r="O32" s="23">
        <v>202378</v>
      </c>
      <c r="P32" s="23">
        <v>201468</v>
      </c>
      <c r="Q32" s="24">
        <v>46287</v>
      </c>
      <c r="R32" s="23">
        <v>130530</v>
      </c>
      <c r="S32" s="23">
        <v>123891</v>
      </c>
      <c r="T32" s="23">
        <v>123415</v>
      </c>
      <c r="U32" s="24">
        <v>46573</v>
      </c>
    </row>
    <row r="33" spans="1:21" ht="13.5">
      <c r="A33" s="3" t="s">
        <v>53</v>
      </c>
      <c r="B33" s="23">
        <v>-661</v>
      </c>
      <c r="C33" s="23">
        <v>-661</v>
      </c>
      <c r="D33" s="23">
        <v>-661</v>
      </c>
      <c r="E33" s="24">
        <v>-661</v>
      </c>
      <c r="F33" s="23">
        <v>-1161</v>
      </c>
      <c r="G33" s="23">
        <v>-1161</v>
      </c>
      <c r="H33" s="23">
        <v>-1419</v>
      </c>
      <c r="I33" s="24">
        <v>-1419</v>
      </c>
      <c r="J33" s="23">
        <v>-2674</v>
      </c>
      <c r="K33" s="23">
        <v>-2674</v>
      </c>
      <c r="L33" s="23">
        <v>-2674</v>
      </c>
      <c r="M33" s="24">
        <v>-2674</v>
      </c>
      <c r="N33" s="23">
        <v>-22336</v>
      </c>
      <c r="O33" s="23">
        <v>-22336</v>
      </c>
      <c r="P33" s="23">
        <v>-21536</v>
      </c>
      <c r="Q33" s="24">
        <v>-1937</v>
      </c>
      <c r="R33" s="23">
        <v>-1937</v>
      </c>
      <c r="S33" s="23">
        <v>-2318</v>
      </c>
      <c r="T33" s="23">
        <v>-1777</v>
      </c>
      <c r="U33" s="24">
        <v>-1777</v>
      </c>
    </row>
    <row r="34" spans="1:21" ht="13.5">
      <c r="A34" s="3" t="s">
        <v>66</v>
      </c>
      <c r="B34" s="23">
        <v>441546</v>
      </c>
      <c r="C34" s="23">
        <v>428185</v>
      </c>
      <c r="D34" s="23">
        <v>432191</v>
      </c>
      <c r="E34" s="24">
        <v>415953</v>
      </c>
      <c r="F34" s="23">
        <v>455919</v>
      </c>
      <c r="G34" s="23">
        <v>453906</v>
      </c>
      <c r="H34" s="23">
        <v>453854</v>
      </c>
      <c r="I34" s="24">
        <v>474935</v>
      </c>
      <c r="J34" s="23">
        <v>448687</v>
      </c>
      <c r="K34" s="23">
        <v>443719</v>
      </c>
      <c r="L34" s="23">
        <v>447573</v>
      </c>
      <c r="M34" s="24">
        <v>450729</v>
      </c>
      <c r="N34" s="23">
        <v>455409</v>
      </c>
      <c r="O34" s="23">
        <v>462591</v>
      </c>
      <c r="P34" s="23">
        <v>467382</v>
      </c>
      <c r="Q34" s="24">
        <v>470681</v>
      </c>
      <c r="R34" s="23">
        <v>410675</v>
      </c>
      <c r="S34" s="23">
        <v>426616</v>
      </c>
      <c r="T34" s="23">
        <v>420252</v>
      </c>
      <c r="U34" s="24">
        <v>401416</v>
      </c>
    </row>
    <row r="35" spans="1:21" ht="13.5">
      <c r="A35" s="2" t="s">
        <v>67</v>
      </c>
      <c r="B35" s="23">
        <v>5553510</v>
      </c>
      <c r="C35" s="23">
        <v>5535886</v>
      </c>
      <c r="D35" s="23">
        <v>5536697</v>
      </c>
      <c r="E35" s="24">
        <v>5527110</v>
      </c>
      <c r="F35" s="23">
        <v>5541381</v>
      </c>
      <c r="G35" s="23">
        <v>5493445</v>
      </c>
      <c r="H35" s="23">
        <v>5504543</v>
      </c>
      <c r="I35" s="24">
        <v>5516786</v>
      </c>
      <c r="J35" s="23">
        <v>5569390</v>
      </c>
      <c r="K35" s="23">
        <v>5617246</v>
      </c>
      <c r="L35" s="23">
        <v>5236114</v>
      </c>
      <c r="M35" s="24">
        <v>5272094</v>
      </c>
      <c r="N35" s="23">
        <v>5344183</v>
      </c>
      <c r="O35" s="23">
        <v>5412116</v>
      </c>
      <c r="P35" s="23">
        <v>5475075</v>
      </c>
      <c r="Q35" s="24">
        <v>5479764</v>
      </c>
      <c r="R35" s="23">
        <v>6139111</v>
      </c>
      <c r="S35" s="23">
        <v>6216723</v>
      </c>
      <c r="T35" s="23">
        <v>6258857</v>
      </c>
      <c r="U35" s="24">
        <v>6278183</v>
      </c>
    </row>
    <row r="36" spans="1:21" ht="14.25" thickBot="1">
      <c r="A36" s="5" t="s">
        <v>68</v>
      </c>
      <c r="B36" s="25">
        <v>8648007</v>
      </c>
      <c r="C36" s="25">
        <v>8807759</v>
      </c>
      <c r="D36" s="25">
        <v>8923095</v>
      </c>
      <c r="E36" s="26">
        <v>8768105</v>
      </c>
      <c r="F36" s="25">
        <v>8814559</v>
      </c>
      <c r="G36" s="25">
        <v>9067224</v>
      </c>
      <c r="H36" s="25">
        <v>9142540</v>
      </c>
      <c r="I36" s="26">
        <v>9016054</v>
      </c>
      <c r="J36" s="25">
        <v>8978367</v>
      </c>
      <c r="K36" s="25">
        <v>9143203</v>
      </c>
      <c r="L36" s="25">
        <v>8950623</v>
      </c>
      <c r="M36" s="26">
        <v>8766031</v>
      </c>
      <c r="N36" s="25">
        <v>8784444</v>
      </c>
      <c r="O36" s="25">
        <v>8981003</v>
      </c>
      <c r="P36" s="25">
        <v>9048348</v>
      </c>
      <c r="Q36" s="26">
        <v>9024673</v>
      </c>
      <c r="R36" s="25">
        <v>9509825</v>
      </c>
      <c r="S36" s="25">
        <v>9800006</v>
      </c>
      <c r="T36" s="25">
        <v>9847407</v>
      </c>
      <c r="U36" s="26">
        <v>9565249</v>
      </c>
    </row>
    <row r="37" spans="1:21" ht="14.25" thickTop="1">
      <c r="A37" s="2" t="s">
        <v>69</v>
      </c>
      <c r="B37" s="23">
        <v>587089</v>
      </c>
      <c r="C37" s="23">
        <v>646406</v>
      </c>
      <c r="D37" s="23">
        <v>604754</v>
      </c>
      <c r="E37" s="24">
        <v>550939</v>
      </c>
      <c r="F37" s="23"/>
      <c r="G37" s="23"/>
      <c r="H37" s="23"/>
      <c r="I37" s="24">
        <v>577330</v>
      </c>
      <c r="J37" s="23"/>
      <c r="K37" s="23"/>
      <c r="L37" s="23"/>
      <c r="M37" s="24">
        <v>533222</v>
      </c>
      <c r="N37" s="23"/>
      <c r="O37" s="23"/>
      <c r="P37" s="23"/>
      <c r="Q37" s="24">
        <v>509498</v>
      </c>
      <c r="R37" s="23"/>
      <c r="S37" s="23"/>
      <c r="T37" s="23"/>
      <c r="U37" s="24">
        <v>495855</v>
      </c>
    </row>
    <row r="38" spans="1:21" ht="13.5">
      <c r="A38" s="2" t="s">
        <v>70</v>
      </c>
      <c r="B38" s="23">
        <v>19680</v>
      </c>
      <c r="C38" s="23">
        <v>29460</v>
      </c>
      <c r="D38" s="23">
        <v>43830</v>
      </c>
      <c r="E38" s="24">
        <v>84400</v>
      </c>
      <c r="F38" s="23">
        <v>107170</v>
      </c>
      <c r="G38" s="23">
        <v>123204</v>
      </c>
      <c r="H38" s="23">
        <v>134893</v>
      </c>
      <c r="I38" s="24">
        <v>122882</v>
      </c>
      <c r="J38" s="23">
        <v>123671</v>
      </c>
      <c r="K38" s="23">
        <v>129706</v>
      </c>
      <c r="L38" s="23">
        <v>117916</v>
      </c>
      <c r="M38" s="24">
        <v>125806</v>
      </c>
      <c r="N38" s="23">
        <v>133696</v>
      </c>
      <c r="O38" s="23">
        <v>135796</v>
      </c>
      <c r="P38" s="23">
        <v>135796</v>
      </c>
      <c r="Q38" s="24">
        <v>135796</v>
      </c>
      <c r="R38" s="23">
        <v>135796</v>
      </c>
      <c r="S38" s="23">
        <v>139636</v>
      </c>
      <c r="T38" s="23">
        <v>144796</v>
      </c>
      <c r="U38" s="24">
        <v>153286</v>
      </c>
    </row>
    <row r="39" spans="1:21" ht="13.5">
      <c r="A39" s="2" t="s">
        <v>71</v>
      </c>
      <c r="B39" s="23">
        <v>16135</v>
      </c>
      <c r="C39" s="23">
        <v>16552</v>
      </c>
      <c r="D39" s="23">
        <v>35709</v>
      </c>
      <c r="E39" s="24">
        <v>16441</v>
      </c>
      <c r="F39" s="23">
        <v>5312</v>
      </c>
      <c r="G39" s="23">
        <v>39062</v>
      </c>
      <c r="H39" s="23">
        <v>48435</v>
      </c>
      <c r="I39" s="24">
        <v>113420</v>
      </c>
      <c r="J39" s="23">
        <v>30989</v>
      </c>
      <c r="K39" s="23">
        <v>73320</v>
      </c>
      <c r="L39" s="23">
        <v>62621</v>
      </c>
      <c r="M39" s="24">
        <v>18928</v>
      </c>
      <c r="N39" s="23">
        <v>5186</v>
      </c>
      <c r="O39" s="23">
        <v>30768</v>
      </c>
      <c r="P39" s="23">
        <v>27652</v>
      </c>
      <c r="Q39" s="24">
        <v>108957</v>
      </c>
      <c r="R39" s="23">
        <v>21955</v>
      </c>
      <c r="S39" s="23">
        <v>104152</v>
      </c>
      <c r="T39" s="23">
        <v>89963</v>
      </c>
      <c r="U39" s="24"/>
    </row>
    <row r="40" spans="1:21" ht="13.5">
      <c r="A40" s="2" t="s">
        <v>72</v>
      </c>
      <c r="B40" s="23">
        <v>91209</v>
      </c>
      <c r="C40" s="23">
        <v>177150</v>
      </c>
      <c r="D40" s="23">
        <v>272013</v>
      </c>
      <c r="E40" s="24">
        <v>183438</v>
      </c>
      <c r="F40" s="23">
        <v>91719</v>
      </c>
      <c r="G40" s="23">
        <v>183233</v>
      </c>
      <c r="H40" s="23">
        <v>286172</v>
      </c>
      <c r="I40" s="24">
        <v>194508</v>
      </c>
      <c r="J40" s="23">
        <v>97254</v>
      </c>
      <c r="K40" s="23">
        <v>194334</v>
      </c>
      <c r="L40" s="23">
        <v>302700</v>
      </c>
      <c r="M40" s="24">
        <v>205620</v>
      </c>
      <c r="N40" s="23">
        <v>102810</v>
      </c>
      <c r="O40" s="23">
        <v>210690</v>
      </c>
      <c r="P40" s="23">
        <v>316980</v>
      </c>
      <c r="Q40" s="24">
        <v>211080</v>
      </c>
      <c r="R40" s="23">
        <v>105540</v>
      </c>
      <c r="S40" s="23">
        <v>211080</v>
      </c>
      <c r="T40" s="23">
        <v>321540</v>
      </c>
      <c r="U40" s="24">
        <v>216000</v>
      </c>
    </row>
    <row r="41" spans="1:21" ht="13.5">
      <c r="A41" s="2" t="s">
        <v>73</v>
      </c>
      <c r="B41" s="23">
        <v>7500</v>
      </c>
      <c r="C41" s="23">
        <v>5000</v>
      </c>
      <c r="D41" s="23">
        <v>2000</v>
      </c>
      <c r="E41" s="24">
        <v>10000</v>
      </c>
      <c r="F41" s="23">
        <v>9000</v>
      </c>
      <c r="G41" s="23">
        <v>7000</v>
      </c>
      <c r="H41" s="23">
        <v>4000</v>
      </c>
      <c r="I41" s="24">
        <v>20000</v>
      </c>
      <c r="J41" s="23">
        <v>14250</v>
      </c>
      <c r="K41" s="23">
        <v>10000</v>
      </c>
      <c r="L41" s="23">
        <v>6500</v>
      </c>
      <c r="M41" s="24">
        <v>16000</v>
      </c>
      <c r="N41" s="23">
        <v>11250</v>
      </c>
      <c r="O41" s="23">
        <v>5500</v>
      </c>
      <c r="P41" s="23">
        <v>2000</v>
      </c>
      <c r="Q41" s="24">
        <v>19000</v>
      </c>
      <c r="R41" s="23">
        <v>13500</v>
      </c>
      <c r="S41" s="23">
        <v>10000</v>
      </c>
      <c r="T41" s="23">
        <v>5000</v>
      </c>
      <c r="U41" s="24">
        <v>18000</v>
      </c>
    </row>
    <row r="42" spans="1:21" ht="13.5">
      <c r="A42" s="2" t="s">
        <v>52</v>
      </c>
      <c r="B42" s="23">
        <v>654294</v>
      </c>
      <c r="C42" s="23">
        <v>612754</v>
      </c>
      <c r="D42" s="23">
        <v>633960</v>
      </c>
      <c r="E42" s="24"/>
      <c r="F42" s="23">
        <v>600005</v>
      </c>
      <c r="G42" s="23">
        <v>606395</v>
      </c>
      <c r="H42" s="23">
        <v>615322</v>
      </c>
      <c r="I42" s="24"/>
      <c r="J42" s="23">
        <v>557611</v>
      </c>
      <c r="K42" s="23">
        <v>530811</v>
      </c>
      <c r="L42" s="23">
        <v>553237</v>
      </c>
      <c r="M42" s="24"/>
      <c r="N42" s="23">
        <v>564707</v>
      </c>
      <c r="O42" s="23">
        <v>552592</v>
      </c>
      <c r="P42" s="23">
        <v>621358</v>
      </c>
      <c r="Q42" s="24"/>
      <c r="R42" s="23">
        <v>570661</v>
      </c>
      <c r="S42" s="23">
        <v>573568</v>
      </c>
      <c r="T42" s="23">
        <v>617211</v>
      </c>
      <c r="U42" s="24"/>
    </row>
    <row r="43" spans="1:21" ht="13.5">
      <c r="A43" s="2" t="s">
        <v>74</v>
      </c>
      <c r="B43" s="23">
        <v>1375908</v>
      </c>
      <c r="C43" s="23">
        <v>1487323</v>
      </c>
      <c r="D43" s="23">
        <v>1592267</v>
      </c>
      <c r="E43" s="24">
        <v>1389827</v>
      </c>
      <c r="F43" s="23">
        <v>1402351</v>
      </c>
      <c r="G43" s="23">
        <v>1615236</v>
      </c>
      <c r="H43" s="23">
        <v>1708136</v>
      </c>
      <c r="I43" s="24">
        <v>1517258</v>
      </c>
      <c r="J43" s="23">
        <v>1445289</v>
      </c>
      <c r="K43" s="23">
        <v>1599316</v>
      </c>
      <c r="L43" s="23">
        <v>1616605</v>
      </c>
      <c r="M43" s="24">
        <v>1400559</v>
      </c>
      <c r="N43" s="23">
        <v>1402007</v>
      </c>
      <c r="O43" s="23">
        <v>1569277</v>
      </c>
      <c r="P43" s="23">
        <v>1647429</v>
      </c>
      <c r="Q43" s="24">
        <v>1511909</v>
      </c>
      <c r="R43" s="23">
        <v>1380601</v>
      </c>
      <c r="S43" s="23">
        <v>1630092</v>
      </c>
      <c r="T43" s="23">
        <v>1717467</v>
      </c>
      <c r="U43" s="24">
        <v>1432158</v>
      </c>
    </row>
    <row r="44" spans="1:21" ht="13.5">
      <c r="A44" s="2" t="s">
        <v>75</v>
      </c>
      <c r="B44" s="23">
        <v>131040</v>
      </c>
      <c r="C44" s="23">
        <v>135960</v>
      </c>
      <c r="D44" s="23">
        <v>140880</v>
      </c>
      <c r="E44" s="24">
        <v>147440</v>
      </c>
      <c r="F44" s="23">
        <v>150720</v>
      </c>
      <c r="G44" s="23">
        <v>165420</v>
      </c>
      <c r="H44" s="23">
        <v>184710</v>
      </c>
      <c r="I44" s="24">
        <v>231840</v>
      </c>
      <c r="J44" s="23">
        <v>257890</v>
      </c>
      <c r="K44" s="23">
        <v>288624</v>
      </c>
      <c r="L44" s="23">
        <v>139363</v>
      </c>
      <c r="M44" s="24">
        <v>168752</v>
      </c>
      <c r="N44" s="23">
        <v>191481</v>
      </c>
      <c r="O44" s="23">
        <v>226660</v>
      </c>
      <c r="P44" s="23">
        <v>260609</v>
      </c>
      <c r="Q44" s="24">
        <v>294558</v>
      </c>
      <c r="R44" s="23">
        <v>328507</v>
      </c>
      <c r="S44" s="23">
        <v>362456</v>
      </c>
      <c r="T44" s="23">
        <v>396405</v>
      </c>
      <c r="U44" s="24">
        <v>427024</v>
      </c>
    </row>
    <row r="45" spans="1:21" ht="13.5">
      <c r="A45" s="2" t="s">
        <v>76</v>
      </c>
      <c r="B45" s="23">
        <v>138986</v>
      </c>
      <c r="C45" s="23">
        <v>142183</v>
      </c>
      <c r="D45" s="23">
        <v>148343</v>
      </c>
      <c r="E45" s="24">
        <v>158339</v>
      </c>
      <c r="F45" s="23">
        <v>163142</v>
      </c>
      <c r="G45" s="23">
        <v>172706</v>
      </c>
      <c r="H45" s="23">
        <v>177229</v>
      </c>
      <c r="I45" s="24">
        <v>182051</v>
      </c>
      <c r="J45" s="23">
        <v>189701</v>
      </c>
      <c r="K45" s="23">
        <v>197856</v>
      </c>
      <c r="L45" s="23">
        <v>204665</v>
      </c>
      <c r="M45" s="24">
        <v>211493</v>
      </c>
      <c r="N45" s="23">
        <v>220490</v>
      </c>
      <c r="O45" s="23">
        <v>229861</v>
      </c>
      <c r="P45" s="23">
        <v>238569</v>
      </c>
      <c r="Q45" s="24">
        <v>242040</v>
      </c>
      <c r="R45" s="23">
        <v>241806</v>
      </c>
      <c r="S45" s="23">
        <v>237837</v>
      </c>
      <c r="T45" s="23">
        <v>233880</v>
      </c>
      <c r="U45" s="24">
        <v>229834</v>
      </c>
    </row>
    <row r="46" spans="1:21" ht="13.5">
      <c r="A46" s="2" t="s">
        <v>77</v>
      </c>
      <c r="B46" s="23">
        <v>164352</v>
      </c>
      <c r="C46" s="23">
        <v>162858</v>
      </c>
      <c r="D46" s="23">
        <v>161363</v>
      </c>
      <c r="E46" s="24">
        <v>181472</v>
      </c>
      <c r="F46" s="23">
        <v>180188</v>
      </c>
      <c r="G46" s="23">
        <v>178905</v>
      </c>
      <c r="H46" s="23">
        <v>177622</v>
      </c>
      <c r="I46" s="24">
        <v>176338</v>
      </c>
      <c r="J46" s="23">
        <v>175055</v>
      </c>
      <c r="K46" s="23">
        <v>173772</v>
      </c>
      <c r="L46" s="23">
        <v>172488</v>
      </c>
      <c r="M46" s="24">
        <v>171205</v>
      </c>
      <c r="N46" s="23">
        <v>167167</v>
      </c>
      <c r="O46" s="23">
        <v>163129</v>
      </c>
      <c r="P46" s="23">
        <v>159091</v>
      </c>
      <c r="Q46" s="24">
        <v>197042</v>
      </c>
      <c r="R46" s="23">
        <v>195290</v>
      </c>
      <c r="S46" s="23">
        <v>193538</v>
      </c>
      <c r="T46" s="23">
        <v>191787</v>
      </c>
      <c r="U46" s="24">
        <v>190035</v>
      </c>
    </row>
    <row r="47" spans="1:21" ht="13.5">
      <c r="A47" s="2" t="s">
        <v>52</v>
      </c>
      <c r="B47" s="23">
        <v>39129</v>
      </c>
      <c r="C47" s="23">
        <v>38888</v>
      </c>
      <c r="D47" s="23">
        <v>36221</v>
      </c>
      <c r="E47" s="24">
        <v>30447</v>
      </c>
      <c r="F47" s="23">
        <v>44885</v>
      </c>
      <c r="G47" s="23">
        <v>51735</v>
      </c>
      <c r="H47" s="23">
        <v>47067</v>
      </c>
      <c r="I47" s="24">
        <v>38164</v>
      </c>
      <c r="J47" s="23">
        <v>56482</v>
      </c>
      <c r="K47" s="23">
        <v>53815</v>
      </c>
      <c r="L47" s="23">
        <v>38714</v>
      </c>
      <c r="M47" s="24">
        <v>38714</v>
      </c>
      <c r="N47" s="23">
        <v>39264</v>
      </c>
      <c r="O47" s="23">
        <v>39264</v>
      </c>
      <c r="P47" s="23">
        <v>35860</v>
      </c>
      <c r="Q47" s="24">
        <v>35860</v>
      </c>
      <c r="R47" s="23">
        <v>35860</v>
      </c>
      <c r="S47" s="23">
        <v>35860</v>
      </c>
      <c r="T47" s="23">
        <v>35860</v>
      </c>
      <c r="U47" s="24">
        <v>37331</v>
      </c>
    </row>
    <row r="48" spans="1:21" ht="13.5">
      <c r="A48" s="2" t="s">
        <v>78</v>
      </c>
      <c r="B48" s="23">
        <v>473509</v>
      </c>
      <c r="C48" s="23">
        <v>479889</v>
      </c>
      <c r="D48" s="23">
        <v>486807</v>
      </c>
      <c r="E48" s="24">
        <v>524805</v>
      </c>
      <c r="F48" s="23">
        <v>538937</v>
      </c>
      <c r="G48" s="23">
        <v>568767</v>
      </c>
      <c r="H48" s="23">
        <v>586629</v>
      </c>
      <c r="I48" s="24">
        <v>640830</v>
      </c>
      <c r="J48" s="23">
        <v>679129</v>
      </c>
      <c r="K48" s="23">
        <v>714067</v>
      </c>
      <c r="L48" s="23">
        <v>555231</v>
      </c>
      <c r="M48" s="24">
        <v>590165</v>
      </c>
      <c r="N48" s="23">
        <v>618403</v>
      </c>
      <c r="O48" s="23">
        <v>658915</v>
      </c>
      <c r="P48" s="23">
        <v>694130</v>
      </c>
      <c r="Q48" s="24">
        <v>769501</v>
      </c>
      <c r="R48" s="23">
        <v>801464</v>
      </c>
      <c r="S48" s="23">
        <v>829692</v>
      </c>
      <c r="T48" s="23">
        <v>857933</v>
      </c>
      <c r="U48" s="24">
        <v>884225</v>
      </c>
    </row>
    <row r="49" spans="1:21" ht="14.25" thickBot="1">
      <c r="A49" s="5" t="s">
        <v>79</v>
      </c>
      <c r="B49" s="25">
        <v>1849417</v>
      </c>
      <c r="C49" s="25">
        <v>1967213</v>
      </c>
      <c r="D49" s="25">
        <v>2079075</v>
      </c>
      <c r="E49" s="26">
        <v>1914632</v>
      </c>
      <c r="F49" s="25">
        <v>1941288</v>
      </c>
      <c r="G49" s="25">
        <v>2184004</v>
      </c>
      <c r="H49" s="25">
        <v>2294766</v>
      </c>
      <c r="I49" s="26">
        <v>2158088</v>
      </c>
      <c r="J49" s="25">
        <v>2124418</v>
      </c>
      <c r="K49" s="25">
        <v>2313384</v>
      </c>
      <c r="L49" s="25">
        <v>2171836</v>
      </c>
      <c r="M49" s="26">
        <v>1990724</v>
      </c>
      <c r="N49" s="25">
        <v>2020410</v>
      </c>
      <c r="O49" s="25">
        <v>2228192</v>
      </c>
      <c r="P49" s="25">
        <v>2341560</v>
      </c>
      <c r="Q49" s="26">
        <v>2281411</v>
      </c>
      <c r="R49" s="25">
        <v>2182066</v>
      </c>
      <c r="S49" s="25">
        <v>2459785</v>
      </c>
      <c r="T49" s="25">
        <v>2575400</v>
      </c>
      <c r="U49" s="26">
        <v>2316384</v>
      </c>
    </row>
    <row r="50" spans="1:21" ht="14.25" thickTop="1">
      <c r="A50" s="2" t="s">
        <v>80</v>
      </c>
      <c r="B50" s="23">
        <v>1140000</v>
      </c>
      <c r="C50" s="23">
        <v>1140000</v>
      </c>
      <c r="D50" s="23">
        <v>1140000</v>
      </c>
      <c r="E50" s="24">
        <v>1140000</v>
      </c>
      <c r="F50" s="23">
        <v>1140000</v>
      </c>
      <c r="G50" s="23">
        <v>1140000</v>
      </c>
      <c r="H50" s="23">
        <v>1140000</v>
      </c>
      <c r="I50" s="24">
        <v>1140000</v>
      </c>
      <c r="J50" s="23">
        <v>1140000</v>
      </c>
      <c r="K50" s="23">
        <v>1140000</v>
      </c>
      <c r="L50" s="23">
        <v>1140000</v>
      </c>
      <c r="M50" s="24">
        <v>1140000</v>
      </c>
      <c r="N50" s="23">
        <v>1140000</v>
      </c>
      <c r="O50" s="23">
        <v>1140000</v>
      </c>
      <c r="P50" s="23">
        <v>1140000</v>
      </c>
      <c r="Q50" s="24">
        <v>1140000</v>
      </c>
      <c r="R50" s="23">
        <v>1140000</v>
      </c>
      <c r="S50" s="23">
        <v>1140000</v>
      </c>
      <c r="T50" s="23">
        <v>1140000</v>
      </c>
      <c r="U50" s="24">
        <v>1140000</v>
      </c>
    </row>
    <row r="51" spans="1:21" ht="13.5">
      <c r="A51" s="2" t="s">
        <v>81</v>
      </c>
      <c r="B51" s="23">
        <v>1120000</v>
      </c>
      <c r="C51" s="23">
        <v>1120000</v>
      </c>
      <c r="D51" s="23">
        <v>1120000</v>
      </c>
      <c r="E51" s="24">
        <v>1120000</v>
      </c>
      <c r="F51" s="23">
        <v>1120000</v>
      </c>
      <c r="G51" s="23">
        <v>1120000</v>
      </c>
      <c r="H51" s="23">
        <v>1120000</v>
      </c>
      <c r="I51" s="24">
        <v>1120000</v>
      </c>
      <c r="J51" s="23">
        <v>1120000</v>
      </c>
      <c r="K51" s="23">
        <v>1120000</v>
      </c>
      <c r="L51" s="23">
        <v>1120000</v>
      </c>
      <c r="M51" s="24">
        <v>1120000</v>
      </c>
      <c r="N51" s="23">
        <v>1120000</v>
      </c>
      <c r="O51" s="23">
        <v>1120000</v>
      </c>
      <c r="P51" s="23">
        <v>1120000</v>
      </c>
      <c r="Q51" s="24">
        <v>1120000</v>
      </c>
      <c r="R51" s="23">
        <v>1120000</v>
      </c>
      <c r="S51" s="23">
        <v>1120000</v>
      </c>
      <c r="T51" s="23">
        <v>1120000</v>
      </c>
      <c r="U51" s="24">
        <v>1120000</v>
      </c>
    </row>
    <row r="52" spans="1:21" ht="13.5">
      <c r="A52" s="2" t="s">
        <v>82</v>
      </c>
      <c r="B52" s="23">
        <v>4526913</v>
      </c>
      <c r="C52" s="23">
        <v>4570206</v>
      </c>
      <c r="D52" s="23">
        <v>4569078</v>
      </c>
      <c r="E52" s="24">
        <v>4576557</v>
      </c>
      <c r="F52" s="23">
        <v>4602795</v>
      </c>
      <c r="G52" s="23">
        <v>4618749</v>
      </c>
      <c r="H52" s="23">
        <v>4584678</v>
      </c>
      <c r="I52" s="24">
        <v>4589556</v>
      </c>
      <c r="J52" s="23">
        <v>4590946</v>
      </c>
      <c r="K52" s="23">
        <v>4572141</v>
      </c>
      <c r="L52" s="23">
        <v>4518596</v>
      </c>
      <c r="M52" s="24">
        <v>4514308</v>
      </c>
      <c r="N52" s="23">
        <v>4502778</v>
      </c>
      <c r="O52" s="23">
        <v>4487850</v>
      </c>
      <c r="P52" s="23">
        <v>4438626</v>
      </c>
      <c r="Q52" s="24">
        <v>4474471</v>
      </c>
      <c r="R52" s="23">
        <v>5057089</v>
      </c>
      <c r="S52" s="23">
        <v>5061433</v>
      </c>
      <c r="T52" s="23">
        <v>4996836</v>
      </c>
      <c r="U52" s="24">
        <v>4976554</v>
      </c>
    </row>
    <row r="53" spans="1:21" ht="13.5">
      <c r="A53" s="2" t="s">
        <v>83</v>
      </c>
      <c r="B53" s="23">
        <v>-11086</v>
      </c>
      <c r="C53" s="23">
        <v>-10783</v>
      </c>
      <c r="D53" s="23">
        <v>-10555</v>
      </c>
      <c r="E53" s="24">
        <v>-10400</v>
      </c>
      <c r="F53" s="23">
        <v>-10347</v>
      </c>
      <c r="G53" s="23">
        <v>-10297</v>
      </c>
      <c r="H53" s="23">
        <v>-10187</v>
      </c>
      <c r="I53" s="24">
        <v>-10076</v>
      </c>
      <c r="J53" s="23">
        <v>-10368</v>
      </c>
      <c r="K53" s="23">
        <v>-10268</v>
      </c>
      <c r="L53" s="23">
        <v>-10112</v>
      </c>
      <c r="M53" s="24">
        <v>-9739</v>
      </c>
      <c r="N53" s="23">
        <v>-9701</v>
      </c>
      <c r="O53" s="23">
        <v>-9480</v>
      </c>
      <c r="P53" s="23">
        <v>-9300</v>
      </c>
      <c r="Q53" s="24">
        <v>-9244</v>
      </c>
      <c r="R53" s="23">
        <v>-9134</v>
      </c>
      <c r="S53" s="23">
        <v>-9073</v>
      </c>
      <c r="T53" s="23">
        <v>-8937</v>
      </c>
      <c r="U53" s="24">
        <v>-8833</v>
      </c>
    </row>
    <row r="54" spans="1:21" ht="13.5">
      <c r="A54" s="2" t="s">
        <v>84</v>
      </c>
      <c r="B54" s="23">
        <v>6775826</v>
      </c>
      <c r="C54" s="23">
        <v>6819422</v>
      </c>
      <c r="D54" s="23">
        <v>6818522</v>
      </c>
      <c r="E54" s="24">
        <v>6826157</v>
      </c>
      <c r="F54" s="23">
        <v>6852447</v>
      </c>
      <c r="G54" s="23">
        <v>6868452</v>
      </c>
      <c r="H54" s="23">
        <v>6834490</v>
      </c>
      <c r="I54" s="24">
        <v>6839480</v>
      </c>
      <c r="J54" s="23">
        <v>6840578</v>
      </c>
      <c r="K54" s="23">
        <v>6821873</v>
      </c>
      <c r="L54" s="23">
        <v>6768484</v>
      </c>
      <c r="M54" s="24">
        <v>6764568</v>
      </c>
      <c r="N54" s="23">
        <v>6753077</v>
      </c>
      <c r="O54" s="23">
        <v>6738370</v>
      </c>
      <c r="P54" s="23">
        <v>6689326</v>
      </c>
      <c r="Q54" s="24">
        <v>6725226</v>
      </c>
      <c r="R54" s="23">
        <v>7307955</v>
      </c>
      <c r="S54" s="23">
        <v>7312359</v>
      </c>
      <c r="T54" s="23">
        <v>7247899</v>
      </c>
      <c r="U54" s="24">
        <v>7227720</v>
      </c>
    </row>
    <row r="55" spans="1:21" ht="13.5">
      <c r="A55" s="2" t="s">
        <v>85</v>
      </c>
      <c r="B55" s="23">
        <v>22762</v>
      </c>
      <c r="C55" s="23">
        <v>21122</v>
      </c>
      <c r="D55" s="23">
        <v>25497</v>
      </c>
      <c r="E55" s="24">
        <v>27315</v>
      </c>
      <c r="F55" s="23">
        <v>20822</v>
      </c>
      <c r="G55" s="23">
        <v>14768</v>
      </c>
      <c r="H55" s="23">
        <v>13284</v>
      </c>
      <c r="I55" s="24">
        <v>18485</v>
      </c>
      <c r="J55" s="23">
        <v>13369</v>
      </c>
      <c r="K55" s="23">
        <v>7945</v>
      </c>
      <c r="L55" s="23">
        <v>10302</v>
      </c>
      <c r="M55" s="24">
        <v>10737</v>
      </c>
      <c r="N55" s="23">
        <v>10956</v>
      </c>
      <c r="O55" s="23">
        <v>14440</v>
      </c>
      <c r="P55" s="23">
        <v>17461</v>
      </c>
      <c r="Q55" s="24">
        <v>18035</v>
      </c>
      <c r="R55" s="23">
        <v>19803</v>
      </c>
      <c r="S55" s="23">
        <v>27860</v>
      </c>
      <c r="T55" s="23">
        <v>24108</v>
      </c>
      <c r="U55" s="24">
        <v>21144</v>
      </c>
    </row>
    <row r="56" spans="1:21" ht="13.5">
      <c r="A56" s="2" t="s">
        <v>86</v>
      </c>
      <c r="B56" s="23">
        <v>22762</v>
      </c>
      <c r="C56" s="23">
        <v>21122</v>
      </c>
      <c r="D56" s="23">
        <v>25497</v>
      </c>
      <c r="E56" s="24">
        <v>27315</v>
      </c>
      <c r="F56" s="23">
        <v>20822</v>
      </c>
      <c r="G56" s="23">
        <v>14768</v>
      </c>
      <c r="H56" s="23">
        <v>13284</v>
      </c>
      <c r="I56" s="24">
        <v>18485</v>
      </c>
      <c r="J56" s="23">
        <v>13369</v>
      </c>
      <c r="K56" s="23">
        <v>7945</v>
      </c>
      <c r="L56" s="23">
        <v>10302</v>
      </c>
      <c r="M56" s="24">
        <v>10737</v>
      </c>
      <c r="N56" s="23">
        <v>10956</v>
      </c>
      <c r="O56" s="23">
        <v>14440</v>
      </c>
      <c r="P56" s="23">
        <v>17461</v>
      </c>
      <c r="Q56" s="24">
        <v>18035</v>
      </c>
      <c r="R56" s="23">
        <v>19803</v>
      </c>
      <c r="S56" s="23">
        <v>27860</v>
      </c>
      <c r="T56" s="23">
        <v>24108</v>
      </c>
      <c r="U56" s="24">
        <v>21144</v>
      </c>
    </row>
    <row r="57" spans="1:21" ht="13.5">
      <c r="A57" s="6" t="s">
        <v>87</v>
      </c>
      <c r="B57" s="23">
        <v>6798589</v>
      </c>
      <c r="C57" s="23">
        <v>6840545</v>
      </c>
      <c r="D57" s="23">
        <v>6844020</v>
      </c>
      <c r="E57" s="24">
        <v>6853473</v>
      </c>
      <c r="F57" s="23">
        <v>6873270</v>
      </c>
      <c r="G57" s="23">
        <v>6883220</v>
      </c>
      <c r="H57" s="23">
        <v>6847774</v>
      </c>
      <c r="I57" s="24">
        <v>6857965</v>
      </c>
      <c r="J57" s="23">
        <v>6853948</v>
      </c>
      <c r="K57" s="23">
        <v>6829819</v>
      </c>
      <c r="L57" s="23">
        <v>6778786</v>
      </c>
      <c r="M57" s="24">
        <v>6775306</v>
      </c>
      <c r="N57" s="23">
        <v>6764033</v>
      </c>
      <c r="O57" s="23">
        <v>6752810</v>
      </c>
      <c r="P57" s="23">
        <v>6706788</v>
      </c>
      <c r="Q57" s="24">
        <v>6743262</v>
      </c>
      <c r="R57" s="23">
        <v>7327758</v>
      </c>
      <c r="S57" s="23">
        <v>7340220</v>
      </c>
      <c r="T57" s="23">
        <v>7272007</v>
      </c>
      <c r="U57" s="24">
        <v>7248865</v>
      </c>
    </row>
    <row r="58" spans="1:21" ht="14.25" thickBot="1">
      <c r="A58" s="7" t="s">
        <v>88</v>
      </c>
      <c r="B58" s="23">
        <v>8648007</v>
      </c>
      <c r="C58" s="23">
        <v>8807759</v>
      </c>
      <c r="D58" s="23">
        <v>8923095</v>
      </c>
      <c r="E58" s="24">
        <v>8768105</v>
      </c>
      <c r="F58" s="23">
        <v>8814559</v>
      </c>
      <c r="G58" s="23">
        <v>9067224</v>
      </c>
      <c r="H58" s="23">
        <v>9142540</v>
      </c>
      <c r="I58" s="24">
        <v>9016054</v>
      </c>
      <c r="J58" s="23">
        <v>8978367</v>
      </c>
      <c r="K58" s="23">
        <v>9143203</v>
      </c>
      <c r="L58" s="23">
        <v>8950623</v>
      </c>
      <c r="M58" s="24">
        <v>8766031</v>
      </c>
      <c r="N58" s="23">
        <v>8784444</v>
      </c>
      <c r="O58" s="23">
        <v>8981003</v>
      </c>
      <c r="P58" s="23">
        <v>9048348</v>
      </c>
      <c r="Q58" s="24">
        <v>9024673</v>
      </c>
      <c r="R58" s="23">
        <v>9509825</v>
      </c>
      <c r="S58" s="23">
        <v>9800006</v>
      </c>
      <c r="T58" s="23">
        <v>9847407</v>
      </c>
      <c r="U58" s="24">
        <v>9565249</v>
      </c>
    </row>
    <row r="59" spans="1:21" ht="14.25" thickTop="1">
      <c r="A59" s="8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1" ht="13.5">
      <c r="A61" s="20" t="s">
        <v>93</v>
      </c>
    </row>
    <row r="62" ht="13.5">
      <c r="A62" s="20" t="s">
        <v>94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2014-05-28T01:35:40Z</dcterms:created>
  <dcterms:modified xsi:type="dcterms:W3CDTF">2014-05-28T01:35:46Z</dcterms:modified>
  <cp:category/>
  <cp:version/>
  <cp:contentType/>
  <cp:contentStatus/>
</cp:coreProperties>
</file>