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5" windowWidth="20340" windowHeight="11025" activeTab="0"/>
  </bookViews>
  <sheets>
    <sheet name="連結・損益計算書" sheetId="1" r:id="rId1"/>
    <sheet name="連結・キャッシュフロー計算書" sheetId="2" r:id="rId2"/>
    <sheet name="連結・貸借対照表" sheetId="3" r:id="rId3"/>
    <sheet name="個別・損益計算書" sheetId="4" r:id="rId4"/>
    <sheet name="個別・貸借対照表" sheetId="5" r:id="rId5"/>
    <sheet name="Sheet2" sheetId="6" r:id="rId6"/>
    <sheet name="Sheet3" sheetId="7" r:id="rId7"/>
  </sheets>
  <definedNames/>
  <calcPr fullCalcOnLoad="1"/>
</workbook>
</file>

<file path=xl/sharedStrings.xml><?xml version="1.0" encoding="utf-8"?>
<sst xmlns="http://schemas.openxmlformats.org/spreadsheetml/2006/main" count="721" uniqueCount="282">
  <si>
    <t>長期借入金の返済による支出</t>
  </si>
  <si>
    <t>社債の発行による収入</t>
  </si>
  <si>
    <t>社債の償還による支出</t>
  </si>
  <si>
    <t>自己株式の取得による支出</t>
  </si>
  <si>
    <t>自己株式の売却による収入</t>
  </si>
  <si>
    <t>配当金の支払額</t>
  </si>
  <si>
    <t>少数株主への配当金の支払額</t>
  </si>
  <si>
    <t>財務活動によるキャッシュ・フロー</t>
  </si>
  <si>
    <t>現金及び現金同等物に係る換算差額</t>
  </si>
  <si>
    <t>現金及び現金同等物の増減額（△は減少）</t>
  </si>
  <si>
    <t>現金及び現金同等物の残高</t>
  </si>
  <si>
    <t>連結の範囲の変更に伴う現金及び現金同等物の増減額（△は減少）</t>
  </si>
  <si>
    <t>連結子会社の合併による現金及び現金同等物の増減額（△は減少）</t>
  </si>
  <si>
    <t>連結子会社の決算期変更に伴う現金及び現金同等物の期首残高増減額（△は減少）</t>
  </si>
  <si>
    <t>連結・キャッシュフロー計算書</t>
  </si>
  <si>
    <t>売上高</t>
  </si>
  <si>
    <t>売上原価</t>
  </si>
  <si>
    <t>売上総利益</t>
  </si>
  <si>
    <t>販売費・一般管理費</t>
  </si>
  <si>
    <t>持分法による投資利益</t>
  </si>
  <si>
    <t>独禁法関連引当金繰入額</t>
  </si>
  <si>
    <t>少数株主損益調整前四半期純利益</t>
  </si>
  <si>
    <t>賃貸事業等売上高</t>
  </si>
  <si>
    <t>連結・損益計算書</t>
  </si>
  <si>
    <t>支払手形及び営業未払金</t>
  </si>
  <si>
    <t>未払役員賞与</t>
  </si>
  <si>
    <t>独禁法関連引当金</t>
  </si>
  <si>
    <t>退職給付引当金</t>
  </si>
  <si>
    <t>役員退職慰労引当金</t>
  </si>
  <si>
    <t>為替換算調整勘定</t>
  </si>
  <si>
    <t>在外関係会社の年金債務調整額</t>
  </si>
  <si>
    <t>少数株主持分</t>
  </si>
  <si>
    <t>連結・貸借対照表</t>
  </si>
  <si>
    <t>累積四半期</t>
  </si>
  <si>
    <t>2013/04/01</t>
  </si>
  <si>
    <t>減価償却費</t>
  </si>
  <si>
    <t>減損損失</t>
  </si>
  <si>
    <t>有形及び無形固定資産除売却損益（△は益）</t>
  </si>
  <si>
    <t>有価証券及び投資有価証券売却損益（△は益）</t>
  </si>
  <si>
    <t>有価証券及び投資有価証券評価損益（△は益）</t>
  </si>
  <si>
    <t>持分法による投資損益（△は益）</t>
  </si>
  <si>
    <t>受取利息及び受取配当金</t>
  </si>
  <si>
    <t>為替差損益（△は益）</t>
  </si>
  <si>
    <t>売上債権の増減額（△は増加）</t>
  </si>
  <si>
    <t>たな卸資産の増減額（△は増加）</t>
  </si>
  <si>
    <t>仕入債務の増減額（△は減少）</t>
  </si>
  <si>
    <t>小計</t>
  </si>
  <si>
    <t>利息及び配当金の受取額</t>
  </si>
  <si>
    <t>利息の支払額</t>
  </si>
  <si>
    <t>法人税等の支払額又は還付額（△は支払）</t>
  </si>
  <si>
    <t>営業活動によるキャッシュ・フロー</t>
  </si>
  <si>
    <t>有価証券の取得による支出</t>
  </si>
  <si>
    <t>有価証券の売却による収入</t>
  </si>
  <si>
    <t>有形及び無形固定資産の取得による支出</t>
  </si>
  <si>
    <t>有形及び無形固定資産の売却による収入</t>
  </si>
  <si>
    <t>投資有価証券の取得による支出</t>
  </si>
  <si>
    <t>投資有価証券の売却による収入</t>
  </si>
  <si>
    <t>貸付けによる支出</t>
  </si>
  <si>
    <t>貸付金の回収による収入</t>
  </si>
  <si>
    <t>投資活動によるキャッシュ・フロー</t>
  </si>
  <si>
    <t>短期借入金の純増減額（△は減少）</t>
  </si>
  <si>
    <t>長期借入れによる収入</t>
  </si>
  <si>
    <t>掲載元書類名</t>
  </si>
  <si>
    <t>元書類公開日</t>
  </si>
  <si>
    <t>財務諸表種目</t>
  </si>
  <si>
    <t>決算種目</t>
  </si>
  <si>
    <t>期首</t>
  </si>
  <si>
    <t>期末</t>
  </si>
  <si>
    <t>勘定科目　/　単位</t>
  </si>
  <si>
    <t>2013/06/25</t>
  </si>
  <si>
    <t>通期</t>
  </si>
  <si>
    <t>2013/03/31</t>
  </si>
  <si>
    <t>2012/03/31</t>
  </si>
  <si>
    <t>2012/06/20</t>
  </si>
  <si>
    <t>2011/03/31</t>
  </si>
  <si>
    <t>2011/06/23</t>
  </si>
  <si>
    <t>2010/03/31</t>
  </si>
  <si>
    <t>2010/06/23</t>
  </si>
  <si>
    <t>2009/03/31</t>
  </si>
  <si>
    <t>2009/06/23</t>
  </si>
  <si>
    <t>2008/03/31</t>
  </si>
  <si>
    <t>現金及び預金</t>
  </si>
  <si>
    <t>百万円</t>
  </si>
  <si>
    <t>海運業未収金</t>
  </si>
  <si>
    <t>その他事業未収金</t>
  </si>
  <si>
    <t>短期貸付金</t>
  </si>
  <si>
    <t>関係会社短期貸付金</t>
  </si>
  <si>
    <t>有価証券</t>
  </si>
  <si>
    <t>貯蔵品</t>
  </si>
  <si>
    <t>繰延及び前払費用</t>
  </si>
  <si>
    <t>代理店債権</t>
  </si>
  <si>
    <t>海運業未決算(借方)</t>
  </si>
  <si>
    <t>その他</t>
  </si>
  <si>
    <t>貸倒引当金</t>
  </si>
  <si>
    <t>流動資産</t>
  </si>
  <si>
    <t>船舶（純額）</t>
  </si>
  <si>
    <t>建物（純額）</t>
  </si>
  <si>
    <t>構築物（純額）</t>
  </si>
  <si>
    <t>機械及び装置（純額）</t>
  </si>
  <si>
    <t>車両運搬具（純額）</t>
  </si>
  <si>
    <t>器具及び備品（純額）</t>
  </si>
  <si>
    <t>土地</t>
  </si>
  <si>
    <t>建設仮勘定</t>
  </si>
  <si>
    <t>有形固定資産</t>
  </si>
  <si>
    <t>のれん</t>
  </si>
  <si>
    <t>借地権</t>
  </si>
  <si>
    <t>ソフトウエア</t>
  </si>
  <si>
    <t>無形固定資産</t>
  </si>
  <si>
    <t>投資有価証券</t>
  </si>
  <si>
    <t>関係会社株式</t>
  </si>
  <si>
    <t>出資金</t>
  </si>
  <si>
    <t>関係会社出資金</t>
  </si>
  <si>
    <t>長期貸付金</t>
  </si>
  <si>
    <t>従業員に対する長期貸付金</t>
  </si>
  <si>
    <t>関係会社長期貸付金</t>
  </si>
  <si>
    <t>破産更生債権等</t>
  </si>
  <si>
    <t>長期前払費用</t>
  </si>
  <si>
    <t>長期未収入金</t>
  </si>
  <si>
    <t>前払年金費用</t>
  </si>
  <si>
    <t>リース債権</t>
  </si>
  <si>
    <t>投資その他の資産</t>
  </si>
  <si>
    <t>固定資産</t>
  </si>
  <si>
    <t>株式交付費</t>
  </si>
  <si>
    <t>社債発行費</t>
  </si>
  <si>
    <t>繰延資産</t>
  </si>
  <si>
    <t>資産</t>
  </si>
  <si>
    <t>海運業未払金</t>
  </si>
  <si>
    <t>その他事業未払金</t>
  </si>
  <si>
    <t>1年内償還予定の社債</t>
  </si>
  <si>
    <t>短期借入金</t>
  </si>
  <si>
    <t>リース債務</t>
  </si>
  <si>
    <t>未払金</t>
  </si>
  <si>
    <t>未払費用</t>
  </si>
  <si>
    <t>未払法人税等</t>
  </si>
  <si>
    <t>繰延税金負債</t>
  </si>
  <si>
    <t>前受金</t>
  </si>
  <si>
    <t>預り金</t>
  </si>
  <si>
    <t>代理店債務</t>
  </si>
  <si>
    <t>賞与引当金</t>
  </si>
  <si>
    <t>海運業未決算(貸方)</t>
  </si>
  <si>
    <t>流動負債</t>
  </si>
  <si>
    <t>社債</t>
  </si>
  <si>
    <t>長期借入金</t>
  </si>
  <si>
    <t>関係会社長期借入金</t>
  </si>
  <si>
    <t>特別修繕引当金</t>
  </si>
  <si>
    <t>長期預り保証金</t>
  </si>
  <si>
    <t>固定負債</t>
  </si>
  <si>
    <t>負債</t>
  </si>
  <si>
    <t>資本金</t>
  </si>
  <si>
    <t>資本準備金</t>
  </si>
  <si>
    <t>その他資本剰余金</t>
  </si>
  <si>
    <t>資本剰余金</t>
  </si>
  <si>
    <t>利益準備金</t>
  </si>
  <si>
    <t>配当準備積立金</t>
  </si>
  <si>
    <t>特別償却積立金</t>
  </si>
  <si>
    <t>圧縮記帳積立金</t>
  </si>
  <si>
    <t>別途積立金</t>
  </si>
  <si>
    <t>繰越利益剰余金</t>
  </si>
  <si>
    <t>利益剰余金</t>
  </si>
  <si>
    <t>自己株式</t>
  </si>
  <si>
    <t>株主資本</t>
  </si>
  <si>
    <t>その他有価証券評価差額金</t>
  </si>
  <si>
    <t>繰延ヘッジ損益</t>
  </si>
  <si>
    <t>評価・換算差額等</t>
  </si>
  <si>
    <t>純資産</t>
  </si>
  <si>
    <t>負債純資産</t>
  </si>
  <si>
    <t>証券コード</t>
  </si>
  <si>
    <t>企業名</t>
  </si>
  <si>
    <t>日本郵船株式会社</t>
  </si>
  <si>
    <t>個別・貸借対照表</t>
  </si>
  <si>
    <t>※　表は、XBRLで遡れる全ての決算期を表示しています。（過去にEDINETで公開された全てのXBRLファイルから最新データを選択し作成しています）</t>
  </si>
  <si>
    <t>※　直近決算期の勘定科目を元に一覧しています。（過去の勘定科目表記が異なる場合、一部データが表示されない場合があります）</t>
  </si>
  <si>
    <t>2012/04/01</t>
  </si>
  <si>
    <t>2011/04/01</t>
  </si>
  <si>
    <t>2010/04/01</t>
  </si>
  <si>
    <t>2009/04/01</t>
  </si>
  <si>
    <t>2008/04/01</t>
  </si>
  <si>
    <t>2007/04/01</t>
  </si>
  <si>
    <t>貨物運賃</t>
  </si>
  <si>
    <t>貸船料</t>
  </si>
  <si>
    <t>その他海運業収益</t>
  </si>
  <si>
    <t>海運業収益</t>
  </si>
  <si>
    <t>貨物費</t>
  </si>
  <si>
    <t>燃料費</t>
  </si>
  <si>
    <t>港費</t>
  </si>
  <si>
    <t>その他運航費</t>
  </si>
  <si>
    <t>運航費</t>
  </si>
  <si>
    <t>船員費</t>
  </si>
  <si>
    <t>（うち退職給付費用）</t>
  </si>
  <si>
    <t>（うち賞与引当金繰入額）</t>
  </si>
  <si>
    <t>船舶保険料</t>
  </si>
  <si>
    <t>船舶修繕費</t>
  </si>
  <si>
    <t>特別修繕引当金繰入額</t>
  </si>
  <si>
    <t>船舶減価償却費</t>
  </si>
  <si>
    <t>その他船費</t>
  </si>
  <si>
    <t>船費</t>
  </si>
  <si>
    <t>借船料</t>
  </si>
  <si>
    <t>その他海運業費用</t>
  </si>
  <si>
    <t>海運業費用</t>
  </si>
  <si>
    <t>海運業利益</t>
  </si>
  <si>
    <t>その他事業収益</t>
  </si>
  <si>
    <t>倉庫業収益</t>
  </si>
  <si>
    <t>不動産賃貸収益</t>
  </si>
  <si>
    <t>その他収益</t>
  </si>
  <si>
    <t>その他事業費用</t>
  </si>
  <si>
    <t>倉庫業費用</t>
  </si>
  <si>
    <t>不動産賃貸費用</t>
  </si>
  <si>
    <t>その他費用</t>
  </si>
  <si>
    <t>その他事業利益</t>
  </si>
  <si>
    <t>営業総利益</t>
  </si>
  <si>
    <t>一般管理費</t>
  </si>
  <si>
    <t>営業利益</t>
  </si>
  <si>
    <t>受取利息</t>
  </si>
  <si>
    <t>受取配当金</t>
  </si>
  <si>
    <t>為替差益</t>
  </si>
  <si>
    <t>営業外収益</t>
  </si>
  <si>
    <t>支払利息</t>
  </si>
  <si>
    <t>社債利息</t>
  </si>
  <si>
    <t>社債発行費償却</t>
  </si>
  <si>
    <t>為替差損</t>
  </si>
  <si>
    <t>営業外費用</t>
  </si>
  <si>
    <t>経常利益</t>
  </si>
  <si>
    <t>固定資産売却益</t>
  </si>
  <si>
    <t>投資有価証券売却益</t>
  </si>
  <si>
    <t>関係会社清算益</t>
  </si>
  <si>
    <t>特別利益</t>
  </si>
  <si>
    <t>固定資産売却損</t>
  </si>
  <si>
    <t>固定資産除却損</t>
  </si>
  <si>
    <t>貸倒引当金繰入額</t>
  </si>
  <si>
    <t>関係会社株式評価損</t>
  </si>
  <si>
    <t>投資有価証券評価損</t>
  </si>
  <si>
    <t>特別損失</t>
  </si>
  <si>
    <t>税引前四半期純利益</t>
  </si>
  <si>
    <t>法人税、住民税及び事業税</t>
  </si>
  <si>
    <t>法人税等調整額</t>
  </si>
  <si>
    <t>法人税等合計</t>
  </si>
  <si>
    <t>四半期純利益</t>
  </si>
  <si>
    <t>個別・損益計算書</t>
  </si>
  <si>
    <t>2014/02/12</t>
  </si>
  <si>
    <t>四半期</t>
  </si>
  <si>
    <t>2013/12/31</t>
  </si>
  <si>
    <t>2013/11/08</t>
  </si>
  <si>
    <t>2013/09/30</t>
  </si>
  <si>
    <t>2013/08/09</t>
  </si>
  <si>
    <t>2013/06/30</t>
  </si>
  <si>
    <t>2013/02/12</t>
  </si>
  <si>
    <t>2012/12/31</t>
  </si>
  <si>
    <t>2012/11/12</t>
  </si>
  <si>
    <t>2012/09/30</t>
  </si>
  <si>
    <t>2012/08/10</t>
  </si>
  <si>
    <t>2012/06/30</t>
  </si>
  <si>
    <t>2012/02/13</t>
  </si>
  <si>
    <t>2011/12/31</t>
  </si>
  <si>
    <t>2011/11/14</t>
  </si>
  <si>
    <t>2011/09/30</t>
  </si>
  <si>
    <t>2011/08/15</t>
  </si>
  <si>
    <t>2011/06/30</t>
  </si>
  <si>
    <t>2011/02/14</t>
  </si>
  <si>
    <t>2010/12/31</t>
  </si>
  <si>
    <t>2010/11/15</t>
  </si>
  <si>
    <t>2010/09/30</t>
  </si>
  <si>
    <t>2010/08/16</t>
  </si>
  <si>
    <t>2010/06/30</t>
  </si>
  <si>
    <t>2010/02/12</t>
  </si>
  <si>
    <t>2009/12/31</t>
  </si>
  <si>
    <t>2009/11/12</t>
  </si>
  <si>
    <t>2009/09/30</t>
  </si>
  <si>
    <t>2009/08/13</t>
  </si>
  <si>
    <t>2009/06/30</t>
  </si>
  <si>
    <t>2009/02/13</t>
  </si>
  <si>
    <t>2008/12/31</t>
  </si>
  <si>
    <t>2008/11/13</t>
  </si>
  <si>
    <t>2008/09/30</t>
  </si>
  <si>
    <t>2008/10/24</t>
  </si>
  <si>
    <t>2008/06/30</t>
  </si>
  <si>
    <t>受取手形及び営業未収入金</t>
  </si>
  <si>
    <t>たな卸資産</t>
  </si>
  <si>
    <t>繰延税金資産</t>
  </si>
  <si>
    <t>建物及び構築物（純額）</t>
  </si>
  <si>
    <t>航空機（純額）</t>
  </si>
  <si>
    <t>機械装置及び運搬具（純額）</t>
  </si>
  <si>
    <t>その他（純額）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</si>
</sst>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
    <font>
      <sz val="11"/>
      <name val="ＭＳ Ｐゴシック"/>
      <family val="3"/>
    </font>
    <font>
      <sz val="6"/>
      <name val="ＭＳ Ｐゴシック"/>
      <family val="3"/>
    </font>
    <font>
      <u val="single"/>
      <sz val="11"/>
      <color indexed="12"/>
      <name val="ＭＳ Ｐゴシック"/>
      <family val="3"/>
    </font>
    <font>
      <sz val="11"/>
      <color indexed="23"/>
      <name val="ＭＳ Ｐゴシック"/>
      <family val="3"/>
    </font>
    <font>
      <sz val="11"/>
      <color indexed="63"/>
      <name val="ＭＳ Ｐゴシック"/>
      <family val="3"/>
    </font>
  </fonts>
  <fills count="3">
    <fill>
      <patternFill/>
    </fill>
    <fill>
      <patternFill patternType="gray125"/>
    </fill>
    <fill>
      <patternFill patternType="solid">
        <fgColor indexed="26"/>
        <bgColor indexed="64"/>
      </patternFill>
    </fill>
  </fills>
  <borders count="13">
    <border>
      <left/>
      <right/>
      <top/>
      <bottom/>
      <diagonal/>
    </border>
    <border>
      <left style="double">
        <color indexed="55"/>
      </left>
      <right style="double">
        <color indexed="55"/>
      </right>
      <top>
        <color indexed="63"/>
      </top>
      <bottom>
        <color indexed="63"/>
      </bottom>
    </border>
    <border>
      <left style="double">
        <color indexed="55"/>
      </left>
      <right style="double">
        <color indexed="55"/>
      </right>
      <top>
        <color indexed="63"/>
      </top>
      <bottom style="double">
        <color indexed="55"/>
      </bottom>
    </border>
    <border>
      <left>
        <color indexed="63"/>
      </left>
      <right>
        <color indexed="63"/>
      </right>
      <top style="double">
        <color indexed="55"/>
      </top>
      <bottom>
        <color indexed="63"/>
      </bottom>
    </border>
    <border>
      <left style="double">
        <color indexed="55"/>
      </left>
      <right style="double">
        <color indexed="55"/>
      </right>
      <top style="double">
        <color indexed="55"/>
      </top>
      <bottom>
        <color indexed="63"/>
      </bottom>
    </border>
    <border>
      <left>
        <color indexed="63"/>
      </left>
      <right style="double">
        <color indexed="55"/>
      </right>
      <top style="double">
        <color indexed="55"/>
      </top>
      <bottom>
        <color indexed="63"/>
      </bottom>
    </border>
    <border>
      <left>
        <color indexed="63"/>
      </left>
      <right style="double">
        <color indexed="55"/>
      </right>
      <top>
        <color indexed="63"/>
      </top>
      <bottom>
        <color indexed="63"/>
      </bottom>
    </border>
    <border>
      <left style="double">
        <color indexed="55"/>
      </left>
      <right>
        <color indexed="63"/>
      </right>
      <top style="double">
        <color indexed="55"/>
      </top>
      <bottom>
        <color indexed="63"/>
      </bottom>
    </border>
    <border>
      <left style="double">
        <color indexed="55"/>
      </left>
      <right>
        <color indexed="63"/>
      </right>
      <top>
        <color indexed="63"/>
      </top>
      <bottom>
        <color indexed="63"/>
      </bottom>
    </border>
    <border>
      <left style="double">
        <color indexed="55"/>
      </left>
      <right>
        <color indexed="63"/>
      </right>
      <top style="double">
        <color indexed="55"/>
      </top>
      <bottom style="double">
        <color indexed="55"/>
      </bottom>
    </border>
    <border>
      <left>
        <color indexed="63"/>
      </left>
      <right>
        <color indexed="63"/>
      </right>
      <top style="double">
        <color indexed="55"/>
      </top>
      <bottom style="double">
        <color indexed="55"/>
      </bottom>
    </border>
    <border>
      <left style="double">
        <color indexed="55"/>
      </left>
      <right>
        <color indexed="63"/>
      </right>
      <top>
        <color indexed="63"/>
      </top>
      <bottom style="double">
        <color indexed="55"/>
      </bottom>
    </border>
    <border>
      <left>
        <color indexed="63"/>
      </left>
      <right>
        <color indexed="63"/>
      </right>
      <top>
        <color indexed="63"/>
      </top>
      <bottom style="double">
        <color indexed="55"/>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vertical="center"/>
    </xf>
    <xf numFmtId="0" fontId="0" fillId="0" borderId="0" xfId="0" applyAlignment="1">
      <alignment horizontal="left" vertical="center" indent="1"/>
    </xf>
    <xf numFmtId="0" fontId="0" fillId="2" borderId="1" xfId="0" applyFill="1" applyBorder="1" applyAlignment="1">
      <alignment horizontal="left" vertical="center" indent="3"/>
    </xf>
    <xf numFmtId="0" fontId="0" fillId="2" borderId="1" xfId="0" applyFill="1" applyBorder="1" applyAlignment="1">
      <alignment horizontal="left" vertical="center" indent="4"/>
    </xf>
    <xf numFmtId="0" fontId="0" fillId="2" borderId="2" xfId="0" applyFill="1" applyBorder="1" applyAlignment="1">
      <alignment horizontal="left" vertical="center" indent="2"/>
    </xf>
    <xf numFmtId="0" fontId="0" fillId="2" borderId="1" xfId="0" applyFill="1" applyBorder="1" applyAlignment="1">
      <alignment horizontal="left" vertical="center" indent="5"/>
    </xf>
    <xf numFmtId="0" fontId="0" fillId="2" borderId="1" xfId="0" applyFill="1" applyBorder="1" applyAlignment="1">
      <alignment horizontal="left" vertical="center" indent="2"/>
    </xf>
    <xf numFmtId="0" fontId="0" fillId="2" borderId="1" xfId="0" applyFill="1" applyBorder="1" applyAlignment="1">
      <alignment horizontal="left" vertical="center" indent="1"/>
    </xf>
    <xf numFmtId="0" fontId="0" fillId="0" borderId="3" xfId="0" applyBorder="1" applyAlignment="1">
      <alignment vertical="center"/>
    </xf>
    <xf numFmtId="0" fontId="0" fillId="2" borderId="4" xfId="0" applyFill="1" applyBorder="1" applyAlignment="1">
      <alignment horizontal="left" vertical="center" indent="3"/>
    </xf>
    <xf numFmtId="0" fontId="3" fillId="0" borderId="5"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0" fillId="0" borderId="3" xfId="0" applyBorder="1" applyAlignment="1">
      <alignment horizontal="left" vertical="center" indent="1"/>
    </xf>
    <xf numFmtId="0" fontId="2" fillId="0" borderId="3" xfId="16"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0" fillId="0" borderId="9" xfId="0" applyBorder="1" applyAlignment="1">
      <alignment horizontal="left" vertical="center" indent="1"/>
    </xf>
    <xf numFmtId="0" fontId="0" fillId="0" borderId="10" xfId="0" applyBorder="1" applyAlignment="1">
      <alignment horizontal="left" vertical="center" indent="1"/>
    </xf>
    <xf numFmtId="0" fontId="3" fillId="0" borderId="0" xfId="0" applyFont="1" applyAlignment="1">
      <alignment vertical="center"/>
    </xf>
    <xf numFmtId="176" fontId="4" fillId="0" borderId="7" xfId="0" applyNumberFormat="1" applyFont="1" applyBorder="1" applyAlignment="1">
      <alignment horizontal="right" vertical="center"/>
    </xf>
    <xf numFmtId="176" fontId="4" fillId="0" borderId="8" xfId="0" applyNumberFormat="1" applyFont="1" applyBorder="1" applyAlignment="1">
      <alignment horizontal="right" vertical="center"/>
    </xf>
    <xf numFmtId="176" fontId="4" fillId="0" borderId="11" xfId="0" applyNumberFormat="1" applyFont="1" applyBorder="1" applyAlignment="1">
      <alignment horizontal="right" vertical="center"/>
    </xf>
    <xf numFmtId="0" fontId="4" fillId="0" borderId="3" xfId="0" applyFont="1" applyBorder="1" applyAlignment="1">
      <alignment horizontal="right" vertical="center"/>
    </xf>
    <xf numFmtId="0" fontId="0" fillId="2" borderId="2" xfId="0" applyFill="1" applyBorder="1" applyAlignment="1">
      <alignment horizontal="left" vertical="center" indent="1"/>
    </xf>
    <xf numFmtId="0" fontId="0" fillId="2" borderId="4" xfId="0" applyFill="1" applyBorder="1" applyAlignment="1">
      <alignment horizontal="left" vertical="center" indent="2"/>
    </xf>
    <xf numFmtId="176" fontId="4" fillId="0" borderId="3" xfId="0" applyNumberFormat="1" applyFont="1" applyBorder="1" applyAlignment="1">
      <alignment horizontal="right" vertical="center"/>
    </xf>
    <xf numFmtId="176" fontId="4" fillId="0" borderId="0" xfId="0" applyNumberFormat="1" applyFont="1" applyAlignment="1">
      <alignment horizontal="right" vertical="center"/>
    </xf>
    <xf numFmtId="176" fontId="4" fillId="0" borderId="12" xfId="0" applyNumberFormat="1" applyFont="1" applyBorder="1" applyAlignment="1">
      <alignment horizontal="right" vertical="center"/>
    </xf>
    <xf numFmtId="0" fontId="0" fillId="2" borderId="4" xfId="0" applyFill="1" applyBorder="1" applyAlignment="1">
      <alignment horizontal="left" vertical="center" indent="1"/>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8"/>
  <dimension ref="A2:Y44"/>
  <sheetViews>
    <sheetView tabSelected="1" workbookViewId="0" topLeftCell="A1">
      <selection activeCell="A1" sqref="A1"/>
    </sheetView>
  </sheetViews>
  <sheetFormatPr defaultColWidth="9.00390625" defaultRowHeight="13.5"/>
  <cols>
    <col min="1" max="1" width="38.625" style="0" customWidth="1"/>
    <col min="2" max="25" width="17.625" style="0" customWidth="1"/>
  </cols>
  <sheetData>
    <row r="1" ht="14.25" thickBot="1"/>
    <row r="2" spans="1:25" ht="14.25" thickTop="1">
      <c r="A2" s="10" t="s">
        <v>166</v>
      </c>
      <c r="B2" s="14">
        <v>9101</v>
      </c>
      <c r="C2" s="14"/>
      <c r="D2" s="14"/>
      <c r="E2" s="14"/>
      <c r="F2" s="14"/>
      <c r="G2" s="14"/>
      <c r="H2" s="14"/>
      <c r="I2" s="14"/>
      <c r="J2" s="14"/>
      <c r="K2" s="14"/>
      <c r="L2" s="14"/>
      <c r="M2" s="14"/>
      <c r="N2" s="14"/>
      <c r="O2" s="14"/>
      <c r="P2" s="14"/>
      <c r="Q2" s="14"/>
      <c r="R2" s="14"/>
      <c r="S2" s="14"/>
      <c r="T2" s="14"/>
      <c r="U2" s="14"/>
      <c r="V2" s="14"/>
      <c r="W2" s="14"/>
      <c r="X2" s="14"/>
      <c r="Y2" s="14"/>
    </row>
    <row r="3" spans="1:25" ht="14.25" thickBot="1">
      <c r="A3" s="11" t="s">
        <v>167</v>
      </c>
      <c r="B3" s="1" t="s">
        <v>168</v>
      </c>
      <c r="C3" s="1"/>
      <c r="D3" s="1"/>
      <c r="E3" s="1"/>
      <c r="F3" s="1"/>
      <c r="G3" s="1"/>
      <c r="H3" s="1"/>
      <c r="I3" s="1"/>
      <c r="J3" s="1"/>
      <c r="K3" s="1"/>
      <c r="L3" s="1"/>
      <c r="M3" s="1"/>
      <c r="N3" s="1"/>
      <c r="O3" s="1"/>
      <c r="P3" s="1"/>
      <c r="Q3" s="1"/>
      <c r="R3" s="1"/>
      <c r="S3" s="1"/>
      <c r="T3" s="1"/>
      <c r="U3" s="1"/>
      <c r="V3" s="1"/>
      <c r="W3" s="1"/>
      <c r="X3" s="1"/>
      <c r="Y3" s="1"/>
    </row>
    <row r="4" spans="1:25" ht="14.25" thickTop="1">
      <c r="A4" s="10" t="s">
        <v>62</v>
      </c>
      <c r="B4" s="15" t="str">
        <f>HYPERLINK("http://www.kabupro.jp/mark/20140212/S10014UM.htm","四半期報告書")</f>
        <v>四半期報告書</v>
      </c>
      <c r="C4" s="15" t="str">
        <f>HYPERLINK("http://www.kabupro.jp/mark/20131108/S1000CXL.htm","四半期報告書")</f>
        <v>四半期報告書</v>
      </c>
      <c r="D4" s="15" t="str">
        <f>HYPERLINK("http://www.kabupro.jp/mark/20130809/S000E8UF.htm","四半期報告書")</f>
        <v>四半期報告書</v>
      </c>
      <c r="E4" s="15" t="str">
        <f>HYPERLINK("http://www.kabupro.jp/mark/20130625/S000DPLF.htm","有価証券報告書")</f>
        <v>有価証券報告書</v>
      </c>
      <c r="F4" s="15" t="str">
        <f>HYPERLINK("http://www.kabupro.jp/mark/20140212/S10014UM.htm","四半期報告書")</f>
        <v>四半期報告書</v>
      </c>
      <c r="G4" s="15" t="str">
        <f>HYPERLINK("http://www.kabupro.jp/mark/20131108/S1000CXL.htm","四半期報告書")</f>
        <v>四半期報告書</v>
      </c>
      <c r="H4" s="15" t="str">
        <f>HYPERLINK("http://www.kabupro.jp/mark/20130809/S000E8UF.htm","四半期報告書")</f>
        <v>四半期報告書</v>
      </c>
      <c r="I4" s="15" t="str">
        <f>HYPERLINK("http://www.kabupro.jp/mark/20130625/S000DPLF.htm","有価証券報告書")</f>
        <v>有価証券報告書</v>
      </c>
      <c r="J4" s="15" t="str">
        <f>HYPERLINK("http://www.kabupro.jp/mark/20130212/S000CSVI.htm","四半期報告書")</f>
        <v>四半期報告書</v>
      </c>
      <c r="K4" s="15" t="str">
        <f>HYPERLINK("http://www.kabupro.jp/mark/20121112/S000C8KK.htm","四半期報告書")</f>
        <v>四半期報告書</v>
      </c>
      <c r="L4" s="15" t="str">
        <f>HYPERLINK("http://www.kabupro.jp/mark/20120810/S000BOWN.htm","四半期報告書")</f>
        <v>四半期報告書</v>
      </c>
      <c r="M4" s="15" t="str">
        <f>HYPERLINK("http://www.kabupro.jp/mark/20120620/S000B2AR.htm","有価証券報告書")</f>
        <v>有価証券報告書</v>
      </c>
      <c r="N4" s="15" t="str">
        <f>HYPERLINK("http://www.kabupro.jp/mark/20120213/S000AAZJ.htm","四半期報告書")</f>
        <v>四半期報告書</v>
      </c>
      <c r="O4" s="15" t="str">
        <f>HYPERLINK("http://www.kabupro.jp/mark/20111114/S0009QBE.htm","四半期報告書")</f>
        <v>四半期報告書</v>
      </c>
      <c r="P4" s="15" t="str">
        <f>HYPERLINK("http://www.kabupro.jp/mark/20110815/S00097CX.htm","四半期報告書")</f>
        <v>四半期報告書</v>
      </c>
      <c r="Q4" s="15" t="str">
        <f>HYPERLINK("http://www.kabupro.jp/mark/20110623/S0008KGM.htm","有価証券報告書")</f>
        <v>有価証券報告書</v>
      </c>
      <c r="R4" s="15" t="str">
        <f>HYPERLINK("http://www.kabupro.jp/mark/20110214/S0007R7K.htm","四半期報告書")</f>
        <v>四半期報告書</v>
      </c>
      <c r="S4" s="15" t="str">
        <f>HYPERLINK("http://www.kabupro.jp/mark/20101115/S000778K.htm","四半期報告書")</f>
        <v>四半期報告書</v>
      </c>
      <c r="T4" s="15" t="str">
        <f>HYPERLINK("http://www.kabupro.jp/mark/20100816/S0006NDS.htm","四半期報告書")</f>
        <v>四半期報告書</v>
      </c>
      <c r="U4" s="15" t="str">
        <f>HYPERLINK("http://www.kabupro.jp/mark/20100623/S0005ZNO.htm","有価証券報告書")</f>
        <v>有価証券報告書</v>
      </c>
      <c r="V4" s="15" t="str">
        <f>HYPERLINK("http://www.kabupro.jp/mark/20100212/S00056AT.htm","四半期報告書")</f>
        <v>四半期報告書</v>
      </c>
      <c r="W4" s="15" t="str">
        <f>HYPERLINK("http://www.kabupro.jp/mark/20091112/S0004KDH.htm","四半期報告書")</f>
        <v>四半期報告書</v>
      </c>
      <c r="X4" s="15" t="str">
        <f>HYPERLINK("http://www.kabupro.jp/mark/20090813/S0003Y1W.htm","四半期報告書")</f>
        <v>四半期報告書</v>
      </c>
      <c r="Y4" s="15" t="str">
        <f>HYPERLINK("http://www.kabupro.jp/mark/20090623/S0003CXN.htm","有価証券報告書")</f>
        <v>有価証券報告書</v>
      </c>
    </row>
    <row r="5" spans="1:25" ht="14.25" thickBot="1">
      <c r="A5" s="11" t="s">
        <v>63</v>
      </c>
      <c r="B5" s="1" t="s">
        <v>238</v>
      </c>
      <c r="C5" s="1" t="s">
        <v>241</v>
      </c>
      <c r="D5" s="1" t="s">
        <v>243</v>
      </c>
      <c r="E5" s="1" t="s">
        <v>69</v>
      </c>
      <c r="F5" s="1" t="s">
        <v>238</v>
      </c>
      <c r="G5" s="1" t="s">
        <v>241</v>
      </c>
      <c r="H5" s="1" t="s">
        <v>243</v>
      </c>
      <c r="I5" s="1" t="s">
        <v>69</v>
      </c>
      <c r="J5" s="1" t="s">
        <v>245</v>
      </c>
      <c r="K5" s="1" t="s">
        <v>247</v>
      </c>
      <c r="L5" s="1" t="s">
        <v>249</v>
      </c>
      <c r="M5" s="1" t="s">
        <v>73</v>
      </c>
      <c r="N5" s="1" t="s">
        <v>251</v>
      </c>
      <c r="O5" s="1" t="s">
        <v>253</v>
      </c>
      <c r="P5" s="1" t="s">
        <v>255</v>
      </c>
      <c r="Q5" s="1" t="s">
        <v>75</v>
      </c>
      <c r="R5" s="1" t="s">
        <v>257</v>
      </c>
      <c r="S5" s="1" t="s">
        <v>259</v>
      </c>
      <c r="T5" s="1" t="s">
        <v>261</v>
      </c>
      <c r="U5" s="1" t="s">
        <v>77</v>
      </c>
      <c r="V5" s="1" t="s">
        <v>263</v>
      </c>
      <c r="W5" s="1" t="s">
        <v>265</v>
      </c>
      <c r="X5" s="1" t="s">
        <v>267</v>
      </c>
      <c r="Y5" s="1" t="s">
        <v>79</v>
      </c>
    </row>
    <row r="6" spans="1:25" ht="15" thickBot="1" thickTop="1">
      <c r="A6" s="10" t="s">
        <v>64</v>
      </c>
      <c r="B6" s="18" t="s">
        <v>23</v>
      </c>
      <c r="C6" s="19"/>
      <c r="D6" s="19"/>
      <c r="E6" s="19"/>
      <c r="F6" s="19"/>
      <c r="G6" s="19"/>
      <c r="H6" s="19"/>
      <c r="I6" s="19"/>
      <c r="J6" s="19"/>
      <c r="K6" s="19"/>
      <c r="L6" s="19"/>
      <c r="M6" s="19"/>
      <c r="N6" s="19"/>
      <c r="O6" s="19"/>
      <c r="P6" s="19"/>
      <c r="Q6" s="19"/>
      <c r="R6" s="19"/>
      <c r="S6" s="19"/>
      <c r="T6" s="19"/>
      <c r="U6" s="19"/>
      <c r="V6" s="19"/>
      <c r="W6" s="19"/>
      <c r="X6" s="19"/>
      <c r="Y6" s="19"/>
    </row>
    <row r="7" spans="1:25" ht="14.25" thickTop="1">
      <c r="A7" s="12" t="s">
        <v>65</v>
      </c>
      <c r="B7" s="14" t="s">
        <v>33</v>
      </c>
      <c r="C7" s="14" t="s">
        <v>33</v>
      </c>
      <c r="D7" s="14" t="s">
        <v>33</v>
      </c>
      <c r="E7" s="16" t="s">
        <v>70</v>
      </c>
      <c r="F7" s="14" t="s">
        <v>33</v>
      </c>
      <c r="G7" s="14" t="s">
        <v>33</v>
      </c>
      <c r="H7" s="14" t="s">
        <v>33</v>
      </c>
      <c r="I7" s="16" t="s">
        <v>70</v>
      </c>
      <c r="J7" s="14" t="s">
        <v>33</v>
      </c>
      <c r="K7" s="14" t="s">
        <v>33</v>
      </c>
      <c r="L7" s="14" t="s">
        <v>33</v>
      </c>
      <c r="M7" s="16" t="s">
        <v>70</v>
      </c>
      <c r="N7" s="14" t="s">
        <v>33</v>
      </c>
      <c r="O7" s="14" t="s">
        <v>33</v>
      </c>
      <c r="P7" s="14" t="s">
        <v>33</v>
      </c>
      <c r="Q7" s="16" t="s">
        <v>70</v>
      </c>
      <c r="R7" s="14" t="s">
        <v>33</v>
      </c>
      <c r="S7" s="14" t="s">
        <v>33</v>
      </c>
      <c r="T7" s="14" t="s">
        <v>33</v>
      </c>
      <c r="U7" s="16" t="s">
        <v>70</v>
      </c>
      <c r="V7" s="14" t="s">
        <v>33</v>
      </c>
      <c r="W7" s="14" t="s">
        <v>33</v>
      </c>
      <c r="X7" s="14" t="s">
        <v>33</v>
      </c>
      <c r="Y7" s="16" t="s">
        <v>70</v>
      </c>
    </row>
    <row r="8" spans="1:25" ht="13.5">
      <c r="A8" s="13" t="s">
        <v>66</v>
      </c>
      <c r="B8" s="1" t="s">
        <v>34</v>
      </c>
      <c r="C8" s="1" t="s">
        <v>34</v>
      </c>
      <c r="D8" s="1" t="s">
        <v>34</v>
      </c>
      <c r="E8" s="17" t="s">
        <v>172</v>
      </c>
      <c r="F8" s="1" t="s">
        <v>172</v>
      </c>
      <c r="G8" s="1" t="s">
        <v>172</v>
      </c>
      <c r="H8" s="1" t="s">
        <v>172</v>
      </c>
      <c r="I8" s="17" t="s">
        <v>173</v>
      </c>
      <c r="J8" s="1" t="s">
        <v>173</v>
      </c>
      <c r="K8" s="1" t="s">
        <v>173</v>
      </c>
      <c r="L8" s="1" t="s">
        <v>173</v>
      </c>
      <c r="M8" s="17" t="s">
        <v>174</v>
      </c>
      <c r="N8" s="1" t="s">
        <v>174</v>
      </c>
      <c r="O8" s="1" t="s">
        <v>174</v>
      </c>
      <c r="P8" s="1" t="s">
        <v>174</v>
      </c>
      <c r="Q8" s="17" t="s">
        <v>175</v>
      </c>
      <c r="R8" s="1" t="s">
        <v>175</v>
      </c>
      <c r="S8" s="1" t="s">
        <v>175</v>
      </c>
      <c r="T8" s="1" t="s">
        <v>175</v>
      </c>
      <c r="U8" s="17" t="s">
        <v>176</v>
      </c>
      <c r="V8" s="1" t="s">
        <v>176</v>
      </c>
      <c r="W8" s="1" t="s">
        <v>176</v>
      </c>
      <c r="X8" s="1" t="s">
        <v>176</v>
      </c>
      <c r="Y8" s="17" t="s">
        <v>177</v>
      </c>
    </row>
    <row r="9" spans="1:25" ht="13.5">
      <c r="A9" s="13" t="s">
        <v>67</v>
      </c>
      <c r="B9" s="1" t="s">
        <v>240</v>
      </c>
      <c r="C9" s="1" t="s">
        <v>242</v>
      </c>
      <c r="D9" s="1" t="s">
        <v>244</v>
      </c>
      <c r="E9" s="17" t="s">
        <v>71</v>
      </c>
      <c r="F9" s="1" t="s">
        <v>246</v>
      </c>
      <c r="G9" s="1" t="s">
        <v>248</v>
      </c>
      <c r="H9" s="1" t="s">
        <v>250</v>
      </c>
      <c r="I9" s="17" t="s">
        <v>72</v>
      </c>
      <c r="J9" s="1" t="s">
        <v>252</v>
      </c>
      <c r="K9" s="1" t="s">
        <v>254</v>
      </c>
      <c r="L9" s="1" t="s">
        <v>256</v>
      </c>
      <c r="M9" s="17" t="s">
        <v>74</v>
      </c>
      <c r="N9" s="1" t="s">
        <v>258</v>
      </c>
      <c r="O9" s="1" t="s">
        <v>260</v>
      </c>
      <c r="P9" s="1" t="s">
        <v>262</v>
      </c>
      <c r="Q9" s="17" t="s">
        <v>76</v>
      </c>
      <c r="R9" s="1" t="s">
        <v>264</v>
      </c>
      <c r="S9" s="1" t="s">
        <v>266</v>
      </c>
      <c r="T9" s="1" t="s">
        <v>268</v>
      </c>
      <c r="U9" s="17" t="s">
        <v>78</v>
      </c>
      <c r="V9" s="1" t="s">
        <v>270</v>
      </c>
      <c r="W9" s="1" t="s">
        <v>272</v>
      </c>
      <c r="X9" s="1" t="s">
        <v>274</v>
      </c>
      <c r="Y9" s="17" t="s">
        <v>80</v>
      </c>
    </row>
    <row r="10" spans="1:25" ht="14.25" thickBot="1">
      <c r="A10" s="13" t="s">
        <v>68</v>
      </c>
      <c r="B10" s="1" t="s">
        <v>82</v>
      </c>
      <c r="C10" s="1" t="s">
        <v>82</v>
      </c>
      <c r="D10" s="1" t="s">
        <v>82</v>
      </c>
      <c r="E10" s="17" t="s">
        <v>82</v>
      </c>
      <c r="F10" s="1" t="s">
        <v>82</v>
      </c>
      <c r="G10" s="1" t="s">
        <v>82</v>
      </c>
      <c r="H10" s="1" t="s">
        <v>82</v>
      </c>
      <c r="I10" s="17" t="s">
        <v>82</v>
      </c>
      <c r="J10" s="1" t="s">
        <v>82</v>
      </c>
      <c r="K10" s="1" t="s">
        <v>82</v>
      </c>
      <c r="L10" s="1" t="s">
        <v>82</v>
      </c>
      <c r="M10" s="17" t="s">
        <v>82</v>
      </c>
      <c r="N10" s="1" t="s">
        <v>82</v>
      </c>
      <c r="O10" s="1" t="s">
        <v>82</v>
      </c>
      <c r="P10" s="1" t="s">
        <v>82</v>
      </c>
      <c r="Q10" s="17" t="s">
        <v>82</v>
      </c>
      <c r="R10" s="1" t="s">
        <v>82</v>
      </c>
      <c r="S10" s="1" t="s">
        <v>82</v>
      </c>
      <c r="T10" s="1" t="s">
        <v>82</v>
      </c>
      <c r="U10" s="17" t="s">
        <v>82</v>
      </c>
      <c r="V10" s="1" t="s">
        <v>82</v>
      </c>
      <c r="W10" s="1" t="s">
        <v>82</v>
      </c>
      <c r="X10" s="1" t="s">
        <v>82</v>
      </c>
      <c r="Y10" s="17" t="s">
        <v>82</v>
      </c>
    </row>
    <row r="11" spans="1:25" ht="14.25" thickTop="1">
      <c r="A11" s="30" t="s">
        <v>15</v>
      </c>
      <c r="B11" s="27">
        <v>1654354</v>
      </c>
      <c r="C11" s="27">
        <v>1089127</v>
      </c>
      <c r="D11" s="27">
        <v>528470</v>
      </c>
      <c r="E11" s="21">
        <v>1897101</v>
      </c>
      <c r="F11" s="27">
        <v>1406451</v>
      </c>
      <c r="G11" s="27">
        <v>944036</v>
      </c>
      <c r="H11" s="27">
        <v>477597</v>
      </c>
      <c r="I11" s="21">
        <v>1807819</v>
      </c>
      <c r="J11" s="27">
        <v>1351019</v>
      </c>
      <c r="K11" s="27">
        <v>911184</v>
      </c>
      <c r="L11" s="27">
        <v>447733</v>
      </c>
      <c r="M11" s="21">
        <v>1929169</v>
      </c>
      <c r="N11" s="27">
        <v>1481753</v>
      </c>
      <c r="O11" s="27">
        <v>1010557</v>
      </c>
      <c r="P11" s="27">
        <v>504779</v>
      </c>
      <c r="Q11" s="21">
        <v>1697342</v>
      </c>
      <c r="R11" s="27">
        <v>1237314</v>
      </c>
      <c r="S11" s="27">
        <v>794519</v>
      </c>
      <c r="T11" s="27">
        <v>380065</v>
      </c>
      <c r="U11" s="21">
        <v>2429972</v>
      </c>
      <c r="V11" s="27">
        <v>2031311</v>
      </c>
      <c r="W11" s="27">
        <v>1419874</v>
      </c>
      <c r="X11" s="27">
        <v>679600</v>
      </c>
      <c r="Y11" s="21">
        <v>2584626</v>
      </c>
    </row>
    <row r="12" spans="1:25" ht="13.5">
      <c r="A12" s="7" t="s">
        <v>16</v>
      </c>
      <c r="B12" s="28">
        <v>1468738</v>
      </c>
      <c r="C12" s="28">
        <v>970014</v>
      </c>
      <c r="D12" s="28">
        <v>472366</v>
      </c>
      <c r="E12" s="22">
        <v>1704591</v>
      </c>
      <c r="F12" s="28">
        <v>1261233</v>
      </c>
      <c r="G12" s="28">
        <v>840755</v>
      </c>
      <c r="H12" s="28">
        <v>426926</v>
      </c>
      <c r="I12" s="22">
        <v>1661112</v>
      </c>
      <c r="J12" s="28">
        <v>1238637</v>
      </c>
      <c r="K12" s="28">
        <v>834286</v>
      </c>
      <c r="L12" s="28">
        <v>413363</v>
      </c>
      <c r="M12" s="22">
        <v>1622045</v>
      </c>
      <c r="N12" s="28">
        <v>1224996</v>
      </c>
      <c r="O12" s="28">
        <v>831204</v>
      </c>
      <c r="P12" s="28">
        <v>416928</v>
      </c>
      <c r="Q12" s="22">
        <v>1520932</v>
      </c>
      <c r="R12" s="28">
        <v>1122874</v>
      </c>
      <c r="S12" s="28">
        <v>732656</v>
      </c>
      <c r="T12" s="28">
        <v>356536</v>
      </c>
      <c r="U12" s="22">
        <v>2054595</v>
      </c>
      <c r="V12" s="28">
        <v>1671197</v>
      </c>
      <c r="W12" s="28">
        <v>1156296</v>
      </c>
      <c r="X12" s="28">
        <v>558177</v>
      </c>
      <c r="Y12" s="22">
        <v>2128849</v>
      </c>
    </row>
    <row r="13" spans="1:25" ht="13.5">
      <c r="A13" s="7" t="s">
        <v>17</v>
      </c>
      <c r="B13" s="28">
        <v>185616</v>
      </c>
      <c r="C13" s="28">
        <v>119112</v>
      </c>
      <c r="D13" s="28">
        <v>56104</v>
      </c>
      <c r="E13" s="22">
        <v>192510</v>
      </c>
      <c r="F13" s="28">
        <v>145218</v>
      </c>
      <c r="G13" s="28">
        <v>103281</v>
      </c>
      <c r="H13" s="28">
        <v>50671</v>
      </c>
      <c r="I13" s="22">
        <v>146707</v>
      </c>
      <c r="J13" s="28">
        <v>112381</v>
      </c>
      <c r="K13" s="28">
        <v>76898</v>
      </c>
      <c r="L13" s="28">
        <v>34369</v>
      </c>
      <c r="M13" s="22">
        <v>307124</v>
      </c>
      <c r="N13" s="28">
        <v>256757</v>
      </c>
      <c r="O13" s="28">
        <v>179353</v>
      </c>
      <c r="P13" s="28">
        <v>87850</v>
      </c>
      <c r="Q13" s="22">
        <v>176410</v>
      </c>
      <c r="R13" s="28">
        <v>114439</v>
      </c>
      <c r="S13" s="28">
        <v>61863</v>
      </c>
      <c r="T13" s="28">
        <v>23528</v>
      </c>
      <c r="U13" s="22">
        <v>375377</v>
      </c>
      <c r="V13" s="28">
        <v>360113</v>
      </c>
      <c r="W13" s="28">
        <v>263578</v>
      </c>
      <c r="X13" s="28">
        <v>121422</v>
      </c>
      <c r="Y13" s="22">
        <v>455777</v>
      </c>
    </row>
    <row r="14" spans="1:25" ht="13.5">
      <c r="A14" s="7" t="s">
        <v>18</v>
      </c>
      <c r="B14" s="28">
        <v>149856</v>
      </c>
      <c r="C14" s="28">
        <v>99140</v>
      </c>
      <c r="D14" s="28">
        <v>49352</v>
      </c>
      <c r="E14" s="22">
        <v>175075</v>
      </c>
      <c r="F14" s="28">
        <v>129458</v>
      </c>
      <c r="G14" s="28">
        <v>85402</v>
      </c>
      <c r="H14" s="28">
        <v>43799</v>
      </c>
      <c r="I14" s="22">
        <v>170831</v>
      </c>
      <c r="J14" s="28">
        <v>128502</v>
      </c>
      <c r="K14" s="28">
        <v>86560</v>
      </c>
      <c r="L14" s="28">
        <v>44781</v>
      </c>
      <c r="M14" s="22">
        <v>184777</v>
      </c>
      <c r="N14" s="28">
        <v>138734</v>
      </c>
      <c r="O14" s="28">
        <v>93128</v>
      </c>
      <c r="P14" s="28">
        <v>47788</v>
      </c>
      <c r="Q14" s="22">
        <v>194504</v>
      </c>
      <c r="R14" s="28">
        <v>146551</v>
      </c>
      <c r="S14" s="28">
        <v>98926</v>
      </c>
      <c r="T14" s="28">
        <v>49051</v>
      </c>
      <c r="U14" s="22">
        <v>230463</v>
      </c>
      <c r="V14" s="28">
        <v>188752</v>
      </c>
      <c r="W14" s="28">
        <v>128749</v>
      </c>
      <c r="X14" s="28">
        <v>63264</v>
      </c>
      <c r="Y14" s="22">
        <v>253698</v>
      </c>
    </row>
    <row r="15" spans="1:25" ht="14.25" thickBot="1">
      <c r="A15" s="25" t="s">
        <v>211</v>
      </c>
      <c r="B15" s="29">
        <v>35759</v>
      </c>
      <c r="C15" s="29">
        <v>19972</v>
      </c>
      <c r="D15" s="29">
        <v>6751</v>
      </c>
      <c r="E15" s="23">
        <v>17434</v>
      </c>
      <c r="F15" s="29">
        <v>15760</v>
      </c>
      <c r="G15" s="29">
        <v>17879</v>
      </c>
      <c r="H15" s="29">
        <v>6872</v>
      </c>
      <c r="I15" s="23">
        <v>-24124</v>
      </c>
      <c r="J15" s="29">
        <v>-16120</v>
      </c>
      <c r="K15" s="29">
        <v>-9662</v>
      </c>
      <c r="L15" s="29">
        <v>-10412</v>
      </c>
      <c r="M15" s="23">
        <v>122346</v>
      </c>
      <c r="N15" s="29">
        <v>118022</v>
      </c>
      <c r="O15" s="29">
        <v>86225</v>
      </c>
      <c r="P15" s="29">
        <v>40061</v>
      </c>
      <c r="Q15" s="23">
        <v>-18094</v>
      </c>
      <c r="R15" s="29">
        <v>-32111</v>
      </c>
      <c r="S15" s="29">
        <v>-37063</v>
      </c>
      <c r="T15" s="29">
        <v>-25522</v>
      </c>
      <c r="U15" s="23">
        <v>144914</v>
      </c>
      <c r="V15" s="29">
        <v>171361</v>
      </c>
      <c r="W15" s="29">
        <v>134829</v>
      </c>
      <c r="X15" s="29">
        <v>58158</v>
      </c>
      <c r="Y15" s="23">
        <v>202079</v>
      </c>
    </row>
    <row r="16" spans="1:25" ht="14.25" thickTop="1">
      <c r="A16" s="6" t="s">
        <v>212</v>
      </c>
      <c r="B16" s="28">
        <v>1850</v>
      </c>
      <c r="C16" s="28">
        <v>1204</v>
      </c>
      <c r="D16" s="28">
        <v>574</v>
      </c>
      <c r="E16" s="22">
        <v>2128</v>
      </c>
      <c r="F16" s="28">
        <v>1359</v>
      </c>
      <c r="G16" s="28">
        <v>902</v>
      </c>
      <c r="H16" s="28">
        <v>443</v>
      </c>
      <c r="I16" s="22">
        <v>2836</v>
      </c>
      <c r="J16" s="28">
        <v>2359</v>
      </c>
      <c r="K16" s="28">
        <v>1914</v>
      </c>
      <c r="L16" s="28">
        <v>440</v>
      </c>
      <c r="M16" s="22">
        <v>1973</v>
      </c>
      <c r="N16" s="28">
        <v>1665</v>
      </c>
      <c r="O16" s="28">
        <v>1106</v>
      </c>
      <c r="P16" s="28">
        <v>575</v>
      </c>
      <c r="Q16" s="22">
        <v>2646</v>
      </c>
      <c r="R16" s="28">
        <v>1994</v>
      </c>
      <c r="S16" s="28">
        <v>1542</v>
      </c>
      <c r="T16" s="28">
        <v>983</v>
      </c>
      <c r="U16" s="22">
        <v>4574</v>
      </c>
      <c r="V16" s="28">
        <v>4035</v>
      </c>
      <c r="W16" s="28">
        <v>3250</v>
      </c>
      <c r="X16" s="28">
        <v>1914</v>
      </c>
      <c r="Y16" s="22">
        <v>8285</v>
      </c>
    </row>
    <row r="17" spans="1:25" ht="13.5">
      <c r="A17" s="6" t="s">
        <v>213</v>
      </c>
      <c r="B17" s="28">
        <v>3809</v>
      </c>
      <c r="C17" s="28">
        <v>2169</v>
      </c>
      <c r="D17" s="28">
        <v>1676</v>
      </c>
      <c r="E17" s="22">
        <v>4525</v>
      </c>
      <c r="F17" s="28">
        <v>3808</v>
      </c>
      <c r="G17" s="28">
        <v>2405</v>
      </c>
      <c r="H17" s="28">
        <v>1535</v>
      </c>
      <c r="I17" s="22">
        <v>4231</v>
      </c>
      <c r="J17" s="28">
        <v>3874</v>
      </c>
      <c r="K17" s="28">
        <v>2536</v>
      </c>
      <c r="L17" s="28">
        <v>1565</v>
      </c>
      <c r="M17" s="22">
        <v>4105</v>
      </c>
      <c r="N17" s="28">
        <v>3851</v>
      </c>
      <c r="O17" s="28">
        <v>2510</v>
      </c>
      <c r="P17" s="28">
        <v>1688</v>
      </c>
      <c r="Q17" s="22">
        <v>3875</v>
      </c>
      <c r="R17" s="28">
        <v>3660</v>
      </c>
      <c r="S17" s="28">
        <v>2587</v>
      </c>
      <c r="T17" s="28">
        <v>2065</v>
      </c>
      <c r="U17" s="22">
        <v>6758</v>
      </c>
      <c r="V17" s="28">
        <v>6539</v>
      </c>
      <c r="W17" s="28">
        <v>4320</v>
      </c>
      <c r="X17" s="28">
        <v>3681</v>
      </c>
      <c r="Y17" s="22">
        <v>5499</v>
      </c>
    </row>
    <row r="18" spans="1:25" ht="13.5">
      <c r="A18" s="6" t="s">
        <v>214</v>
      </c>
      <c r="B18" s="28">
        <v>5889</v>
      </c>
      <c r="C18" s="28">
        <v>1742</v>
      </c>
      <c r="D18" s="28">
        <v>3364</v>
      </c>
      <c r="E18" s="22">
        <v>4378</v>
      </c>
      <c r="F18" s="28"/>
      <c r="G18" s="28"/>
      <c r="H18" s="28"/>
      <c r="I18" s="22"/>
      <c r="J18" s="28"/>
      <c r="K18" s="28"/>
      <c r="L18" s="28"/>
      <c r="M18" s="22"/>
      <c r="N18" s="28"/>
      <c r="O18" s="28"/>
      <c r="P18" s="28"/>
      <c r="Q18" s="22"/>
      <c r="R18" s="28"/>
      <c r="S18" s="28"/>
      <c r="T18" s="28"/>
      <c r="U18" s="22">
        <v>358</v>
      </c>
      <c r="V18" s="28"/>
      <c r="W18" s="28">
        <v>1413</v>
      </c>
      <c r="X18" s="28">
        <v>2344</v>
      </c>
      <c r="Y18" s="22"/>
    </row>
    <row r="19" spans="1:25" ht="13.5">
      <c r="A19" s="6" t="s">
        <v>19</v>
      </c>
      <c r="B19" s="28">
        <v>12926</v>
      </c>
      <c r="C19" s="28">
        <v>7382</v>
      </c>
      <c r="D19" s="28">
        <v>2513</v>
      </c>
      <c r="E19" s="22">
        <v>1745</v>
      </c>
      <c r="F19" s="28">
        <v>4783</v>
      </c>
      <c r="G19" s="28">
        <v>2597</v>
      </c>
      <c r="H19" s="28">
        <v>1866</v>
      </c>
      <c r="I19" s="22">
        <v>2164</v>
      </c>
      <c r="J19" s="28">
        <v>1521</v>
      </c>
      <c r="K19" s="28">
        <v>1670</v>
      </c>
      <c r="L19" s="28">
        <v>1470</v>
      </c>
      <c r="M19" s="22">
        <v>6387</v>
      </c>
      <c r="N19" s="28">
        <v>4717</v>
      </c>
      <c r="O19" s="28">
        <v>3512</v>
      </c>
      <c r="P19" s="28">
        <v>1844</v>
      </c>
      <c r="Q19" s="22">
        <v>2417</v>
      </c>
      <c r="R19" s="28">
        <v>1293</v>
      </c>
      <c r="S19" s="28">
        <v>338</v>
      </c>
      <c r="T19" s="28">
        <v>8</v>
      </c>
      <c r="U19" s="22">
        <v>4204</v>
      </c>
      <c r="V19" s="28">
        <v>6717</v>
      </c>
      <c r="W19" s="28">
        <v>6670</v>
      </c>
      <c r="X19" s="28">
        <v>4656</v>
      </c>
      <c r="Y19" s="22">
        <v>11040</v>
      </c>
    </row>
    <row r="20" spans="1:25" ht="13.5">
      <c r="A20" s="6" t="s">
        <v>92</v>
      </c>
      <c r="B20" s="28">
        <v>6094</v>
      </c>
      <c r="C20" s="28">
        <v>4316</v>
      </c>
      <c r="D20" s="28">
        <v>1671</v>
      </c>
      <c r="E20" s="22">
        <v>6871</v>
      </c>
      <c r="F20" s="28">
        <v>4654</v>
      </c>
      <c r="G20" s="28">
        <v>3907</v>
      </c>
      <c r="H20" s="28">
        <v>1255</v>
      </c>
      <c r="I20" s="22">
        <v>5312</v>
      </c>
      <c r="J20" s="28">
        <v>4543</v>
      </c>
      <c r="K20" s="28">
        <v>3780</v>
      </c>
      <c r="L20" s="28">
        <v>1094</v>
      </c>
      <c r="M20" s="22">
        <v>5433</v>
      </c>
      <c r="N20" s="28">
        <v>4179</v>
      </c>
      <c r="O20" s="28">
        <v>3169</v>
      </c>
      <c r="P20" s="28">
        <v>1201</v>
      </c>
      <c r="Q20" s="22">
        <v>6546</v>
      </c>
      <c r="R20" s="28">
        <v>5068</v>
      </c>
      <c r="S20" s="28">
        <v>3840</v>
      </c>
      <c r="T20" s="28">
        <v>1545</v>
      </c>
      <c r="U20" s="22">
        <v>5343</v>
      </c>
      <c r="V20" s="28">
        <v>3778</v>
      </c>
      <c r="W20" s="28">
        <v>2909</v>
      </c>
      <c r="X20" s="28">
        <v>1435</v>
      </c>
      <c r="Y20" s="22">
        <v>6277</v>
      </c>
    </row>
    <row r="21" spans="1:25" ht="13.5">
      <c r="A21" s="6" t="s">
        <v>215</v>
      </c>
      <c r="B21" s="28">
        <v>30570</v>
      </c>
      <c r="C21" s="28">
        <v>16814</v>
      </c>
      <c r="D21" s="28">
        <v>9800</v>
      </c>
      <c r="E21" s="22">
        <v>19648</v>
      </c>
      <c r="F21" s="28">
        <v>14606</v>
      </c>
      <c r="G21" s="28">
        <v>9813</v>
      </c>
      <c r="H21" s="28">
        <v>5099</v>
      </c>
      <c r="I21" s="22">
        <v>14543</v>
      </c>
      <c r="J21" s="28">
        <v>12298</v>
      </c>
      <c r="K21" s="28">
        <v>9901</v>
      </c>
      <c r="L21" s="28">
        <v>4571</v>
      </c>
      <c r="M21" s="22">
        <v>17900</v>
      </c>
      <c r="N21" s="28">
        <v>14413</v>
      </c>
      <c r="O21" s="28">
        <v>10298</v>
      </c>
      <c r="P21" s="28">
        <v>5309</v>
      </c>
      <c r="Q21" s="22">
        <v>15485</v>
      </c>
      <c r="R21" s="28">
        <v>12015</v>
      </c>
      <c r="S21" s="28">
        <v>8308</v>
      </c>
      <c r="T21" s="28">
        <v>4602</v>
      </c>
      <c r="U21" s="22">
        <v>21240</v>
      </c>
      <c r="V21" s="28">
        <v>21070</v>
      </c>
      <c r="W21" s="28">
        <v>18564</v>
      </c>
      <c r="X21" s="28">
        <v>14032</v>
      </c>
      <c r="Y21" s="22">
        <v>31103</v>
      </c>
    </row>
    <row r="22" spans="1:25" ht="13.5">
      <c r="A22" s="6" t="s">
        <v>216</v>
      </c>
      <c r="B22" s="28">
        <v>14263</v>
      </c>
      <c r="C22" s="28">
        <v>9469</v>
      </c>
      <c r="D22" s="28">
        <v>4683</v>
      </c>
      <c r="E22" s="22">
        <v>17457</v>
      </c>
      <c r="F22" s="28">
        <v>12949</v>
      </c>
      <c r="G22" s="28">
        <v>8563</v>
      </c>
      <c r="H22" s="28">
        <v>4227</v>
      </c>
      <c r="I22" s="22">
        <v>16209</v>
      </c>
      <c r="J22" s="28">
        <v>12014</v>
      </c>
      <c r="K22" s="28">
        <v>8023</v>
      </c>
      <c r="L22" s="28">
        <v>4059</v>
      </c>
      <c r="M22" s="22">
        <v>16826</v>
      </c>
      <c r="N22" s="28">
        <v>12974</v>
      </c>
      <c r="O22" s="28">
        <v>8657</v>
      </c>
      <c r="P22" s="28">
        <v>4338</v>
      </c>
      <c r="Q22" s="22">
        <v>19467</v>
      </c>
      <c r="R22" s="28">
        <v>14840</v>
      </c>
      <c r="S22" s="28">
        <v>10010</v>
      </c>
      <c r="T22" s="28">
        <v>4947</v>
      </c>
      <c r="U22" s="22">
        <v>22366</v>
      </c>
      <c r="V22" s="28">
        <v>17645</v>
      </c>
      <c r="W22" s="28">
        <v>12407</v>
      </c>
      <c r="X22" s="28">
        <v>6531</v>
      </c>
      <c r="Y22" s="22">
        <v>22781</v>
      </c>
    </row>
    <row r="23" spans="1:25" ht="13.5">
      <c r="A23" s="6" t="s">
        <v>219</v>
      </c>
      <c r="B23" s="28"/>
      <c r="C23" s="28"/>
      <c r="D23" s="28"/>
      <c r="E23" s="22"/>
      <c r="F23" s="28">
        <v>623</v>
      </c>
      <c r="G23" s="28">
        <v>4543</v>
      </c>
      <c r="H23" s="28">
        <v>2726</v>
      </c>
      <c r="I23" s="22">
        <v>2345</v>
      </c>
      <c r="J23" s="28">
        <v>4671</v>
      </c>
      <c r="K23" s="28">
        <v>3601</v>
      </c>
      <c r="L23" s="28">
        <v>75</v>
      </c>
      <c r="M23" s="22">
        <v>4865</v>
      </c>
      <c r="N23" s="28">
        <v>5945</v>
      </c>
      <c r="O23" s="28">
        <v>5554</v>
      </c>
      <c r="P23" s="28">
        <v>2081</v>
      </c>
      <c r="Q23" s="22">
        <v>3466</v>
      </c>
      <c r="R23" s="28">
        <v>1886</v>
      </c>
      <c r="S23" s="28">
        <v>1752</v>
      </c>
      <c r="T23" s="28">
        <v>530</v>
      </c>
      <c r="U23" s="22"/>
      <c r="V23" s="28">
        <v>6136</v>
      </c>
      <c r="W23" s="28"/>
      <c r="X23" s="28"/>
      <c r="Y23" s="22">
        <v>7007</v>
      </c>
    </row>
    <row r="24" spans="1:25" ht="13.5">
      <c r="A24" s="6" t="s">
        <v>92</v>
      </c>
      <c r="B24" s="28">
        <v>1706</v>
      </c>
      <c r="C24" s="28">
        <v>1685</v>
      </c>
      <c r="D24" s="28">
        <v>403</v>
      </c>
      <c r="E24" s="22">
        <v>1889</v>
      </c>
      <c r="F24" s="28">
        <v>1473</v>
      </c>
      <c r="G24" s="28">
        <v>1502</v>
      </c>
      <c r="H24" s="28">
        <v>192</v>
      </c>
      <c r="I24" s="22">
        <v>5102</v>
      </c>
      <c r="J24" s="28">
        <v>4353</v>
      </c>
      <c r="K24" s="28">
        <v>3731</v>
      </c>
      <c r="L24" s="28">
        <v>188</v>
      </c>
      <c r="M24" s="22">
        <v>4389</v>
      </c>
      <c r="N24" s="28">
        <v>3359</v>
      </c>
      <c r="O24" s="28">
        <v>2442</v>
      </c>
      <c r="P24" s="28">
        <v>831</v>
      </c>
      <c r="Q24" s="22">
        <v>4902</v>
      </c>
      <c r="R24" s="28">
        <v>4236</v>
      </c>
      <c r="S24" s="28">
        <v>3396</v>
      </c>
      <c r="T24" s="28">
        <v>679</v>
      </c>
      <c r="U24" s="22">
        <v>2974</v>
      </c>
      <c r="V24" s="28">
        <v>1537</v>
      </c>
      <c r="W24" s="28">
        <v>1153</v>
      </c>
      <c r="X24" s="28">
        <v>548</v>
      </c>
      <c r="Y24" s="22">
        <v>4912</v>
      </c>
    </row>
    <row r="25" spans="1:25" ht="13.5">
      <c r="A25" s="6" t="s">
        <v>220</v>
      </c>
      <c r="B25" s="28">
        <v>15970</v>
      </c>
      <c r="C25" s="28">
        <v>11155</v>
      </c>
      <c r="D25" s="28">
        <v>5086</v>
      </c>
      <c r="E25" s="22">
        <v>19347</v>
      </c>
      <c r="F25" s="28">
        <v>15046</v>
      </c>
      <c r="G25" s="28">
        <v>14609</v>
      </c>
      <c r="H25" s="28">
        <v>7147</v>
      </c>
      <c r="I25" s="22">
        <v>23657</v>
      </c>
      <c r="J25" s="28">
        <v>21040</v>
      </c>
      <c r="K25" s="28">
        <v>15356</v>
      </c>
      <c r="L25" s="28">
        <v>4323</v>
      </c>
      <c r="M25" s="22">
        <v>26081</v>
      </c>
      <c r="N25" s="28">
        <v>22279</v>
      </c>
      <c r="O25" s="28">
        <v>16654</v>
      </c>
      <c r="P25" s="28">
        <v>7251</v>
      </c>
      <c r="Q25" s="22">
        <v>27836</v>
      </c>
      <c r="R25" s="28">
        <v>20962</v>
      </c>
      <c r="S25" s="28">
        <v>15159</v>
      </c>
      <c r="T25" s="28">
        <v>6157</v>
      </c>
      <c r="U25" s="22">
        <v>25340</v>
      </c>
      <c r="V25" s="28">
        <v>25319</v>
      </c>
      <c r="W25" s="28">
        <v>13560</v>
      </c>
      <c r="X25" s="28">
        <v>7080</v>
      </c>
      <c r="Y25" s="22">
        <v>34701</v>
      </c>
    </row>
    <row r="26" spans="1:25" ht="14.25" thickBot="1">
      <c r="A26" s="25" t="s">
        <v>221</v>
      </c>
      <c r="B26" s="29">
        <v>50358</v>
      </c>
      <c r="C26" s="29">
        <v>25631</v>
      </c>
      <c r="D26" s="29">
        <v>11465</v>
      </c>
      <c r="E26" s="23">
        <v>17736</v>
      </c>
      <c r="F26" s="29">
        <v>15319</v>
      </c>
      <c r="G26" s="29">
        <v>13083</v>
      </c>
      <c r="H26" s="29">
        <v>4824</v>
      </c>
      <c r="I26" s="23">
        <v>-33238</v>
      </c>
      <c r="J26" s="29">
        <v>-24862</v>
      </c>
      <c r="K26" s="29">
        <v>-15117</v>
      </c>
      <c r="L26" s="29">
        <v>-10164</v>
      </c>
      <c r="M26" s="23">
        <v>114165</v>
      </c>
      <c r="N26" s="29">
        <v>110156</v>
      </c>
      <c r="O26" s="29">
        <v>79869</v>
      </c>
      <c r="P26" s="29">
        <v>38119</v>
      </c>
      <c r="Q26" s="23">
        <v>-30445</v>
      </c>
      <c r="R26" s="29">
        <v>-41058</v>
      </c>
      <c r="S26" s="29">
        <v>-43915</v>
      </c>
      <c r="T26" s="29">
        <v>-27077</v>
      </c>
      <c r="U26" s="23">
        <v>140814</v>
      </c>
      <c r="V26" s="29">
        <v>167112</v>
      </c>
      <c r="W26" s="29">
        <v>139833</v>
      </c>
      <c r="X26" s="29">
        <v>65110</v>
      </c>
      <c r="Y26" s="23">
        <v>198480</v>
      </c>
    </row>
    <row r="27" spans="1:25" ht="14.25" thickTop="1">
      <c r="A27" s="6" t="s">
        <v>222</v>
      </c>
      <c r="B27" s="28">
        <v>7373</v>
      </c>
      <c r="C27" s="28">
        <v>4675</v>
      </c>
      <c r="D27" s="28">
        <v>1427</v>
      </c>
      <c r="E27" s="22">
        <v>7663</v>
      </c>
      <c r="F27" s="28">
        <v>5868</v>
      </c>
      <c r="G27" s="28">
        <v>4847</v>
      </c>
      <c r="H27" s="28">
        <v>2166</v>
      </c>
      <c r="I27" s="22">
        <v>16034</v>
      </c>
      <c r="J27" s="28">
        <v>16136</v>
      </c>
      <c r="K27" s="28">
        <v>7356</v>
      </c>
      <c r="L27" s="28">
        <v>4026</v>
      </c>
      <c r="M27" s="22">
        <v>12091</v>
      </c>
      <c r="N27" s="28">
        <v>8550</v>
      </c>
      <c r="O27" s="28">
        <v>6477</v>
      </c>
      <c r="P27" s="28">
        <v>5064</v>
      </c>
      <c r="Q27" s="22">
        <v>9887</v>
      </c>
      <c r="R27" s="28">
        <v>8539</v>
      </c>
      <c r="S27" s="28">
        <v>6859</v>
      </c>
      <c r="T27" s="28">
        <v>4432</v>
      </c>
      <c r="U27" s="22">
        <v>8569</v>
      </c>
      <c r="V27" s="28">
        <v>6679</v>
      </c>
      <c r="W27" s="28">
        <v>6210</v>
      </c>
      <c r="X27" s="28">
        <v>4525</v>
      </c>
      <c r="Y27" s="22">
        <v>13528</v>
      </c>
    </row>
    <row r="28" spans="1:25" ht="13.5">
      <c r="A28" s="6" t="s">
        <v>223</v>
      </c>
      <c r="B28" s="28">
        <v>6201</v>
      </c>
      <c r="C28" s="28">
        <v>3776</v>
      </c>
      <c r="D28" s="28">
        <v>572</v>
      </c>
      <c r="E28" s="22">
        <v>12815</v>
      </c>
      <c r="F28" s="28">
        <v>2027</v>
      </c>
      <c r="G28" s="28"/>
      <c r="H28" s="28"/>
      <c r="I28" s="22">
        <v>3501</v>
      </c>
      <c r="J28" s="28">
        <v>3254</v>
      </c>
      <c r="K28" s="28"/>
      <c r="L28" s="28"/>
      <c r="M28" s="22">
        <v>7217</v>
      </c>
      <c r="N28" s="28"/>
      <c r="O28" s="28"/>
      <c r="P28" s="28"/>
      <c r="Q28" s="22">
        <v>14893</v>
      </c>
      <c r="R28" s="28">
        <v>7602</v>
      </c>
      <c r="S28" s="28">
        <v>6415</v>
      </c>
      <c r="T28" s="28">
        <v>4842</v>
      </c>
      <c r="U28" s="22">
        <v>2972</v>
      </c>
      <c r="V28" s="28"/>
      <c r="W28" s="28"/>
      <c r="X28" s="28"/>
      <c r="Y28" s="22">
        <v>4738</v>
      </c>
    </row>
    <row r="29" spans="1:25" ht="13.5">
      <c r="A29" s="6" t="s">
        <v>92</v>
      </c>
      <c r="B29" s="28">
        <v>1385</v>
      </c>
      <c r="C29" s="28">
        <v>971</v>
      </c>
      <c r="D29" s="28">
        <v>702</v>
      </c>
      <c r="E29" s="22">
        <v>1850</v>
      </c>
      <c r="F29" s="28">
        <v>947</v>
      </c>
      <c r="G29" s="28">
        <v>675</v>
      </c>
      <c r="H29" s="28">
        <v>428</v>
      </c>
      <c r="I29" s="22">
        <v>6033</v>
      </c>
      <c r="J29" s="28">
        <v>3550</v>
      </c>
      <c r="K29" s="28">
        <v>3301</v>
      </c>
      <c r="L29" s="28">
        <v>277</v>
      </c>
      <c r="M29" s="22">
        <v>7766</v>
      </c>
      <c r="N29" s="28">
        <v>15440</v>
      </c>
      <c r="O29" s="28">
        <v>8607</v>
      </c>
      <c r="P29" s="28">
        <v>4358</v>
      </c>
      <c r="Q29" s="22">
        <v>6011</v>
      </c>
      <c r="R29" s="28">
        <v>4226</v>
      </c>
      <c r="S29" s="28">
        <v>2619</v>
      </c>
      <c r="T29" s="28">
        <v>1410</v>
      </c>
      <c r="U29" s="22">
        <v>5455</v>
      </c>
      <c r="V29" s="28">
        <v>3830</v>
      </c>
      <c r="W29" s="28">
        <v>2347</v>
      </c>
      <c r="X29" s="28">
        <v>1142</v>
      </c>
      <c r="Y29" s="22">
        <v>2096</v>
      </c>
    </row>
    <row r="30" spans="1:25" ht="13.5">
      <c r="A30" s="6" t="s">
        <v>225</v>
      </c>
      <c r="B30" s="28">
        <v>14960</v>
      </c>
      <c r="C30" s="28">
        <v>9423</v>
      </c>
      <c r="D30" s="28">
        <v>2702</v>
      </c>
      <c r="E30" s="22">
        <v>22328</v>
      </c>
      <c r="F30" s="28">
        <v>8843</v>
      </c>
      <c r="G30" s="28">
        <v>5522</v>
      </c>
      <c r="H30" s="28">
        <v>2594</v>
      </c>
      <c r="I30" s="22">
        <v>25569</v>
      </c>
      <c r="J30" s="28">
        <v>22941</v>
      </c>
      <c r="K30" s="28">
        <v>10657</v>
      </c>
      <c r="L30" s="28">
        <v>4304</v>
      </c>
      <c r="M30" s="22">
        <v>30959</v>
      </c>
      <c r="N30" s="28">
        <v>23991</v>
      </c>
      <c r="O30" s="28">
        <v>15084</v>
      </c>
      <c r="P30" s="28">
        <v>9423</v>
      </c>
      <c r="Q30" s="22">
        <v>34482</v>
      </c>
      <c r="R30" s="28">
        <v>20369</v>
      </c>
      <c r="S30" s="28">
        <v>15895</v>
      </c>
      <c r="T30" s="28">
        <v>10685</v>
      </c>
      <c r="U30" s="22">
        <v>21090</v>
      </c>
      <c r="V30" s="28">
        <v>15075</v>
      </c>
      <c r="W30" s="28">
        <v>8558</v>
      </c>
      <c r="X30" s="28">
        <v>5668</v>
      </c>
      <c r="Y30" s="22">
        <v>20363</v>
      </c>
    </row>
    <row r="31" spans="1:25" ht="13.5">
      <c r="A31" s="6" t="s">
        <v>226</v>
      </c>
      <c r="B31" s="28">
        <v>2086</v>
      </c>
      <c r="C31" s="28">
        <v>746</v>
      </c>
      <c r="D31" s="28">
        <v>689</v>
      </c>
      <c r="E31" s="22">
        <v>1300</v>
      </c>
      <c r="F31" s="28">
        <v>1019</v>
      </c>
      <c r="G31" s="28">
        <v>656</v>
      </c>
      <c r="H31" s="28">
        <v>61</v>
      </c>
      <c r="I31" s="22">
        <v>5035</v>
      </c>
      <c r="J31" s="28">
        <v>2797</v>
      </c>
      <c r="K31" s="28">
        <v>2788</v>
      </c>
      <c r="L31" s="28">
        <v>24</v>
      </c>
      <c r="M31" s="22">
        <v>2801</v>
      </c>
      <c r="N31" s="28">
        <v>2504</v>
      </c>
      <c r="O31" s="28">
        <v>2339</v>
      </c>
      <c r="P31" s="28">
        <v>10</v>
      </c>
      <c r="Q31" s="22">
        <v>649</v>
      </c>
      <c r="R31" s="28">
        <v>285</v>
      </c>
      <c r="S31" s="28">
        <v>232</v>
      </c>
      <c r="T31" s="28">
        <v>219</v>
      </c>
      <c r="U31" s="22">
        <v>3075</v>
      </c>
      <c r="V31" s="28">
        <v>84</v>
      </c>
      <c r="W31" s="28">
        <v>73</v>
      </c>
      <c r="X31" s="28">
        <v>44</v>
      </c>
      <c r="Y31" s="22">
        <v>124</v>
      </c>
    </row>
    <row r="32" spans="1:25" ht="13.5">
      <c r="A32" s="6" t="s">
        <v>20</v>
      </c>
      <c r="B32" s="28">
        <v>13500</v>
      </c>
      <c r="C32" s="28"/>
      <c r="D32" s="28"/>
      <c r="E32" s="22"/>
      <c r="F32" s="28"/>
      <c r="G32" s="28"/>
      <c r="H32" s="28"/>
      <c r="I32" s="22"/>
      <c r="J32" s="28"/>
      <c r="K32" s="28"/>
      <c r="L32" s="28"/>
      <c r="M32" s="22"/>
      <c r="N32" s="28"/>
      <c r="O32" s="28"/>
      <c r="P32" s="28"/>
      <c r="Q32" s="22"/>
      <c r="R32" s="28"/>
      <c r="S32" s="28"/>
      <c r="T32" s="28"/>
      <c r="U32" s="22">
        <v>10246</v>
      </c>
      <c r="V32" s="28"/>
      <c r="W32" s="28"/>
      <c r="X32" s="28"/>
      <c r="Y32" s="22"/>
    </row>
    <row r="33" spans="1:25" ht="13.5">
      <c r="A33" s="6" t="s">
        <v>230</v>
      </c>
      <c r="B33" s="28"/>
      <c r="C33" s="28"/>
      <c r="D33" s="28"/>
      <c r="E33" s="22">
        <v>1656</v>
      </c>
      <c r="F33" s="28">
        <v>2818</v>
      </c>
      <c r="G33" s="28">
        <v>10438</v>
      </c>
      <c r="H33" s="28">
        <v>4408</v>
      </c>
      <c r="I33" s="22">
        <v>3513</v>
      </c>
      <c r="J33" s="28">
        <v>2464</v>
      </c>
      <c r="K33" s="28">
        <v>1759</v>
      </c>
      <c r="L33" s="28">
        <v>1695</v>
      </c>
      <c r="M33" s="22">
        <v>9470</v>
      </c>
      <c r="N33" s="28"/>
      <c r="O33" s="28">
        <v>12123</v>
      </c>
      <c r="P33" s="28">
        <v>89</v>
      </c>
      <c r="Q33" s="22"/>
      <c r="R33" s="28"/>
      <c r="S33" s="28"/>
      <c r="T33" s="28"/>
      <c r="U33" s="22">
        <v>8675</v>
      </c>
      <c r="V33" s="28">
        <v>4693</v>
      </c>
      <c r="W33" s="28"/>
      <c r="X33" s="28"/>
      <c r="Y33" s="22"/>
    </row>
    <row r="34" spans="1:25" ht="13.5">
      <c r="A34" s="6" t="s">
        <v>92</v>
      </c>
      <c r="B34" s="28">
        <v>2942</v>
      </c>
      <c r="C34" s="28">
        <v>626</v>
      </c>
      <c r="D34" s="28">
        <v>446</v>
      </c>
      <c r="E34" s="22">
        <v>3092</v>
      </c>
      <c r="F34" s="28">
        <v>1437</v>
      </c>
      <c r="G34" s="28">
        <v>809</v>
      </c>
      <c r="H34" s="28">
        <v>287</v>
      </c>
      <c r="I34" s="22">
        <v>9219</v>
      </c>
      <c r="J34" s="28">
        <v>4927</v>
      </c>
      <c r="K34" s="28">
        <v>1463</v>
      </c>
      <c r="L34" s="28">
        <v>721</v>
      </c>
      <c r="M34" s="22">
        <v>9203</v>
      </c>
      <c r="N34" s="28">
        <v>14476</v>
      </c>
      <c r="O34" s="28">
        <v>9792</v>
      </c>
      <c r="P34" s="28">
        <v>9496</v>
      </c>
      <c r="Q34" s="22">
        <v>7410</v>
      </c>
      <c r="R34" s="28">
        <v>4123</v>
      </c>
      <c r="S34" s="28">
        <v>2873</v>
      </c>
      <c r="T34" s="28">
        <v>2033</v>
      </c>
      <c r="U34" s="22">
        <v>11913</v>
      </c>
      <c r="V34" s="28">
        <v>5424</v>
      </c>
      <c r="W34" s="28">
        <v>2790</v>
      </c>
      <c r="X34" s="28">
        <v>442</v>
      </c>
      <c r="Y34" s="22">
        <v>7682</v>
      </c>
    </row>
    <row r="35" spans="1:25" ht="13.5">
      <c r="A35" s="6" t="s">
        <v>231</v>
      </c>
      <c r="B35" s="28">
        <v>18528</v>
      </c>
      <c r="C35" s="28">
        <v>3038</v>
      </c>
      <c r="D35" s="28">
        <v>2800</v>
      </c>
      <c r="E35" s="22">
        <v>7470</v>
      </c>
      <c r="F35" s="28">
        <v>5275</v>
      </c>
      <c r="G35" s="28">
        <v>11904</v>
      </c>
      <c r="H35" s="28">
        <v>4757</v>
      </c>
      <c r="I35" s="22">
        <v>23280</v>
      </c>
      <c r="J35" s="28">
        <v>12802</v>
      </c>
      <c r="K35" s="28">
        <v>8615</v>
      </c>
      <c r="L35" s="28">
        <v>3344</v>
      </c>
      <c r="M35" s="22">
        <v>31938</v>
      </c>
      <c r="N35" s="28">
        <v>26053</v>
      </c>
      <c r="O35" s="28">
        <v>25692</v>
      </c>
      <c r="P35" s="28">
        <v>9596</v>
      </c>
      <c r="Q35" s="22">
        <v>14011</v>
      </c>
      <c r="R35" s="28">
        <v>6000</v>
      </c>
      <c r="S35" s="28">
        <v>5487</v>
      </c>
      <c r="T35" s="28">
        <v>4311</v>
      </c>
      <c r="U35" s="22">
        <v>84244</v>
      </c>
      <c r="V35" s="28">
        <v>10201</v>
      </c>
      <c r="W35" s="28">
        <v>5326</v>
      </c>
      <c r="X35" s="28">
        <v>1283</v>
      </c>
      <c r="Y35" s="22">
        <v>18352</v>
      </c>
    </row>
    <row r="36" spans="1:25" ht="13.5">
      <c r="A36" s="7" t="s">
        <v>232</v>
      </c>
      <c r="B36" s="28">
        <v>46790</v>
      </c>
      <c r="C36" s="28">
        <v>32016</v>
      </c>
      <c r="D36" s="28">
        <v>11367</v>
      </c>
      <c r="E36" s="22">
        <v>32594</v>
      </c>
      <c r="F36" s="28">
        <v>18888</v>
      </c>
      <c r="G36" s="28">
        <v>6701</v>
      </c>
      <c r="H36" s="28">
        <v>2661</v>
      </c>
      <c r="I36" s="22">
        <v>-30948</v>
      </c>
      <c r="J36" s="28">
        <v>-14723</v>
      </c>
      <c r="K36" s="28">
        <v>-13076</v>
      </c>
      <c r="L36" s="28">
        <v>-9204</v>
      </c>
      <c r="M36" s="22">
        <v>113187</v>
      </c>
      <c r="N36" s="28">
        <v>108094</v>
      </c>
      <c r="O36" s="28">
        <v>69261</v>
      </c>
      <c r="P36" s="28">
        <v>37946</v>
      </c>
      <c r="Q36" s="22">
        <v>-9974</v>
      </c>
      <c r="R36" s="28">
        <v>-26689</v>
      </c>
      <c r="S36" s="28">
        <v>-33507</v>
      </c>
      <c r="T36" s="28">
        <v>-20703</v>
      </c>
      <c r="U36" s="22">
        <v>77660</v>
      </c>
      <c r="V36" s="28">
        <v>171985</v>
      </c>
      <c r="W36" s="28">
        <v>143064</v>
      </c>
      <c r="X36" s="28">
        <v>69494</v>
      </c>
      <c r="Y36" s="22">
        <v>200491</v>
      </c>
    </row>
    <row r="37" spans="1:25" ht="13.5">
      <c r="A37" s="7" t="s">
        <v>235</v>
      </c>
      <c r="B37" s="28">
        <v>15124</v>
      </c>
      <c r="C37" s="28">
        <v>9534</v>
      </c>
      <c r="D37" s="28">
        <v>2147</v>
      </c>
      <c r="E37" s="22">
        <v>10857</v>
      </c>
      <c r="F37" s="28">
        <v>13256</v>
      </c>
      <c r="G37" s="28">
        <v>9406</v>
      </c>
      <c r="H37" s="28">
        <v>3351</v>
      </c>
      <c r="I37" s="22">
        <v>39162</v>
      </c>
      <c r="J37" s="28">
        <v>-83</v>
      </c>
      <c r="K37" s="28">
        <v>-2529</v>
      </c>
      <c r="L37" s="28">
        <v>-2683</v>
      </c>
      <c r="M37" s="22">
        <v>31148</v>
      </c>
      <c r="N37" s="28">
        <v>34036</v>
      </c>
      <c r="O37" s="28">
        <v>22867</v>
      </c>
      <c r="P37" s="28">
        <v>13900</v>
      </c>
      <c r="Q37" s="22">
        <v>4776</v>
      </c>
      <c r="R37" s="28">
        <v>-2171</v>
      </c>
      <c r="S37" s="28">
        <v>-5105</v>
      </c>
      <c r="T37" s="28">
        <v>-1858</v>
      </c>
      <c r="U37" s="22">
        <v>19028</v>
      </c>
      <c r="V37" s="28">
        <v>58479</v>
      </c>
      <c r="W37" s="28">
        <v>49472</v>
      </c>
      <c r="X37" s="28">
        <v>23791</v>
      </c>
      <c r="Y37" s="22">
        <v>81912</v>
      </c>
    </row>
    <row r="38" spans="1:25" ht="13.5">
      <c r="A38" s="7" t="s">
        <v>21</v>
      </c>
      <c r="B38" s="28">
        <v>31665</v>
      </c>
      <c r="C38" s="28">
        <v>22482</v>
      </c>
      <c r="D38" s="28">
        <v>9219</v>
      </c>
      <c r="E38" s="22">
        <v>21736</v>
      </c>
      <c r="F38" s="28">
        <v>5631</v>
      </c>
      <c r="G38" s="28">
        <v>-2705</v>
      </c>
      <c r="H38" s="28">
        <v>-689</v>
      </c>
      <c r="I38" s="22">
        <v>-70110</v>
      </c>
      <c r="J38" s="28">
        <v>-14640</v>
      </c>
      <c r="K38" s="28">
        <v>-10547</v>
      </c>
      <c r="L38" s="28">
        <v>-6521</v>
      </c>
      <c r="M38" s="22">
        <v>82038</v>
      </c>
      <c r="N38" s="28">
        <v>74058</v>
      </c>
      <c r="O38" s="28">
        <v>46394</v>
      </c>
      <c r="P38" s="28">
        <v>24046</v>
      </c>
      <c r="Q38" s="22"/>
      <c r="R38" s="28"/>
      <c r="S38" s="28"/>
      <c r="T38" s="28"/>
      <c r="U38" s="22"/>
      <c r="V38" s="28"/>
      <c r="W38" s="28"/>
      <c r="X38" s="28"/>
      <c r="Y38" s="22"/>
    </row>
    <row r="39" spans="1:25" ht="13.5">
      <c r="A39" s="7" t="s">
        <v>22</v>
      </c>
      <c r="B39" s="28">
        <v>3280</v>
      </c>
      <c r="C39" s="28">
        <v>1976</v>
      </c>
      <c r="D39" s="28">
        <v>652</v>
      </c>
      <c r="E39" s="22">
        <v>2840</v>
      </c>
      <c r="F39" s="28">
        <v>2459</v>
      </c>
      <c r="G39" s="28">
        <v>1444</v>
      </c>
      <c r="H39" s="28">
        <v>641</v>
      </c>
      <c r="I39" s="22">
        <v>2710</v>
      </c>
      <c r="J39" s="28">
        <v>2635</v>
      </c>
      <c r="K39" s="28">
        <v>1516</v>
      </c>
      <c r="L39" s="28">
        <v>630</v>
      </c>
      <c r="M39" s="22">
        <v>3503</v>
      </c>
      <c r="N39" s="28">
        <v>2808</v>
      </c>
      <c r="O39" s="28">
        <v>2019</v>
      </c>
      <c r="P39" s="28">
        <v>1051</v>
      </c>
      <c r="Q39" s="22">
        <v>2696</v>
      </c>
      <c r="R39" s="28">
        <v>2161</v>
      </c>
      <c r="S39" s="28">
        <v>951</v>
      </c>
      <c r="T39" s="28">
        <v>74</v>
      </c>
      <c r="U39" s="22">
        <v>2480</v>
      </c>
      <c r="V39" s="28">
        <v>3249</v>
      </c>
      <c r="W39" s="28">
        <v>2317</v>
      </c>
      <c r="X39" s="28">
        <v>1343</v>
      </c>
      <c r="Y39" s="22">
        <v>4439</v>
      </c>
    </row>
    <row r="40" spans="1:25" ht="14.25" thickBot="1">
      <c r="A40" s="7" t="s">
        <v>236</v>
      </c>
      <c r="B40" s="28">
        <v>28385</v>
      </c>
      <c r="C40" s="28">
        <v>20506</v>
      </c>
      <c r="D40" s="28">
        <v>8567</v>
      </c>
      <c r="E40" s="22">
        <v>18896</v>
      </c>
      <c r="F40" s="28">
        <v>3172</v>
      </c>
      <c r="G40" s="28">
        <v>-4149</v>
      </c>
      <c r="H40" s="28">
        <v>-1330</v>
      </c>
      <c r="I40" s="22">
        <v>-72820</v>
      </c>
      <c r="J40" s="28">
        <v>-17275</v>
      </c>
      <c r="K40" s="28">
        <v>-12063</v>
      </c>
      <c r="L40" s="28">
        <v>-7151</v>
      </c>
      <c r="M40" s="22">
        <v>78535</v>
      </c>
      <c r="N40" s="28">
        <v>71249</v>
      </c>
      <c r="O40" s="28">
        <v>44374</v>
      </c>
      <c r="P40" s="28">
        <v>22994</v>
      </c>
      <c r="Q40" s="22">
        <v>-17447</v>
      </c>
      <c r="R40" s="28">
        <v>-26679</v>
      </c>
      <c r="S40" s="28">
        <v>-29353</v>
      </c>
      <c r="T40" s="28">
        <v>-18919</v>
      </c>
      <c r="U40" s="22">
        <v>56151</v>
      </c>
      <c r="V40" s="28">
        <v>110256</v>
      </c>
      <c r="W40" s="28">
        <v>91274</v>
      </c>
      <c r="X40" s="28">
        <v>44359</v>
      </c>
      <c r="Y40" s="22">
        <v>114139</v>
      </c>
    </row>
    <row r="41" spans="1:25" ht="14.25" thickTop="1">
      <c r="A41" s="8"/>
      <c r="B41" s="24"/>
      <c r="C41" s="24"/>
      <c r="D41" s="24"/>
      <c r="E41" s="24"/>
      <c r="F41" s="24"/>
      <c r="G41" s="24"/>
      <c r="H41" s="24"/>
      <c r="I41" s="24"/>
      <c r="J41" s="24"/>
      <c r="K41" s="24"/>
      <c r="L41" s="24"/>
      <c r="M41" s="24"/>
      <c r="N41" s="24"/>
      <c r="O41" s="24"/>
      <c r="P41" s="24"/>
      <c r="Q41" s="24"/>
      <c r="R41" s="24"/>
      <c r="S41" s="24"/>
      <c r="T41" s="24"/>
      <c r="U41" s="24"/>
      <c r="V41" s="24"/>
      <c r="W41" s="24"/>
      <c r="X41" s="24"/>
      <c r="Y41" s="24"/>
    </row>
    <row r="43" ht="13.5">
      <c r="A43" s="20" t="s">
        <v>170</v>
      </c>
    </row>
    <row r="44" ht="13.5">
      <c r="A44" s="20" t="s">
        <v>171</v>
      </c>
    </row>
  </sheetData>
  <mergeCells count="1">
    <mergeCell ref="B6:Y6"/>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2:S61"/>
  <sheetViews>
    <sheetView workbookViewId="0" topLeftCell="A1">
      <selection activeCell="A1" sqref="A1"/>
    </sheetView>
  </sheetViews>
  <sheetFormatPr defaultColWidth="9.00390625" defaultRowHeight="13.5"/>
  <cols>
    <col min="1" max="1" width="38.625" style="0" customWidth="1"/>
    <col min="2" max="19" width="17.625" style="0" customWidth="1"/>
  </cols>
  <sheetData>
    <row r="1" ht="14.25" thickBot="1"/>
    <row r="2" spans="1:19" ht="14.25" thickTop="1">
      <c r="A2" s="10" t="s">
        <v>166</v>
      </c>
      <c r="B2" s="14">
        <v>9101</v>
      </c>
      <c r="C2" s="14"/>
      <c r="D2" s="14"/>
      <c r="E2" s="14"/>
      <c r="F2" s="14"/>
      <c r="G2" s="14"/>
      <c r="H2" s="14"/>
      <c r="I2" s="14"/>
      <c r="J2" s="14"/>
      <c r="K2" s="14"/>
      <c r="L2" s="14"/>
      <c r="M2" s="14"/>
      <c r="N2" s="14"/>
      <c r="O2" s="14"/>
      <c r="P2" s="14"/>
      <c r="Q2" s="14"/>
      <c r="R2" s="14"/>
      <c r="S2" s="14"/>
    </row>
    <row r="3" spans="1:19" ht="14.25" thickBot="1">
      <c r="A3" s="11" t="s">
        <v>167</v>
      </c>
      <c r="B3" s="1" t="s">
        <v>168</v>
      </c>
      <c r="C3" s="1"/>
      <c r="D3" s="1"/>
      <c r="E3" s="1"/>
      <c r="F3" s="1"/>
      <c r="G3" s="1"/>
      <c r="H3" s="1"/>
      <c r="I3" s="1"/>
      <c r="J3" s="1"/>
      <c r="K3" s="1"/>
      <c r="L3" s="1"/>
      <c r="M3" s="1"/>
      <c r="N3" s="1"/>
      <c r="O3" s="1"/>
      <c r="P3" s="1"/>
      <c r="Q3" s="1"/>
      <c r="R3" s="1"/>
      <c r="S3" s="1"/>
    </row>
    <row r="4" spans="1:19" ht="14.25" thickTop="1">
      <c r="A4" s="10" t="s">
        <v>62</v>
      </c>
      <c r="B4" s="15" t="str">
        <f>HYPERLINK("http://www.kabupro.jp/mark/20131108/S1000CXL.htm","四半期報告書")</f>
        <v>四半期報告書</v>
      </c>
      <c r="C4" s="15" t="str">
        <f>HYPERLINK("http://www.kabupro.jp/mark/20130625/S000DPLF.htm","有価証券報告書")</f>
        <v>有価証券報告書</v>
      </c>
      <c r="D4" s="15" t="str">
        <f>HYPERLINK("http://www.kabupro.jp/mark/20131108/S1000CXL.htm","四半期報告書")</f>
        <v>四半期報告書</v>
      </c>
      <c r="E4" s="15" t="str">
        <f>HYPERLINK("http://www.kabupro.jp/mark/20130625/S000DPLF.htm","有価証券報告書")</f>
        <v>有価証券報告書</v>
      </c>
      <c r="F4" s="15" t="str">
        <f>HYPERLINK("http://www.kabupro.jp/mark/20121112/S000C8KK.htm","四半期報告書")</f>
        <v>四半期報告書</v>
      </c>
      <c r="G4" s="15" t="str">
        <f>HYPERLINK("http://www.kabupro.jp/mark/20120620/S000B2AR.htm","有価証券報告書")</f>
        <v>有価証券報告書</v>
      </c>
      <c r="H4" s="15" t="str">
        <f>HYPERLINK("http://www.kabupro.jp/mark/20110214/S0007R7K.htm","四半期報告書")</f>
        <v>四半期報告書</v>
      </c>
      <c r="I4" s="15" t="str">
        <f>HYPERLINK("http://www.kabupro.jp/mark/20111114/S0009QBE.htm","四半期報告書")</f>
        <v>四半期報告書</v>
      </c>
      <c r="J4" s="15" t="str">
        <f>HYPERLINK("http://www.kabupro.jp/mark/20100816/S0006NDS.htm","四半期報告書")</f>
        <v>四半期報告書</v>
      </c>
      <c r="K4" s="15" t="str">
        <f>HYPERLINK("http://www.kabupro.jp/mark/20110623/S0008KGM.htm","有価証券報告書")</f>
        <v>有価証券報告書</v>
      </c>
      <c r="L4" s="15" t="str">
        <f>HYPERLINK("http://www.kabupro.jp/mark/20110214/S0007R7K.htm","四半期報告書")</f>
        <v>四半期報告書</v>
      </c>
      <c r="M4" s="15" t="str">
        <f>HYPERLINK("http://www.kabupro.jp/mark/20101115/S000778K.htm","四半期報告書")</f>
        <v>四半期報告書</v>
      </c>
      <c r="N4" s="15" t="str">
        <f>HYPERLINK("http://www.kabupro.jp/mark/20100816/S0006NDS.htm","四半期報告書")</f>
        <v>四半期報告書</v>
      </c>
      <c r="O4" s="15" t="str">
        <f>HYPERLINK("http://www.kabupro.jp/mark/20100623/S0005ZNO.htm","有価証券報告書")</f>
        <v>有価証券報告書</v>
      </c>
      <c r="P4" s="15" t="str">
        <f>HYPERLINK("http://www.kabupro.jp/mark/20100212/S00056AT.htm","四半期報告書")</f>
        <v>四半期報告書</v>
      </c>
      <c r="Q4" s="15" t="str">
        <f>HYPERLINK("http://www.kabupro.jp/mark/20091112/S0004KDH.htm","四半期報告書")</f>
        <v>四半期報告書</v>
      </c>
      <c r="R4" s="15" t="str">
        <f>HYPERLINK("http://www.kabupro.jp/mark/20090813/S0003Y1W.htm","四半期報告書")</f>
        <v>四半期報告書</v>
      </c>
      <c r="S4" s="15" t="str">
        <f>HYPERLINK("http://www.kabupro.jp/mark/20090623/S0003CXN.htm","有価証券報告書")</f>
        <v>有価証券報告書</v>
      </c>
    </row>
    <row r="5" spans="1:19" ht="14.25" thickBot="1">
      <c r="A5" s="11" t="s">
        <v>63</v>
      </c>
      <c r="B5" s="1" t="s">
        <v>241</v>
      </c>
      <c r="C5" s="1" t="s">
        <v>69</v>
      </c>
      <c r="D5" s="1" t="s">
        <v>241</v>
      </c>
      <c r="E5" s="1" t="s">
        <v>69</v>
      </c>
      <c r="F5" s="1" t="s">
        <v>247</v>
      </c>
      <c r="G5" s="1" t="s">
        <v>73</v>
      </c>
      <c r="H5" s="1" t="s">
        <v>257</v>
      </c>
      <c r="I5" s="1" t="s">
        <v>253</v>
      </c>
      <c r="J5" s="1" t="s">
        <v>261</v>
      </c>
      <c r="K5" s="1" t="s">
        <v>75</v>
      </c>
      <c r="L5" s="1" t="s">
        <v>257</v>
      </c>
      <c r="M5" s="1" t="s">
        <v>259</v>
      </c>
      <c r="N5" s="1" t="s">
        <v>261</v>
      </c>
      <c r="O5" s="1" t="s">
        <v>77</v>
      </c>
      <c r="P5" s="1" t="s">
        <v>263</v>
      </c>
      <c r="Q5" s="1" t="s">
        <v>265</v>
      </c>
      <c r="R5" s="1" t="s">
        <v>267</v>
      </c>
      <c r="S5" s="1" t="s">
        <v>79</v>
      </c>
    </row>
    <row r="6" spans="1:19" ht="15" thickBot="1" thickTop="1">
      <c r="A6" s="10" t="s">
        <v>64</v>
      </c>
      <c r="B6" s="18" t="s">
        <v>14</v>
      </c>
      <c r="C6" s="19"/>
      <c r="D6" s="19"/>
      <c r="E6" s="19"/>
      <c r="F6" s="19"/>
      <c r="G6" s="19"/>
      <c r="H6" s="19"/>
      <c r="I6" s="19"/>
      <c r="J6" s="19"/>
      <c r="K6" s="19"/>
      <c r="L6" s="19"/>
      <c r="M6" s="19"/>
      <c r="N6" s="19"/>
      <c r="O6" s="19"/>
      <c r="P6" s="19"/>
      <c r="Q6" s="19"/>
      <c r="R6" s="19"/>
      <c r="S6" s="19"/>
    </row>
    <row r="7" spans="1:19" ht="14.25" thickTop="1">
      <c r="A7" s="12" t="s">
        <v>65</v>
      </c>
      <c r="B7" s="14" t="s">
        <v>33</v>
      </c>
      <c r="C7" s="16" t="s">
        <v>70</v>
      </c>
      <c r="D7" s="14" t="s">
        <v>33</v>
      </c>
      <c r="E7" s="16" t="s">
        <v>70</v>
      </c>
      <c r="F7" s="14" t="s">
        <v>33</v>
      </c>
      <c r="G7" s="16" t="s">
        <v>70</v>
      </c>
      <c r="H7" s="14" t="s">
        <v>33</v>
      </c>
      <c r="I7" s="14" t="s">
        <v>33</v>
      </c>
      <c r="J7" s="14" t="s">
        <v>33</v>
      </c>
      <c r="K7" s="16" t="s">
        <v>70</v>
      </c>
      <c r="L7" s="14" t="s">
        <v>33</v>
      </c>
      <c r="M7" s="14" t="s">
        <v>33</v>
      </c>
      <c r="N7" s="14" t="s">
        <v>33</v>
      </c>
      <c r="O7" s="16" t="s">
        <v>70</v>
      </c>
      <c r="P7" s="14" t="s">
        <v>33</v>
      </c>
      <c r="Q7" s="14" t="s">
        <v>33</v>
      </c>
      <c r="R7" s="14" t="s">
        <v>33</v>
      </c>
      <c r="S7" s="16" t="s">
        <v>70</v>
      </c>
    </row>
    <row r="8" spans="1:19" ht="13.5">
      <c r="A8" s="13" t="s">
        <v>66</v>
      </c>
      <c r="B8" s="1" t="s">
        <v>34</v>
      </c>
      <c r="C8" s="17" t="s">
        <v>172</v>
      </c>
      <c r="D8" s="1" t="s">
        <v>172</v>
      </c>
      <c r="E8" s="17" t="s">
        <v>173</v>
      </c>
      <c r="F8" s="1" t="s">
        <v>173</v>
      </c>
      <c r="G8" s="17" t="s">
        <v>174</v>
      </c>
      <c r="H8" s="1" t="s">
        <v>174</v>
      </c>
      <c r="I8" s="1" t="s">
        <v>174</v>
      </c>
      <c r="J8" s="1" t="s">
        <v>174</v>
      </c>
      <c r="K8" s="17" t="s">
        <v>175</v>
      </c>
      <c r="L8" s="1" t="s">
        <v>175</v>
      </c>
      <c r="M8" s="1" t="s">
        <v>175</v>
      </c>
      <c r="N8" s="1" t="s">
        <v>175</v>
      </c>
      <c r="O8" s="17" t="s">
        <v>176</v>
      </c>
      <c r="P8" s="1" t="s">
        <v>176</v>
      </c>
      <c r="Q8" s="1" t="s">
        <v>176</v>
      </c>
      <c r="R8" s="1" t="s">
        <v>176</v>
      </c>
      <c r="S8" s="17" t="s">
        <v>177</v>
      </c>
    </row>
    <row r="9" spans="1:19" ht="13.5">
      <c r="A9" s="13" t="s">
        <v>67</v>
      </c>
      <c r="B9" s="1" t="s">
        <v>242</v>
      </c>
      <c r="C9" s="17" t="s">
        <v>71</v>
      </c>
      <c r="D9" s="1" t="s">
        <v>248</v>
      </c>
      <c r="E9" s="17" t="s">
        <v>72</v>
      </c>
      <c r="F9" s="1" t="s">
        <v>254</v>
      </c>
      <c r="G9" s="17" t="s">
        <v>74</v>
      </c>
      <c r="H9" s="1" t="s">
        <v>258</v>
      </c>
      <c r="I9" s="1" t="s">
        <v>260</v>
      </c>
      <c r="J9" s="1" t="s">
        <v>262</v>
      </c>
      <c r="K9" s="17" t="s">
        <v>76</v>
      </c>
      <c r="L9" s="1" t="s">
        <v>264</v>
      </c>
      <c r="M9" s="1" t="s">
        <v>266</v>
      </c>
      <c r="N9" s="1" t="s">
        <v>268</v>
      </c>
      <c r="O9" s="17" t="s">
        <v>78</v>
      </c>
      <c r="P9" s="1" t="s">
        <v>270</v>
      </c>
      <c r="Q9" s="1" t="s">
        <v>272</v>
      </c>
      <c r="R9" s="1" t="s">
        <v>274</v>
      </c>
      <c r="S9" s="17" t="s">
        <v>80</v>
      </c>
    </row>
    <row r="10" spans="1:19" ht="14.25" thickBot="1">
      <c r="A10" s="13" t="s">
        <v>68</v>
      </c>
      <c r="B10" s="1" t="s">
        <v>82</v>
      </c>
      <c r="C10" s="17" t="s">
        <v>82</v>
      </c>
      <c r="D10" s="1" t="s">
        <v>82</v>
      </c>
      <c r="E10" s="17" t="s">
        <v>82</v>
      </c>
      <c r="F10" s="1" t="s">
        <v>82</v>
      </c>
      <c r="G10" s="17" t="s">
        <v>82</v>
      </c>
      <c r="H10" s="1" t="s">
        <v>82</v>
      </c>
      <c r="I10" s="1" t="s">
        <v>82</v>
      </c>
      <c r="J10" s="1" t="s">
        <v>82</v>
      </c>
      <c r="K10" s="17" t="s">
        <v>82</v>
      </c>
      <c r="L10" s="1" t="s">
        <v>82</v>
      </c>
      <c r="M10" s="1" t="s">
        <v>82</v>
      </c>
      <c r="N10" s="1" t="s">
        <v>82</v>
      </c>
      <c r="O10" s="17" t="s">
        <v>82</v>
      </c>
      <c r="P10" s="1" t="s">
        <v>82</v>
      </c>
      <c r="Q10" s="1" t="s">
        <v>82</v>
      </c>
      <c r="R10" s="1" t="s">
        <v>82</v>
      </c>
      <c r="S10" s="17" t="s">
        <v>82</v>
      </c>
    </row>
    <row r="11" spans="1:19" ht="14.25" thickTop="1">
      <c r="A11" s="26" t="s">
        <v>232</v>
      </c>
      <c r="B11" s="27">
        <v>32016</v>
      </c>
      <c r="C11" s="21">
        <v>32594</v>
      </c>
      <c r="D11" s="27">
        <v>6701</v>
      </c>
      <c r="E11" s="21">
        <v>-30948</v>
      </c>
      <c r="F11" s="27">
        <v>-13076</v>
      </c>
      <c r="G11" s="21">
        <v>113187</v>
      </c>
      <c r="H11" s="27">
        <v>108094</v>
      </c>
      <c r="I11" s="27">
        <v>69261</v>
      </c>
      <c r="J11" s="27">
        <v>37946</v>
      </c>
      <c r="K11" s="21">
        <v>-9974</v>
      </c>
      <c r="L11" s="27">
        <v>-26689</v>
      </c>
      <c r="M11" s="27">
        <v>-33507</v>
      </c>
      <c r="N11" s="27">
        <v>-20703</v>
      </c>
      <c r="O11" s="21">
        <v>77660</v>
      </c>
      <c r="P11" s="27">
        <v>171985</v>
      </c>
      <c r="Q11" s="27">
        <v>143064</v>
      </c>
      <c r="R11" s="27">
        <v>69494</v>
      </c>
      <c r="S11" s="21">
        <v>200491</v>
      </c>
    </row>
    <row r="12" spans="1:19" ht="13.5">
      <c r="A12" s="6" t="s">
        <v>35</v>
      </c>
      <c r="B12" s="28">
        <v>52599</v>
      </c>
      <c r="C12" s="22">
        <v>97522</v>
      </c>
      <c r="D12" s="28">
        <v>46611</v>
      </c>
      <c r="E12" s="22">
        <v>100857</v>
      </c>
      <c r="F12" s="28">
        <v>49143</v>
      </c>
      <c r="G12" s="22">
        <v>100198</v>
      </c>
      <c r="H12" s="28">
        <v>75339</v>
      </c>
      <c r="I12" s="28">
        <v>49838</v>
      </c>
      <c r="J12" s="28">
        <v>24848</v>
      </c>
      <c r="K12" s="22">
        <v>98019</v>
      </c>
      <c r="L12" s="28">
        <v>72905</v>
      </c>
      <c r="M12" s="28">
        <v>48053</v>
      </c>
      <c r="N12" s="28">
        <v>23899</v>
      </c>
      <c r="O12" s="22">
        <v>100124</v>
      </c>
      <c r="P12" s="28">
        <v>74571</v>
      </c>
      <c r="Q12" s="28">
        <v>49576</v>
      </c>
      <c r="R12" s="28">
        <v>24268</v>
      </c>
      <c r="S12" s="22">
        <v>92400</v>
      </c>
    </row>
    <row r="13" spans="1:19" ht="13.5">
      <c r="A13" s="6" t="s">
        <v>36</v>
      </c>
      <c r="B13" s="28">
        <v>1665</v>
      </c>
      <c r="C13" s="22">
        <v>1420</v>
      </c>
      <c r="D13" s="28"/>
      <c r="E13" s="22">
        <v>5511</v>
      </c>
      <c r="F13" s="28">
        <v>2603</v>
      </c>
      <c r="G13" s="22">
        <v>2443</v>
      </c>
      <c r="H13" s="28">
        <v>1546</v>
      </c>
      <c r="I13" s="28">
        <v>1437</v>
      </c>
      <c r="J13" s="28"/>
      <c r="K13" s="22">
        <v>4098</v>
      </c>
      <c r="L13" s="28">
        <v>145</v>
      </c>
      <c r="M13" s="28">
        <v>145</v>
      </c>
      <c r="N13" s="28">
        <v>137</v>
      </c>
      <c r="O13" s="22">
        <v>27050</v>
      </c>
      <c r="P13" s="28">
        <v>1599</v>
      </c>
      <c r="Q13" s="28">
        <v>1259</v>
      </c>
      <c r="R13" s="28"/>
      <c r="S13" s="22">
        <v>7299</v>
      </c>
    </row>
    <row r="14" spans="1:19" ht="13.5">
      <c r="A14" s="6" t="s">
        <v>37</v>
      </c>
      <c r="B14" s="28">
        <v>-3781</v>
      </c>
      <c r="C14" s="22">
        <v>-6149</v>
      </c>
      <c r="D14" s="28">
        <v>-4101</v>
      </c>
      <c r="E14" s="22">
        <v>-10785</v>
      </c>
      <c r="F14" s="28">
        <v>-4496</v>
      </c>
      <c r="G14" s="22">
        <v>-8227</v>
      </c>
      <c r="H14" s="28">
        <v>-5072</v>
      </c>
      <c r="I14" s="28">
        <v>-3492</v>
      </c>
      <c r="J14" s="28">
        <v>-4502</v>
      </c>
      <c r="K14" s="22">
        <v>-8248</v>
      </c>
      <c r="L14" s="28">
        <v>-7796</v>
      </c>
      <c r="M14" s="28">
        <v>-6503</v>
      </c>
      <c r="N14" s="28">
        <v>-4193</v>
      </c>
      <c r="O14" s="22">
        <v>-4179</v>
      </c>
      <c r="P14" s="28">
        <v>-5465</v>
      </c>
      <c r="Q14" s="28">
        <v>-5130</v>
      </c>
      <c r="R14" s="28">
        <v>-3684</v>
      </c>
      <c r="S14" s="22">
        <v>-12219</v>
      </c>
    </row>
    <row r="15" spans="1:19" ht="13.5">
      <c r="A15" s="6" t="s">
        <v>38</v>
      </c>
      <c r="B15" s="28">
        <v>-3773</v>
      </c>
      <c r="C15" s="22">
        <v>-13154</v>
      </c>
      <c r="D15" s="28">
        <v>10</v>
      </c>
      <c r="E15" s="22">
        <v>-3266</v>
      </c>
      <c r="F15" s="28">
        <v>-193</v>
      </c>
      <c r="G15" s="22">
        <v>-5155</v>
      </c>
      <c r="H15" s="28">
        <v>-6866</v>
      </c>
      <c r="I15" s="28">
        <v>-4575</v>
      </c>
      <c r="J15" s="28">
        <v>-2348</v>
      </c>
      <c r="K15" s="22">
        <v>-14589</v>
      </c>
      <c r="L15" s="28">
        <v>-7415</v>
      </c>
      <c r="M15" s="28">
        <v>-6432</v>
      </c>
      <c r="N15" s="28">
        <v>-4842</v>
      </c>
      <c r="O15" s="22">
        <v>-6956</v>
      </c>
      <c r="P15" s="28">
        <v>-5555</v>
      </c>
      <c r="Q15" s="28">
        <v>-923</v>
      </c>
      <c r="R15" s="28">
        <v>-137</v>
      </c>
      <c r="S15" s="22">
        <v>-4738</v>
      </c>
    </row>
    <row r="16" spans="1:19" ht="13.5">
      <c r="A16" s="6" t="s">
        <v>39</v>
      </c>
      <c r="B16" s="28"/>
      <c r="C16" s="22">
        <v>2087</v>
      </c>
      <c r="D16" s="28">
        <v>10511</v>
      </c>
      <c r="E16" s="22">
        <v>5490</v>
      </c>
      <c r="F16" s="28">
        <v>2247</v>
      </c>
      <c r="G16" s="22">
        <v>10045</v>
      </c>
      <c r="H16" s="28">
        <v>11764</v>
      </c>
      <c r="I16" s="28">
        <v>12123</v>
      </c>
      <c r="J16" s="28">
        <v>89</v>
      </c>
      <c r="K16" s="22">
        <v>737</v>
      </c>
      <c r="L16" s="28">
        <v>494</v>
      </c>
      <c r="M16" s="28">
        <v>238</v>
      </c>
      <c r="N16" s="28">
        <v>2</v>
      </c>
      <c r="O16" s="22">
        <v>8851</v>
      </c>
      <c r="P16" s="28">
        <v>4693</v>
      </c>
      <c r="Q16" s="28">
        <v>898</v>
      </c>
      <c r="R16" s="28">
        <v>157</v>
      </c>
      <c r="S16" s="22">
        <v>656</v>
      </c>
    </row>
    <row r="17" spans="1:19" ht="13.5">
      <c r="A17" s="6" t="s">
        <v>40</v>
      </c>
      <c r="B17" s="28">
        <v>-7382</v>
      </c>
      <c r="C17" s="22">
        <v>-1745</v>
      </c>
      <c r="D17" s="28">
        <v>-2597</v>
      </c>
      <c r="E17" s="22">
        <v>-2164</v>
      </c>
      <c r="F17" s="28">
        <v>-1670</v>
      </c>
      <c r="G17" s="22">
        <v>-6387</v>
      </c>
      <c r="H17" s="28">
        <v>-4717</v>
      </c>
      <c r="I17" s="28">
        <v>-3512</v>
      </c>
      <c r="J17" s="28">
        <v>-1844</v>
      </c>
      <c r="K17" s="22">
        <v>-2417</v>
      </c>
      <c r="L17" s="28">
        <v>-1293</v>
      </c>
      <c r="M17" s="28">
        <v>-338</v>
      </c>
      <c r="N17" s="28">
        <v>-8</v>
      </c>
      <c r="O17" s="22">
        <v>-4204</v>
      </c>
      <c r="P17" s="28">
        <v>-6717</v>
      </c>
      <c r="Q17" s="28">
        <v>-6670</v>
      </c>
      <c r="R17" s="28">
        <v>-4656</v>
      </c>
      <c r="S17" s="22">
        <v>-11040</v>
      </c>
    </row>
    <row r="18" spans="1:19" ht="13.5">
      <c r="A18" s="6" t="s">
        <v>41</v>
      </c>
      <c r="B18" s="28">
        <v>-3373</v>
      </c>
      <c r="C18" s="22">
        <v>-6653</v>
      </c>
      <c r="D18" s="28">
        <v>-3308</v>
      </c>
      <c r="E18" s="22">
        <v>-7067</v>
      </c>
      <c r="F18" s="28">
        <v>-4450</v>
      </c>
      <c r="G18" s="22">
        <v>-6079</v>
      </c>
      <c r="H18" s="28">
        <v>-5516</v>
      </c>
      <c r="I18" s="28">
        <v>-3616</v>
      </c>
      <c r="J18" s="28">
        <v>-2264</v>
      </c>
      <c r="K18" s="22">
        <v>-6521</v>
      </c>
      <c r="L18" s="28">
        <v>-5654</v>
      </c>
      <c r="M18" s="28">
        <v>-4129</v>
      </c>
      <c r="N18" s="28">
        <v>-3049</v>
      </c>
      <c r="O18" s="22">
        <v>-11333</v>
      </c>
      <c r="P18" s="28">
        <v>-10574</v>
      </c>
      <c r="Q18" s="28">
        <v>-7571</v>
      </c>
      <c r="R18" s="28">
        <v>-5595</v>
      </c>
      <c r="S18" s="22">
        <v>-13784</v>
      </c>
    </row>
    <row r="19" spans="1:19" ht="13.5">
      <c r="A19" s="6" t="s">
        <v>216</v>
      </c>
      <c r="B19" s="28">
        <v>9469</v>
      </c>
      <c r="C19" s="22">
        <v>17457</v>
      </c>
      <c r="D19" s="28">
        <v>8563</v>
      </c>
      <c r="E19" s="22">
        <v>16209</v>
      </c>
      <c r="F19" s="28">
        <v>8023</v>
      </c>
      <c r="G19" s="22">
        <v>16826</v>
      </c>
      <c r="H19" s="28">
        <v>12974</v>
      </c>
      <c r="I19" s="28">
        <v>8657</v>
      </c>
      <c r="J19" s="28">
        <v>4338</v>
      </c>
      <c r="K19" s="22">
        <v>19467</v>
      </c>
      <c r="L19" s="28">
        <v>14840</v>
      </c>
      <c r="M19" s="28">
        <v>10010</v>
      </c>
      <c r="N19" s="28">
        <v>4947</v>
      </c>
      <c r="O19" s="22">
        <v>22366</v>
      </c>
      <c r="P19" s="28">
        <v>17645</v>
      </c>
      <c r="Q19" s="28">
        <v>12407</v>
      </c>
      <c r="R19" s="28">
        <v>6531</v>
      </c>
      <c r="S19" s="22">
        <v>22781</v>
      </c>
    </row>
    <row r="20" spans="1:19" ht="13.5">
      <c r="A20" s="6" t="s">
        <v>42</v>
      </c>
      <c r="B20" s="28">
        <v>-702</v>
      </c>
      <c r="C20" s="22">
        <v>-1924</v>
      </c>
      <c r="D20" s="28">
        <v>-963</v>
      </c>
      <c r="E20" s="22">
        <v>1684</v>
      </c>
      <c r="F20" s="28">
        <v>487</v>
      </c>
      <c r="G20" s="22">
        <v>505</v>
      </c>
      <c r="H20" s="28">
        <v>1656</v>
      </c>
      <c r="I20" s="28">
        <v>453</v>
      </c>
      <c r="J20" s="28">
        <v>856</v>
      </c>
      <c r="K20" s="22">
        <v>50</v>
      </c>
      <c r="L20" s="28">
        <v>402</v>
      </c>
      <c r="M20" s="28">
        <v>-93</v>
      </c>
      <c r="N20" s="28">
        <v>2512</v>
      </c>
      <c r="O20" s="22">
        <v>-4166</v>
      </c>
      <c r="P20" s="28">
        <v>5742</v>
      </c>
      <c r="Q20" s="28">
        <v>2234</v>
      </c>
      <c r="R20" s="28">
        <v>810</v>
      </c>
      <c r="S20" s="22">
        <v>1403</v>
      </c>
    </row>
    <row r="21" spans="1:19" ht="13.5">
      <c r="A21" s="6" t="s">
        <v>43</v>
      </c>
      <c r="B21" s="28">
        <v>-6520</v>
      </c>
      <c r="C21" s="22">
        <v>-17474</v>
      </c>
      <c r="D21" s="28">
        <v>-3082</v>
      </c>
      <c r="E21" s="22">
        <v>-15479</v>
      </c>
      <c r="F21" s="28">
        <v>-6329</v>
      </c>
      <c r="G21" s="22">
        <v>2890</v>
      </c>
      <c r="H21" s="28">
        <v>3944</v>
      </c>
      <c r="I21" s="28">
        <v>35</v>
      </c>
      <c r="J21" s="28">
        <v>-6852</v>
      </c>
      <c r="K21" s="22">
        <v>-11039</v>
      </c>
      <c r="L21" s="28">
        <v>-5099</v>
      </c>
      <c r="M21" s="28">
        <v>9890</v>
      </c>
      <c r="N21" s="28">
        <v>17531</v>
      </c>
      <c r="O21" s="22">
        <v>69943</v>
      </c>
      <c r="P21" s="28">
        <v>18087</v>
      </c>
      <c r="Q21" s="28">
        <v>-12749</v>
      </c>
      <c r="R21" s="28">
        <v>-2948</v>
      </c>
      <c r="S21" s="22">
        <v>-29630</v>
      </c>
    </row>
    <row r="22" spans="1:19" ht="13.5">
      <c r="A22" s="6" t="s">
        <v>44</v>
      </c>
      <c r="B22" s="28">
        <v>-1867</v>
      </c>
      <c r="C22" s="22">
        <v>-2758</v>
      </c>
      <c r="D22" s="28">
        <v>2990</v>
      </c>
      <c r="E22" s="22">
        <v>-7194</v>
      </c>
      <c r="F22" s="28">
        <v>-1935</v>
      </c>
      <c r="G22" s="22">
        <v>-9875</v>
      </c>
      <c r="H22" s="28">
        <v>-2287</v>
      </c>
      <c r="I22" s="28">
        <v>2137</v>
      </c>
      <c r="J22" s="28">
        <v>-287</v>
      </c>
      <c r="K22" s="22">
        <v>-11544</v>
      </c>
      <c r="L22" s="28">
        <v>-11947</v>
      </c>
      <c r="M22" s="28">
        <v>-9645</v>
      </c>
      <c r="N22" s="28">
        <v>-7051</v>
      </c>
      <c r="O22" s="22">
        <v>22422</v>
      </c>
      <c r="P22" s="28">
        <v>18757</v>
      </c>
      <c r="Q22" s="28">
        <v>-14462</v>
      </c>
      <c r="R22" s="28">
        <v>-9075</v>
      </c>
      <c r="S22" s="22">
        <v>-16553</v>
      </c>
    </row>
    <row r="23" spans="1:19" ht="13.5">
      <c r="A23" s="6" t="s">
        <v>45</v>
      </c>
      <c r="B23" s="28">
        <v>9135</v>
      </c>
      <c r="C23" s="22">
        <v>10364</v>
      </c>
      <c r="D23" s="28">
        <v>-169</v>
      </c>
      <c r="E23" s="22">
        <v>8812</v>
      </c>
      <c r="F23" s="28">
        <v>-4022</v>
      </c>
      <c r="G23" s="22">
        <v>-4596</v>
      </c>
      <c r="H23" s="28">
        <v>-12427</v>
      </c>
      <c r="I23" s="28">
        <v>-13035</v>
      </c>
      <c r="J23" s="28">
        <v>-8500</v>
      </c>
      <c r="K23" s="22">
        <v>15295</v>
      </c>
      <c r="L23" s="28">
        <v>11233</v>
      </c>
      <c r="M23" s="28">
        <v>-8248</v>
      </c>
      <c r="N23" s="28">
        <v>-7607</v>
      </c>
      <c r="O23" s="22">
        <v>-66164</v>
      </c>
      <c r="P23" s="28">
        <v>-38992</v>
      </c>
      <c r="Q23" s="28">
        <v>3183</v>
      </c>
      <c r="R23" s="28">
        <v>7614</v>
      </c>
      <c r="S23" s="22">
        <v>18810</v>
      </c>
    </row>
    <row r="24" spans="1:19" ht="13.5">
      <c r="A24" s="6" t="s">
        <v>92</v>
      </c>
      <c r="B24" s="28">
        <v>-15081</v>
      </c>
      <c r="C24" s="22">
        <v>1582</v>
      </c>
      <c r="D24" s="28">
        <v>-9995</v>
      </c>
      <c r="E24" s="22">
        <v>-6684</v>
      </c>
      <c r="F24" s="28">
        <v>-3627</v>
      </c>
      <c r="G24" s="22">
        <v>-10790</v>
      </c>
      <c r="H24" s="28">
        <v>-18919</v>
      </c>
      <c r="I24" s="28">
        <v>-8181</v>
      </c>
      <c r="J24" s="28">
        <v>1199</v>
      </c>
      <c r="K24" s="22">
        <v>-5612</v>
      </c>
      <c r="L24" s="28">
        <v>-8277</v>
      </c>
      <c r="M24" s="28">
        <v>-8016</v>
      </c>
      <c r="N24" s="28">
        <v>-6251</v>
      </c>
      <c r="O24" s="22">
        <v>6241</v>
      </c>
      <c r="P24" s="28">
        <v>-18485</v>
      </c>
      <c r="Q24" s="28">
        <v>3024</v>
      </c>
      <c r="R24" s="28">
        <v>-5513</v>
      </c>
      <c r="S24" s="22">
        <v>-243</v>
      </c>
    </row>
    <row r="25" spans="1:19" ht="13.5">
      <c r="A25" s="6" t="s">
        <v>46</v>
      </c>
      <c r="B25" s="28">
        <v>62404</v>
      </c>
      <c r="C25" s="22">
        <v>113170</v>
      </c>
      <c r="D25" s="28">
        <v>51171</v>
      </c>
      <c r="E25" s="22">
        <v>54976</v>
      </c>
      <c r="F25" s="28">
        <v>22703</v>
      </c>
      <c r="G25" s="22">
        <v>194985</v>
      </c>
      <c r="H25" s="28">
        <v>159511</v>
      </c>
      <c r="I25" s="28">
        <v>107531</v>
      </c>
      <c r="J25" s="28">
        <v>42679</v>
      </c>
      <c r="K25" s="22">
        <v>67721</v>
      </c>
      <c r="L25" s="28">
        <v>25848</v>
      </c>
      <c r="M25" s="28">
        <v>-8576</v>
      </c>
      <c r="N25" s="28">
        <v>-4674</v>
      </c>
      <c r="O25" s="22">
        <v>252065</v>
      </c>
      <c r="P25" s="28">
        <v>227292</v>
      </c>
      <c r="Q25" s="28">
        <v>168142</v>
      </c>
      <c r="R25" s="28">
        <v>77264</v>
      </c>
      <c r="S25" s="22">
        <v>255632</v>
      </c>
    </row>
    <row r="26" spans="1:19" ht="13.5">
      <c r="A26" s="6" t="s">
        <v>47</v>
      </c>
      <c r="B26" s="28">
        <v>6927</v>
      </c>
      <c r="C26" s="22">
        <v>10148</v>
      </c>
      <c r="D26" s="28">
        <v>4726</v>
      </c>
      <c r="E26" s="22">
        <v>8613</v>
      </c>
      <c r="F26" s="28">
        <v>4926</v>
      </c>
      <c r="G26" s="22">
        <v>10013</v>
      </c>
      <c r="H26" s="28">
        <v>8862</v>
      </c>
      <c r="I26" s="28">
        <v>5611</v>
      </c>
      <c r="J26" s="28">
        <v>3592</v>
      </c>
      <c r="K26" s="22">
        <v>10338</v>
      </c>
      <c r="L26" s="28">
        <v>9054</v>
      </c>
      <c r="M26" s="28">
        <v>6510</v>
      </c>
      <c r="N26" s="28">
        <v>5008</v>
      </c>
      <c r="O26" s="22">
        <v>16488</v>
      </c>
      <c r="P26" s="28">
        <v>14608</v>
      </c>
      <c r="Q26" s="28">
        <v>9583</v>
      </c>
      <c r="R26" s="28">
        <v>6124</v>
      </c>
      <c r="S26" s="22">
        <v>18180</v>
      </c>
    </row>
    <row r="27" spans="1:19" ht="13.5">
      <c r="A27" s="6" t="s">
        <v>48</v>
      </c>
      <c r="B27" s="28">
        <v>-9323</v>
      </c>
      <c r="C27" s="22">
        <v>-17533</v>
      </c>
      <c r="D27" s="28">
        <v>-8406</v>
      </c>
      <c r="E27" s="22">
        <v>-16297</v>
      </c>
      <c r="F27" s="28">
        <v>-8104</v>
      </c>
      <c r="G27" s="22">
        <v>-17221</v>
      </c>
      <c r="H27" s="28">
        <v>-13123</v>
      </c>
      <c r="I27" s="28">
        <v>-9012</v>
      </c>
      <c r="J27" s="28">
        <v>-4578</v>
      </c>
      <c r="K27" s="22">
        <v>-21095</v>
      </c>
      <c r="L27" s="28">
        <v>-16223</v>
      </c>
      <c r="M27" s="28">
        <v>-11793</v>
      </c>
      <c r="N27" s="28">
        <v>-6680</v>
      </c>
      <c r="O27" s="22">
        <v>-22903</v>
      </c>
      <c r="P27" s="28">
        <v>-18853</v>
      </c>
      <c r="Q27" s="28">
        <v>-12593</v>
      </c>
      <c r="R27" s="28">
        <v>-6808</v>
      </c>
      <c r="S27" s="22">
        <v>-22606</v>
      </c>
    </row>
    <row r="28" spans="1:19" ht="13.5">
      <c r="A28" s="6" t="s">
        <v>49</v>
      </c>
      <c r="B28" s="28">
        <v>-7738</v>
      </c>
      <c r="C28" s="22">
        <v>-11833</v>
      </c>
      <c r="D28" s="28">
        <v>-5868</v>
      </c>
      <c r="E28" s="22">
        <v>-17455</v>
      </c>
      <c r="F28" s="28">
        <v>-10174</v>
      </c>
      <c r="G28" s="22">
        <v>-13192</v>
      </c>
      <c r="H28" s="28">
        <v>-11611</v>
      </c>
      <c r="I28" s="28">
        <v>-5712</v>
      </c>
      <c r="J28" s="28">
        <v>-8142</v>
      </c>
      <c r="K28" s="22">
        <v>5142</v>
      </c>
      <c r="L28" s="28">
        <v>5388</v>
      </c>
      <c r="M28" s="28">
        <v>11806</v>
      </c>
      <c r="N28" s="28">
        <v>-13155</v>
      </c>
      <c r="O28" s="22">
        <v>-95176</v>
      </c>
      <c r="P28" s="28">
        <v>-91161</v>
      </c>
      <c r="Q28" s="28">
        <v>-60615</v>
      </c>
      <c r="R28" s="28">
        <v>-54095</v>
      </c>
      <c r="S28" s="22"/>
    </row>
    <row r="29" spans="1:19" ht="14.25" thickBot="1">
      <c r="A29" s="4" t="s">
        <v>50</v>
      </c>
      <c r="B29" s="29">
        <v>52270</v>
      </c>
      <c r="C29" s="23">
        <v>93951</v>
      </c>
      <c r="D29" s="29">
        <v>41623</v>
      </c>
      <c r="E29" s="23">
        <v>29837</v>
      </c>
      <c r="F29" s="29">
        <v>9350</v>
      </c>
      <c r="G29" s="23">
        <v>174585</v>
      </c>
      <c r="H29" s="29">
        <v>143638</v>
      </c>
      <c r="I29" s="29">
        <v>98416</v>
      </c>
      <c r="J29" s="29">
        <v>33550</v>
      </c>
      <c r="K29" s="23">
        <v>62105</v>
      </c>
      <c r="L29" s="29">
        <v>24069</v>
      </c>
      <c r="M29" s="29">
        <v>-2052</v>
      </c>
      <c r="N29" s="29">
        <v>-19500</v>
      </c>
      <c r="O29" s="23">
        <v>150474</v>
      </c>
      <c r="P29" s="29">
        <v>131885</v>
      </c>
      <c r="Q29" s="29">
        <v>104517</v>
      </c>
      <c r="R29" s="29">
        <v>22485</v>
      </c>
      <c r="S29" s="23">
        <v>199525</v>
      </c>
    </row>
    <row r="30" spans="1:19" ht="14.25" thickTop="1">
      <c r="A30" s="6" t="s">
        <v>51</v>
      </c>
      <c r="B30" s="28">
        <v>-93</v>
      </c>
      <c r="C30" s="22">
        <v>-72</v>
      </c>
      <c r="D30" s="28">
        <v>-33</v>
      </c>
      <c r="E30" s="22">
        <v>-64</v>
      </c>
      <c r="F30" s="28">
        <v>-33</v>
      </c>
      <c r="G30" s="22">
        <v>-323</v>
      </c>
      <c r="H30" s="28">
        <v>-72</v>
      </c>
      <c r="I30" s="28">
        <v>-34</v>
      </c>
      <c r="J30" s="28">
        <v>-35</v>
      </c>
      <c r="K30" s="22">
        <v>-2146</v>
      </c>
      <c r="L30" s="28">
        <v>-2146</v>
      </c>
      <c r="M30" s="28">
        <v>-1305</v>
      </c>
      <c r="N30" s="28">
        <v>-398</v>
      </c>
      <c r="O30" s="22">
        <v>-1851</v>
      </c>
      <c r="P30" s="28">
        <v>-1306</v>
      </c>
      <c r="Q30" s="28">
        <v>-1263</v>
      </c>
      <c r="R30" s="28">
        <v>-34</v>
      </c>
      <c r="S30" s="22">
        <v>-355</v>
      </c>
    </row>
    <row r="31" spans="1:19" ht="13.5">
      <c r="A31" s="6" t="s">
        <v>52</v>
      </c>
      <c r="B31" s="28">
        <v>90</v>
      </c>
      <c r="C31" s="22">
        <v>318</v>
      </c>
      <c r="D31" s="28">
        <v>261</v>
      </c>
      <c r="E31" s="22">
        <v>916</v>
      </c>
      <c r="F31" s="28">
        <v>653</v>
      </c>
      <c r="G31" s="22">
        <v>1013</v>
      </c>
      <c r="H31" s="28">
        <v>1013</v>
      </c>
      <c r="I31" s="28">
        <v>327</v>
      </c>
      <c r="J31" s="28">
        <v>329</v>
      </c>
      <c r="K31" s="22">
        <v>2492</v>
      </c>
      <c r="L31" s="28">
        <v>2186</v>
      </c>
      <c r="M31" s="28">
        <v>1345</v>
      </c>
      <c r="N31" s="28">
        <v>862</v>
      </c>
      <c r="O31" s="22">
        <v>3225</v>
      </c>
      <c r="P31" s="28">
        <v>2001</v>
      </c>
      <c r="Q31" s="28">
        <v>1413</v>
      </c>
      <c r="R31" s="28">
        <v>478</v>
      </c>
      <c r="S31" s="22">
        <v>251</v>
      </c>
    </row>
    <row r="32" spans="1:19" ht="13.5">
      <c r="A32" s="6" t="s">
        <v>53</v>
      </c>
      <c r="B32" s="28">
        <v>-99969</v>
      </c>
      <c r="C32" s="22">
        <v>-307050</v>
      </c>
      <c r="D32" s="28">
        <v>-168230</v>
      </c>
      <c r="E32" s="22">
        <v>-309288</v>
      </c>
      <c r="F32" s="28">
        <v>-158970</v>
      </c>
      <c r="G32" s="22">
        <v>-278570</v>
      </c>
      <c r="H32" s="28">
        <v>-192709</v>
      </c>
      <c r="I32" s="28">
        <v>-136001</v>
      </c>
      <c r="J32" s="28">
        <v>-72738</v>
      </c>
      <c r="K32" s="22">
        <v>-237969</v>
      </c>
      <c r="L32" s="28">
        <v>-170594</v>
      </c>
      <c r="M32" s="28">
        <v>-103716</v>
      </c>
      <c r="N32" s="28">
        <v>-54885</v>
      </c>
      <c r="O32" s="22">
        <v>-417555</v>
      </c>
      <c r="P32" s="28">
        <v>-332849</v>
      </c>
      <c r="Q32" s="28">
        <v>-222943</v>
      </c>
      <c r="R32" s="28">
        <v>-116286</v>
      </c>
      <c r="S32" s="22">
        <v>-501330</v>
      </c>
    </row>
    <row r="33" spans="1:19" ht="13.5">
      <c r="A33" s="6" t="s">
        <v>54</v>
      </c>
      <c r="B33" s="28">
        <v>93157</v>
      </c>
      <c r="C33" s="22">
        <v>158498</v>
      </c>
      <c r="D33" s="28">
        <v>74706</v>
      </c>
      <c r="E33" s="22">
        <v>173272</v>
      </c>
      <c r="F33" s="28">
        <v>89933</v>
      </c>
      <c r="G33" s="22">
        <v>121920</v>
      </c>
      <c r="H33" s="28">
        <v>75265</v>
      </c>
      <c r="I33" s="28">
        <v>28249</v>
      </c>
      <c r="J33" s="28">
        <v>17787</v>
      </c>
      <c r="K33" s="22">
        <v>183732</v>
      </c>
      <c r="L33" s="28">
        <v>136749</v>
      </c>
      <c r="M33" s="28">
        <v>87382</v>
      </c>
      <c r="N33" s="28">
        <v>55084</v>
      </c>
      <c r="O33" s="22">
        <v>248233</v>
      </c>
      <c r="P33" s="28">
        <v>202171</v>
      </c>
      <c r="Q33" s="28">
        <v>125603</v>
      </c>
      <c r="R33" s="28">
        <v>42065</v>
      </c>
      <c r="S33" s="22">
        <v>217084</v>
      </c>
    </row>
    <row r="34" spans="1:19" ht="13.5">
      <c r="A34" s="6" t="s">
        <v>55</v>
      </c>
      <c r="B34" s="28">
        <v>-14534</v>
      </c>
      <c r="C34" s="22">
        <v>-9829</v>
      </c>
      <c r="D34" s="28">
        <v>-7998</v>
      </c>
      <c r="E34" s="22">
        <v>-10399</v>
      </c>
      <c r="F34" s="28">
        <v>-6236</v>
      </c>
      <c r="G34" s="22">
        <v>-23742</v>
      </c>
      <c r="H34" s="28">
        <v>-21279</v>
      </c>
      <c r="I34" s="28">
        <v>-1929</v>
      </c>
      <c r="J34" s="28">
        <v>-1343</v>
      </c>
      <c r="K34" s="22">
        <v>-14249</v>
      </c>
      <c r="L34" s="28">
        <v>-11283</v>
      </c>
      <c r="M34" s="28">
        <v>-7607</v>
      </c>
      <c r="N34" s="28">
        <v>-3898</v>
      </c>
      <c r="O34" s="22">
        <v>-15125</v>
      </c>
      <c r="P34" s="28">
        <v>-10678</v>
      </c>
      <c r="Q34" s="28">
        <v>-8961</v>
      </c>
      <c r="R34" s="28">
        <v>-3567</v>
      </c>
      <c r="S34" s="22">
        <v>-20005</v>
      </c>
    </row>
    <row r="35" spans="1:19" ht="13.5">
      <c r="A35" s="6" t="s">
        <v>56</v>
      </c>
      <c r="B35" s="28">
        <v>9882</v>
      </c>
      <c r="C35" s="22">
        <v>28311</v>
      </c>
      <c r="D35" s="28">
        <v>363</v>
      </c>
      <c r="E35" s="22">
        <v>8404</v>
      </c>
      <c r="F35" s="28">
        <v>894</v>
      </c>
      <c r="G35" s="22">
        <v>15842</v>
      </c>
      <c r="H35" s="28">
        <v>11805</v>
      </c>
      <c r="I35" s="28">
        <v>7479</v>
      </c>
      <c r="J35" s="28">
        <v>3805</v>
      </c>
      <c r="K35" s="22">
        <v>28184</v>
      </c>
      <c r="L35" s="28">
        <v>18457</v>
      </c>
      <c r="M35" s="28">
        <v>15750</v>
      </c>
      <c r="N35" s="28">
        <v>12285</v>
      </c>
      <c r="O35" s="22">
        <v>13012</v>
      </c>
      <c r="P35" s="28">
        <v>7729</v>
      </c>
      <c r="Q35" s="28">
        <v>5416</v>
      </c>
      <c r="R35" s="28">
        <v>312</v>
      </c>
      <c r="S35" s="22">
        <v>10322</v>
      </c>
    </row>
    <row r="36" spans="1:19" ht="13.5">
      <c r="A36" s="6" t="s">
        <v>57</v>
      </c>
      <c r="B36" s="28">
        <v>-4972</v>
      </c>
      <c r="C36" s="22">
        <v>-5837</v>
      </c>
      <c r="D36" s="28">
        <v>-548</v>
      </c>
      <c r="E36" s="22">
        <v>-14290</v>
      </c>
      <c r="F36" s="28">
        <v>-5351</v>
      </c>
      <c r="G36" s="22">
        <v>-6304</v>
      </c>
      <c r="H36" s="28">
        <v>-1436</v>
      </c>
      <c r="I36" s="28">
        <v>-870</v>
      </c>
      <c r="J36" s="28">
        <v>-468</v>
      </c>
      <c r="K36" s="22">
        <v>-8667</v>
      </c>
      <c r="L36" s="28">
        <v>-7752</v>
      </c>
      <c r="M36" s="28">
        <v>-5617</v>
      </c>
      <c r="N36" s="28">
        <v>-3065</v>
      </c>
      <c r="O36" s="22">
        <v>-6675</v>
      </c>
      <c r="P36" s="28">
        <v>-4220</v>
      </c>
      <c r="Q36" s="28">
        <v>-3427</v>
      </c>
      <c r="R36" s="28">
        <v>-1968</v>
      </c>
      <c r="S36" s="22">
        <v>-5266</v>
      </c>
    </row>
    <row r="37" spans="1:19" ht="13.5">
      <c r="A37" s="6" t="s">
        <v>58</v>
      </c>
      <c r="B37" s="28">
        <v>6573</v>
      </c>
      <c r="C37" s="22">
        <v>1901</v>
      </c>
      <c r="D37" s="28">
        <v>1033</v>
      </c>
      <c r="E37" s="22">
        <v>11525</v>
      </c>
      <c r="F37" s="28">
        <v>3244</v>
      </c>
      <c r="G37" s="22">
        <v>3851</v>
      </c>
      <c r="H37" s="28">
        <v>3594</v>
      </c>
      <c r="I37" s="28">
        <v>3445</v>
      </c>
      <c r="J37" s="28">
        <v>2196</v>
      </c>
      <c r="K37" s="22">
        <v>5069</v>
      </c>
      <c r="L37" s="28">
        <v>4836</v>
      </c>
      <c r="M37" s="28">
        <v>3650</v>
      </c>
      <c r="N37" s="28">
        <v>1586</v>
      </c>
      <c r="O37" s="22">
        <v>9274</v>
      </c>
      <c r="P37" s="28">
        <v>7518</v>
      </c>
      <c r="Q37" s="28">
        <v>2535</v>
      </c>
      <c r="R37" s="28">
        <v>865</v>
      </c>
      <c r="S37" s="22">
        <v>5861</v>
      </c>
    </row>
    <row r="38" spans="1:19" ht="13.5">
      <c r="A38" s="6" t="s">
        <v>92</v>
      </c>
      <c r="B38" s="28">
        <v>1767</v>
      </c>
      <c r="C38" s="22">
        <v>-1555</v>
      </c>
      <c r="D38" s="28">
        <v>-2074</v>
      </c>
      <c r="E38" s="22">
        <v>5932</v>
      </c>
      <c r="F38" s="28">
        <v>5587</v>
      </c>
      <c r="G38" s="22">
        <v>3573</v>
      </c>
      <c r="H38" s="28">
        <v>4555</v>
      </c>
      <c r="I38" s="28">
        <v>4441</v>
      </c>
      <c r="J38" s="28">
        <v>740</v>
      </c>
      <c r="K38" s="22">
        <v>5923</v>
      </c>
      <c r="L38" s="28">
        <v>6135</v>
      </c>
      <c r="M38" s="28">
        <v>6405</v>
      </c>
      <c r="N38" s="28">
        <v>4545</v>
      </c>
      <c r="O38" s="22">
        <v>-2462</v>
      </c>
      <c r="P38" s="28">
        <v>1569</v>
      </c>
      <c r="Q38" s="28">
        <v>4184</v>
      </c>
      <c r="R38" s="28">
        <v>1094</v>
      </c>
      <c r="S38" s="22">
        <v>974</v>
      </c>
    </row>
    <row r="39" spans="1:19" ht="14.25" thickBot="1">
      <c r="A39" s="4" t="s">
        <v>59</v>
      </c>
      <c r="B39" s="29">
        <v>-8099</v>
      </c>
      <c r="C39" s="23">
        <v>-135566</v>
      </c>
      <c r="D39" s="29">
        <v>-102520</v>
      </c>
      <c r="E39" s="23">
        <v>-139402</v>
      </c>
      <c r="F39" s="29">
        <v>-70279</v>
      </c>
      <c r="G39" s="23">
        <v>-162781</v>
      </c>
      <c r="H39" s="29">
        <v>-119264</v>
      </c>
      <c r="I39" s="29">
        <v>-94893</v>
      </c>
      <c r="J39" s="29">
        <v>-49727</v>
      </c>
      <c r="K39" s="23">
        <v>-43706</v>
      </c>
      <c r="L39" s="29">
        <v>-29167</v>
      </c>
      <c r="M39" s="29">
        <v>-6760</v>
      </c>
      <c r="N39" s="29">
        <v>8889</v>
      </c>
      <c r="O39" s="23">
        <v>-170253</v>
      </c>
      <c r="P39" s="29">
        <v>-128394</v>
      </c>
      <c r="Q39" s="29">
        <v>-97442</v>
      </c>
      <c r="R39" s="29">
        <v>-77041</v>
      </c>
      <c r="S39" s="23">
        <v>-292510</v>
      </c>
    </row>
    <row r="40" spans="1:19" ht="14.25" thickTop="1">
      <c r="A40" s="6" t="s">
        <v>60</v>
      </c>
      <c r="B40" s="28">
        <v>-3994</v>
      </c>
      <c r="C40" s="22">
        <v>9763</v>
      </c>
      <c r="D40" s="28">
        <v>2331</v>
      </c>
      <c r="E40" s="22">
        <v>4385</v>
      </c>
      <c r="F40" s="28">
        <v>3896</v>
      </c>
      <c r="G40" s="22">
        <v>-47383</v>
      </c>
      <c r="H40" s="28">
        <v>-29329</v>
      </c>
      <c r="I40" s="28">
        <v>-16835</v>
      </c>
      <c r="J40" s="28">
        <v>-3107</v>
      </c>
      <c r="K40" s="22">
        <v>-85903</v>
      </c>
      <c r="L40" s="28">
        <v>-99302</v>
      </c>
      <c r="M40" s="28">
        <v>-90437</v>
      </c>
      <c r="N40" s="28">
        <v>-20967</v>
      </c>
      <c r="O40" s="22">
        <v>-35522</v>
      </c>
      <c r="P40" s="28">
        <v>26166</v>
      </c>
      <c r="Q40" s="28">
        <v>-8237</v>
      </c>
      <c r="R40" s="28">
        <v>13036</v>
      </c>
      <c r="S40" s="22">
        <v>46846</v>
      </c>
    </row>
    <row r="41" spans="1:19" ht="13.5">
      <c r="A41" s="6" t="s">
        <v>61</v>
      </c>
      <c r="B41" s="28">
        <v>24649</v>
      </c>
      <c r="C41" s="22">
        <v>282344</v>
      </c>
      <c r="D41" s="28">
        <v>130792</v>
      </c>
      <c r="E41" s="22">
        <v>192444</v>
      </c>
      <c r="F41" s="28">
        <v>57234</v>
      </c>
      <c r="G41" s="22">
        <v>102683</v>
      </c>
      <c r="H41" s="28">
        <v>71405</v>
      </c>
      <c r="I41" s="28">
        <v>64867</v>
      </c>
      <c r="J41" s="28">
        <v>25366</v>
      </c>
      <c r="K41" s="22">
        <v>169632</v>
      </c>
      <c r="L41" s="28">
        <v>148336</v>
      </c>
      <c r="M41" s="28">
        <v>128235</v>
      </c>
      <c r="N41" s="28">
        <v>35333</v>
      </c>
      <c r="O41" s="22">
        <v>223311</v>
      </c>
      <c r="P41" s="28">
        <v>86951</v>
      </c>
      <c r="Q41" s="28">
        <v>54233</v>
      </c>
      <c r="R41" s="28">
        <v>31476</v>
      </c>
      <c r="S41" s="22">
        <v>175304</v>
      </c>
    </row>
    <row r="42" spans="1:19" ht="13.5">
      <c r="A42" s="6" t="s">
        <v>0</v>
      </c>
      <c r="B42" s="28">
        <v>-57864</v>
      </c>
      <c r="C42" s="22">
        <v>-99584</v>
      </c>
      <c r="D42" s="28">
        <v>-46036</v>
      </c>
      <c r="E42" s="22">
        <v>-110872</v>
      </c>
      <c r="F42" s="28">
        <v>-54366</v>
      </c>
      <c r="G42" s="22">
        <v>-139789</v>
      </c>
      <c r="H42" s="28">
        <v>-120931</v>
      </c>
      <c r="I42" s="28">
        <v>-93948</v>
      </c>
      <c r="J42" s="28">
        <v>-24466</v>
      </c>
      <c r="K42" s="22">
        <v>-84570</v>
      </c>
      <c r="L42" s="28">
        <v>-65994</v>
      </c>
      <c r="M42" s="28">
        <v>-47720</v>
      </c>
      <c r="N42" s="28">
        <v>-25466</v>
      </c>
      <c r="O42" s="22">
        <v>-94519</v>
      </c>
      <c r="P42" s="28">
        <v>-70968</v>
      </c>
      <c r="Q42" s="28">
        <v>-43699</v>
      </c>
      <c r="R42" s="28">
        <v>-23414</v>
      </c>
      <c r="S42" s="22">
        <v>-106325</v>
      </c>
    </row>
    <row r="43" spans="1:19" ht="13.5">
      <c r="A43" s="6" t="s">
        <v>1</v>
      </c>
      <c r="B43" s="28">
        <v>39812</v>
      </c>
      <c r="C43" s="22">
        <v>39797</v>
      </c>
      <c r="D43" s="28">
        <v>39797</v>
      </c>
      <c r="E43" s="22">
        <v>54722</v>
      </c>
      <c r="F43" s="28">
        <v>54722</v>
      </c>
      <c r="G43" s="22"/>
      <c r="H43" s="28"/>
      <c r="I43" s="28"/>
      <c r="J43" s="28"/>
      <c r="K43" s="22">
        <v>59787</v>
      </c>
      <c r="L43" s="28">
        <v>59787</v>
      </c>
      <c r="M43" s="28">
        <v>59787</v>
      </c>
      <c r="N43" s="28"/>
      <c r="O43" s="22"/>
      <c r="P43" s="28"/>
      <c r="Q43" s="28"/>
      <c r="R43" s="28"/>
      <c r="S43" s="22">
        <v>59788</v>
      </c>
    </row>
    <row r="44" spans="1:19" ht="13.5">
      <c r="A44" s="6" t="s">
        <v>2</v>
      </c>
      <c r="B44" s="28"/>
      <c r="C44" s="22">
        <v>-45000</v>
      </c>
      <c r="D44" s="28">
        <v>-30000</v>
      </c>
      <c r="E44" s="22">
        <v>-54555</v>
      </c>
      <c r="F44" s="28">
        <v>-54555</v>
      </c>
      <c r="G44" s="22"/>
      <c r="H44" s="28"/>
      <c r="I44" s="28"/>
      <c r="J44" s="28"/>
      <c r="K44" s="22">
        <v>-20000</v>
      </c>
      <c r="L44" s="28">
        <v>-20000</v>
      </c>
      <c r="M44" s="28"/>
      <c r="N44" s="28"/>
      <c r="O44" s="22">
        <v>-16000</v>
      </c>
      <c r="P44" s="28">
        <v>-1000</v>
      </c>
      <c r="Q44" s="28">
        <v>-1000</v>
      </c>
      <c r="R44" s="28"/>
      <c r="S44" s="22">
        <v>-21000</v>
      </c>
    </row>
    <row r="45" spans="1:19" ht="13.5">
      <c r="A45" s="6" t="s">
        <v>3</v>
      </c>
      <c r="B45" s="28">
        <v>-15</v>
      </c>
      <c r="C45" s="22">
        <v>-16</v>
      </c>
      <c r="D45" s="28">
        <v>-7</v>
      </c>
      <c r="E45" s="22">
        <v>-140</v>
      </c>
      <c r="F45" s="28">
        <v>-10</v>
      </c>
      <c r="G45" s="22">
        <v>-347</v>
      </c>
      <c r="H45" s="28">
        <v>-336</v>
      </c>
      <c r="I45" s="28">
        <v>-309</v>
      </c>
      <c r="J45" s="28">
        <v>-7</v>
      </c>
      <c r="K45" s="22">
        <v>-129</v>
      </c>
      <c r="L45" s="28">
        <v>-46</v>
      </c>
      <c r="M45" s="28">
        <v>-34</v>
      </c>
      <c r="N45" s="28">
        <v>-19</v>
      </c>
      <c r="O45" s="22">
        <v>-300</v>
      </c>
      <c r="P45" s="28">
        <v>-273</v>
      </c>
      <c r="Q45" s="28">
        <v>-204</v>
      </c>
      <c r="R45" s="28">
        <v>-72</v>
      </c>
      <c r="S45" s="22">
        <v>-518</v>
      </c>
    </row>
    <row r="46" spans="1:19" ht="13.5">
      <c r="A46" s="6" t="s">
        <v>4</v>
      </c>
      <c r="B46" s="28">
        <v>2</v>
      </c>
      <c r="C46" s="22">
        <v>2</v>
      </c>
      <c r="D46" s="28">
        <v>1</v>
      </c>
      <c r="E46" s="22">
        <v>23</v>
      </c>
      <c r="F46" s="28">
        <v>6</v>
      </c>
      <c r="G46" s="22">
        <v>10</v>
      </c>
      <c r="H46" s="28">
        <v>7</v>
      </c>
      <c r="I46" s="28">
        <v>6</v>
      </c>
      <c r="J46" s="28">
        <v>2</v>
      </c>
      <c r="K46" s="22">
        <v>26</v>
      </c>
      <c r="L46" s="28">
        <v>20</v>
      </c>
      <c r="M46" s="28">
        <v>14</v>
      </c>
      <c r="N46" s="28">
        <v>8</v>
      </c>
      <c r="O46" s="22">
        <v>123</v>
      </c>
      <c r="P46" s="28">
        <v>111</v>
      </c>
      <c r="Q46" s="28">
        <v>35</v>
      </c>
      <c r="R46" s="28">
        <v>6</v>
      </c>
      <c r="S46" s="22">
        <v>61</v>
      </c>
    </row>
    <row r="47" spans="1:19" ht="13.5">
      <c r="A47" s="6" t="s">
        <v>5</v>
      </c>
      <c r="B47" s="28">
        <v>-3392</v>
      </c>
      <c r="C47" s="22">
        <v>-6785</v>
      </c>
      <c r="D47" s="28">
        <v>-3392</v>
      </c>
      <c r="E47" s="22">
        <v>-11878</v>
      </c>
      <c r="F47" s="28">
        <v>-8484</v>
      </c>
      <c r="G47" s="22">
        <v>-13577</v>
      </c>
      <c r="H47" s="28">
        <v>-13577</v>
      </c>
      <c r="I47" s="28">
        <v>-3395</v>
      </c>
      <c r="J47" s="28">
        <v>-3395</v>
      </c>
      <c r="K47" s="22">
        <v>-4911</v>
      </c>
      <c r="L47" s="28">
        <v>-4911</v>
      </c>
      <c r="M47" s="28">
        <v>-2455</v>
      </c>
      <c r="N47" s="28">
        <v>-2455</v>
      </c>
      <c r="O47" s="22">
        <v>-30698</v>
      </c>
      <c r="P47" s="28">
        <v>-30698</v>
      </c>
      <c r="Q47" s="28">
        <v>-14736</v>
      </c>
      <c r="R47" s="28">
        <v>-14736</v>
      </c>
      <c r="S47" s="22">
        <v>-25794</v>
      </c>
    </row>
    <row r="48" spans="1:19" ht="13.5">
      <c r="A48" s="6" t="s">
        <v>6</v>
      </c>
      <c r="B48" s="28">
        <v>-667</v>
      </c>
      <c r="C48" s="22">
        <v>-978</v>
      </c>
      <c r="D48" s="28">
        <v>-692</v>
      </c>
      <c r="E48" s="22">
        <v>-1360</v>
      </c>
      <c r="F48" s="28">
        <v>-711</v>
      </c>
      <c r="G48" s="22">
        <v>-861</v>
      </c>
      <c r="H48" s="28">
        <v>-787</v>
      </c>
      <c r="I48" s="28">
        <v>-486</v>
      </c>
      <c r="J48" s="28">
        <v>-415</v>
      </c>
      <c r="K48" s="22">
        <v>-719</v>
      </c>
      <c r="L48" s="28">
        <v>-677</v>
      </c>
      <c r="M48" s="28">
        <v>-440</v>
      </c>
      <c r="N48" s="28">
        <v>-366</v>
      </c>
      <c r="O48" s="22">
        <v>-778</v>
      </c>
      <c r="P48" s="28">
        <v>-777</v>
      </c>
      <c r="Q48" s="28">
        <v>-555</v>
      </c>
      <c r="R48" s="28">
        <v>-415</v>
      </c>
      <c r="S48" s="22">
        <v>-654</v>
      </c>
    </row>
    <row r="49" spans="1:19" ht="13.5">
      <c r="A49" s="6" t="s">
        <v>92</v>
      </c>
      <c r="B49" s="28">
        <v>-861</v>
      </c>
      <c r="C49" s="22">
        <v>-1576</v>
      </c>
      <c r="D49" s="28">
        <v>-629</v>
      </c>
      <c r="E49" s="22">
        <v>-1409</v>
      </c>
      <c r="F49" s="28">
        <v>-446</v>
      </c>
      <c r="G49" s="22">
        <v>-949</v>
      </c>
      <c r="H49" s="28">
        <v>-954</v>
      </c>
      <c r="I49" s="28">
        <v>-670</v>
      </c>
      <c r="J49" s="28">
        <v>-236</v>
      </c>
      <c r="K49" s="22">
        <v>-2592</v>
      </c>
      <c r="L49" s="28">
        <v>-2313</v>
      </c>
      <c r="M49" s="28">
        <v>-1973</v>
      </c>
      <c r="N49" s="28">
        <v>-305</v>
      </c>
      <c r="O49" s="22">
        <v>-1042</v>
      </c>
      <c r="P49" s="28">
        <v>-989</v>
      </c>
      <c r="Q49" s="28">
        <v>-1259</v>
      </c>
      <c r="R49" s="28">
        <v>-231</v>
      </c>
      <c r="S49" s="22"/>
    </row>
    <row r="50" spans="1:19" ht="14.25" thickBot="1">
      <c r="A50" s="4" t="s">
        <v>7</v>
      </c>
      <c r="B50" s="29">
        <v>-2332</v>
      </c>
      <c r="C50" s="23">
        <v>177966</v>
      </c>
      <c r="D50" s="29">
        <v>92164</v>
      </c>
      <c r="E50" s="23">
        <v>72159</v>
      </c>
      <c r="F50" s="29">
        <v>-1913</v>
      </c>
      <c r="G50" s="23">
        <v>-100161</v>
      </c>
      <c r="H50" s="29">
        <v>-94504</v>
      </c>
      <c r="I50" s="29">
        <v>-50773</v>
      </c>
      <c r="J50" s="29">
        <v>-6260</v>
      </c>
      <c r="K50" s="23">
        <v>137396</v>
      </c>
      <c r="L50" s="29">
        <v>121677</v>
      </c>
      <c r="M50" s="29">
        <v>40975</v>
      </c>
      <c r="N50" s="29">
        <v>13759</v>
      </c>
      <c r="O50" s="23">
        <v>29571</v>
      </c>
      <c r="P50" s="29">
        <v>26520</v>
      </c>
      <c r="Q50" s="29">
        <v>-13424</v>
      </c>
      <c r="R50" s="29">
        <v>50648</v>
      </c>
      <c r="S50" s="23">
        <v>146829</v>
      </c>
    </row>
    <row r="51" spans="1:19" ht="14.25" thickTop="1">
      <c r="A51" s="7" t="s">
        <v>8</v>
      </c>
      <c r="B51" s="28">
        <v>2106</v>
      </c>
      <c r="C51" s="22">
        <v>10811</v>
      </c>
      <c r="D51" s="28">
        <v>-582</v>
      </c>
      <c r="E51" s="22">
        <v>-1324</v>
      </c>
      <c r="F51" s="28">
        <v>-2420</v>
      </c>
      <c r="G51" s="22">
        <v>-6041</v>
      </c>
      <c r="H51" s="28">
        <v>-8181</v>
      </c>
      <c r="I51" s="28">
        <v>-6762</v>
      </c>
      <c r="J51" s="28">
        <v>-5026</v>
      </c>
      <c r="K51" s="22">
        <v>-5520</v>
      </c>
      <c r="L51" s="28">
        <v>-5925</v>
      </c>
      <c r="M51" s="28">
        <v>-3828</v>
      </c>
      <c r="N51" s="28">
        <v>-700</v>
      </c>
      <c r="O51" s="22">
        <v>-2477</v>
      </c>
      <c r="P51" s="28">
        <v>-23857</v>
      </c>
      <c r="Q51" s="28">
        <v>4086</v>
      </c>
      <c r="R51" s="28">
        <v>8349</v>
      </c>
      <c r="S51" s="22">
        <v>-27289</v>
      </c>
    </row>
    <row r="52" spans="1:19" ht="13.5">
      <c r="A52" s="7" t="s">
        <v>9</v>
      </c>
      <c r="B52" s="28">
        <v>43946</v>
      </c>
      <c r="C52" s="22">
        <v>147162</v>
      </c>
      <c r="D52" s="28">
        <v>30685</v>
      </c>
      <c r="E52" s="22">
        <v>-38730</v>
      </c>
      <c r="F52" s="28">
        <v>-65261</v>
      </c>
      <c r="G52" s="22">
        <v>-94400</v>
      </c>
      <c r="H52" s="28">
        <v>-78310</v>
      </c>
      <c r="I52" s="28">
        <v>-54012</v>
      </c>
      <c r="J52" s="28">
        <v>-27464</v>
      </c>
      <c r="K52" s="22">
        <v>150275</v>
      </c>
      <c r="L52" s="28">
        <v>110652</v>
      </c>
      <c r="M52" s="28">
        <v>28333</v>
      </c>
      <c r="N52" s="28">
        <v>2447</v>
      </c>
      <c r="O52" s="22">
        <v>7314</v>
      </c>
      <c r="P52" s="28">
        <v>6153</v>
      </c>
      <c r="Q52" s="28">
        <v>-2263</v>
      </c>
      <c r="R52" s="28">
        <v>4442</v>
      </c>
      <c r="S52" s="22">
        <v>26555</v>
      </c>
    </row>
    <row r="53" spans="1:19" ht="13.5">
      <c r="A53" s="7" t="s">
        <v>10</v>
      </c>
      <c r="B53" s="28">
        <v>298429</v>
      </c>
      <c r="C53" s="22">
        <v>151336</v>
      </c>
      <c r="D53" s="28">
        <v>151336</v>
      </c>
      <c r="E53" s="22">
        <v>189685</v>
      </c>
      <c r="F53" s="28">
        <v>189685</v>
      </c>
      <c r="G53" s="22">
        <v>281660</v>
      </c>
      <c r="H53" s="28">
        <v>281660</v>
      </c>
      <c r="I53" s="28">
        <v>281660</v>
      </c>
      <c r="J53" s="28">
        <v>281660</v>
      </c>
      <c r="K53" s="22">
        <v>126768</v>
      </c>
      <c r="L53" s="28">
        <v>126768</v>
      </c>
      <c r="M53" s="28">
        <v>126768</v>
      </c>
      <c r="N53" s="28">
        <v>126768</v>
      </c>
      <c r="O53" s="22">
        <v>115963</v>
      </c>
      <c r="P53" s="28">
        <v>115963</v>
      </c>
      <c r="Q53" s="28">
        <v>115963</v>
      </c>
      <c r="R53" s="28">
        <v>115963</v>
      </c>
      <c r="S53" s="22">
        <v>87709</v>
      </c>
    </row>
    <row r="54" spans="1:19" ht="13.5">
      <c r="A54" s="7" t="s">
        <v>11</v>
      </c>
      <c r="B54" s="28">
        <v>314</v>
      </c>
      <c r="C54" s="22">
        <v>-162</v>
      </c>
      <c r="D54" s="28">
        <v>-162</v>
      </c>
      <c r="E54" s="22">
        <v>556</v>
      </c>
      <c r="F54" s="28">
        <v>556</v>
      </c>
      <c r="G54" s="22">
        <v>460</v>
      </c>
      <c r="H54" s="28">
        <v>460</v>
      </c>
      <c r="I54" s="28">
        <v>460</v>
      </c>
      <c r="J54" s="28">
        <v>460</v>
      </c>
      <c r="K54" s="22">
        <v>4665</v>
      </c>
      <c r="L54" s="28">
        <v>4664</v>
      </c>
      <c r="M54" s="28">
        <v>4663</v>
      </c>
      <c r="N54" s="28">
        <v>4635</v>
      </c>
      <c r="O54" s="22">
        <v>3475</v>
      </c>
      <c r="P54" s="28">
        <v>3473</v>
      </c>
      <c r="Q54" s="28">
        <v>3471</v>
      </c>
      <c r="R54" s="28">
        <v>3469</v>
      </c>
      <c r="S54" s="22">
        <v>1623</v>
      </c>
    </row>
    <row r="55" spans="1:19" ht="13.5">
      <c r="A55" s="7" t="s">
        <v>12</v>
      </c>
      <c r="B55" s="28"/>
      <c r="C55" s="22">
        <v>92</v>
      </c>
      <c r="D55" s="28">
        <v>92</v>
      </c>
      <c r="E55" s="22"/>
      <c r="F55" s="28"/>
      <c r="G55" s="22">
        <v>226</v>
      </c>
      <c r="H55" s="28">
        <v>226</v>
      </c>
      <c r="I55" s="28">
        <v>226</v>
      </c>
      <c r="J55" s="28">
        <v>207</v>
      </c>
      <c r="K55" s="22">
        <v>14</v>
      </c>
      <c r="L55" s="28"/>
      <c r="M55" s="28"/>
      <c r="N55" s="28"/>
      <c r="O55" s="22"/>
      <c r="P55" s="28"/>
      <c r="Q55" s="28"/>
      <c r="R55" s="28"/>
      <c r="S55" s="22">
        <v>75</v>
      </c>
    </row>
    <row r="56" spans="1:19" ht="13.5">
      <c r="A56" s="7" t="s">
        <v>13</v>
      </c>
      <c r="B56" s="28">
        <v>-312</v>
      </c>
      <c r="C56" s="22"/>
      <c r="D56" s="28"/>
      <c r="E56" s="22"/>
      <c r="F56" s="28">
        <v>-174</v>
      </c>
      <c r="G56" s="22"/>
      <c r="H56" s="28"/>
      <c r="I56" s="28"/>
      <c r="J56" s="28">
        <v>1737</v>
      </c>
      <c r="K56" s="22"/>
      <c r="L56" s="28"/>
      <c r="M56" s="28"/>
      <c r="N56" s="28">
        <v>-63</v>
      </c>
      <c r="O56" s="22">
        <v>13</v>
      </c>
      <c r="P56" s="28"/>
      <c r="Q56" s="28"/>
      <c r="R56" s="28"/>
      <c r="S56" s="22"/>
    </row>
    <row r="57" spans="1:19" ht="14.25" thickBot="1">
      <c r="A57" s="7" t="s">
        <v>10</v>
      </c>
      <c r="B57" s="28">
        <v>342377</v>
      </c>
      <c r="C57" s="22">
        <v>298429</v>
      </c>
      <c r="D57" s="28">
        <v>181952</v>
      </c>
      <c r="E57" s="22">
        <v>151336</v>
      </c>
      <c r="F57" s="28">
        <v>124805</v>
      </c>
      <c r="G57" s="22">
        <v>189685</v>
      </c>
      <c r="H57" s="28">
        <v>205774</v>
      </c>
      <c r="I57" s="28">
        <v>230072</v>
      </c>
      <c r="J57" s="28">
        <v>256602</v>
      </c>
      <c r="K57" s="22">
        <v>281660</v>
      </c>
      <c r="L57" s="28">
        <v>242022</v>
      </c>
      <c r="M57" s="28">
        <v>159702</v>
      </c>
      <c r="N57" s="28">
        <v>133787</v>
      </c>
      <c r="O57" s="22">
        <v>126768</v>
      </c>
      <c r="P57" s="28">
        <v>125604</v>
      </c>
      <c r="Q57" s="28">
        <v>117185</v>
      </c>
      <c r="R57" s="28">
        <v>123889</v>
      </c>
      <c r="S57" s="22">
        <v>115963</v>
      </c>
    </row>
    <row r="58" spans="1:19" ht="14.25" thickTop="1">
      <c r="A58" s="8"/>
      <c r="B58" s="24"/>
      <c r="C58" s="24"/>
      <c r="D58" s="24"/>
      <c r="E58" s="24"/>
      <c r="F58" s="24"/>
      <c r="G58" s="24"/>
      <c r="H58" s="24"/>
      <c r="I58" s="24"/>
      <c r="J58" s="24"/>
      <c r="K58" s="24"/>
      <c r="L58" s="24"/>
      <c r="M58" s="24"/>
      <c r="N58" s="24"/>
      <c r="O58" s="24"/>
      <c r="P58" s="24"/>
      <c r="Q58" s="24"/>
      <c r="R58" s="24"/>
      <c r="S58" s="24"/>
    </row>
    <row r="60" ht="13.5">
      <c r="A60" s="20" t="s">
        <v>170</v>
      </c>
    </row>
    <row r="61" ht="13.5">
      <c r="A61" s="20" t="s">
        <v>171</v>
      </c>
    </row>
  </sheetData>
  <mergeCells count="1">
    <mergeCell ref="B6:S6"/>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6"/>
  <dimension ref="A2:Y79"/>
  <sheetViews>
    <sheetView workbookViewId="0" topLeftCell="A1">
      <selection activeCell="A1" sqref="A1"/>
    </sheetView>
  </sheetViews>
  <sheetFormatPr defaultColWidth="9.00390625" defaultRowHeight="13.5"/>
  <cols>
    <col min="1" max="1" width="38.625" style="0" customWidth="1"/>
    <col min="2" max="25" width="17.625" style="0" customWidth="1"/>
  </cols>
  <sheetData>
    <row r="1" ht="14.25" thickBot="1"/>
    <row r="2" spans="1:25" ht="14.25" thickTop="1">
      <c r="A2" s="10" t="s">
        <v>166</v>
      </c>
      <c r="B2" s="14">
        <v>9101</v>
      </c>
      <c r="C2" s="14"/>
      <c r="D2" s="14"/>
      <c r="E2" s="14"/>
      <c r="F2" s="14"/>
      <c r="G2" s="14"/>
      <c r="H2" s="14"/>
      <c r="I2" s="14"/>
      <c r="J2" s="14"/>
      <c r="K2" s="14"/>
      <c r="L2" s="14"/>
      <c r="M2" s="14"/>
      <c r="N2" s="14"/>
      <c r="O2" s="14"/>
      <c r="P2" s="14"/>
      <c r="Q2" s="14"/>
      <c r="R2" s="14"/>
      <c r="S2" s="14"/>
      <c r="T2" s="14"/>
      <c r="U2" s="14"/>
      <c r="V2" s="14"/>
      <c r="W2" s="14"/>
      <c r="X2" s="14"/>
      <c r="Y2" s="14"/>
    </row>
    <row r="3" spans="1:25" ht="14.25" thickBot="1">
      <c r="A3" s="11" t="s">
        <v>167</v>
      </c>
      <c r="B3" s="1" t="s">
        <v>168</v>
      </c>
      <c r="C3" s="1"/>
      <c r="D3" s="1"/>
      <c r="E3" s="1"/>
      <c r="F3" s="1"/>
      <c r="G3" s="1"/>
      <c r="H3" s="1"/>
      <c r="I3" s="1"/>
      <c r="J3" s="1"/>
      <c r="K3" s="1"/>
      <c r="L3" s="1"/>
      <c r="M3" s="1"/>
      <c r="N3" s="1"/>
      <c r="O3" s="1"/>
      <c r="P3" s="1"/>
      <c r="Q3" s="1"/>
      <c r="R3" s="1"/>
      <c r="S3" s="1"/>
      <c r="T3" s="1"/>
      <c r="U3" s="1"/>
      <c r="V3" s="1"/>
      <c r="W3" s="1"/>
      <c r="X3" s="1"/>
      <c r="Y3" s="1"/>
    </row>
    <row r="4" spans="1:25" ht="14.25" thickTop="1">
      <c r="A4" s="10" t="s">
        <v>62</v>
      </c>
      <c r="B4" s="15" t="str">
        <f>HYPERLINK("http://www.kabupro.jp/mark/20140212/S10014UM.htm","四半期報告書")</f>
        <v>四半期報告書</v>
      </c>
      <c r="C4" s="15" t="str">
        <f>HYPERLINK("http://www.kabupro.jp/mark/20131108/S1000CXL.htm","四半期報告書")</f>
        <v>四半期報告書</v>
      </c>
      <c r="D4" s="15" t="str">
        <f>HYPERLINK("http://www.kabupro.jp/mark/20130809/S000E8UF.htm","四半期報告書")</f>
        <v>四半期報告書</v>
      </c>
      <c r="E4" s="15" t="str">
        <f>HYPERLINK("http://www.kabupro.jp/mark/20140212/S10014UM.htm","四半期報告書")</f>
        <v>四半期報告書</v>
      </c>
      <c r="F4" s="15" t="str">
        <f>HYPERLINK("http://www.kabupro.jp/mark/20130212/S000CSVI.htm","四半期報告書")</f>
        <v>四半期報告書</v>
      </c>
      <c r="G4" s="15" t="str">
        <f>HYPERLINK("http://www.kabupro.jp/mark/20121112/S000C8KK.htm","四半期報告書")</f>
        <v>四半期報告書</v>
      </c>
      <c r="H4" s="15" t="str">
        <f>HYPERLINK("http://www.kabupro.jp/mark/20120810/S000BOWN.htm","四半期報告書")</f>
        <v>四半期報告書</v>
      </c>
      <c r="I4" s="15" t="str">
        <f>HYPERLINK("http://www.kabupro.jp/mark/20130625/S000DPLF.htm","有価証券報告書")</f>
        <v>有価証券報告書</v>
      </c>
      <c r="J4" s="15" t="str">
        <f>HYPERLINK("http://www.kabupro.jp/mark/20120213/S000AAZJ.htm","四半期報告書")</f>
        <v>四半期報告書</v>
      </c>
      <c r="K4" s="15" t="str">
        <f>HYPERLINK("http://www.kabupro.jp/mark/20111114/S0009QBE.htm","四半期報告書")</f>
        <v>四半期報告書</v>
      </c>
      <c r="L4" s="15" t="str">
        <f>HYPERLINK("http://www.kabupro.jp/mark/20110815/S00097CX.htm","四半期報告書")</f>
        <v>四半期報告書</v>
      </c>
      <c r="M4" s="15" t="str">
        <f>HYPERLINK("http://www.kabupro.jp/mark/20120620/S000B2AR.htm","有価証券報告書")</f>
        <v>有価証券報告書</v>
      </c>
      <c r="N4" s="15" t="str">
        <f>HYPERLINK("http://www.kabupro.jp/mark/20110214/S0007R7K.htm","四半期報告書")</f>
        <v>四半期報告書</v>
      </c>
      <c r="O4" s="15" t="str">
        <f>HYPERLINK("http://www.kabupro.jp/mark/20101115/S000778K.htm","四半期報告書")</f>
        <v>四半期報告書</v>
      </c>
      <c r="P4" s="15" t="str">
        <f>HYPERLINK("http://www.kabupro.jp/mark/20100816/S0006NDS.htm","四半期報告書")</f>
        <v>四半期報告書</v>
      </c>
      <c r="Q4" s="15" t="str">
        <f>HYPERLINK("http://www.kabupro.jp/mark/20110623/S0008KGM.htm","有価証券報告書")</f>
        <v>有価証券報告書</v>
      </c>
      <c r="R4" s="15" t="str">
        <f>HYPERLINK("http://www.kabupro.jp/mark/20100212/S00056AT.htm","四半期報告書")</f>
        <v>四半期報告書</v>
      </c>
      <c r="S4" s="15" t="str">
        <f>HYPERLINK("http://www.kabupro.jp/mark/20091112/S0004KDH.htm","四半期報告書")</f>
        <v>四半期報告書</v>
      </c>
      <c r="T4" s="15" t="str">
        <f>HYPERLINK("http://www.kabupro.jp/mark/20090813/S0003Y1W.htm","四半期報告書")</f>
        <v>四半期報告書</v>
      </c>
      <c r="U4" s="15" t="str">
        <f>HYPERLINK("http://www.kabupro.jp/mark/20100623/S0005ZNO.htm","有価証券報告書")</f>
        <v>有価証券報告書</v>
      </c>
      <c r="V4" s="15" t="str">
        <f>HYPERLINK("http://www.kabupro.jp/mark/20090213/S0002IVB.htm","四半期報告書")</f>
        <v>四半期報告書</v>
      </c>
      <c r="W4" s="15" t="str">
        <f>HYPERLINK("http://www.kabupro.jp/mark/20081113/S0001T6R.htm","四半期報告書")</f>
        <v>四半期報告書</v>
      </c>
      <c r="X4" s="15" t="str">
        <f>HYPERLINK("http://www.kabupro.jp/mark/20081024/S0001M0J.htm","訂正四半期報告書")</f>
        <v>訂正四半期報告書</v>
      </c>
      <c r="Y4" s="15" t="str">
        <f>HYPERLINK("http://www.kabupro.jp/mark/20090623/S0003CXN.htm","有価証券報告書")</f>
        <v>有価証券報告書</v>
      </c>
    </row>
    <row r="5" spans="1:25" ht="14.25" thickBot="1">
      <c r="A5" s="11" t="s">
        <v>63</v>
      </c>
      <c r="B5" s="1" t="s">
        <v>238</v>
      </c>
      <c r="C5" s="1" t="s">
        <v>241</v>
      </c>
      <c r="D5" s="1" t="s">
        <v>243</v>
      </c>
      <c r="E5" s="1" t="s">
        <v>238</v>
      </c>
      <c r="F5" s="1" t="s">
        <v>245</v>
      </c>
      <c r="G5" s="1" t="s">
        <v>247</v>
      </c>
      <c r="H5" s="1" t="s">
        <v>249</v>
      </c>
      <c r="I5" s="1" t="s">
        <v>69</v>
      </c>
      <c r="J5" s="1" t="s">
        <v>251</v>
      </c>
      <c r="K5" s="1" t="s">
        <v>253</v>
      </c>
      <c r="L5" s="1" t="s">
        <v>255</v>
      </c>
      <c r="M5" s="1" t="s">
        <v>73</v>
      </c>
      <c r="N5" s="1" t="s">
        <v>257</v>
      </c>
      <c r="O5" s="1" t="s">
        <v>259</v>
      </c>
      <c r="P5" s="1" t="s">
        <v>261</v>
      </c>
      <c r="Q5" s="1" t="s">
        <v>75</v>
      </c>
      <c r="R5" s="1" t="s">
        <v>263</v>
      </c>
      <c r="S5" s="1" t="s">
        <v>265</v>
      </c>
      <c r="T5" s="1" t="s">
        <v>267</v>
      </c>
      <c r="U5" s="1" t="s">
        <v>77</v>
      </c>
      <c r="V5" s="1" t="s">
        <v>269</v>
      </c>
      <c r="W5" s="1" t="s">
        <v>271</v>
      </c>
      <c r="X5" s="1" t="s">
        <v>273</v>
      </c>
      <c r="Y5" s="1" t="s">
        <v>79</v>
      </c>
    </row>
    <row r="6" spans="1:25" ht="15" thickBot="1" thickTop="1">
      <c r="A6" s="10" t="s">
        <v>64</v>
      </c>
      <c r="B6" s="18" t="s">
        <v>32</v>
      </c>
      <c r="C6" s="19"/>
      <c r="D6" s="19"/>
      <c r="E6" s="19"/>
      <c r="F6" s="19"/>
      <c r="G6" s="19"/>
      <c r="H6" s="19"/>
      <c r="I6" s="19"/>
      <c r="J6" s="19"/>
      <c r="K6" s="19"/>
      <c r="L6" s="19"/>
      <c r="M6" s="19"/>
      <c r="N6" s="19"/>
      <c r="O6" s="19"/>
      <c r="P6" s="19"/>
      <c r="Q6" s="19"/>
      <c r="R6" s="19"/>
      <c r="S6" s="19"/>
      <c r="T6" s="19"/>
      <c r="U6" s="19"/>
      <c r="V6" s="19"/>
      <c r="W6" s="19"/>
      <c r="X6" s="19"/>
      <c r="Y6" s="19"/>
    </row>
    <row r="7" spans="1:25" ht="14.25" thickTop="1">
      <c r="A7" s="12" t="s">
        <v>65</v>
      </c>
      <c r="B7" s="14" t="s">
        <v>239</v>
      </c>
      <c r="C7" s="14" t="s">
        <v>239</v>
      </c>
      <c r="D7" s="14" t="s">
        <v>239</v>
      </c>
      <c r="E7" s="16" t="s">
        <v>70</v>
      </c>
      <c r="F7" s="14" t="s">
        <v>239</v>
      </c>
      <c r="G7" s="14" t="s">
        <v>239</v>
      </c>
      <c r="H7" s="14" t="s">
        <v>239</v>
      </c>
      <c r="I7" s="16" t="s">
        <v>70</v>
      </c>
      <c r="J7" s="14" t="s">
        <v>239</v>
      </c>
      <c r="K7" s="14" t="s">
        <v>239</v>
      </c>
      <c r="L7" s="14" t="s">
        <v>239</v>
      </c>
      <c r="M7" s="16" t="s">
        <v>70</v>
      </c>
      <c r="N7" s="14" t="s">
        <v>239</v>
      </c>
      <c r="O7" s="14" t="s">
        <v>239</v>
      </c>
      <c r="P7" s="14" t="s">
        <v>239</v>
      </c>
      <c r="Q7" s="16" t="s">
        <v>70</v>
      </c>
      <c r="R7" s="14" t="s">
        <v>239</v>
      </c>
      <c r="S7" s="14" t="s">
        <v>239</v>
      </c>
      <c r="T7" s="14" t="s">
        <v>239</v>
      </c>
      <c r="U7" s="16" t="s">
        <v>70</v>
      </c>
      <c r="V7" s="14" t="s">
        <v>239</v>
      </c>
      <c r="W7" s="14" t="s">
        <v>239</v>
      </c>
      <c r="X7" s="14" t="s">
        <v>239</v>
      </c>
      <c r="Y7" s="16" t="s">
        <v>70</v>
      </c>
    </row>
    <row r="8" spans="1:25" ht="13.5">
      <c r="A8" s="13" t="s">
        <v>66</v>
      </c>
      <c r="B8" s="1"/>
      <c r="C8" s="1"/>
      <c r="D8" s="1"/>
      <c r="E8" s="17"/>
      <c r="F8" s="1"/>
      <c r="G8" s="1"/>
      <c r="H8" s="1"/>
      <c r="I8" s="17"/>
      <c r="J8" s="1"/>
      <c r="K8" s="1"/>
      <c r="L8" s="1"/>
      <c r="M8" s="17"/>
      <c r="N8" s="1"/>
      <c r="O8" s="1"/>
      <c r="P8" s="1"/>
      <c r="Q8" s="17"/>
      <c r="R8" s="1"/>
      <c r="S8" s="1"/>
      <c r="T8" s="1"/>
      <c r="U8" s="17"/>
      <c r="V8" s="1"/>
      <c r="W8" s="1"/>
      <c r="X8" s="1"/>
      <c r="Y8" s="17"/>
    </row>
    <row r="9" spans="1:25" ht="13.5">
      <c r="A9" s="13" t="s">
        <v>67</v>
      </c>
      <c r="B9" s="1" t="s">
        <v>240</v>
      </c>
      <c r="C9" s="1" t="s">
        <v>242</v>
      </c>
      <c r="D9" s="1" t="s">
        <v>244</v>
      </c>
      <c r="E9" s="17" t="s">
        <v>71</v>
      </c>
      <c r="F9" s="1" t="s">
        <v>246</v>
      </c>
      <c r="G9" s="1" t="s">
        <v>248</v>
      </c>
      <c r="H9" s="1" t="s">
        <v>250</v>
      </c>
      <c r="I9" s="17" t="s">
        <v>72</v>
      </c>
      <c r="J9" s="1" t="s">
        <v>252</v>
      </c>
      <c r="K9" s="1" t="s">
        <v>254</v>
      </c>
      <c r="L9" s="1" t="s">
        <v>256</v>
      </c>
      <c r="M9" s="17" t="s">
        <v>74</v>
      </c>
      <c r="N9" s="1" t="s">
        <v>258</v>
      </c>
      <c r="O9" s="1" t="s">
        <v>260</v>
      </c>
      <c r="P9" s="1" t="s">
        <v>262</v>
      </c>
      <c r="Q9" s="17" t="s">
        <v>76</v>
      </c>
      <c r="R9" s="1" t="s">
        <v>264</v>
      </c>
      <c r="S9" s="1" t="s">
        <v>266</v>
      </c>
      <c r="T9" s="1" t="s">
        <v>268</v>
      </c>
      <c r="U9" s="17" t="s">
        <v>78</v>
      </c>
      <c r="V9" s="1" t="s">
        <v>270</v>
      </c>
      <c r="W9" s="1" t="s">
        <v>272</v>
      </c>
      <c r="X9" s="1" t="s">
        <v>274</v>
      </c>
      <c r="Y9" s="17" t="s">
        <v>80</v>
      </c>
    </row>
    <row r="10" spans="1:25" ht="14.25" thickBot="1">
      <c r="A10" s="13" t="s">
        <v>68</v>
      </c>
      <c r="B10" s="1" t="s">
        <v>82</v>
      </c>
      <c r="C10" s="1" t="s">
        <v>82</v>
      </c>
      <c r="D10" s="1" t="s">
        <v>82</v>
      </c>
      <c r="E10" s="17" t="s">
        <v>82</v>
      </c>
      <c r="F10" s="1" t="s">
        <v>82</v>
      </c>
      <c r="G10" s="1" t="s">
        <v>82</v>
      </c>
      <c r="H10" s="1" t="s">
        <v>82</v>
      </c>
      <c r="I10" s="17" t="s">
        <v>82</v>
      </c>
      <c r="J10" s="1" t="s">
        <v>82</v>
      </c>
      <c r="K10" s="1" t="s">
        <v>82</v>
      </c>
      <c r="L10" s="1" t="s">
        <v>82</v>
      </c>
      <c r="M10" s="17" t="s">
        <v>82</v>
      </c>
      <c r="N10" s="1" t="s">
        <v>82</v>
      </c>
      <c r="O10" s="1" t="s">
        <v>82</v>
      </c>
      <c r="P10" s="1" t="s">
        <v>82</v>
      </c>
      <c r="Q10" s="17" t="s">
        <v>82</v>
      </c>
      <c r="R10" s="1" t="s">
        <v>82</v>
      </c>
      <c r="S10" s="1" t="s">
        <v>82</v>
      </c>
      <c r="T10" s="1" t="s">
        <v>82</v>
      </c>
      <c r="U10" s="17" t="s">
        <v>82</v>
      </c>
      <c r="V10" s="1" t="s">
        <v>82</v>
      </c>
      <c r="W10" s="1" t="s">
        <v>82</v>
      </c>
      <c r="X10" s="1" t="s">
        <v>82</v>
      </c>
      <c r="Y10" s="17" t="s">
        <v>82</v>
      </c>
    </row>
    <row r="11" spans="1:25" ht="14.25" thickTop="1">
      <c r="A11" s="9" t="s">
        <v>81</v>
      </c>
      <c r="B11" s="27">
        <v>172492</v>
      </c>
      <c r="C11" s="27">
        <v>166287</v>
      </c>
      <c r="D11" s="27">
        <v>163283</v>
      </c>
      <c r="E11" s="21">
        <v>176939</v>
      </c>
      <c r="F11" s="27">
        <v>141103</v>
      </c>
      <c r="G11" s="27">
        <v>112084</v>
      </c>
      <c r="H11" s="27">
        <v>155428</v>
      </c>
      <c r="I11" s="21">
        <v>154075</v>
      </c>
      <c r="J11" s="27">
        <v>139032</v>
      </c>
      <c r="K11" s="27">
        <v>127454</v>
      </c>
      <c r="L11" s="27">
        <v>149128</v>
      </c>
      <c r="M11" s="21">
        <v>152568</v>
      </c>
      <c r="N11" s="27">
        <v>123290</v>
      </c>
      <c r="O11" s="27">
        <v>130216</v>
      </c>
      <c r="P11" s="27">
        <v>162374</v>
      </c>
      <c r="Q11" s="21">
        <v>257245</v>
      </c>
      <c r="R11" s="27">
        <v>132406</v>
      </c>
      <c r="S11" s="27">
        <v>127900</v>
      </c>
      <c r="T11" s="27">
        <v>138747</v>
      </c>
      <c r="U11" s="21">
        <v>135770</v>
      </c>
      <c r="V11" s="27">
        <v>129456</v>
      </c>
      <c r="W11" s="27">
        <v>119726</v>
      </c>
      <c r="X11" s="27">
        <v>127782</v>
      </c>
      <c r="Y11" s="21">
        <v>120193</v>
      </c>
    </row>
    <row r="12" spans="1:25" ht="13.5">
      <c r="A12" s="2" t="s">
        <v>275</v>
      </c>
      <c r="B12" s="28">
        <v>252780</v>
      </c>
      <c r="C12" s="28">
        <v>235258</v>
      </c>
      <c r="D12" s="28">
        <v>230788</v>
      </c>
      <c r="E12" s="22">
        <v>222532</v>
      </c>
      <c r="F12" s="28">
        <v>214107</v>
      </c>
      <c r="G12" s="28">
        <v>194800</v>
      </c>
      <c r="H12" s="28">
        <v>196291</v>
      </c>
      <c r="I12" s="22">
        <v>196333</v>
      </c>
      <c r="J12" s="28">
        <v>179320</v>
      </c>
      <c r="K12" s="28">
        <v>182837</v>
      </c>
      <c r="L12" s="28">
        <v>190174</v>
      </c>
      <c r="M12" s="22">
        <v>182276</v>
      </c>
      <c r="N12" s="28">
        <v>179223</v>
      </c>
      <c r="O12" s="28">
        <v>184963</v>
      </c>
      <c r="P12" s="28">
        <v>192701</v>
      </c>
      <c r="Q12" s="22">
        <v>188292</v>
      </c>
      <c r="R12" s="28">
        <v>182716</v>
      </c>
      <c r="S12" s="28">
        <v>167757</v>
      </c>
      <c r="T12" s="28">
        <v>163100</v>
      </c>
      <c r="U12" s="22">
        <v>172458</v>
      </c>
      <c r="V12" s="28"/>
      <c r="W12" s="28"/>
      <c r="X12" s="28"/>
      <c r="Y12" s="22">
        <v>256204</v>
      </c>
    </row>
    <row r="13" spans="1:25" ht="13.5">
      <c r="A13" s="2" t="s">
        <v>87</v>
      </c>
      <c r="B13" s="28">
        <v>216049</v>
      </c>
      <c r="C13" s="28">
        <v>180047</v>
      </c>
      <c r="D13" s="28">
        <v>131046</v>
      </c>
      <c r="E13" s="22">
        <v>127042</v>
      </c>
      <c r="F13" s="28">
        <v>58040</v>
      </c>
      <c r="G13" s="28">
        <v>75053</v>
      </c>
      <c r="H13" s="28">
        <v>20163</v>
      </c>
      <c r="I13" s="22">
        <v>283</v>
      </c>
      <c r="J13" s="28">
        <v>5080</v>
      </c>
      <c r="K13" s="28">
        <v>261</v>
      </c>
      <c r="L13" s="28">
        <v>266</v>
      </c>
      <c r="M13" s="22">
        <v>45619</v>
      </c>
      <c r="N13" s="28">
        <v>88367</v>
      </c>
      <c r="O13" s="28">
        <v>104787</v>
      </c>
      <c r="P13" s="28">
        <v>100787</v>
      </c>
      <c r="Q13" s="22">
        <v>30983</v>
      </c>
      <c r="R13" s="28">
        <v>115288</v>
      </c>
      <c r="S13" s="28">
        <v>37284</v>
      </c>
      <c r="T13" s="28">
        <v>861</v>
      </c>
      <c r="U13" s="22">
        <v>779</v>
      </c>
      <c r="V13" s="28">
        <v>1709</v>
      </c>
      <c r="W13" s="28">
        <v>2345</v>
      </c>
      <c r="X13" s="28">
        <v>2034</v>
      </c>
      <c r="Y13" s="22">
        <v>2457</v>
      </c>
    </row>
    <row r="14" spans="1:25" ht="13.5">
      <c r="A14" s="2" t="s">
        <v>276</v>
      </c>
      <c r="B14" s="28">
        <v>70680</v>
      </c>
      <c r="C14" s="28">
        <v>66790</v>
      </c>
      <c r="D14" s="28">
        <v>68455</v>
      </c>
      <c r="E14" s="22">
        <v>64603</v>
      </c>
      <c r="F14" s="28">
        <v>57257</v>
      </c>
      <c r="G14" s="28">
        <v>57523</v>
      </c>
      <c r="H14" s="28">
        <v>55120</v>
      </c>
      <c r="I14" s="22">
        <v>60884</v>
      </c>
      <c r="J14" s="28">
        <v>57890</v>
      </c>
      <c r="K14" s="28">
        <v>55156</v>
      </c>
      <c r="L14" s="28">
        <v>55905</v>
      </c>
      <c r="M14" s="22">
        <v>53734</v>
      </c>
      <c r="N14" s="28">
        <v>46027</v>
      </c>
      <c r="O14" s="28">
        <v>41791</v>
      </c>
      <c r="P14" s="28">
        <v>44482</v>
      </c>
      <c r="Q14" s="22">
        <v>44344</v>
      </c>
      <c r="R14" s="28">
        <v>44706</v>
      </c>
      <c r="S14" s="28">
        <v>42403</v>
      </c>
      <c r="T14" s="28">
        <v>40047</v>
      </c>
      <c r="U14" s="22">
        <v>32856</v>
      </c>
      <c r="V14" s="28">
        <v>36222</v>
      </c>
      <c r="W14" s="28">
        <v>70249</v>
      </c>
      <c r="X14" s="28">
        <v>64946</v>
      </c>
      <c r="Y14" s="22">
        <v>54357</v>
      </c>
    </row>
    <row r="15" spans="1:25" ht="13.5">
      <c r="A15" s="2" t="s">
        <v>89</v>
      </c>
      <c r="B15" s="28">
        <v>78721</v>
      </c>
      <c r="C15" s="28">
        <v>69909</v>
      </c>
      <c r="D15" s="28">
        <v>69911</v>
      </c>
      <c r="E15" s="22">
        <v>60353</v>
      </c>
      <c r="F15" s="28">
        <v>63029</v>
      </c>
      <c r="G15" s="28">
        <v>60493</v>
      </c>
      <c r="H15" s="28">
        <v>61796</v>
      </c>
      <c r="I15" s="22">
        <v>58866</v>
      </c>
      <c r="J15" s="28">
        <v>60915</v>
      </c>
      <c r="K15" s="28">
        <v>58456</v>
      </c>
      <c r="L15" s="28">
        <v>54481</v>
      </c>
      <c r="M15" s="22">
        <v>53342</v>
      </c>
      <c r="N15" s="28">
        <v>53858</v>
      </c>
      <c r="O15" s="28">
        <v>52814</v>
      </c>
      <c r="P15" s="28">
        <v>54375</v>
      </c>
      <c r="Q15" s="22">
        <v>49381</v>
      </c>
      <c r="R15" s="28">
        <v>53333</v>
      </c>
      <c r="S15" s="28">
        <v>49280</v>
      </c>
      <c r="T15" s="28">
        <v>44236</v>
      </c>
      <c r="U15" s="22">
        <v>42401</v>
      </c>
      <c r="V15" s="28">
        <v>60055</v>
      </c>
      <c r="W15" s="28">
        <v>67000</v>
      </c>
      <c r="X15" s="28">
        <v>71545</v>
      </c>
      <c r="Y15" s="22">
        <v>67655</v>
      </c>
    </row>
    <row r="16" spans="1:25" ht="13.5">
      <c r="A16" s="2" t="s">
        <v>277</v>
      </c>
      <c r="B16" s="28">
        <v>4478</v>
      </c>
      <c r="C16" s="28">
        <v>4924</v>
      </c>
      <c r="D16" s="28">
        <v>5013</v>
      </c>
      <c r="E16" s="22">
        <v>4872</v>
      </c>
      <c r="F16" s="28">
        <v>3981</v>
      </c>
      <c r="G16" s="28">
        <v>4438</v>
      </c>
      <c r="H16" s="28">
        <v>4807</v>
      </c>
      <c r="I16" s="22">
        <v>4562</v>
      </c>
      <c r="J16" s="28">
        <v>13746</v>
      </c>
      <c r="K16" s="28">
        <v>14073</v>
      </c>
      <c r="L16" s="28">
        <v>20057</v>
      </c>
      <c r="M16" s="22">
        <v>15061</v>
      </c>
      <c r="N16" s="28">
        <v>12022</v>
      </c>
      <c r="O16" s="28">
        <v>16031</v>
      </c>
      <c r="P16" s="28">
        <v>18564</v>
      </c>
      <c r="Q16" s="22">
        <v>14755</v>
      </c>
      <c r="R16" s="28">
        <v>6568</v>
      </c>
      <c r="S16" s="28">
        <v>8126</v>
      </c>
      <c r="T16" s="28">
        <v>6373</v>
      </c>
      <c r="U16" s="22">
        <v>5130</v>
      </c>
      <c r="V16" s="28">
        <v>7999</v>
      </c>
      <c r="W16" s="28">
        <v>8159</v>
      </c>
      <c r="X16" s="28">
        <v>8699</v>
      </c>
      <c r="Y16" s="22">
        <v>8482</v>
      </c>
    </row>
    <row r="17" spans="1:25" ht="13.5">
      <c r="A17" s="2" t="s">
        <v>92</v>
      </c>
      <c r="B17" s="28">
        <v>98485</v>
      </c>
      <c r="C17" s="28">
        <v>106726</v>
      </c>
      <c r="D17" s="28">
        <v>86733</v>
      </c>
      <c r="E17" s="22">
        <v>81140</v>
      </c>
      <c r="F17" s="28">
        <v>81877</v>
      </c>
      <c r="G17" s="28">
        <v>62822</v>
      </c>
      <c r="H17" s="28">
        <v>67948</v>
      </c>
      <c r="I17" s="22">
        <v>68960</v>
      </c>
      <c r="J17" s="28">
        <v>65448</v>
      </c>
      <c r="K17" s="28">
        <v>62634</v>
      </c>
      <c r="L17" s="28">
        <v>68546</v>
      </c>
      <c r="M17" s="22">
        <v>62526</v>
      </c>
      <c r="N17" s="28">
        <v>61771</v>
      </c>
      <c r="O17" s="28">
        <v>61306</v>
      </c>
      <c r="P17" s="28">
        <v>67070</v>
      </c>
      <c r="Q17" s="22">
        <v>71811</v>
      </c>
      <c r="R17" s="28">
        <v>79096</v>
      </c>
      <c r="S17" s="28">
        <v>70466</v>
      </c>
      <c r="T17" s="28">
        <v>111505</v>
      </c>
      <c r="U17" s="22">
        <v>104208</v>
      </c>
      <c r="V17" s="28">
        <v>98975</v>
      </c>
      <c r="W17" s="28">
        <v>97574</v>
      </c>
      <c r="X17" s="28">
        <v>104718</v>
      </c>
      <c r="Y17" s="22">
        <v>98666</v>
      </c>
    </row>
    <row r="18" spans="1:25" ht="13.5">
      <c r="A18" s="2" t="s">
        <v>93</v>
      </c>
      <c r="B18" s="28">
        <v>-2576</v>
      </c>
      <c r="C18" s="28">
        <v>-2414</v>
      </c>
      <c r="D18" s="28">
        <v>-2069</v>
      </c>
      <c r="E18" s="22">
        <v>-2437</v>
      </c>
      <c r="F18" s="28">
        <v>-2546</v>
      </c>
      <c r="G18" s="28">
        <v>-2252</v>
      </c>
      <c r="H18" s="28">
        <v>-2737</v>
      </c>
      <c r="I18" s="22">
        <v>-2786</v>
      </c>
      <c r="J18" s="28">
        <v>-2526</v>
      </c>
      <c r="K18" s="28">
        <v>-2351</v>
      </c>
      <c r="L18" s="28">
        <v>-2709</v>
      </c>
      <c r="M18" s="22">
        <v>-2672</v>
      </c>
      <c r="N18" s="28">
        <v>-2239</v>
      </c>
      <c r="O18" s="28">
        <v>-3234</v>
      </c>
      <c r="P18" s="28">
        <v>-3164</v>
      </c>
      <c r="Q18" s="22">
        <v>-3226</v>
      </c>
      <c r="R18" s="28">
        <v>-3158</v>
      </c>
      <c r="S18" s="28">
        <v>-3307</v>
      </c>
      <c r="T18" s="28">
        <v>-3394</v>
      </c>
      <c r="U18" s="22">
        <v>-3015</v>
      </c>
      <c r="V18" s="28">
        <v>-4261</v>
      </c>
      <c r="W18" s="28">
        <v>-4906</v>
      </c>
      <c r="X18" s="28">
        <v>-4932</v>
      </c>
      <c r="Y18" s="22">
        <v>-5948</v>
      </c>
    </row>
    <row r="19" spans="1:25" ht="13.5">
      <c r="A19" s="2" t="s">
        <v>94</v>
      </c>
      <c r="B19" s="28">
        <v>891111</v>
      </c>
      <c r="C19" s="28">
        <v>827529</v>
      </c>
      <c r="D19" s="28">
        <v>753163</v>
      </c>
      <c r="E19" s="22">
        <v>735047</v>
      </c>
      <c r="F19" s="28">
        <v>616849</v>
      </c>
      <c r="G19" s="28">
        <v>564963</v>
      </c>
      <c r="H19" s="28">
        <v>558819</v>
      </c>
      <c r="I19" s="22">
        <v>541180</v>
      </c>
      <c r="J19" s="28">
        <v>518909</v>
      </c>
      <c r="K19" s="28">
        <v>498522</v>
      </c>
      <c r="L19" s="28">
        <v>535850</v>
      </c>
      <c r="M19" s="22">
        <v>562457</v>
      </c>
      <c r="N19" s="28">
        <v>562321</v>
      </c>
      <c r="O19" s="28">
        <v>588676</v>
      </c>
      <c r="P19" s="28">
        <v>637192</v>
      </c>
      <c r="Q19" s="22">
        <v>653590</v>
      </c>
      <c r="R19" s="28">
        <v>610957</v>
      </c>
      <c r="S19" s="28">
        <v>499912</v>
      </c>
      <c r="T19" s="28">
        <v>501477</v>
      </c>
      <c r="U19" s="22">
        <v>490588</v>
      </c>
      <c r="V19" s="28">
        <v>552839</v>
      </c>
      <c r="W19" s="28">
        <v>628138</v>
      </c>
      <c r="X19" s="28">
        <v>637033</v>
      </c>
      <c r="Y19" s="22">
        <v>602067</v>
      </c>
    </row>
    <row r="20" spans="1:25" ht="13.5">
      <c r="A20" s="3" t="s">
        <v>95</v>
      </c>
      <c r="B20" s="28">
        <v>928465</v>
      </c>
      <c r="C20" s="28">
        <v>922333</v>
      </c>
      <c r="D20" s="28">
        <v>935355</v>
      </c>
      <c r="E20" s="22">
        <v>900342</v>
      </c>
      <c r="F20" s="28">
        <v>859121</v>
      </c>
      <c r="G20" s="28">
        <v>816487</v>
      </c>
      <c r="H20" s="28">
        <v>804982</v>
      </c>
      <c r="I20" s="22">
        <v>769402</v>
      </c>
      <c r="J20" s="28">
        <v>730223</v>
      </c>
      <c r="K20" s="28">
        <v>724528</v>
      </c>
      <c r="L20" s="28">
        <v>719504</v>
      </c>
      <c r="M20" s="22">
        <v>707819</v>
      </c>
      <c r="N20" s="28">
        <v>701921</v>
      </c>
      <c r="O20" s="28">
        <v>704163</v>
      </c>
      <c r="P20" s="28">
        <v>686214</v>
      </c>
      <c r="Q20" s="22">
        <v>651501</v>
      </c>
      <c r="R20" s="28">
        <v>657797</v>
      </c>
      <c r="S20" s="28">
        <v>680925</v>
      </c>
      <c r="T20" s="28">
        <v>695609</v>
      </c>
      <c r="U20" s="22">
        <v>688860</v>
      </c>
      <c r="V20" s="28">
        <v>627418</v>
      </c>
      <c r="W20" s="28">
        <v>625396</v>
      </c>
      <c r="X20" s="28">
        <v>624273</v>
      </c>
      <c r="Y20" s="22">
        <v>624895</v>
      </c>
    </row>
    <row r="21" spans="1:25" ht="13.5">
      <c r="A21" s="3" t="s">
        <v>278</v>
      </c>
      <c r="B21" s="28">
        <v>77043</v>
      </c>
      <c r="C21" s="28">
        <v>76222</v>
      </c>
      <c r="D21" s="28">
        <v>76309</v>
      </c>
      <c r="E21" s="22">
        <v>73926</v>
      </c>
      <c r="F21" s="28">
        <v>72381</v>
      </c>
      <c r="G21" s="28">
        <v>71598</v>
      </c>
      <c r="H21" s="28">
        <v>72332</v>
      </c>
      <c r="I21" s="22">
        <v>74748</v>
      </c>
      <c r="J21" s="28">
        <v>72708</v>
      </c>
      <c r="K21" s="28">
        <v>72253</v>
      </c>
      <c r="L21" s="28">
        <v>74160</v>
      </c>
      <c r="M21" s="22">
        <v>75561</v>
      </c>
      <c r="N21" s="28">
        <v>75890</v>
      </c>
      <c r="O21" s="28">
        <v>77768</v>
      </c>
      <c r="P21" s="28">
        <v>78152</v>
      </c>
      <c r="Q21" s="22">
        <v>81075</v>
      </c>
      <c r="R21" s="28">
        <v>81372</v>
      </c>
      <c r="S21" s="28">
        <v>81873</v>
      </c>
      <c r="T21" s="28">
        <v>83969</v>
      </c>
      <c r="U21" s="22">
        <v>76163</v>
      </c>
      <c r="V21" s="28">
        <v>78472</v>
      </c>
      <c r="W21" s="28">
        <v>84126</v>
      </c>
      <c r="X21" s="28">
        <v>85770</v>
      </c>
      <c r="Y21" s="22">
        <v>83610</v>
      </c>
    </row>
    <row r="22" spans="1:25" ht="13.5">
      <c r="A22" s="3" t="s">
        <v>279</v>
      </c>
      <c r="B22" s="28">
        <v>42394</v>
      </c>
      <c r="C22" s="28">
        <v>21994</v>
      </c>
      <c r="D22" s="28">
        <v>22336</v>
      </c>
      <c r="E22" s="22">
        <v>22651</v>
      </c>
      <c r="F22" s="28">
        <v>58876</v>
      </c>
      <c r="G22" s="28">
        <v>40736</v>
      </c>
      <c r="H22" s="28">
        <v>12384</v>
      </c>
      <c r="I22" s="22">
        <v>4068</v>
      </c>
      <c r="J22" s="28">
        <v>4123</v>
      </c>
      <c r="K22" s="28">
        <v>4198</v>
      </c>
      <c r="L22" s="28">
        <v>4232</v>
      </c>
      <c r="M22" s="22">
        <v>4271</v>
      </c>
      <c r="N22" s="28">
        <v>4305</v>
      </c>
      <c r="O22" s="28">
        <v>4475</v>
      </c>
      <c r="P22" s="28">
        <v>4549</v>
      </c>
      <c r="Q22" s="22">
        <v>4764</v>
      </c>
      <c r="R22" s="28">
        <v>5128</v>
      </c>
      <c r="S22" s="28">
        <v>5148</v>
      </c>
      <c r="T22" s="28">
        <v>5196</v>
      </c>
      <c r="U22" s="22">
        <v>5222</v>
      </c>
      <c r="V22" s="28">
        <v>7120</v>
      </c>
      <c r="W22" s="28">
        <v>7339</v>
      </c>
      <c r="X22" s="28">
        <v>7748</v>
      </c>
      <c r="Y22" s="22">
        <v>9402</v>
      </c>
    </row>
    <row r="23" spans="1:25" ht="13.5">
      <c r="A23" s="3" t="s">
        <v>280</v>
      </c>
      <c r="B23" s="28">
        <v>35843</v>
      </c>
      <c r="C23" s="28">
        <v>34794</v>
      </c>
      <c r="D23" s="28">
        <v>34978</v>
      </c>
      <c r="E23" s="22">
        <v>33119</v>
      </c>
      <c r="F23" s="28">
        <v>30373</v>
      </c>
      <c r="G23" s="28">
        <v>28028</v>
      </c>
      <c r="H23" s="28">
        <v>27647</v>
      </c>
      <c r="I23" s="22">
        <v>29121</v>
      </c>
      <c r="J23" s="28">
        <v>27290</v>
      </c>
      <c r="K23" s="28">
        <v>27773</v>
      </c>
      <c r="L23" s="28">
        <v>29536</v>
      </c>
      <c r="M23" s="22">
        <v>29361</v>
      </c>
      <c r="N23" s="28">
        <v>29298</v>
      </c>
      <c r="O23" s="28">
        <v>29402</v>
      </c>
      <c r="P23" s="28">
        <v>30379</v>
      </c>
      <c r="Q23" s="22">
        <v>28816</v>
      </c>
      <c r="R23" s="28">
        <v>29081</v>
      </c>
      <c r="S23" s="28">
        <v>29935</v>
      </c>
      <c r="T23" s="28">
        <v>31803</v>
      </c>
      <c r="U23" s="22">
        <v>29566</v>
      </c>
      <c r="V23" s="28">
        <v>29855</v>
      </c>
      <c r="W23" s="28">
        <v>40212</v>
      </c>
      <c r="X23" s="28">
        <v>42735</v>
      </c>
      <c r="Y23" s="22">
        <v>41180</v>
      </c>
    </row>
    <row r="24" spans="1:25" ht="13.5">
      <c r="A24" s="3" t="s">
        <v>100</v>
      </c>
      <c r="B24" s="28">
        <v>5719</v>
      </c>
      <c r="C24" s="28">
        <v>5795</v>
      </c>
      <c r="D24" s="28">
        <v>6260</v>
      </c>
      <c r="E24" s="22">
        <v>6203</v>
      </c>
      <c r="F24" s="28">
        <v>6280</v>
      </c>
      <c r="G24" s="28">
        <v>6103</v>
      </c>
      <c r="H24" s="28">
        <v>6119</v>
      </c>
      <c r="I24" s="22">
        <v>6316</v>
      </c>
      <c r="J24" s="28">
        <v>5413</v>
      </c>
      <c r="K24" s="28">
        <v>5458</v>
      </c>
      <c r="L24" s="28">
        <v>5758</v>
      </c>
      <c r="M24" s="22">
        <v>5647</v>
      </c>
      <c r="N24" s="28">
        <v>5758</v>
      </c>
      <c r="O24" s="28">
        <v>5729</v>
      </c>
      <c r="P24" s="28">
        <v>5943</v>
      </c>
      <c r="Q24" s="22">
        <v>6226</v>
      </c>
      <c r="R24" s="28">
        <v>6408</v>
      </c>
      <c r="S24" s="28">
        <v>6570</v>
      </c>
      <c r="T24" s="28">
        <v>6882</v>
      </c>
      <c r="U24" s="22">
        <v>6499</v>
      </c>
      <c r="V24" s="28">
        <v>6945</v>
      </c>
      <c r="W24" s="28">
        <v>7753</v>
      </c>
      <c r="X24" s="28">
        <v>7909</v>
      </c>
      <c r="Y24" s="22">
        <v>8262</v>
      </c>
    </row>
    <row r="25" spans="1:25" ht="13.5">
      <c r="A25" s="3" t="s">
        <v>101</v>
      </c>
      <c r="B25" s="28">
        <v>65128</v>
      </c>
      <c r="C25" s="28">
        <v>64328</v>
      </c>
      <c r="D25" s="28">
        <v>64544</v>
      </c>
      <c r="E25" s="22">
        <v>64391</v>
      </c>
      <c r="F25" s="28">
        <v>63286</v>
      </c>
      <c r="G25" s="28">
        <v>62402</v>
      </c>
      <c r="H25" s="28">
        <v>62371</v>
      </c>
      <c r="I25" s="22">
        <v>63280</v>
      </c>
      <c r="J25" s="28">
        <v>62075</v>
      </c>
      <c r="K25" s="28">
        <v>62482</v>
      </c>
      <c r="L25" s="28">
        <v>61594</v>
      </c>
      <c r="M25" s="22">
        <v>61768</v>
      </c>
      <c r="N25" s="28">
        <v>62396</v>
      </c>
      <c r="O25" s="28">
        <v>62856</v>
      </c>
      <c r="P25" s="28">
        <v>62959</v>
      </c>
      <c r="Q25" s="22">
        <v>62578</v>
      </c>
      <c r="R25" s="28">
        <v>62910</v>
      </c>
      <c r="S25" s="28">
        <v>62045</v>
      </c>
      <c r="T25" s="28">
        <v>62627</v>
      </c>
      <c r="U25" s="22">
        <v>59952</v>
      </c>
      <c r="V25" s="28">
        <v>58842</v>
      </c>
      <c r="W25" s="28">
        <v>59914</v>
      </c>
      <c r="X25" s="28">
        <v>61588</v>
      </c>
      <c r="Y25" s="22">
        <v>61287</v>
      </c>
    </row>
    <row r="26" spans="1:25" ht="13.5">
      <c r="A26" s="3" t="s">
        <v>102</v>
      </c>
      <c r="B26" s="28">
        <v>107949</v>
      </c>
      <c r="C26" s="28">
        <v>134845</v>
      </c>
      <c r="D26" s="28">
        <v>161744</v>
      </c>
      <c r="E26" s="22">
        <v>180138</v>
      </c>
      <c r="F26" s="28">
        <v>174481</v>
      </c>
      <c r="G26" s="28">
        <v>189844</v>
      </c>
      <c r="H26" s="28">
        <v>199898</v>
      </c>
      <c r="I26" s="22">
        <v>234976</v>
      </c>
      <c r="J26" s="28">
        <v>254775</v>
      </c>
      <c r="K26" s="28">
        <v>247270</v>
      </c>
      <c r="L26" s="28">
        <v>257811</v>
      </c>
      <c r="M26" s="22">
        <v>262227</v>
      </c>
      <c r="N26" s="28">
        <v>244189</v>
      </c>
      <c r="O26" s="28">
        <v>259576</v>
      </c>
      <c r="P26" s="28">
        <v>266021</v>
      </c>
      <c r="Q26" s="22">
        <v>271659</v>
      </c>
      <c r="R26" s="28">
        <v>267485</v>
      </c>
      <c r="S26" s="28">
        <v>286736</v>
      </c>
      <c r="T26" s="28">
        <v>282028</v>
      </c>
      <c r="U26" s="22">
        <v>295423</v>
      </c>
      <c r="V26" s="28">
        <v>294643</v>
      </c>
      <c r="W26" s="28">
        <v>318395</v>
      </c>
      <c r="X26" s="28">
        <v>325046</v>
      </c>
      <c r="Y26" s="22">
        <v>296040</v>
      </c>
    </row>
    <row r="27" spans="1:25" ht="13.5">
      <c r="A27" s="3" t="s">
        <v>281</v>
      </c>
      <c r="B27" s="28">
        <v>6354</v>
      </c>
      <c r="C27" s="28">
        <v>6064</v>
      </c>
      <c r="D27" s="28">
        <v>5912</v>
      </c>
      <c r="E27" s="22">
        <v>5652</v>
      </c>
      <c r="F27" s="28">
        <v>5139</v>
      </c>
      <c r="G27" s="28">
        <v>4608</v>
      </c>
      <c r="H27" s="28">
        <v>4804</v>
      </c>
      <c r="I27" s="22">
        <v>4628</v>
      </c>
      <c r="J27" s="28">
        <v>4227</v>
      </c>
      <c r="K27" s="28">
        <v>4266</v>
      </c>
      <c r="L27" s="28">
        <v>4277</v>
      </c>
      <c r="M27" s="22">
        <v>4244</v>
      </c>
      <c r="N27" s="28">
        <v>4271</v>
      </c>
      <c r="O27" s="28">
        <v>4331</v>
      </c>
      <c r="P27" s="28">
        <v>4383</v>
      </c>
      <c r="Q27" s="22">
        <v>4499</v>
      </c>
      <c r="R27" s="28">
        <v>5700</v>
      </c>
      <c r="S27" s="28">
        <v>5835</v>
      </c>
      <c r="T27" s="28">
        <v>6160</v>
      </c>
      <c r="U27" s="22">
        <v>5968</v>
      </c>
      <c r="V27" s="28">
        <v>50205</v>
      </c>
      <c r="W27" s="28">
        <v>54230</v>
      </c>
      <c r="X27" s="28">
        <v>54317</v>
      </c>
      <c r="Y27" s="22">
        <v>7265</v>
      </c>
    </row>
    <row r="28" spans="1:25" ht="13.5">
      <c r="A28" s="3" t="s">
        <v>103</v>
      </c>
      <c r="B28" s="28">
        <v>1268899</v>
      </c>
      <c r="C28" s="28">
        <v>1266378</v>
      </c>
      <c r="D28" s="28">
        <v>1307442</v>
      </c>
      <c r="E28" s="22">
        <v>1286426</v>
      </c>
      <c r="F28" s="28">
        <v>1269942</v>
      </c>
      <c r="G28" s="28">
        <v>1219809</v>
      </c>
      <c r="H28" s="28">
        <v>1190543</v>
      </c>
      <c r="I28" s="22">
        <v>1186543</v>
      </c>
      <c r="J28" s="28">
        <v>1160838</v>
      </c>
      <c r="K28" s="28">
        <v>1148232</v>
      </c>
      <c r="L28" s="28">
        <v>1156875</v>
      </c>
      <c r="M28" s="22">
        <v>1150901</v>
      </c>
      <c r="N28" s="28">
        <v>1128031</v>
      </c>
      <c r="O28" s="28">
        <v>1148303</v>
      </c>
      <c r="P28" s="28">
        <v>1138604</v>
      </c>
      <c r="Q28" s="22">
        <v>1111122</v>
      </c>
      <c r="R28" s="28">
        <v>1115884</v>
      </c>
      <c r="S28" s="28">
        <v>1159070</v>
      </c>
      <c r="T28" s="28">
        <v>1174278</v>
      </c>
      <c r="U28" s="22">
        <v>1167656</v>
      </c>
      <c r="V28" s="28">
        <v>1153504</v>
      </c>
      <c r="W28" s="28">
        <v>1197367</v>
      </c>
      <c r="X28" s="28">
        <v>1209389</v>
      </c>
      <c r="Y28" s="22">
        <v>1131945</v>
      </c>
    </row>
    <row r="29" spans="1:25" ht="13.5">
      <c r="A29" s="3" t="s">
        <v>105</v>
      </c>
      <c r="B29" s="28">
        <v>4365</v>
      </c>
      <c r="C29" s="28">
        <v>4289</v>
      </c>
      <c r="D29" s="28">
        <v>4306</v>
      </c>
      <c r="E29" s="22">
        <v>3958</v>
      </c>
      <c r="F29" s="28">
        <v>3724</v>
      </c>
      <c r="G29" s="28">
        <v>3716</v>
      </c>
      <c r="H29" s="28">
        <v>3562</v>
      </c>
      <c r="I29" s="22">
        <v>3409</v>
      </c>
      <c r="J29" s="28">
        <v>2856</v>
      </c>
      <c r="K29" s="28">
        <v>2969</v>
      </c>
      <c r="L29" s="28">
        <v>3017</v>
      </c>
      <c r="M29" s="22">
        <v>2974</v>
      </c>
      <c r="N29" s="28">
        <v>3028</v>
      </c>
      <c r="O29" s="28">
        <v>3027</v>
      </c>
      <c r="P29" s="28">
        <v>2630</v>
      </c>
      <c r="Q29" s="22">
        <v>2570</v>
      </c>
      <c r="R29" s="28">
        <v>2119</v>
      </c>
      <c r="S29" s="28">
        <v>2095</v>
      </c>
      <c r="T29" s="28">
        <v>2167</v>
      </c>
      <c r="U29" s="22">
        <v>1502</v>
      </c>
      <c r="V29" s="28">
        <v>1512</v>
      </c>
      <c r="W29" s="28">
        <v>1514</v>
      </c>
      <c r="X29" s="28">
        <v>1508</v>
      </c>
      <c r="Y29" s="22">
        <v>1516</v>
      </c>
    </row>
    <row r="30" spans="1:25" ht="13.5">
      <c r="A30" s="3" t="s">
        <v>106</v>
      </c>
      <c r="B30" s="28">
        <v>7509</v>
      </c>
      <c r="C30" s="28">
        <v>7546</v>
      </c>
      <c r="D30" s="28">
        <v>7643</v>
      </c>
      <c r="E30" s="22">
        <v>7649</v>
      </c>
      <c r="F30" s="28">
        <v>7323</v>
      </c>
      <c r="G30" s="28">
        <v>7396</v>
      </c>
      <c r="H30" s="28">
        <v>7450</v>
      </c>
      <c r="I30" s="22">
        <v>7486</v>
      </c>
      <c r="J30" s="28">
        <v>6812</v>
      </c>
      <c r="K30" s="28">
        <v>6861</v>
      </c>
      <c r="L30" s="28">
        <v>6722</v>
      </c>
      <c r="M30" s="22">
        <v>6797</v>
      </c>
      <c r="N30" s="28">
        <v>7141</v>
      </c>
      <c r="O30" s="28">
        <v>7867</v>
      </c>
      <c r="P30" s="28">
        <v>8606</v>
      </c>
      <c r="Q30" s="22">
        <v>9013</v>
      </c>
      <c r="R30" s="28">
        <v>9391</v>
      </c>
      <c r="S30" s="28">
        <v>10002</v>
      </c>
      <c r="T30" s="28">
        <v>10563</v>
      </c>
      <c r="U30" s="22">
        <v>10834</v>
      </c>
      <c r="V30" s="28">
        <v>28423</v>
      </c>
      <c r="W30" s="28">
        <v>29726</v>
      </c>
      <c r="X30" s="28">
        <v>30285</v>
      </c>
      <c r="Y30" s="22">
        <v>29697</v>
      </c>
    </row>
    <row r="31" spans="1:25" ht="13.5">
      <c r="A31" s="3" t="s">
        <v>104</v>
      </c>
      <c r="B31" s="28">
        <v>23491</v>
      </c>
      <c r="C31" s="28">
        <v>23552</v>
      </c>
      <c r="D31" s="28">
        <v>23972</v>
      </c>
      <c r="E31" s="22">
        <v>23173</v>
      </c>
      <c r="F31" s="28">
        <v>22426</v>
      </c>
      <c r="G31" s="28">
        <v>22001</v>
      </c>
      <c r="H31" s="28">
        <v>23237</v>
      </c>
      <c r="I31" s="22">
        <v>23531</v>
      </c>
      <c r="J31" s="28">
        <v>17915</v>
      </c>
      <c r="K31" s="28">
        <v>18067</v>
      </c>
      <c r="L31" s="28">
        <v>18541</v>
      </c>
      <c r="M31" s="22">
        <v>19064</v>
      </c>
      <c r="N31" s="28">
        <v>19694</v>
      </c>
      <c r="O31" s="28">
        <v>19924</v>
      </c>
      <c r="P31" s="28">
        <v>20456</v>
      </c>
      <c r="Q31" s="22">
        <v>21014</v>
      </c>
      <c r="R31" s="28">
        <v>23090</v>
      </c>
      <c r="S31" s="28">
        <v>21525</v>
      </c>
      <c r="T31" s="28">
        <v>21735</v>
      </c>
      <c r="U31" s="22">
        <v>20043</v>
      </c>
      <c r="V31" s="28">
        <v>27352</v>
      </c>
      <c r="W31" s="28">
        <v>29888</v>
      </c>
      <c r="X31" s="28">
        <v>30370</v>
      </c>
      <c r="Y31" s="22">
        <v>28797</v>
      </c>
    </row>
    <row r="32" spans="1:25" ht="13.5">
      <c r="A32" s="3" t="s">
        <v>92</v>
      </c>
      <c r="B32" s="28">
        <v>4242</v>
      </c>
      <c r="C32" s="28">
        <v>4138</v>
      </c>
      <c r="D32" s="28">
        <v>4189</v>
      </c>
      <c r="E32" s="22">
        <v>4226</v>
      </c>
      <c r="F32" s="28">
        <v>3960</v>
      </c>
      <c r="G32" s="28">
        <v>3481</v>
      </c>
      <c r="H32" s="28">
        <v>3695</v>
      </c>
      <c r="I32" s="22">
        <v>3895</v>
      </c>
      <c r="J32" s="28">
        <v>3763</v>
      </c>
      <c r="K32" s="28">
        <v>3163</v>
      </c>
      <c r="L32" s="28">
        <v>3311</v>
      </c>
      <c r="M32" s="22">
        <v>3388</v>
      </c>
      <c r="N32" s="28">
        <v>3242</v>
      </c>
      <c r="O32" s="28">
        <v>3178</v>
      </c>
      <c r="P32" s="28">
        <v>3091</v>
      </c>
      <c r="Q32" s="22">
        <v>3227</v>
      </c>
      <c r="R32" s="28">
        <v>4455</v>
      </c>
      <c r="S32" s="28">
        <v>4264</v>
      </c>
      <c r="T32" s="28">
        <v>4282</v>
      </c>
      <c r="U32" s="22">
        <v>4102</v>
      </c>
      <c r="V32" s="28">
        <v>4573</v>
      </c>
      <c r="W32" s="28">
        <v>4646</v>
      </c>
      <c r="X32" s="28">
        <v>5175</v>
      </c>
      <c r="Y32" s="22">
        <v>5404</v>
      </c>
    </row>
    <row r="33" spans="1:25" ht="13.5">
      <c r="A33" s="3" t="s">
        <v>107</v>
      </c>
      <c r="B33" s="28">
        <v>39609</v>
      </c>
      <c r="C33" s="28">
        <v>39526</v>
      </c>
      <c r="D33" s="28">
        <v>40111</v>
      </c>
      <c r="E33" s="22">
        <v>39008</v>
      </c>
      <c r="F33" s="28">
        <v>37434</v>
      </c>
      <c r="G33" s="28">
        <v>36595</v>
      </c>
      <c r="H33" s="28">
        <v>37946</v>
      </c>
      <c r="I33" s="22">
        <v>38322</v>
      </c>
      <c r="J33" s="28">
        <v>31348</v>
      </c>
      <c r="K33" s="28">
        <v>31063</v>
      </c>
      <c r="L33" s="28">
        <v>31593</v>
      </c>
      <c r="M33" s="22">
        <v>32225</v>
      </c>
      <c r="N33" s="28">
        <v>33106</v>
      </c>
      <c r="O33" s="28">
        <v>33997</v>
      </c>
      <c r="P33" s="28">
        <v>34785</v>
      </c>
      <c r="Q33" s="22">
        <v>35825</v>
      </c>
      <c r="R33" s="28">
        <v>39057</v>
      </c>
      <c r="S33" s="28">
        <v>37888</v>
      </c>
      <c r="T33" s="28">
        <v>38749</v>
      </c>
      <c r="U33" s="22">
        <v>36482</v>
      </c>
      <c r="V33" s="28">
        <v>61861</v>
      </c>
      <c r="W33" s="28">
        <v>65775</v>
      </c>
      <c r="X33" s="28">
        <v>67340</v>
      </c>
      <c r="Y33" s="22">
        <v>65415</v>
      </c>
    </row>
    <row r="34" spans="1:25" ht="13.5">
      <c r="A34" s="3" t="s">
        <v>108</v>
      </c>
      <c r="B34" s="28">
        <v>316946</v>
      </c>
      <c r="C34" s="28">
        <v>296996</v>
      </c>
      <c r="D34" s="28">
        <v>268319</v>
      </c>
      <c r="E34" s="22">
        <v>251891</v>
      </c>
      <c r="F34" s="28">
        <v>241128</v>
      </c>
      <c r="G34" s="28">
        <v>225630</v>
      </c>
      <c r="H34" s="28">
        <v>222185</v>
      </c>
      <c r="I34" s="22">
        <v>246857</v>
      </c>
      <c r="J34" s="28">
        <v>228124</v>
      </c>
      <c r="K34" s="28">
        <v>239499</v>
      </c>
      <c r="L34" s="28">
        <v>257560</v>
      </c>
      <c r="M34" s="22">
        <v>270301</v>
      </c>
      <c r="N34" s="28">
        <v>268311</v>
      </c>
      <c r="O34" s="28">
        <v>247505</v>
      </c>
      <c r="P34" s="28">
        <v>258292</v>
      </c>
      <c r="Q34" s="22">
        <v>282459</v>
      </c>
      <c r="R34" s="28">
        <v>282774</v>
      </c>
      <c r="S34" s="28">
        <v>285861</v>
      </c>
      <c r="T34" s="28">
        <v>289116</v>
      </c>
      <c r="U34" s="22">
        <v>253879</v>
      </c>
      <c r="V34" s="28">
        <v>263832</v>
      </c>
      <c r="W34" s="28">
        <v>353808</v>
      </c>
      <c r="X34" s="28">
        <v>421119</v>
      </c>
      <c r="Y34" s="22">
        <v>377899</v>
      </c>
    </row>
    <row r="35" spans="1:25" ht="13.5">
      <c r="A35" s="3" t="s">
        <v>112</v>
      </c>
      <c r="B35" s="28">
        <v>27723</v>
      </c>
      <c r="C35" s="28">
        <v>18394</v>
      </c>
      <c r="D35" s="28">
        <v>18995</v>
      </c>
      <c r="E35" s="22">
        <v>17857</v>
      </c>
      <c r="F35" s="28">
        <v>17713</v>
      </c>
      <c r="G35" s="28">
        <v>15248</v>
      </c>
      <c r="H35" s="28">
        <v>14410</v>
      </c>
      <c r="I35" s="22">
        <v>16228</v>
      </c>
      <c r="J35" s="28">
        <v>15807</v>
      </c>
      <c r="K35" s="28">
        <v>15451</v>
      </c>
      <c r="L35" s="28">
        <v>17653</v>
      </c>
      <c r="M35" s="22">
        <v>18575</v>
      </c>
      <c r="N35" s="28">
        <v>14720</v>
      </c>
      <c r="O35" s="28">
        <v>15263</v>
      </c>
      <c r="P35" s="28">
        <v>17119</v>
      </c>
      <c r="Q35" s="22">
        <v>18594</v>
      </c>
      <c r="R35" s="28">
        <v>14549</v>
      </c>
      <c r="S35" s="28">
        <v>13304</v>
      </c>
      <c r="T35" s="28">
        <v>13677</v>
      </c>
      <c r="U35" s="22">
        <v>13520</v>
      </c>
      <c r="V35" s="28">
        <v>11652</v>
      </c>
      <c r="W35" s="28">
        <v>16485</v>
      </c>
      <c r="X35" s="28">
        <v>17148</v>
      </c>
      <c r="Y35" s="22">
        <v>15907</v>
      </c>
    </row>
    <row r="36" spans="1:25" ht="13.5">
      <c r="A36" s="3" t="s">
        <v>277</v>
      </c>
      <c r="B36" s="28">
        <v>7595</v>
      </c>
      <c r="C36" s="28">
        <v>7454</v>
      </c>
      <c r="D36" s="28">
        <v>6616</v>
      </c>
      <c r="E36" s="22">
        <v>6613</v>
      </c>
      <c r="F36" s="28">
        <v>6010</v>
      </c>
      <c r="G36" s="28">
        <v>6631</v>
      </c>
      <c r="H36" s="28">
        <v>6638</v>
      </c>
      <c r="I36" s="22">
        <v>6798</v>
      </c>
      <c r="J36" s="28">
        <v>26464</v>
      </c>
      <c r="K36" s="28">
        <v>29505</v>
      </c>
      <c r="L36" s="28">
        <v>10580</v>
      </c>
      <c r="M36" s="22">
        <v>10029</v>
      </c>
      <c r="N36" s="28">
        <v>13645</v>
      </c>
      <c r="O36" s="28">
        <v>14110</v>
      </c>
      <c r="P36" s="28">
        <v>14397</v>
      </c>
      <c r="Q36" s="22">
        <v>16639</v>
      </c>
      <c r="R36" s="28">
        <v>35498</v>
      </c>
      <c r="S36" s="28">
        <v>35413</v>
      </c>
      <c r="T36" s="28">
        <v>23893</v>
      </c>
      <c r="U36" s="22">
        <v>31698</v>
      </c>
      <c r="V36" s="28">
        <v>24759</v>
      </c>
      <c r="W36" s="28">
        <v>12153</v>
      </c>
      <c r="X36" s="28">
        <v>12291</v>
      </c>
      <c r="Y36" s="22">
        <v>9387</v>
      </c>
    </row>
    <row r="37" spans="1:25" ht="13.5">
      <c r="A37" s="3" t="s">
        <v>92</v>
      </c>
      <c r="B37" s="28">
        <v>94034</v>
      </c>
      <c r="C37" s="28">
        <v>92832</v>
      </c>
      <c r="D37" s="28">
        <v>93347</v>
      </c>
      <c r="E37" s="22">
        <v>96249</v>
      </c>
      <c r="F37" s="28">
        <v>91289</v>
      </c>
      <c r="G37" s="28">
        <v>88121</v>
      </c>
      <c r="H37" s="28">
        <v>88204</v>
      </c>
      <c r="I37" s="22">
        <v>89008</v>
      </c>
      <c r="J37" s="28">
        <v>85402</v>
      </c>
      <c r="K37" s="28">
        <v>86311</v>
      </c>
      <c r="L37" s="28">
        <v>85929</v>
      </c>
      <c r="M37" s="22">
        <v>84083</v>
      </c>
      <c r="N37" s="28">
        <v>84823</v>
      </c>
      <c r="O37" s="28">
        <v>85860</v>
      </c>
      <c r="P37" s="28">
        <v>88296</v>
      </c>
      <c r="Q37" s="22">
        <v>90144</v>
      </c>
      <c r="R37" s="28">
        <v>83954</v>
      </c>
      <c r="S37" s="28">
        <v>83180</v>
      </c>
      <c r="T37" s="28">
        <v>82536</v>
      </c>
      <c r="U37" s="22">
        <v>79438</v>
      </c>
      <c r="V37" s="28">
        <v>75742</v>
      </c>
      <c r="W37" s="28">
        <v>81498</v>
      </c>
      <c r="X37" s="28">
        <v>84569</v>
      </c>
      <c r="Y37" s="22">
        <v>82571</v>
      </c>
    </row>
    <row r="38" spans="1:25" ht="13.5">
      <c r="A38" s="3" t="s">
        <v>93</v>
      </c>
      <c r="B38" s="28">
        <v>-3810</v>
      </c>
      <c r="C38" s="28">
        <v>-3694</v>
      </c>
      <c r="D38" s="28">
        <v>-3684</v>
      </c>
      <c r="E38" s="22">
        <v>-3579</v>
      </c>
      <c r="F38" s="28">
        <v>-3460</v>
      </c>
      <c r="G38" s="28">
        <v>-3246</v>
      </c>
      <c r="H38" s="28">
        <v>-3269</v>
      </c>
      <c r="I38" s="22">
        <v>-3422</v>
      </c>
      <c r="J38" s="28">
        <v>-3345</v>
      </c>
      <c r="K38" s="28">
        <v>-3491</v>
      </c>
      <c r="L38" s="28">
        <v>-3705</v>
      </c>
      <c r="M38" s="22">
        <v>-3686</v>
      </c>
      <c r="N38" s="28">
        <v>-3852</v>
      </c>
      <c r="O38" s="28">
        <v>-3053</v>
      </c>
      <c r="P38" s="28">
        <v>-3220</v>
      </c>
      <c r="Q38" s="22">
        <v>-3570</v>
      </c>
      <c r="R38" s="28">
        <v>-5069</v>
      </c>
      <c r="S38" s="28">
        <v>-5713</v>
      </c>
      <c r="T38" s="28">
        <v>-5605</v>
      </c>
      <c r="U38" s="22">
        <v>-3612</v>
      </c>
      <c r="V38" s="28">
        <v>-1411</v>
      </c>
      <c r="W38" s="28">
        <v>-1388</v>
      </c>
      <c r="X38" s="28">
        <v>-1166</v>
      </c>
      <c r="Y38" s="22">
        <v>-963</v>
      </c>
    </row>
    <row r="39" spans="1:25" ht="13.5">
      <c r="A39" s="3" t="s">
        <v>120</v>
      </c>
      <c r="B39" s="28">
        <v>442488</v>
      </c>
      <c r="C39" s="28">
        <v>411984</v>
      </c>
      <c r="D39" s="28">
        <v>383594</v>
      </c>
      <c r="E39" s="22">
        <v>369033</v>
      </c>
      <c r="F39" s="28">
        <v>352681</v>
      </c>
      <c r="G39" s="28">
        <v>332384</v>
      </c>
      <c r="H39" s="28">
        <v>328170</v>
      </c>
      <c r="I39" s="22">
        <v>355470</v>
      </c>
      <c r="J39" s="28">
        <v>352452</v>
      </c>
      <c r="K39" s="28">
        <v>367275</v>
      </c>
      <c r="L39" s="28">
        <v>368018</v>
      </c>
      <c r="M39" s="22">
        <v>379302</v>
      </c>
      <c r="N39" s="28">
        <v>377647</v>
      </c>
      <c r="O39" s="28">
        <v>359686</v>
      </c>
      <c r="P39" s="28">
        <v>374885</v>
      </c>
      <c r="Q39" s="22">
        <v>404267</v>
      </c>
      <c r="R39" s="28">
        <v>411707</v>
      </c>
      <c r="S39" s="28">
        <v>412046</v>
      </c>
      <c r="T39" s="28">
        <v>403619</v>
      </c>
      <c r="U39" s="22">
        <v>374925</v>
      </c>
      <c r="V39" s="28">
        <v>374575</v>
      </c>
      <c r="W39" s="28">
        <v>462557</v>
      </c>
      <c r="X39" s="28">
        <v>533963</v>
      </c>
      <c r="Y39" s="22">
        <v>484802</v>
      </c>
    </row>
    <row r="40" spans="1:25" ht="13.5">
      <c r="A40" s="2" t="s">
        <v>121</v>
      </c>
      <c r="B40" s="28">
        <v>1750997</v>
      </c>
      <c r="C40" s="28">
        <v>1717890</v>
      </c>
      <c r="D40" s="28">
        <v>1731148</v>
      </c>
      <c r="E40" s="22">
        <v>1694468</v>
      </c>
      <c r="F40" s="28">
        <v>1660059</v>
      </c>
      <c r="G40" s="28">
        <v>1588790</v>
      </c>
      <c r="H40" s="28">
        <v>1556660</v>
      </c>
      <c r="I40" s="22">
        <v>1580336</v>
      </c>
      <c r="J40" s="28">
        <v>1544639</v>
      </c>
      <c r="K40" s="28">
        <v>1546571</v>
      </c>
      <c r="L40" s="28">
        <v>1556486</v>
      </c>
      <c r="M40" s="22">
        <v>1562429</v>
      </c>
      <c r="N40" s="28">
        <v>1538786</v>
      </c>
      <c r="O40" s="28">
        <v>1541987</v>
      </c>
      <c r="P40" s="28">
        <v>1548275</v>
      </c>
      <c r="Q40" s="22">
        <v>1551214</v>
      </c>
      <c r="R40" s="28">
        <v>1566649</v>
      </c>
      <c r="S40" s="28">
        <v>1609005</v>
      </c>
      <c r="T40" s="28">
        <v>1616646</v>
      </c>
      <c r="U40" s="22">
        <v>1579063</v>
      </c>
      <c r="V40" s="28">
        <v>1589940</v>
      </c>
      <c r="W40" s="28">
        <v>1725701</v>
      </c>
      <c r="X40" s="28">
        <v>1810693</v>
      </c>
      <c r="Y40" s="22">
        <v>1682164</v>
      </c>
    </row>
    <row r="41" spans="1:25" ht="13.5">
      <c r="A41" s="6" t="s">
        <v>124</v>
      </c>
      <c r="B41" s="28">
        <v>708</v>
      </c>
      <c r="C41" s="28">
        <v>747</v>
      </c>
      <c r="D41" s="28">
        <v>592</v>
      </c>
      <c r="E41" s="22">
        <v>622</v>
      </c>
      <c r="F41" s="28">
        <v>653</v>
      </c>
      <c r="G41" s="28">
        <v>727</v>
      </c>
      <c r="H41" s="28">
        <v>824</v>
      </c>
      <c r="I41" s="22">
        <v>716</v>
      </c>
      <c r="J41" s="28">
        <v>810</v>
      </c>
      <c r="K41" s="28">
        <v>903</v>
      </c>
      <c r="L41" s="28">
        <v>1822</v>
      </c>
      <c r="M41" s="22">
        <v>1925</v>
      </c>
      <c r="N41" s="28">
        <v>2029</v>
      </c>
      <c r="O41" s="28">
        <v>2132</v>
      </c>
      <c r="P41" s="28">
        <v>2243</v>
      </c>
      <c r="Q41" s="22">
        <v>2359</v>
      </c>
      <c r="R41" s="28">
        <v>2472</v>
      </c>
      <c r="S41" s="28">
        <v>1743</v>
      </c>
      <c r="T41" s="28">
        <v>1577</v>
      </c>
      <c r="U41" s="22">
        <v>1618</v>
      </c>
      <c r="V41" s="28">
        <v>1658</v>
      </c>
      <c r="W41" s="28">
        <v>1699</v>
      </c>
      <c r="X41" s="28">
        <v>1740</v>
      </c>
      <c r="Y41" s="22">
        <v>1781</v>
      </c>
    </row>
    <row r="42" spans="1:25" ht="14.25" thickBot="1">
      <c r="A42" s="4" t="s">
        <v>125</v>
      </c>
      <c r="B42" s="29">
        <v>2642818</v>
      </c>
      <c r="C42" s="29">
        <v>2546166</v>
      </c>
      <c r="D42" s="29">
        <v>2484904</v>
      </c>
      <c r="E42" s="23">
        <v>2430138</v>
      </c>
      <c r="F42" s="29">
        <v>2277562</v>
      </c>
      <c r="G42" s="29">
        <v>2154481</v>
      </c>
      <c r="H42" s="29">
        <v>2116304</v>
      </c>
      <c r="I42" s="23">
        <v>2122234</v>
      </c>
      <c r="J42" s="29">
        <v>2064358</v>
      </c>
      <c r="K42" s="29">
        <v>2045997</v>
      </c>
      <c r="L42" s="29">
        <v>2094160</v>
      </c>
      <c r="M42" s="23">
        <v>2126812</v>
      </c>
      <c r="N42" s="29">
        <v>2103137</v>
      </c>
      <c r="O42" s="29">
        <v>2132796</v>
      </c>
      <c r="P42" s="29">
        <v>2187711</v>
      </c>
      <c r="Q42" s="23">
        <v>2207163</v>
      </c>
      <c r="R42" s="29">
        <v>2180079</v>
      </c>
      <c r="S42" s="29">
        <v>2110661</v>
      </c>
      <c r="T42" s="29">
        <v>2119701</v>
      </c>
      <c r="U42" s="23">
        <v>2071270</v>
      </c>
      <c r="V42" s="29">
        <v>2144439</v>
      </c>
      <c r="W42" s="29">
        <v>2355539</v>
      </c>
      <c r="X42" s="29">
        <v>2449466</v>
      </c>
      <c r="Y42" s="23">
        <v>2286013</v>
      </c>
    </row>
    <row r="43" spans="1:25" ht="14.25" thickTop="1">
      <c r="A43" s="2" t="s">
        <v>24</v>
      </c>
      <c r="B43" s="28">
        <v>213280</v>
      </c>
      <c r="C43" s="28">
        <v>194621</v>
      </c>
      <c r="D43" s="28">
        <v>186749</v>
      </c>
      <c r="E43" s="22">
        <v>180680</v>
      </c>
      <c r="F43" s="28">
        <v>174740</v>
      </c>
      <c r="G43" s="28">
        <v>162060</v>
      </c>
      <c r="H43" s="28">
        <v>158788</v>
      </c>
      <c r="I43" s="22">
        <v>165002</v>
      </c>
      <c r="J43" s="28">
        <v>153100</v>
      </c>
      <c r="K43" s="28">
        <v>149824</v>
      </c>
      <c r="L43" s="28">
        <v>151795</v>
      </c>
      <c r="M43" s="22">
        <v>157835</v>
      </c>
      <c r="N43" s="28">
        <v>149030</v>
      </c>
      <c r="O43" s="28">
        <v>149968</v>
      </c>
      <c r="P43" s="28">
        <v>155667</v>
      </c>
      <c r="Q43" s="22">
        <v>164875</v>
      </c>
      <c r="R43" s="28">
        <v>161037</v>
      </c>
      <c r="S43" s="28">
        <v>141854</v>
      </c>
      <c r="T43" s="28">
        <v>143940</v>
      </c>
      <c r="U43" s="22">
        <v>145087</v>
      </c>
      <c r="V43" s="28">
        <v>171541</v>
      </c>
      <c r="W43" s="28">
        <v>222755</v>
      </c>
      <c r="X43" s="28">
        <v>228162</v>
      </c>
      <c r="Y43" s="22">
        <v>215613</v>
      </c>
    </row>
    <row r="44" spans="1:25" ht="13.5">
      <c r="A44" s="2" t="s">
        <v>128</v>
      </c>
      <c r="B44" s="28">
        <v>50000</v>
      </c>
      <c r="C44" s="28">
        <v>50000</v>
      </c>
      <c r="D44" s="28">
        <v>20000</v>
      </c>
      <c r="E44" s="22"/>
      <c r="F44" s="28">
        <v>15000</v>
      </c>
      <c r="G44" s="28">
        <v>15000</v>
      </c>
      <c r="H44" s="28">
        <v>15000</v>
      </c>
      <c r="I44" s="22">
        <v>45000</v>
      </c>
      <c r="J44" s="28">
        <v>30000</v>
      </c>
      <c r="K44" s="28">
        <v>30000</v>
      </c>
      <c r="L44" s="28">
        <v>30000</v>
      </c>
      <c r="M44" s="22"/>
      <c r="N44" s="28"/>
      <c r="O44" s="28"/>
      <c r="P44" s="28"/>
      <c r="Q44" s="22"/>
      <c r="R44" s="28"/>
      <c r="S44" s="28">
        <v>20000</v>
      </c>
      <c r="T44" s="28">
        <v>20000</v>
      </c>
      <c r="U44" s="22">
        <v>20000</v>
      </c>
      <c r="V44" s="28">
        <v>35000</v>
      </c>
      <c r="W44" s="28">
        <v>15000</v>
      </c>
      <c r="X44" s="28">
        <v>16000</v>
      </c>
      <c r="Y44" s="22">
        <v>16000</v>
      </c>
    </row>
    <row r="45" spans="1:25" ht="13.5">
      <c r="A45" s="2" t="s">
        <v>129</v>
      </c>
      <c r="B45" s="28">
        <v>125295</v>
      </c>
      <c r="C45" s="28">
        <v>129817</v>
      </c>
      <c r="D45" s="28">
        <v>132458</v>
      </c>
      <c r="E45" s="22">
        <v>127013</v>
      </c>
      <c r="F45" s="28">
        <v>114197</v>
      </c>
      <c r="G45" s="28">
        <v>102987</v>
      </c>
      <c r="H45" s="28">
        <v>100042</v>
      </c>
      <c r="I45" s="22">
        <v>97846</v>
      </c>
      <c r="J45" s="28">
        <v>96714</v>
      </c>
      <c r="K45" s="28">
        <v>107081</v>
      </c>
      <c r="L45" s="28">
        <v>96060</v>
      </c>
      <c r="M45" s="22">
        <v>97641</v>
      </c>
      <c r="N45" s="28">
        <v>106178</v>
      </c>
      <c r="O45" s="28">
        <v>116126</v>
      </c>
      <c r="P45" s="28">
        <v>129781</v>
      </c>
      <c r="Q45" s="22">
        <v>135771</v>
      </c>
      <c r="R45" s="28">
        <v>121857</v>
      </c>
      <c r="S45" s="28">
        <v>136737</v>
      </c>
      <c r="T45" s="28">
        <v>217199</v>
      </c>
      <c r="U45" s="22">
        <v>239163</v>
      </c>
      <c r="V45" s="28">
        <v>282866</v>
      </c>
      <c r="W45" s="28">
        <v>284252</v>
      </c>
      <c r="X45" s="28">
        <v>315254</v>
      </c>
      <c r="Y45" s="22">
        <v>287955</v>
      </c>
    </row>
    <row r="46" spans="1:25" ht="13.5">
      <c r="A46" s="2" t="s">
        <v>133</v>
      </c>
      <c r="B46" s="28">
        <v>5571</v>
      </c>
      <c r="C46" s="28">
        <v>6867</v>
      </c>
      <c r="D46" s="28">
        <v>4105</v>
      </c>
      <c r="E46" s="22">
        <v>5469</v>
      </c>
      <c r="F46" s="28">
        <v>5420</v>
      </c>
      <c r="G46" s="28">
        <v>6499</v>
      </c>
      <c r="H46" s="28">
        <v>4885</v>
      </c>
      <c r="I46" s="22">
        <v>6788</v>
      </c>
      <c r="J46" s="28">
        <v>6824</v>
      </c>
      <c r="K46" s="28">
        <v>6674</v>
      </c>
      <c r="L46" s="28">
        <v>4210</v>
      </c>
      <c r="M46" s="22">
        <v>10680</v>
      </c>
      <c r="N46" s="28">
        <v>11520</v>
      </c>
      <c r="O46" s="28">
        <v>9756</v>
      </c>
      <c r="P46" s="28">
        <v>6398</v>
      </c>
      <c r="Q46" s="22">
        <v>8037</v>
      </c>
      <c r="R46" s="28">
        <v>5552</v>
      </c>
      <c r="S46" s="28">
        <v>6772</v>
      </c>
      <c r="T46" s="28">
        <v>5295</v>
      </c>
      <c r="U46" s="22">
        <v>12399</v>
      </c>
      <c r="V46" s="28">
        <v>17076</v>
      </c>
      <c r="W46" s="28">
        <v>39859</v>
      </c>
      <c r="X46" s="28">
        <v>20771</v>
      </c>
      <c r="Y46" s="22">
        <v>50997</v>
      </c>
    </row>
    <row r="47" spans="1:25" ht="13.5">
      <c r="A47" s="2" t="s">
        <v>134</v>
      </c>
      <c r="B47" s="28">
        <v>9530</v>
      </c>
      <c r="C47" s="28">
        <v>7464</v>
      </c>
      <c r="D47" s="28">
        <v>6864</v>
      </c>
      <c r="E47" s="22">
        <v>6578</v>
      </c>
      <c r="F47" s="28">
        <v>5663</v>
      </c>
      <c r="G47" s="28">
        <v>3723</v>
      </c>
      <c r="H47" s="28">
        <v>1819</v>
      </c>
      <c r="I47" s="22">
        <v>3106</v>
      </c>
      <c r="J47" s="28">
        <v>246</v>
      </c>
      <c r="K47" s="28">
        <v>944</v>
      </c>
      <c r="L47" s="28">
        <v>435</v>
      </c>
      <c r="M47" s="22">
        <v>873</v>
      </c>
      <c r="N47" s="28">
        <v>393</v>
      </c>
      <c r="O47" s="28">
        <v>900</v>
      </c>
      <c r="P47" s="28">
        <v>649</v>
      </c>
      <c r="Q47" s="22">
        <v>655</v>
      </c>
      <c r="R47" s="28">
        <v>1924</v>
      </c>
      <c r="S47" s="28">
        <v>788</v>
      </c>
      <c r="T47" s="28">
        <v>733</v>
      </c>
      <c r="U47" s="22">
        <v>367</v>
      </c>
      <c r="V47" s="28">
        <v>1337</v>
      </c>
      <c r="W47" s="28">
        <v>5055</v>
      </c>
      <c r="X47" s="28">
        <v>6402</v>
      </c>
      <c r="Y47" s="22">
        <v>3414</v>
      </c>
    </row>
    <row r="48" spans="1:25" ht="13.5">
      <c r="A48" s="2" t="s">
        <v>135</v>
      </c>
      <c r="B48" s="28">
        <v>74511</v>
      </c>
      <c r="C48" s="28">
        <v>58448</v>
      </c>
      <c r="D48" s="28">
        <v>60840</v>
      </c>
      <c r="E48" s="22">
        <v>53515</v>
      </c>
      <c r="F48" s="28">
        <v>51348</v>
      </c>
      <c r="G48" s="28">
        <v>46814</v>
      </c>
      <c r="H48" s="28">
        <v>48256</v>
      </c>
      <c r="I48" s="22">
        <v>53951</v>
      </c>
      <c r="J48" s="28">
        <v>51582</v>
      </c>
      <c r="K48" s="28">
        <v>47905</v>
      </c>
      <c r="L48" s="28">
        <v>46192</v>
      </c>
      <c r="M48" s="22">
        <v>42096</v>
      </c>
      <c r="N48" s="28">
        <v>43967</v>
      </c>
      <c r="O48" s="28">
        <v>45557</v>
      </c>
      <c r="P48" s="28">
        <v>49409</v>
      </c>
      <c r="Q48" s="22">
        <v>45226</v>
      </c>
      <c r="R48" s="28">
        <v>43885</v>
      </c>
      <c r="S48" s="28">
        <v>40488</v>
      </c>
      <c r="T48" s="28">
        <v>38816</v>
      </c>
      <c r="U48" s="22">
        <v>36953</v>
      </c>
      <c r="V48" s="28">
        <v>53072</v>
      </c>
      <c r="W48" s="28">
        <v>66660</v>
      </c>
      <c r="X48" s="28">
        <v>70960</v>
      </c>
      <c r="Y48" s="22">
        <v>69172</v>
      </c>
    </row>
    <row r="49" spans="1:25" ht="13.5">
      <c r="A49" s="2" t="s">
        <v>138</v>
      </c>
      <c r="B49" s="28">
        <v>5703</v>
      </c>
      <c r="C49" s="28">
        <v>7528</v>
      </c>
      <c r="D49" s="28">
        <v>7717</v>
      </c>
      <c r="E49" s="22">
        <v>7105</v>
      </c>
      <c r="F49" s="28">
        <v>5595</v>
      </c>
      <c r="G49" s="28">
        <v>7275</v>
      </c>
      <c r="H49" s="28">
        <v>7832</v>
      </c>
      <c r="I49" s="22">
        <v>7461</v>
      </c>
      <c r="J49" s="28">
        <v>6090</v>
      </c>
      <c r="K49" s="28">
        <v>7936</v>
      </c>
      <c r="L49" s="28">
        <v>8573</v>
      </c>
      <c r="M49" s="22">
        <v>8210</v>
      </c>
      <c r="N49" s="28">
        <v>4859</v>
      </c>
      <c r="O49" s="28">
        <v>6963</v>
      </c>
      <c r="P49" s="28">
        <v>7272</v>
      </c>
      <c r="Q49" s="22">
        <v>7004</v>
      </c>
      <c r="R49" s="28">
        <v>5977</v>
      </c>
      <c r="S49" s="28">
        <v>7741</v>
      </c>
      <c r="T49" s="28">
        <v>8609</v>
      </c>
      <c r="U49" s="22">
        <v>8043</v>
      </c>
      <c r="V49" s="28">
        <v>7703</v>
      </c>
      <c r="W49" s="28">
        <v>9368</v>
      </c>
      <c r="X49" s="28">
        <v>10310</v>
      </c>
      <c r="Y49" s="22">
        <v>9381</v>
      </c>
    </row>
    <row r="50" spans="1:25" ht="13.5">
      <c r="A50" s="2" t="s">
        <v>25</v>
      </c>
      <c r="B50" s="28">
        <v>419</v>
      </c>
      <c r="C50" s="28">
        <v>270</v>
      </c>
      <c r="D50" s="28">
        <v>219</v>
      </c>
      <c r="E50" s="22">
        <v>314</v>
      </c>
      <c r="F50" s="28">
        <v>344</v>
      </c>
      <c r="G50" s="28">
        <v>240</v>
      </c>
      <c r="H50" s="28">
        <v>149</v>
      </c>
      <c r="I50" s="22">
        <v>280</v>
      </c>
      <c r="J50" s="28">
        <v>354</v>
      </c>
      <c r="K50" s="28">
        <v>243</v>
      </c>
      <c r="L50" s="28">
        <v>130</v>
      </c>
      <c r="M50" s="22">
        <v>438</v>
      </c>
      <c r="N50" s="28">
        <v>316</v>
      </c>
      <c r="O50" s="28">
        <v>213</v>
      </c>
      <c r="P50" s="28">
        <v>130</v>
      </c>
      <c r="Q50" s="22">
        <v>285</v>
      </c>
      <c r="R50" s="28">
        <v>319</v>
      </c>
      <c r="S50" s="28">
        <v>213</v>
      </c>
      <c r="T50" s="28">
        <v>133</v>
      </c>
      <c r="U50" s="22">
        <v>469</v>
      </c>
      <c r="V50" s="28">
        <v>399</v>
      </c>
      <c r="W50" s="28">
        <v>272</v>
      </c>
      <c r="X50" s="28">
        <v>194</v>
      </c>
      <c r="Y50" s="22">
        <v>560</v>
      </c>
    </row>
    <row r="51" spans="1:25" ht="13.5">
      <c r="A51" s="2" t="s">
        <v>26</v>
      </c>
      <c r="B51" s="28">
        <v>13713</v>
      </c>
      <c r="C51" s="28">
        <v>194</v>
      </c>
      <c r="D51" s="28">
        <v>1705</v>
      </c>
      <c r="E51" s="22">
        <v>1632</v>
      </c>
      <c r="F51" s="28">
        <v>1370</v>
      </c>
      <c r="G51" s="28">
        <v>1349</v>
      </c>
      <c r="H51" s="28">
        <v>1422</v>
      </c>
      <c r="I51" s="22">
        <v>1436</v>
      </c>
      <c r="J51" s="28"/>
      <c r="K51" s="28"/>
      <c r="L51" s="28"/>
      <c r="M51" s="22">
        <v>199</v>
      </c>
      <c r="N51" s="28">
        <v>197</v>
      </c>
      <c r="O51" s="28">
        <v>3681</v>
      </c>
      <c r="P51" s="28">
        <v>3939</v>
      </c>
      <c r="Q51" s="22">
        <v>4579</v>
      </c>
      <c r="R51" s="28"/>
      <c r="S51" s="28"/>
      <c r="T51" s="28"/>
      <c r="U51" s="22">
        <v>8518</v>
      </c>
      <c r="V51" s="28"/>
      <c r="W51" s="28"/>
      <c r="X51" s="28"/>
      <c r="Y51" s="22"/>
    </row>
    <row r="52" spans="1:25" ht="13.5">
      <c r="A52" s="2" t="s">
        <v>92</v>
      </c>
      <c r="B52" s="28">
        <v>76864</v>
      </c>
      <c r="C52" s="28">
        <v>70854</v>
      </c>
      <c r="D52" s="28">
        <v>67289</v>
      </c>
      <c r="E52" s="22">
        <v>71892</v>
      </c>
      <c r="F52" s="28">
        <v>67714</v>
      </c>
      <c r="G52" s="28">
        <v>70351</v>
      </c>
      <c r="H52" s="28">
        <v>75477</v>
      </c>
      <c r="I52" s="22">
        <v>71619</v>
      </c>
      <c r="J52" s="28">
        <v>75479</v>
      </c>
      <c r="K52" s="28">
        <v>83312</v>
      </c>
      <c r="L52" s="28">
        <v>96174</v>
      </c>
      <c r="M52" s="22">
        <v>83752</v>
      </c>
      <c r="N52" s="28">
        <v>83832</v>
      </c>
      <c r="O52" s="28">
        <v>82000</v>
      </c>
      <c r="P52" s="28">
        <v>91292</v>
      </c>
      <c r="Q52" s="22">
        <v>84101</v>
      </c>
      <c r="R52" s="28">
        <v>88142</v>
      </c>
      <c r="S52" s="28">
        <v>97307</v>
      </c>
      <c r="T52" s="28">
        <v>94428</v>
      </c>
      <c r="U52" s="22">
        <v>99983</v>
      </c>
      <c r="V52" s="28">
        <v>112540</v>
      </c>
      <c r="W52" s="28">
        <v>111289</v>
      </c>
      <c r="X52" s="28">
        <v>103997</v>
      </c>
      <c r="Y52" s="22">
        <v>100147</v>
      </c>
    </row>
    <row r="53" spans="1:25" ht="13.5">
      <c r="A53" s="2" t="s">
        <v>140</v>
      </c>
      <c r="B53" s="28">
        <v>574890</v>
      </c>
      <c r="C53" s="28">
        <v>526067</v>
      </c>
      <c r="D53" s="28">
        <v>487951</v>
      </c>
      <c r="E53" s="22">
        <v>454201</v>
      </c>
      <c r="F53" s="28">
        <v>441395</v>
      </c>
      <c r="G53" s="28">
        <v>416303</v>
      </c>
      <c r="H53" s="28">
        <v>413674</v>
      </c>
      <c r="I53" s="22">
        <v>452492</v>
      </c>
      <c r="J53" s="28">
        <v>420393</v>
      </c>
      <c r="K53" s="28">
        <v>433923</v>
      </c>
      <c r="L53" s="28">
        <v>433574</v>
      </c>
      <c r="M53" s="22">
        <v>401728</v>
      </c>
      <c r="N53" s="28">
        <v>400297</v>
      </c>
      <c r="O53" s="28">
        <v>415169</v>
      </c>
      <c r="P53" s="28">
        <v>444542</v>
      </c>
      <c r="Q53" s="22">
        <v>450537</v>
      </c>
      <c r="R53" s="28">
        <v>432789</v>
      </c>
      <c r="S53" s="28">
        <v>455986</v>
      </c>
      <c r="T53" s="28">
        <v>566078</v>
      </c>
      <c r="U53" s="22">
        <v>574988</v>
      </c>
      <c r="V53" s="28">
        <v>718538</v>
      </c>
      <c r="W53" s="28">
        <v>776717</v>
      </c>
      <c r="X53" s="28">
        <v>838010</v>
      </c>
      <c r="Y53" s="22">
        <v>775066</v>
      </c>
    </row>
    <row r="54" spans="1:25" ht="13.5">
      <c r="A54" s="2" t="s">
        <v>141</v>
      </c>
      <c r="B54" s="28">
        <v>235445</v>
      </c>
      <c r="C54" s="28">
        <v>235445</v>
      </c>
      <c r="D54" s="28">
        <v>225445</v>
      </c>
      <c r="E54" s="22">
        <v>245445</v>
      </c>
      <c r="F54" s="28">
        <v>245445</v>
      </c>
      <c r="G54" s="28">
        <v>245445</v>
      </c>
      <c r="H54" s="28">
        <v>245445</v>
      </c>
      <c r="I54" s="22">
        <v>205445</v>
      </c>
      <c r="J54" s="28">
        <v>220445</v>
      </c>
      <c r="K54" s="28">
        <v>220445</v>
      </c>
      <c r="L54" s="28">
        <v>221042</v>
      </c>
      <c r="M54" s="22">
        <v>251059</v>
      </c>
      <c r="N54" s="28">
        <v>251077</v>
      </c>
      <c r="O54" s="28">
        <v>251094</v>
      </c>
      <c r="P54" s="28">
        <v>251111</v>
      </c>
      <c r="Q54" s="22">
        <v>251128</v>
      </c>
      <c r="R54" s="28">
        <v>251145</v>
      </c>
      <c r="S54" s="28">
        <v>251163</v>
      </c>
      <c r="T54" s="28">
        <v>191180</v>
      </c>
      <c r="U54" s="22">
        <v>191197</v>
      </c>
      <c r="V54" s="28">
        <v>191214</v>
      </c>
      <c r="W54" s="28">
        <v>211231</v>
      </c>
      <c r="X54" s="28">
        <v>211248</v>
      </c>
      <c r="Y54" s="22">
        <v>211266</v>
      </c>
    </row>
    <row r="55" spans="1:25" ht="13.5">
      <c r="A55" s="2" t="s">
        <v>142</v>
      </c>
      <c r="B55" s="28">
        <v>903525</v>
      </c>
      <c r="C55" s="28">
        <v>884482</v>
      </c>
      <c r="D55" s="28">
        <v>910672</v>
      </c>
      <c r="E55" s="22">
        <v>911920</v>
      </c>
      <c r="F55" s="28">
        <v>841974</v>
      </c>
      <c r="G55" s="28">
        <v>783645</v>
      </c>
      <c r="H55" s="28">
        <v>746630</v>
      </c>
      <c r="I55" s="22">
        <v>710892</v>
      </c>
      <c r="J55" s="28">
        <v>658869</v>
      </c>
      <c r="K55" s="28">
        <v>614013</v>
      </c>
      <c r="L55" s="28">
        <v>629652</v>
      </c>
      <c r="M55" s="22">
        <v>627054</v>
      </c>
      <c r="N55" s="28">
        <v>621586</v>
      </c>
      <c r="O55" s="28">
        <v>647098</v>
      </c>
      <c r="P55" s="28">
        <v>684491</v>
      </c>
      <c r="Q55" s="22">
        <v>687718</v>
      </c>
      <c r="R55" s="28">
        <v>684871</v>
      </c>
      <c r="S55" s="28">
        <v>707964</v>
      </c>
      <c r="T55" s="28">
        <v>641117</v>
      </c>
      <c r="U55" s="22">
        <v>613640</v>
      </c>
      <c r="V55" s="28">
        <v>494686</v>
      </c>
      <c r="W55" s="28">
        <v>502582</v>
      </c>
      <c r="X55" s="28">
        <v>497539</v>
      </c>
      <c r="Y55" s="22">
        <v>487975</v>
      </c>
    </row>
    <row r="56" spans="1:25" ht="13.5">
      <c r="A56" s="2" t="s">
        <v>134</v>
      </c>
      <c r="B56" s="28">
        <v>40289</v>
      </c>
      <c r="C56" s="28">
        <v>39124</v>
      </c>
      <c r="D56" s="28">
        <v>35876</v>
      </c>
      <c r="E56" s="22">
        <v>33657</v>
      </c>
      <c r="F56" s="28">
        <v>29021</v>
      </c>
      <c r="G56" s="28">
        <v>26364</v>
      </c>
      <c r="H56" s="28">
        <v>24182</v>
      </c>
      <c r="I56" s="22">
        <v>29692</v>
      </c>
      <c r="J56" s="28">
        <v>5958</v>
      </c>
      <c r="K56" s="28">
        <v>5931</v>
      </c>
      <c r="L56" s="28">
        <v>6159</v>
      </c>
      <c r="M56" s="22">
        <v>10070</v>
      </c>
      <c r="N56" s="28">
        <v>6458</v>
      </c>
      <c r="O56" s="28">
        <v>6423</v>
      </c>
      <c r="P56" s="28">
        <v>7172</v>
      </c>
      <c r="Q56" s="22">
        <v>7955</v>
      </c>
      <c r="R56" s="28">
        <v>11074</v>
      </c>
      <c r="S56" s="28">
        <v>11123</v>
      </c>
      <c r="T56" s="28">
        <v>11531</v>
      </c>
      <c r="U56" s="22">
        <v>10504</v>
      </c>
      <c r="V56" s="28">
        <v>11738</v>
      </c>
      <c r="W56" s="28">
        <v>42120</v>
      </c>
      <c r="X56" s="28">
        <v>69700</v>
      </c>
      <c r="Y56" s="22">
        <v>54214</v>
      </c>
    </row>
    <row r="57" spans="1:25" ht="13.5">
      <c r="A57" s="2" t="s">
        <v>27</v>
      </c>
      <c r="B57" s="28">
        <v>16626</v>
      </c>
      <c r="C57" s="28">
        <v>16394</v>
      </c>
      <c r="D57" s="28">
        <v>16382</v>
      </c>
      <c r="E57" s="22">
        <v>16189</v>
      </c>
      <c r="F57" s="28">
        <v>15781</v>
      </c>
      <c r="G57" s="28">
        <v>15727</v>
      </c>
      <c r="H57" s="28">
        <v>15679</v>
      </c>
      <c r="I57" s="22">
        <v>15861</v>
      </c>
      <c r="J57" s="28">
        <v>15506</v>
      </c>
      <c r="K57" s="28">
        <v>15226</v>
      </c>
      <c r="L57" s="28">
        <v>15555</v>
      </c>
      <c r="M57" s="22">
        <v>15294</v>
      </c>
      <c r="N57" s="28">
        <v>15525</v>
      </c>
      <c r="O57" s="28">
        <v>15957</v>
      </c>
      <c r="P57" s="28">
        <v>16359</v>
      </c>
      <c r="Q57" s="22">
        <v>16348</v>
      </c>
      <c r="R57" s="28">
        <v>16437</v>
      </c>
      <c r="S57" s="28">
        <v>16495</v>
      </c>
      <c r="T57" s="28">
        <v>16840</v>
      </c>
      <c r="U57" s="22">
        <v>16060</v>
      </c>
      <c r="V57" s="28">
        <v>15802</v>
      </c>
      <c r="W57" s="28">
        <v>16307</v>
      </c>
      <c r="X57" s="28">
        <v>16537</v>
      </c>
      <c r="Y57" s="22">
        <v>15857</v>
      </c>
    </row>
    <row r="58" spans="1:25" ht="13.5">
      <c r="A58" s="2" t="s">
        <v>28</v>
      </c>
      <c r="B58" s="28">
        <v>1780</v>
      </c>
      <c r="C58" s="28">
        <v>1649</v>
      </c>
      <c r="D58" s="28">
        <v>1688</v>
      </c>
      <c r="E58" s="22">
        <v>1983</v>
      </c>
      <c r="F58" s="28">
        <v>1921</v>
      </c>
      <c r="G58" s="28">
        <v>1748</v>
      </c>
      <c r="H58" s="28">
        <v>1694</v>
      </c>
      <c r="I58" s="22">
        <v>2000</v>
      </c>
      <c r="J58" s="28">
        <v>1950</v>
      </c>
      <c r="K58" s="28">
        <v>1801</v>
      </c>
      <c r="L58" s="28">
        <v>1714</v>
      </c>
      <c r="M58" s="22">
        <v>2077</v>
      </c>
      <c r="N58" s="28">
        <v>2061</v>
      </c>
      <c r="O58" s="28">
        <v>1973</v>
      </c>
      <c r="P58" s="28">
        <v>2023</v>
      </c>
      <c r="Q58" s="22">
        <v>2462</v>
      </c>
      <c r="R58" s="28">
        <v>2637</v>
      </c>
      <c r="S58" s="28">
        <v>2477</v>
      </c>
      <c r="T58" s="28">
        <v>2369</v>
      </c>
      <c r="U58" s="22">
        <v>2571</v>
      </c>
      <c r="V58" s="28">
        <v>2301</v>
      </c>
      <c r="W58" s="28">
        <v>2136</v>
      </c>
      <c r="X58" s="28">
        <v>2077</v>
      </c>
      <c r="Y58" s="22">
        <v>2761</v>
      </c>
    </row>
    <row r="59" spans="1:25" ht="13.5">
      <c r="A59" s="2" t="s">
        <v>144</v>
      </c>
      <c r="B59" s="28">
        <v>18075</v>
      </c>
      <c r="C59" s="28">
        <v>16641</v>
      </c>
      <c r="D59" s="28">
        <v>16154</v>
      </c>
      <c r="E59" s="22">
        <v>16707</v>
      </c>
      <c r="F59" s="28">
        <v>15740</v>
      </c>
      <c r="G59" s="28">
        <v>16052</v>
      </c>
      <c r="H59" s="28">
        <v>16357</v>
      </c>
      <c r="I59" s="22">
        <v>18218</v>
      </c>
      <c r="J59" s="28">
        <v>18550</v>
      </c>
      <c r="K59" s="28">
        <v>18239</v>
      </c>
      <c r="L59" s="28">
        <v>18063</v>
      </c>
      <c r="M59" s="22">
        <v>18473</v>
      </c>
      <c r="N59" s="28">
        <v>19384</v>
      </c>
      <c r="O59" s="28">
        <v>19051</v>
      </c>
      <c r="P59" s="28">
        <v>19880</v>
      </c>
      <c r="Q59" s="22">
        <v>19434</v>
      </c>
      <c r="R59" s="28"/>
      <c r="S59" s="28"/>
      <c r="T59" s="28"/>
      <c r="U59" s="22">
        <v>13498</v>
      </c>
      <c r="V59" s="28">
        <v>12084</v>
      </c>
      <c r="W59" s="28">
        <v>10457</v>
      </c>
      <c r="X59" s="28">
        <v>8019</v>
      </c>
      <c r="Y59" s="22">
        <v>6946</v>
      </c>
    </row>
    <row r="60" spans="1:25" ht="13.5">
      <c r="A60" s="2" t="s">
        <v>92</v>
      </c>
      <c r="B60" s="28">
        <v>67191</v>
      </c>
      <c r="C60" s="28">
        <v>68119</v>
      </c>
      <c r="D60" s="28">
        <v>59868</v>
      </c>
      <c r="E60" s="22">
        <v>52053</v>
      </c>
      <c r="F60" s="28">
        <v>53151</v>
      </c>
      <c r="G60" s="28">
        <v>59139</v>
      </c>
      <c r="H60" s="28">
        <v>62595</v>
      </c>
      <c r="I60" s="22">
        <v>63412</v>
      </c>
      <c r="J60" s="28">
        <v>76681</v>
      </c>
      <c r="K60" s="28">
        <v>80365</v>
      </c>
      <c r="L60" s="28">
        <v>68755</v>
      </c>
      <c r="M60" s="22">
        <v>71230</v>
      </c>
      <c r="N60" s="28">
        <v>82924</v>
      </c>
      <c r="O60" s="28">
        <v>81648</v>
      </c>
      <c r="P60" s="28">
        <v>76422</v>
      </c>
      <c r="Q60" s="22">
        <v>66456</v>
      </c>
      <c r="R60" s="28">
        <v>72759</v>
      </c>
      <c r="S60" s="28">
        <v>79738</v>
      </c>
      <c r="T60" s="28">
        <v>73614</v>
      </c>
      <c r="U60" s="22">
        <v>65844</v>
      </c>
      <c r="V60" s="28">
        <v>78624</v>
      </c>
      <c r="W60" s="28">
        <v>52744</v>
      </c>
      <c r="X60" s="28">
        <v>49814</v>
      </c>
      <c r="Y60" s="22">
        <v>52888</v>
      </c>
    </row>
    <row r="61" spans="1:25" ht="13.5">
      <c r="A61" s="2" t="s">
        <v>146</v>
      </c>
      <c r="B61" s="28">
        <v>1282933</v>
      </c>
      <c r="C61" s="28">
        <v>1261856</v>
      </c>
      <c r="D61" s="28">
        <v>1266088</v>
      </c>
      <c r="E61" s="22">
        <v>1277957</v>
      </c>
      <c r="F61" s="28">
        <v>1203036</v>
      </c>
      <c r="G61" s="28">
        <v>1149850</v>
      </c>
      <c r="H61" s="28">
        <v>1114313</v>
      </c>
      <c r="I61" s="22">
        <v>1047250</v>
      </c>
      <c r="J61" s="28">
        <v>999689</v>
      </c>
      <c r="K61" s="28">
        <v>957751</v>
      </c>
      <c r="L61" s="28">
        <v>962673</v>
      </c>
      <c r="M61" s="22">
        <v>996989</v>
      </c>
      <c r="N61" s="28">
        <v>1000745</v>
      </c>
      <c r="O61" s="28">
        <v>1024975</v>
      </c>
      <c r="P61" s="28">
        <v>1059189</v>
      </c>
      <c r="Q61" s="22">
        <v>1053232</v>
      </c>
      <c r="R61" s="28">
        <v>1060196</v>
      </c>
      <c r="S61" s="28">
        <v>1089147</v>
      </c>
      <c r="T61" s="28">
        <v>954610</v>
      </c>
      <c r="U61" s="22">
        <v>915045</v>
      </c>
      <c r="V61" s="28">
        <v>806452</v>
      </c>
      <c r="W61" s="28">
        <v>837581</v>
      </c>
      <c r="X61" s="28">
        <v>854938</v>
      </c>
      <c r="Y61" s="22">
        <v>831909</v>
      </c>
    </row>
    <row r="62" spans="1:25" ht="14.25" thickBot="1">
      <c r="A62" s="4" t="s">
        <v>147</v>
      </c>
      <c r="B62" s="29">
        <v>1857824</v>
      </c>
      <c r="C62" s="29">
        <v>1787923</v>
      </c>
      <c r="D62" s="29">
        <v>1754040</v>
      </c>
      <c r="E62" s="23">
        <v>1732158</v>
      </c>
      <c r="F62" s="29">
        <v>1644431</v>
      </c>
      <c r="G62" s="29">
        <v>1566154</v>
      </c>
      <c r="H62" s="29">
        <v>1527988</v>
      </c>
      <c r="I62" s="23">
        <v>1499743</v>
      </c>
      <c r="J62" s="29">
        <v>1420083</v>
      </c>
      <c r="K62" s="29">
        <v>1391675</v>
      </c>
      <c r="L62" s="29">
        <v>1396248</v>
      </c>
      <c r="M62" s="23">
        <v>1398718</v>
      </c>
      <c r="N62" s="29">
        <v>1401043</v>
      </c>
      <c r="O62" s="29">
        <v>1440144</v>
      </c>
      <c r="P62" s="29">
        <v>1503732</v>
      </c>
      <c r="Q62" s="23">
        <v>1503769</v>
      </c>
      <c r="R62" s="29">
        <v>1492986</v>
      </c>
      <c r="S62" s="29">
        <v>1545133</v>
      </c>
      <c r="T62" s="29">
        <v>1520688</v>
      </c>
      <c r="U62" s="23">
        <v>1490033</v>
      </c>
      <c r="V62" s="29">
        <v>1524991</v>
      </c>
      <c r="W62" s="29">
        <v>1614299</v>
      </c>
      <c r="X62" s="29">
        <v>1692948</v>
      </c>
      <c r="Y62" s="23">
        <v>1606976</v>
      </c>
    </row>
    <row r="63" spans="1:25" ht="14.25" thickTop="1">
      <c r="A63" s="2" t="s">
        <v>148</v>
      </c>
      <c r="B63" s="28">
        <v>144319</v>
      </c>
      <c r="C63" s="28">
        <v>144319</v>
      </c>
      <c r="D63" s="28">
        <v>144319</v>
      </c>
      <c r="E63" s="22">
        <v>144319</v>
      </c>
      <c r="F63" s="28">
        <v>144319</v>
      </c>
      <c r="G63" s="28">
        <v>144319</v>
      </c>
      <c r="H63" s="28">
        <v>144319</v>
      </c>
      <c r="I63" s="22">
        <v>144319</v>
      </c>
      <c r="J63" s="28">
        <v>144319</v>
      </c>
      <c r="K63" s="28">
        <v>144319</v>
      </c>
      <c r="L63" s="28">
        <v>144319</v>
      </c>
      <c r="M63" s="22">
        <v>144319</v>
      </c>
      <c r="N63" s="28">
        <v>144319</v>
      </c>
      <c r="O63" s="28">
        <v>144319</v>
      </c>
      <c r="P63" s="28">
        <v>144319</v>
      </c>
      <c r="Q63" s="22">
        <v>144319</v>
      </c>
      <c r="R63" s="28">
        <v>144319</v>
      </c>
      <c r="S63" s="28">
        <v>88531</v>
      </c>
      <c r="T63" s="28">
        <v>88531</v>
      </c>
      <c r="U63" s="22">
        <v>88531</v>
      </c>
      <c r="V63" s="28">
        <v>88531</v>
      </c>
      <c r="W63" s="28">
        <v>88531</v>
      </c>
      <c r="X63" s="28">
        <v>88531</v>
      </c>
      <c r="Y63" s="22">
        <v>88531</v>
      </c>
    </row>
    <row r="64" spans="1:25" ht="13.5">
      <c r="A64" s="2" t="s">
        <v>151</v>
      </c>
      <c r="B64" s="28">
        <v>155617</v>
      </c>
      <c r="C64" s="28">
        <v>155618</v>
      </c>
      <c r="D64" s="28">
        <v>155618</v>
      </c>
      <c r="E64" s="22">
        <v>155619</v>
      </c>
      <c r="F64" s="28">
        <v>155620</v>
      </c>
      <c r="G64" s="28">
        <v>155621</v>
      </c>
      <c r="H64" s="28">
        <v>155623</v>
      </c>
      <c r="I64" s="22">
        <v>155623</v>
      </c>
      <c r="J64" s="28">
        <v>155628</v>
      </c>
      <c r="K64" s="28">
        <v>155651</v>
      </c>
      <c r="L64" s="28">
        <v>155656</v>
      </c>
      <c r="M64" s="22">
        <v>155658</v>
      </c>
      <c r="N64" s="28">
        <v>155659</v>
      </c>
      <c r="O64" s="28">
        <v>155660</v>
      </c>
      <c r="P64" s="28">
        <v>155662</v>
      </c>
      <c r="Q64" s="22">
        <v>155663</v>
      </c>
      <c r="R64" s="28">
        <v>155668</v>
      </c>
      <c r="S64" s="28">
        <v>97181</v>
      </c>
      <c r="T64" s="28">
        <v>97185</v>
      </c>
      <c r="U64" s="22">
        <v>97189</v>
      </c>
      <c r="V64" s="28">
        <v>97196</v>
      </c>
      <c r="W64" s="28">
        <v>97222</v>
      </c>
      <c r="X64" s="28">
        <v>97214</v>
      </c>
      <c r="Y64" s="22">
        <v>97212</v>
      </c>
    </row>
    <row r="65" spans="1:25" ht="13.5">
      <c r="A65" s="2" t="s">
        <v>158</v>
      </c>
      <c r="B65" s="28">
        <v>423546</v>
      </c>
      <c r="C65" s="28">
        <v>419059</v>
      </c>
      <c r="D65" s="28">
        <v>407164</v>
      </c>
      <c r="E65" s="22">
        <v>401561</v>
      </c>
      <c r="F65" s="28">
        <v>385998</v>
      </c>
      <c r="G65" s="28">
        <v>382066</v>
      </c>
      <c r="H65" s="28">
        <v>384947</v>
      </c>
      <c r="I65" s="22">
        <v>389767</v>
      </c>
      <c r="J65" s="28">
        <v>445129</v>
      </c>
      <c r="K65" s="28">
        <v>455398</v>
      </c>
      <c r="L65" s="28">
        <v>460117</v>
      </c>
      <c r="M65" s="22">
        <v>472277</v>
      </c>
      <c r="N65" s="28">
        <v>464836</v>
      </c>
      <c r="O65" s="28">
        <v>448874</v>
      </c>
      <c r="P65" s="28">
        <v>427490</v>
      </c>
      <c r="Q65" s="22">
        <v>408017</v>
      </c>
      <c r="R65" s="28">
        <v>398711</v>
      </c>
      <c r="S65" s="28">
        <v>398554</v>
      </c>
      <c r="T65" s="28">
        <v>409005</v>
      </c>
      <c r="U65" s="22">
        <v>426217</v>
      </c>
      <c r="V65" s="28">
        <v>481193</v>
      </c>
      <c r="W65" s="28">
        <v>478186</v>
      </c>
      <c r="X65" s="28">
        <v>431477</v>
      </c>
      <c r="Y65" s="22">
        <v>401044</v>
      </c>
    </row>
    <row r="66" spans="1:25" ht="13.5">
      <c r="A66" s="2" t="s">
        <v>159</v>
      </c>
      <c r="B66" s="28">
        <v>-2022</v>
      </c>
      <c r="C66" s="28">
        <v>-2009</v>
      </c>
      <c r="D66" s="28">
        <v>-2002</v>
      </c>
      <c r="E66" s="22">
        <v>-1998</v>
      </c>
      <c r="F66" s="28">
        <v>-1993</v>
      </c>
      <c r="G66" s="28">
        <v>-1992</v>
      </c>
      <c r="H66" s="28">
        <v>-1991</v>
      </c>
      <c r="I66" s="22">
        <v>-1988</v>
      </c>
      <c r="J66" s="28">
        <v>-1959</v>
      </c>
      <c r="K66" s="28">
        <v>-1902</v>
      </c>
      <c r="L66" s="28">
        <v>-1905</v>
      </c>
      <c r="M66" s="22">
        <v>-1905</v>
      </c>
      <c r="N66" s="28">
        <v>-1899</v>
      </c>
      <c r="O66" s="28">
        <v>-1876</v>
      </c>
      <c r="P66" s="28">
        <v>-1579</v>
      </c>
      <c r="Q66" s="22">
        <v>-1576</v>
      </c>
      <c r="R66" s="28">
        <v>-1504</v>
      </c>
      <c r="S66" s="28">
        <v>-1505</v>
      </c>
      <c r="T66" s="28">
        <v>-1500</v>
      </c>
      <c r="U66" s="22">
        <v>-1493</v>
      </c>
      <c r="V66" s="28">
        <v>-1484</v>
      </c>
      <c r="W66" s="28">
        <v>-1518</v>
      </c>
      <c r="X66" s="28">
        <v>-1408</v>
      </c>
      <c r="Y66" s="22">
        <v>-1339</v>
      </c>
    </row>
    <row r="67" spans="1:25" ht="13.5">
      <c r="A67" s="2" t="s">
        <v>160</v>
      </c>
      <c r="B67" s="28">
        <v>721461</v>
      </c>
      <c r="C67" s="28">
        <v>716988</v>
      </c>
      <c r="D67" s="28">
        <v>705100</v>
      </c>
      <c r="E67" s="22">
        <v>699502</v>
      </c>
      <c r="F67" s="28">
        <v>683944</v>
      </c>
      <c r="G67" s="28">
        <v>680015</v>
      </c>
      <c r="H67" s="28">
        <v>682900</v>
      </c>
      <c r="I67" s="22">
        <v>687722</v>
      </c>
      <c r="J67" s="28">
        <v>743117</v>
      </c>
      <c r="K67" s="28">
        <v>753467</v>
      </c>
      <c r="L67" s="28">
        <v>758188</v>
      </c>
      <c r="M67" s="22">
        <v>770349</v>
      </c>
      <c r="N67" s="28">
        <v>762916</v>
      </c>
      <c r="O67" s="28">
        <v>746977</v>
      </c>
      <c r="P67" s="28">
        <v>725892</v>
      </c>
      <c r="Q67" s="22">
        <v>706424</v>
      </c>
      <c r="R67" s="28">
        <v>697194</v>
      </c>
      <c r="S67" s="28">
        <v>582761</v>
      </c>
      <c r="T67" s="28">
        <v>593220</v>
      </c>
      <c r="U67" s="22">
        <v>610444</v>
      </c>
      <c r="V67" s="28">
        <v>665436</v>
      </c>
      <c r="W67" s="28">
        <v>662421</v>
      </c>
      <c r="X67" s="28">
        <v>615815</v>
      </c>
      <c r="Y67" s="22">
        <v>585449</v>
      </c>
    </row>
    <row r="68" spans="1:25" ht="13.5">
      <c r="A68" s="2" t="s">
        <v>161</v>
      </c>
      <c r="B68" s="28">
        <v>43146</v>
      </c>
      <c r="C68" s="28">
        <v>41847</v>
      </c>
      <c r="D68" s="28">
        <v>35263</v>
      </c>
      <c r="E68" s="22">
        <v>30050</v>
      </c>
      <c r="F68" s="28">
        <v>17055</v>
      </c>
      <c r="G68" s="28">
        <v>14089</v>
      </c>
      <c r="H68" s="28">
        <v>9815</v>
      </c>
      <c r="I68" s="22">
        <v>21876</v>
      </c>
      <c r="J68" s="28">
        <v>6548</v>
      </c>
      <c r="K68" s="28">
        <v>7828</v>
      </c>
      <c r="L68" s="28">
        <v>18693</v>
      </c>
      <c r="M68" s="22">
        <v>24846</v>
      </c>
      <c r="N68" s="28">
        <v>24957</v>
      </c>
      <c r="O68" s="28">
        <v>20409</v>
      </c>
      <c r="P68" s="28">
        <v>18651</v>
      </c>
      <c r="Q68" s="22">
        <v>30007</v>
      </c>
      <c r="R68" s="28">
        <v>30304</v>
      </c>
      <c r="S68" s="28">
        <v>33266</v>
      </c>
      <c r="T68" s="28">
        <v>36214</v>
      </c>
      <c r="U68" s="22">
        <v>10935</v>
      </c>
      <c r="V68" s="28">
        <v>11977</v>
      </c>
      <c r="W68" s="28">
        <v>68840</v>
      </c>
      <c r="X68" s="28">
        <v>112410</v>
      </c>
      <c r="Y68" s="22">
        <v>85668</v>
      </c>
    </row>
    <row r="69" spans="1:25" ht="13.5">
      <c r="A69" s="2" t="s">
        <v>162</v>
      </c>
      <c r="B69" s="28">
        <v>-22642</v>
      </c>
      <c r="C69" s="28">
        <v>-24533</v>
      </c>
      <c r="D69" s="28">
        <v>-28890</v>
      </c>
      <c r="E69" s="22">
        <v>-34705</v>
      </c>
      <c r="F69" s="28">
        <v>-46185</v>
      </c>
      <c r="G69" s="28">
        <v>-60688</v>
      </c>
      <c r="H69" s="28">
        <v>-63279</v>
      </c>
      <c r="I69" s="22">
        <v>-52306</v>
      </c>
      <c r="J69" s="28">
        <v>-57077</v>
      </c>
      <c r="K69" s="28">
        <v>-58886</v>
      </c>
      <c r="L69" s="28">
        <v>-47597</v>
      </c>
      <c r="M69" s="22">
        <v>-43182</v>
      </c>
      <c r="N69" s="28">
        <v>-53902</v>
      </c>
      <c r="O69" s="28">
        <v>-50827</v>
      </c>
      <c r="P69" s="28">
        <v>-42085</v>
      </c>
      <c r="Q69" s="22">
        <v>-30155</v>
      </c>
      <c r="R69" s="28">
        <v>-37055</v>
      </c>
      <c r="S69" s="28">
        <v>-46488</v>
      </c>
      <c r="T69" s="28">
        <v>-36241</v>
      </c>
      <c r="U69" s="22">
        <v>-37889</v>
      </c>
      <c r="V69" s="28">
        <v>-53094</v>
      </c>
      <c r="W69" s="28">
        <v>-13340</v>
      </c>
      <c r="X69" s="28">
        <v>-2710</v>
      </c>
      <c r="Y69" s="22">
        <v>-20712</v>
      </c>
    </row>
    <row r="70" spans="1:25" ht="13.5">
      <c r="A70" s="2" t="s">
        <v>29</v>
      </c>
      <c r="B70" s="28">
        <v>-9747</v>
      </c>
      <c r="C70" s="28">
        <v>-26152</v>
      </c>
      <c r="D70" s="28">
        <v>-29530</v>
      </c>
      <c r="E70" s="22">
        <v>-43423</v>
      </c>
      <c r="F70" s="28">
        <v>-66272</v>
      </c>
      <c r="G70" s="28">
        <v>-87216</v>
      </c>
      <c r="H70" s="28">
        <v>-83330</v>
      </c>
      <c r="I70" s="22">
        <v>-77466</v>
      </c>
      <c r="J70" s="28">
        <v>-89664</v>
      </c>
      <c r="K70" s="28">
        <v>-88361</v>
      </c>
      <c r="L70" s="28">
        <v>-72650</v>
      </c>
      <c r="M70" s="22">
        <v>-67385</v>
      </c>
      <c r="N70" s="28">
        <v>-74308</v>
      </c>
      <c r="O70" s="28">
        <v>-66308</v>
      </c>
      <c r="P70" s="28">
        <v>-60439</v>
      </c>
      <c r="Q70" s="22">
        <v>-45044</v>
      </c>
      <c r="R70" s="28">
        <v>-44686</v>
      </c>
      <c r="S70" s="28">
        <v>-46036</v>
      </c>
      <c r="T70" s="28">
        <v>-35509</v>
      </c>
      <c r="U70" s="22">
        <v>-39369</v>
      </c>
      <c r="V70" s="28">
        <v>-44887</v>
      </c>
      <c r="W70" s="28">
        <v>-17782</v>
      </c>
      <c r="X70" s="28">
        <v>-9117</v>
      </c>
      <c r="Y70" s="22">
        <v>-12442</v>
      </c>
    </row>
    <row r="71" spans="1:25" ht="13.5">
      <c r="A71" s="2" t="s">
        <v>30</v>
      </c>
      <c r="B71" s="28">
        <v>-1079</v>
      </c>
      <c r="C71" s="28">
        <v>-981</v>
      </c>
      <c r="D71" s="28">
        <v>-971</v>
      </c>
      <c r="E71" s="22">
        <v>-933</v>
      </c>
      <c r="F71" s="28">
        <v>-423</v>
      </c>
      <c r="G71" s="28">
        <v>-456</v>
      </c>
      <c r="H71" s="28">
        <v>-469</v>
      </c>
      <c r="I71" s="22">
        <v>-484</v>
      </c>
      <c r="J71" s="28"/>
      <c r="K71" s="28"/>
      <c r="L71" s="28"/>
      <c r="M71" s="22"/>
      <c r="N71" s="28"/>
      <c r="O71" s="28"/>
      <c r="P71" s="28"/>
      <c r="Q71" s="22"/>
      <c r="R71" s="28"/>
      <c r="S71" s="28"/>
      <c r="T71" s="28"/>
      <c r="U71" s="22"/>
      <c r="V71" s="28"/>
      <c r="W71" s="28"/>
      <c r="X71" s="28"/>
      <c r="Y71" s="22"/>
    </row>
    <row r="72" spans="1:25" ht="13.5">
      <c r="A72" s="2" t="s">
        <v>163</v>
      </c>
      <c r="B72" s="28">
        <v>9678</v>
      </c>
      <c r="C72" s="28">
        <v>-9821</v>
      </c>
      <c r="D72" s="28">
        <v>-24128</v>
      </c>
      <c r="E72" s="22">
        <v>-49011</v>
      </c>
      <c r="F72" s="28">
        <v>-95826</v>
      </c>
      <c r="G72" s="28">
        <v>-134271</v>
      </c>
      <c r="H72" s="28">
        <v>-137264</v>
      </c>
      <c r="I72" s="22">
        <v>-108380</v>
      </c>
      <c r="J72" s="28">
        <v>-140193</v>
      </c>
      <c r="K72" s="28">
        <v>-139419</v>
      </c>
      <c r="L72" s="28">
        <v>-101553</v>
      </c>
      <c r="M72" s="22">
        <v>-85721</v>
      </c>
      <c r="N72" s="28">
        <v>-103254</v>
      </c>
      <c r="O72" s="28">
        <v>-96726</v>
      </c>
      <c r="P72" s="28">
        <v>-83874</v>
      </c>
      <c r="Q72" s="22">
        <v>-45192</v>
      </c>
      <c r="R72" s="28">
        <v>-51436</v>
      </c>
      <c r="S72" s="28">
        <v>-59258</v>
      </c>
      <c r="T72" s="28">
        <v>-35536</v>
      </c>
      <c r="U72" s="22">
        <v>-66323</v>
      </c>
      <c r="V72" s="28">
        <v>-86004</v>
      </c>
      <c r="W72" s="28">
        <v>37717</v>
      </c>
      <c r="X72" s="28">
        <v>100582</v>
      </c>
      <c r="Y72" s="22">
        <v>52513</v>
      </c>
    </row>
    <row r="73" spans="1:25" ht="13.5">
      <c r="A73" s="6" t="s">
        <v>31</v>
      </c>
      <c r="B73" s="28">
        <v>53853</v>
      </c>
      <c r="C73" s="28">
        <v>51075</v>
      </c>
      <c r="D73" s="28">
        <v>49892</v>
      </c>
      <c r="E73" s="22">
        <v>47488</v>
      </c>
      <c r="F73" s="28">
        <v>45013</v>
      </c>
      <c r="G73" s="28">
        <v>42582</v>
      </c>
      <c r="H73" s="28">
        <v>42681</v>
      </c>
      <c r="I73" s="22">
        <v>43148</v>
      </c>
      <c r="J73" s="28">
        <v>41352</v>
      </c>
      <c r="K73" s="28">
        <v>40274</v>
      </c>
      <c r="L73" s="28">
        <v>41277</v>
      </c>
      <c r="M73" s="22">
        <v>43466</v>
      </c>
      <c r="N73" s="28">
        <v>42431</v>
      </c>
      <c r="O73" s="28">
        <v>42400</v>
      </c>
      <c r="P73" s="28">
        <v>41960</v>
      </c>
      <c r="Q73" s="22">
        <v>42162</v>
      </c>
      <c r="R73" s="28">
        <v>41335</v>
      </c>
      <c r="S73" s="28">
        <v>42025</v>
      </c>
      <c r="T73" s="28">
        <v>41328</v>
      </c>
      <c r="U73" s="22">
        <v>37116</v>
      </c>
      <c r="V73" s="28">
        <v>40016</v>
      </c>
      <c r="W73" s="28">
        <v>41101</v>
      </c>
      <c r="X73" s="28">
        <v>40121</v>
      </c>
      <c r="Y73" s="22">
        <v>41074</v>
      </c>
    </row>
    <row r="74" spans="1:25" ht="13.5">
      <c r="A74" s="6" t="s">
        <v>164</v>
      </c>
      <c r="B74" s="28">
        <v>784993</v>
      </c>
      <c r="C74" s="28">
        <v>758242</v>
      </c>
      <c r="D74" s="28">
        <v>730864</v>
      </c>
      <c r="E74" s="22">
        <v>697979</v>
      </c>
      <c r="F74" s="28">
        <v>633130</v>
      </c>
      <c r="G74" s="28">
        <v>588326</v>
      </c>
      <c r="H74" s="28">
        <v>588316</v>
      </c>
      <c r="I74" s="22">
        <v>622490</v>
      </c>
      <c r="J74" s="28">
        <v>644275</v>
      </c>
      <c r="K74" s="28">
        <v>654322</v>
      </c>
      <c r="L74" s="28">
        <v>697911</v>
      </c>
      <c r="M74" s="22">
        <v>728094</v>
      </c>
      <c r="N74" s="28">
        <v>702094</v>
      </c>
      <c r="O74" s="28">
        <v>692651</v>
      </c>
      <c r="P74" s="28">
        <v>683979</v>
      </c>
      <c r="Q74" s="22">
        <v>703394</v>
      </c>
      <c r="R74" s="28">
        <v>687093</v>
      </c>
      <c r="S74" s="28">
        <v>565528</v>
      </c>
      <c r="T74" s="28">
        <v>599012</v>
      </c>
      <c r="U74" s="22">
        <v>581237</v>
      </c>
      <c r="V74" s="28">
        <v>619447</v>
      </c>
      <c r="W74" s="28">
        <v>741240</v>
      </c>
      <c r="X74" s="28">
        <v>756518</v>
      </c>
      <c r="Y74" s="22">
        <v>679036</v>
      </c>
    </row>
    <row r="75" spans="1:25" ht="14.25" thickBot="1">
      <c r="A75" s="7" t="s">
        <v>165</v>
      </c>
      <c r="B75" s="28">
        <v>2642818</v>
      </c>
      <c r="C75" s="28">
        <v>2546166</v>
      </c>
      <c r="D75" s="28">
        <v>2484904</v>
      </c>
      <c r="E75" s="22">
        <v>2430138</v>
      </c>
      <c r="F75" s="28">
        <v>2277562</v>
      </c>
      <c r="G75" s="28">
        <v>2154481</v>
      </c>
      <c r="H75" s="28">
        <v>2116304</v>
      </c>
      <c r="I75" s="22">
        <v>2122234</v>
      </c>
      <c r="J75" s="28">
        <v>2064358</v>
      </c>
      <c r="K75" s="28">
        <v>2045997</v>
      </c>
      <c r="L75" s="28">
        <v>2094160</v>
      </c>
      <c r="M75" s="22">
        <v>2126812</v>
      </c>
      <c r="N75" s="28">
        <v>2103137</v>
      </c>
      <c r="O75" s="28">
        <v>2132796</v>
      </c>
      <c r="P75" s="28">
        <v>2187711</v>
      </c>
      <c r="Q75" s="22">
        <v>2207163</v>
      </c>
      <c r="R75" s="28">
        <v>2180079</v>
      </c>
      <c r="S75" s="28">
        <v>2110661</v>
      </c>
      <c r="T75" s="28">
        <v>2119701</v>
      </c>
      <c r="U75" s="22">
        <v>2071270</v>
      </c>
      <c r="V75" s="28">
        <v>2144439</v>
      </c>
      <c r="W75" s="28">
        <v>2355539</v>
      </c>
      <c r="X75" s="28">
        <v>2449466</v>
      </c>
      <c r="Y75" s="22">
        <v>2286013</v>
      </c>
    </row>
    <row r="76" spans="1:25" ht="14.25" thickTop="1">
      <c r="A76" s="8"/>
      <c r="B76" s="24"/>
      <c r="C76" s="24"/>
      <c r="D76" s="24"/>
      <c r="E76" s="24"/>
      <c r="F76" s="24"/>
      <c r="G76" s="24"/>
      <c r="H76" s="24"/>
      <c r="I76" s="24"/>
      <c r="J76" s="24"/>
      <c r="K76" s="24"/>
      <c r="L76" s="24"/>
      <c r="M76" s="24"/>
      <c r="N76" s="24"/>
      <c r="O76" s="24"/>
      <c r="P76" s="24"/>
      <c r="Q76" s="24"/>
      <c r="R76" s="24"/>
      <c r="S76" s="24"/>
      <c r="T76" s="24"/>
      <c r="U76" s="24"/>
      <c r="V76" s="24"/>
      <c r="W76" s="24"/>
      <c r="X76" s="24"/>
      <c r="Y76" s="24"/>
    </row>
    <row r="78" ht="13.5">
      <c r="A78" s="20" t="s">
        <v>170</v>
      </c>
    </row>
    <row r="79" ht="13.5">
      <c r="A79" s="20" t="s">
        <v>171</v>
      </c>
    </row>
  </sheetData>
  <mergeCells count="1">
    <mergeCell ref="B6:Y6"/>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2:G77"/>
  <sheetViews>
    <sheetView workbookViewId="0" topLeftCell="A1">
      <selection activeCell="A1" sqref="A1"/>
    </sheetView>
  </sheetViews>
  <sheetFormatPr defaultColWidth="9.00390625" defaultRowHeight="13.5"/>
  <cols>
    <col min="1" max="1" width="38.625" style="0" customWidth="1"/>
    <col min="2" max="7" width="17.625" style="0" customWidth="1"/>
  </cols>
  <sheetData>
    <row r="1" ht="14.25" thickBot="1"/>
    <row r="2" spans="1:7" ht="14.25" thickTop="1">
      <c r="A2" s="10" t="s">
        <v>166</v>
      </c>
      <c r="B2" s="14">
        <v>9101</v>
      </c>
      <c r="C2" s="14"/>
      <c r="D2" s="14"/>
      <c r="E2" s="14"/>
      <c r="F2" s="14"/>
      <c r="G2" s="14"/>
    </row>
    <row r="3" spans="1:7" ht="14.25" thickBot="1">
      <c r="A3" s="11" t="s">
        <v>167</v>
      </c>
      <c r="B3" s="1" t="s">
        <v>168</v>
      </c>
      <c r="C3" s="1"/>
      <c r="D3" s="1"/>
      <c r="E3" s="1"/>
      <c r="F3" s="1"/>
      <c r="G3" s="1"/>
    </row>
    <row r="4" spans="1:7" ht="14.25" thickTop="1">
      <c r="A4" s="10" t="s">
        <v>62</v>
      </c>
      <c r="B4" s="15" t="str">
        <f>HYPERLINK("http://www.kabupro.jp/mark/20130625/S000DPLF.htm","有価証券報告書")</f>
        <v>有価証券報告書</v>
      </c>
      <c r="C4" s="15" t="str">
        <f>HYPERLINK("http://www.kabupro.jp/mark/20130625/S000DPLF.htm","有価証券報告書")</f>
        <v>有価証券報告書</v>
      </c>
      <c r="D4" s="15" t="str">
        <f>HYPERLINK("http://www.kabupro.jp/mark/20120620/S000B2AR.htm","有価証券報告書")</f>
        <v>有価証券報告書</v>
      </c>
      <c r="E4" s="15" t="str">
        <f>HYPERLINK("http://www.kabupro.jp/mark/20110623/S0008KGM.htm","有価証券報告書")</f>
        <v>有価証券報告書</v>
      </c>
      <c r="F4" s="15" t="str">
        <f>HYPERLINK("http://www.kabupro.jp/mark/20100623/S0005ZNO.htm","有価証券報告書")</f>
        <v>有価証券報告書</v>
      </c>
      <c r="G4" s="15" t="str">
        <f>HYPERLINK("http://www.kabupro.jp/mark/20090623/S0003CXN.htm","有価証券報告書")</f>
        <v>有価証券報告書</v>
      </c>
    </row>
    <row r="5" spans="1:7" ht="14.25" thickBot="1">
      <c r="A5" s="11" t="s">
        <v>63</v>
      </c>
      <c r="B5" s="1" t="s">
        <v>69</v>
      </c>
      <c r="C5" s="1" t="s">
        <v>69</v>
      </c>
      <c r="D5" s="1" t="s">
        <v>73</v>
      </c>
      <c r="E5" s="1" t="s">
        <v>75</v>
      </c>
      <c r="F5" s="1" t="s">
        <v>77</v>
      </c>
      <c r="G5" s="1" t="s">
        <v>79</v>
      </c>
    </row>
    <row r="6" spans="1:7" ht="15" thickBot="1" thickTop="1">
      <c r="A6" s="10" t="s">
        <v>64</v>
      </c>
      <c r="B6" s="18" t="s">
        <v>237</v>
      </c>
      <c r="C6" s="19"/>
      <c r="D6" s="19"/>
      <c r="E6" s="19"/>
      <c r="F6" s="19"/>
      <c r="G6" s="19"/>
    </row>
    <row r="7" spans="1:7" ht="14.25" thickTop="1">
      <c r="A7" s="12" t="s">
        <v>65</v>
      </c>
      <c r="B7" s="16" t="s">
        <v>70</v>
      </c>
      <c r="C7" s="16" t="s">
        <v>70</v>
      </c>
      <c r="D7" s="16" t="s">
        <v>70</v>
      </c>
      <c r="E7" s="16" t="s">
        <v>70</v>
      </c>
      <c r="F7" s="16" t="s">
        <v>70</v>
      </c>
      <c r="G7" s="16" t="s">
        <v>70</v>
      </c>
    </row>
    <row r="8" spans="1:7" ht="13.5">
      <c r="A8" s="13" t="s">
        <v>66</v>
      </c>
      <c r="B8" s="17" t="s">
        <v>172</v>
      </c>
      <c r="C8" s="17" t="s">
        <v>173</v>
      </c>
      <c r="D8" s="17" t="s">
        <v>174</v>
      </c>
      <c r="E8" s="17" t="s">
        <v>175</v>
      </c>
      <c r="F8" s="17" t="s">
        <v>176</v>
      </c>
      <c r="G8" s="17" t="s">
        <v>177</v>
      </c>
    </row>
    <row r="9" spans="1:7" ht="13.5">
      <c r="A9" s="13" t="s">
        <v>67</v>
      </c>
      <c r="B9" s="17" t="s">
        <v>71</v>
      </c>
      <c r="C9" s="17" t="s">
        <v>72</v>
      </c>
      <c r="D9" s="17" t="s">
        <v>74</v>
      </c>
      <c r="E9" s="17" t="s">
        <v>76</v>
      </c>
      <c r="F9" s="17" t="s">
        <v>78</v>
      </c>
      <c r="G9" s="17" t="s">
        <v>80</v>
      </c>
    </row>
    <row r="10" spans="1:7" ht="14.25" thickBot="1">
      <c r="A10" s="13" t="s">
        <v>68</v>
      </c>
      <c r="B10" s="17" t="s">
        <v>82</v>
      </c>
      <c r="C10" s="17" t="s">
        <v>82</v>
      </c>
      <c r="D10" s="17" t="s">
        <v>82</v>
      </c>
      <c r="E10" s="17" t="s">
        <v>82</v>
      </c>
      <c r="F10" s="17" t="s">
        <v>82</v>
      </c>
      <c r="G10" s="17" t="s">
        <v>82</v>
      </c>
    </row>
    <row r="11" spans="1:7" ht="14.25" thickTop="1">
      <c r="A11" s="26" t="s">
        <v>178</v>
      </c>
      <c r="B11" s="21">
        <v>853017</v>
      </c>
      <c r="C11" s="21">
        <v>756848</v>
      </c>
      <c r="D11" s="21">
        <v>807361</v>
      </c>
      <c r="E11" s="21">
        <v>623607</v>
      </c>
      <c r="F11" s="21">
        <v>1020660</v>
      </c>
      <c r="G11" s="21">
        <v>1088606</v>
      </c>
    </row>
    <row r="12" spans="1:7" ht="13.5">
      <c r="A12" s="6" t="s">
        <v>179</v>
      </c>
      <c r="B12" s="22">
        <v>97456</v>
      </c>
      <c r="C12" s="22">
        <v>124880</v>
      </c>
      <c r="D12" s="22">
        <v>131186</v>
      </c>
      <c r="E12" s="22">
        <v>150841</v>
      </c>
      <c r="F12" s="22">
        <v>175930</v>
      </c>
      <c r="G12" s="22">
        <v>181321</v>
      </c>
    </row>
    <row r="13" spans="1:7" ht="13.5">
      <c r="A13" s="6" t="s">
        <v>180</v>
      </c>
      <c r="B13" s="22">
        <v>30985</v>
      </c>
      <c r="C13" s="22">
        <v>27720</v>
      </c>
      <c r="D13" s="22">
        <v>24800</v>
      </c>
      <c r="E13" s="22">
        <v>26551</v>
      </c>
      <c r="F13" s="22">
        <v>35513</v>
      </c>
      <c r="G13" s="22">
        <v>35152</v>
      </c>
    </row>
    <row r="14" spans="1:7" ht="13.5">
      <c r="A14" s="6" t="s">
        <v>181</v>
      </c>
      <c r="B14" s="22">
        <v>981459</v>
      </c>
      <c r="C14" s="22">
        <v>909449</v>
      </c>
      <c r="D14" s="22">
        <v>963349</v>
      </c>
      <c r="E14" s="22">
        <v>801000</v>
      </c>
      <c r="F14" s="22">
        <v>1232104</v>
      </c>
      <c r="G14" s="22">
        <v>1305079</v>
      </c>
    </row>
    <row r="15" spans="1:7" ht="13.5">
      <c r="A15" s="2" t="s">
        <v>182</v>
      </c>
      <c r="B15" s="22">
        <v>238571</v>
      </c>
      <c r="C15" s="22">
        <v>221271</v>
      </c>
      <c r="D15" s="22">
        <v>211318</v>
      </c>
      <c r="E15" s="22">
        <v>187430</v>
      </c>
      <c r="F15" s="22">
        <v>274271</v>
      </c>
      <c r="G15" s="22">
        <v>310861</v>
      </c>
    </row>
    <row r="16" spans="1:7" ht="13.5">
      <c r="A16" s="2" t="s">
        <v>183</v>
      </c>
      <c r="B16" s="22">
        <v>253289</v>
      </c>
      <c r="C16" s="22">
        <v>244022</v>
      </c>
      <c r="D16" s="22">
        <v>196483</v>
      </c>
      <c r="E16" s="22">
        <v>162381</v>
      </c>
      <c r="F16" s="22">
        <v>291559</v>
      </c>
      <c r="G16" s="22">
        <v>251832</v>
      </c>
    </row>
    <row r="17" spans="1:7" ht="13.5">
      <c r="A17" s="2" t="s">
        <v>184</v>
      </c>
      <c r="B17" s="22">
        <v>65574</v>
      </c>
      <c r="C17" s="22">
        <v>61249</v>
      </c>
      <c r="D17" s="22">
        <v>62613</v>
      </c>
      <c r="E17" s="22">
        <v>60590</v>
      </c>
      <c r="F17" s="22">
        <v>73064</v>
      </c>
      <c r="G17" s="22">
        <v>75636</v>
      </c>
    </row>
    <row r="18" spans="1:7" ht="13.5">
      <c r="A18" s="2" t="s">
        <v>185</v>
      </c>
      <c r="B18" s="22">
        <v>889</v>
      </c>
      <c r="C18" s="22">
        <v>1959</v>
      </c>
      <c r="D18" s="22">
        <v>-640</v>
      </c>
      <c r="E18" s="22">
        <v>-10117</v>
      </c>
      <c r="F18" s="22">
        <v>-3971</v>
      </c>
      <c r="G18" s="22">
        <v>-3035</v>
      </c>
    </row>
    <row r="19" spans="1:7" ht="13.5">
      <c r="A19" s="2" t="s">
        <v>186</v>
      </c>
      <c r="B19" s="22">
        <v>558325</v>
      </c>
      <c r="C19" s="22">
        <v>528502</v>
      </c>
      <c r="D19" s="22">
        <v>469774</v>
      </c>
      <c r="E19" s="22">
        <v>400284</v>
      </c>
      <c r="F19" s="22">
        <v>634924</v>
      </c>
      <c r="G19" s="22">
        <v>635295</v>
      </c>
    </row>
    <row r="20" spans="1:7" ht="13.5">
      <c r="A20" s="2" t="s">
        <v>187</v>
      </c>
      <c r="B20" s="22">
        <v>2073</v>
      </c>
      <c r="C20" s="22">
        <v>2688</v>
      </c>
      <c r="D20" s="22">
        <v>2701</v>
      </c>
      <c r="E20" s="22">
        <v>2253</v>
      </c>
      <c r="F20" s="22">
        <v>3316</v>
      </c>
      <c r="G20" s="22">
        <v>3304</v>
      </c>
    </row>
    <row r="21" spans="1:7" ht="13.5">
      <c r="A21" s="2" t="s">
        <v>188</v>
      </c>
      <c r="B21" s="22">
        <v>151</v>
      </c>
      <c r="C21" s="22">
        <v>-771</v>
      </c>
      <c r="D21" s="22">
        <v>-160</v>
      </c>
      <c r="E21" s="22"/>
      <c r="F21" s="22">
        <v>-547</v>
      </c>
      <c r="G21" s="22"/>
    </row>
    <row r="22" spans="1:7" ht="13.5">
      <c r="A22" s="2" t="s">
        <v>189</v>
      </c>
      <c r="B22" s="22">
        <v>302</v>
      </c>
      <c r="C22" s="22">
        <v>415</v>
      </c>
      <c r="D22" s="22">
        <v>492</v>
      </c>
      <c r="E22" s="22"/>
      <c r="F22" s="22">
        <v>582</v>
      </c>
      <c r="G22" s="22"/>
    </row>
    <row r="23" spans="1:7" ht="13.5">
      <c r="A23" s="2" t="s">
        <v>190</v>
      </c>
      <c r="B23" s="22">
        <v>1</v>
      </c>
      <c r="C23" s="22">
        <v>1</v>
      </c>
      <c r="D23" s="22">
        <v>3</v>
      </c>
      <c r="E23" s="22">
        <v>3</v>
      </c>
      <c r="F23" s="22">
        <v>10</v>
      </c>
      <c r="G23" s="22">
        <v>4</v>
      </c>
    </row>
    <row r="24" spans="1:7" ht="13.5">
      <c r="A24" s="2" t="s">
        <v>191</v>
      </c>
      <c r="B24" s="22">
        <v>-73</v>
      </c>
      <c r="C24" s="22">
        <v>868</v>
      </c>
      <c r="D24" s="22">
        <v>719</v>
      </c>
      <c r="E24" s="22">
        <v>2003</v>
      </c>
      <c r="F24" s="22">
        <v>1529</v>
      </c>
      <c r="G24" s="22">
        <v>1272</v>
      </c>
    </row>
    <row r="25" spans="1:7" ht="13.5">
      <c r="A25" s="2" t="s">
        <v>192</v>
      </c>
      <c r="B25" s="22"/>
      <c r="C25" s="22">
        <v>12</v>
      </c>
      <c r="D25" s="22">
        <v>275</v>
      </c>
      <c r="E25" s="22">
        <v>353</v>
      </c>
      <c r="F25" s="22">
        <v>879</v>
      </c>
      <c r="G25" s="22">
        <v>1758</v>
      </c>
    </row>
    <row r="26" spans="1:7" ht="13.5">
      <c r="A26" s="2" t="s">
        <v>193</v>
      </c>
      <c r="B26" s="22">
        <v>10127</v>
      </c>
      <c r="C26" s="22">
        <v>14097</v>
      </c>
      <c r="D26" s="22">
        <v>14152</v>
      </c>
      <c r="E26" s="22">
        <v>15898</v>
      </c>
      <c r="F26" s="22">
        <v>15818</v>
      </c>
      <c r="G26" s="22">
        <v>14772</v>
      </c>
    </row>
    <row r="27" spans="1:7" ht="13.5">
      <c r="A27" s="2" t="s">
        <v>194</v>
      </c>
      <c r="B27" s="22">
        <v>331</v>
      </c>
      <c r="C27" s="22">
        <v>166</v>
      </c>
      <c r="D27" s="22">
        <v>217</v>
      </c>
      <c r="E27" s="22">
        <v>117</v>
      </c>
      <c r="F27" s="22">
        <v>220</v>
      </c>
      <c r="G27" s="22">
        <v>100</v>
      </c>
    </row>
    <row r="28" spans="1:7" ht="13.5">
      <c r="A28" s="2" t="s">
        <v>195</v>
      </c>
      <c r="B28" s="22">
        <v>12914</v>
      </c>
      <c r="C28" s="22">
        <v>17479</v>
      </c>
      <c r="D28" s="22">
        <v>18402</v>
      </c>
      <c r="E28" s="22">
        <v>22206</v>
      </c>
      <c r="F28" s="22">
        <v>21813</v>
      </c>
      <c r="G28" s="22">
        <v>21661</v>
      </c>
    </row>
    <row r="29" spans="1:7" ht="13.5">
      <c r="A29" s="6" t="s">
        <v>196</v>
      </c>
      <c r="B29" s="22">
        <v>331207</v>
      </c>
      <c r="C29" s="22">
        <v>345112</v>
      </c>
      <c r="D29" s="22">
        <v>339650</v>
      </c>
      <c r="E29" s="22">
        <v>329432</v>
      </c>
      <c r="F29" s="22">
        <v>406788</v>
      </c>
      <c r="G29" s="22">
        <v>435417</v>
      </c>
    </row>
    <row r="30" spans="1:7" ht="13.5">
      <c r="A30" s="6" t="s">
        <v>197</v>
      </c>
      <c r="B30" s="22">
        <v>47439</v>
      </c>
      <c r="C30" s="22">
        <v>44142</v>
      </c>
      <c r="D30" s="22">
        <v>45000</v>
      </c>
      <c r="E30" s="22">
        <v>48309</v>
      </c>
      <c r="F30" s="22">
        <v>61834</v>
      </c>
      <c r="G30" s="22">
        <v>69416</v>
      </c>
    </row>
    <row r="31" spans="1:7" ht="13.5">
      <c r="A31" s="6" t="s">
        <v>198</v>
      </c>
      <c r="B31" s="22">
        <v>949887</v>
      </c>
      <c r="C31" s="22">
        <v>935236</v>
      </c>
      <c r="D31" s="22">
        <v>872828</v>
      </c>
      <c r="E31" s="22">
        <v>800232</v>
      </c>
      <c r="F31" s="22">
        <v>1125360</v>
      </c>
      <c r="G31" s="22">
        <v>1161791</v>
      </c>
    </row>
    <row r="32" spans="1:7" ht="13.5">
      <c r="A32" s="7" t="s">
        <v>199</v>
      </c>
      <c r="B32" s="22">
        <v>31571</v>
      </c>
      <c r="C32" s="22">
        <v>-25787</v>
      </c>
      <c r="D32" s="22">
        <v>90520</v>
      </c>
      <c r="E32" s="22">
        <v>767</v>
      </c>
      <c r="F32" s="22">
        <v>106744</v>
      </c>
      <c r="G32" s="22">
        <v>143288</v>
      </c>
    </row>
    <row r="33" spans="1:7" ht="13.5">
      <c r="A33" s="6" t="s">
        <v>201</v>
      </c>
      <c r="B33" s="22">
        <v>147</v>
      </c>
      <c r="C33" s="22">
        <v>118</v>
      </c>
      <c r="D33" s="22">
        <v>184</v>
      </c>
      <c r="E33" s="22">
        <v>233</v>
      </c>
      <c r="F33" s="22">
        <v>168</v>
      </c>
      <c r="G33" s="22">
        <v>194</v>
      </c>
    </row>
    <row r="34" spans="1:7" ht="13.5">
      <c r="A34" s="6" t="s">
        <v>202</v>
      </c>
      <c r="B34" s="22">
        <v>6006</v>
      </c>
      <c r="C34" s="22">
        <v>6143</v>
      </c>
      <c r="D34" s="22">
        <v>6535</v>
      </c>
      <c r="E34" s="22">
        <v>6891</v>
      </c>
      <c r="F34" s="22">
        <v>8147</v>
      </c>
      <c r="G34" s="22">
        <v>7292</v>
      </c>
    </row>
    <row r="35" spans="1:7" ht="13.5">
      <c r="A35" s="6" t="s">
        <v>203</v>
      </c>
      <c r="B35" s="22">
        <v>75</v>
      </c>
      <c r="C35" s="22">
        <v>150</v>
      </c>
      <c r="D35" s="22">
        <v>249</v>
      </c>
      <c r="E35" s="22"/>
      <c r="F35" s="22"/>
      <c r="G35" s="22"/>
    </row>
    <row r="36" spans="1:7" ht="13.5">
      <c r="A36" s="6" t="s">
        <v>200</v>
      </c>
      <c r="B36" s="22">
        <v>6229</v>
      </c>
      <c r="C36" s="22">
        <v>6413</v>
      </c>
      <c r="D36" s="22">
        <v>6969</v>
      </c>
      <c r="E36" s="22">
        <v>7124</v>
      </c>
      <c r="F36" s="22">
        <v>8316</v>
      </c>
      <c r="G36" s="22">
        <v>7487</v>
      </c>
    </row>
    <row r="37" spans="1:7" ht="13.5">
      <c r="A37" s="6" t="s">
        <v>205</v>
      </c>
      <c r="B37" s="22">
        <v>234</v>
      </c>
      <c r="C37" s="22">
        <v>239</v>
      </c>
      <c r="D37" s="22">
        <v>418</v>
      </c>
      <c r="E37" s="22">
        <v>460</v>
      </c>
      <c r="F37" s="22">
        <v>603</v>
      </c>
      <c r="G37" s="22">
        <v>399</v>
      </c>
    </row>
    <row r="38" spans="1:7" ht="13.5">
      <c r="A38" s="6" t="s">
        <v>206</v>
      </c>
      <c r="B38" s="22">
        <v>3189</v>
      </c>
      <c r="C38" s="22">
        <v>3990</v>
      </c>
      <c r="D38" s="22">
        <v>4312</v>
      </c>
      <c r="E38" s="22"/>
      <c r="F38" s="22">
        <v>5115</v>
      </c>
      <c r="G38" s="22"/>
    </row>
    <row r="39" spans="1:7" ht="13.5">
      <c r="A39" s="6" t="s">
        <v>207</v>
      </c>
      <c r="B39" s="22">
        <v>69</v>
      </c>
      <c r="C39" s="22">
        <v>190</v>
      </c>
      <c r="D39" s="22">
        <v>191</v>
      </c>
      <c r="E39" s="22"/>
      <c r="F39" s="22"/>
      <c r="G39" s="22"/>
    </row>
    <row r="40" spans="1:7" ht="13.5">
      <c r="A40" s="6" t="s">
        <v>204</v>
      </c>
      <c r="B40" s="22">
        <v>3493</v>
      </c>
      <c r="C40" s="22">
        <v>4420</v>
      </c>
      <c r="D40" s="22">
        <v>4922</v>
      </c>
      <c r="E40" s="22">
        <v>4744</v>
      </c>
      <c r="F40" s="22">
        <v>5719</v>
      </c>
      <c r="G40" s="22">
        <v>5025</v>
      </c>
    </row>
    <row r="41" spans="1:7" ht="13.5">
      <c r="A41" s="7" t="s">
        <v>208</v>
      </c>
      <c r="B41" s="22">
        <v>2735</v>
      </c>
      <c r="C41" s="22">
        <v>1993</v>
      </c>
      <c r="D41" s="22">
        <v>2046</v>
      </c>
      <c r="E41" s="22">
        <v>2380</v>
      </c>
      <c r="F41" s="22">
        <v>2597</v>
      </c>
      <c r="G41" s="22">
        <v>2461</v>
      </c>
    </row>
    <row r="42" spans="1:7" ht="13.5">
      <c r="A42" s="7" t="s">
        <v>209</v>
      </c>
      <c r="B42" s="22">
        <v>34307</v>
      </c>
      <c r="C42" s="22">
        <v>-23794</v>
      </c>
      <c r="D42" s="22">
        <v>92567</v>
      </c>
      <c r="E42" s="22">
        <v>3148</v>
      </c>
      <c r="F42" s="22">
        <v>109341</v>
      </c>
      <c r="G42" s="22">
        <v>145750</v>
      </c>
    </row>
    <row r="43" spans="1:7" ht="13.5">
      <c r="A43" s="7" t="s">
        <v>210</v>
      </c>
      <c r="B43" s="22">
        <v>37346</v>
      </c>
      <c r="C43" s="22">
        <v>36549</v>
      </c>
      <c r="D43" s="22">
        <v>38344</v>
      </c>
      <c r="E43" s="22">
        <v>43166</v>
      </c>
      <c r="F43" s="22">
        <v>53085</v>
      </c>
      <c r="G43" s="22">
        <v>52722</v>
      </c>
    </row>
    <row r="44" spans="1:7" ht="14.25" thickBot="1">
      <c r="A44" s="25" t="s">
        <v>211</v>
      </c>
      <c r="B44" s="23">
        <v>-3038</v>
      </c>
      <c r="C44" s="23">
        <v>-60343</v>
      </c>
      <c r="D44" s="23">
        <v>54223</v>
      </c>
      <c r="E44" s="23">
        <v>-40018</v>
      </c>
      <c r="F44" s="23">
        <v>56256</v>
      </c>
      <c r="G44" s="23">
        <v>93027</v>
      </c>
    </row>
    <row r="45" spans="1:7" ht="14.25" thickTop="1">
      <c r="A45" s="6" t="s">
        <v>212</v>
      </c>
      <c r="B45" s="22">
        <v>7121</v>
      </c>
      <c r="C45" s="22">
        <v>8288</v>
      </c>
      <c r="D45" s="22">
        <v>6714</v>
      </c>
      <c r="E45" s="22">
        <v>6110</v>
      </c>
      <c r="F45" s="22">
        <v>4827</v>
      </c>
      <c r="G45" s="22">
        <v>4730</v>
      </c>
    </row>
    <row r="46" spans="1:7" ht="13.5">
      <c r="A46" s="6" t="s">
        <v>213</v>
      </c>
      <c r="B46" s="22">
        <v>15562</v>
      </c>
      <c r="C46" s="22">
        <v>21678</v>
      </c>
      <c r="D46" s="22">
        <v>10165</v>
      </c>
      <c r="E46" s="22">
        <v>10419</v>
      </c>
      <c r="F46" s="22">
        <v>57726</v>
      </c>
      <c r="G46" s="22">
        <v>18540</v>
      </c>
    </row>
    <row r="47" spans="1:7" ht="13.5">
      <c r="A47" s="6" t="s">
        <v>214</v>
      </c>
      <c r="B47" s="22">
        <v>546</v>
      </c>
      <c r="C47" s="22"/>
      <c r="D47" s="22"/>
      <c r="E47" s="22">
        <v>279</v>
      </c>
      <c r="F47" s="22">
        <v>43</v>
      </c>
      <c r="G47" s="22"/>
    </row>
    <row r="48" spans="1:7" ht="13.5">
      <c r="A48" s="6" t="s">
        <v>92</v>
      </c>
      <c r="B48" s="22">
        <v>1561</v>
      </c>
      <c r="C48" s="22">
        <v>3014</v>
      </c>
      <c r="D48" s="22">
        <v>2662</v>
      </c>
      <c r="E48" s="22">
        <v>3370</v>
      </c>
      <c r="F48" s="22">
        <v>4126</v>
      </c>
      <c r="G48" s="22">
        <v>4553</v>
      </c>
    </row>
    <row r="49" spans="1:7" ht="13.5">
      <c r="A49" s="6" t="s">
        <v>215</v>
      </c>
      <c r="B49" s="22">
        <v>24792</v>
      </c>
      <c r="C49" s="22">
        <v>32981</v>
      </c>
      <c r="D49" s="22">
        <v>19542</v>
      </c>
      <c r="E49" s="22">
        <v>20179</v>
      </c>
      <c r="F49" s="22">
        <v>66724</v>
      </c>
      <c r="G49" s="22">
        <v>27824</v>
      </c>
    </row>
    <row r="50" spans="1:7" ht="13.5">
      <c r="A50" s="6" t="s">
        <v>216</v>
      </c>
      <c r="B50" s="22">
        <v>7819</v>
      </c>
      <c r="C50" s="22">
        <v>6913</v>
      </c>
      <c r="D50" s="22">
        <v>6831</v>
      </c>
      <c r="E50" s="22">
        <v>6579</v>
      </c>
      <c r="F50" s="22">
        <v>5650</v>
      </c>
      <c r="G50" s="22">
        <v>6230</v>
      </c>
    </row>
    <row r="51" spans="1:7" ht="13.5">
      <c r="A51" s="6" t="s">
        <v>217</v>
      </c>
      <c r="B51" s="22">
        <v>3738</v>
      </c>
      <c r="C51" s="22">
        <v>3663</v>
      </c>
      <c r="D51" s="22">
        <v>3322</v>
      </c>
      <c r="E51" s="22">
        <v>3107</v>
      </c>
      <c r="F51" s="22">
        <v>2733</v>
      </c>
      <c r="G51" s="22">
        <v>2564</v>
      </c>
    </row>
    <row r="52" spans="1:7" ht="13.5">
      <c r="A52" s="6" t="s">
        <v>218</v>
      </c>
      <c r="B52" s="22">
        <v>118</v>
      </c>
      <c r="C52" s="22">
        <v>1218</v>
      </c>
      <c r="D52" s="22">
        <v>146</v>
      </c>
      <c r="E52" s="22">
        <v>136</v>
      </c>
      <c r="F52" s="22">
        <v>116</v>
      </c>
      <c r="G52" s="22">
        <v>110</v>
      </c>
    </row>
    <row r="53" spans="1:7" ht="13.5">
      <c r="A53" s="6" t="s">
        <v>219</v>
      </c>
      <c r="B53" s="22"/>
      <c r="C53" s="22">
        <v>1841</v>
      </c>
      <c r="D53" s="22">
        <v>2961</v>
      </c>
      <c r="E53" s="22"/>
      <c r="F53" s="22"/>
      <c r="G53" s="22">
        <v>4785</v>
      </c>
    </row>
    <row r="54" spans="1:7" ht="13.5">
      <c r="A54" s="6" t="s">
        <v>92</v>
      </c>
      <c r="B54" s="22">
        <v>1073</v>
      </c>
      <c r="C54" s="22">
        <v>2873</v>
      </c>
      <c r="D54" s="22">
        <v>1688</v>
      </c>
      <c r="E54" s="22">
        <v>2034</v>
      </c>
      <c r="F54" s="22">
        <v>1289</v>
      </c>
      <c r="G54" s="22">
        <v>1024</v>
      </c>
    </row>
    <row r="55" spans="1:7" ht="13.5">
      <c r="A55" s="6" t="s">
        <v>220</v>
      </c>
      <c r="B55" s="22">
        <v>12749</v>
      </c>
      <c r="C55" s="22">
        <v>16510</v>
      </c>
      <c r="D55" s="22">
        <v>14950</v>
      </c>
      <c r="E55" s="22">
        <v>11857</v>
      </c>
      <c r="F55" s="22">
        <v>9790</v>
      </c>
      <c r="G55" s="22">
        <v>14716</v>
      </c>
    </row>
    <row r="56" spans="1:7" ht="14.25" thickBot="1">
      <c r="A56" s="25" t="s">
        <v>221</v>
      </c>
      <c r="B56" s="23">
        <v>9003</v>
      </c>
      <c r="C56" s="23">
        <v>-43873</v>
      </c>
      <c r="D56" s="23">
        <v>58815</v>
      </c>
      <c r="E56" s="23">
        <v>-31696</v>
      </c>
      <c r="F56" s="23">
        <v>113190</v>
      </c>
      <c r="G56" s="23">
        <v>106135</v>
      </c>
    </row>
    <row r="57" spans="1:7" ht="14.25" thickTop="1">
      <c r="A57" s="6" t="s">
        <v>222</v>
      </c>
      <c r="B57" s="22">
        <v>280</v>
      </c>
      <c r="C57" s="22">
        <v>8692</v>
      </c>
      <c r="D57" s="22">
        <v>498</v>
      </c>
      <c r="E57" s="22">
        <v>5010</v>
      </c>
      <c r="F57" s="22">
        <v>358</v>
      </c>
      <c r="G57" s="22">
        <v>9192</v>
      </c>
    </row>
    <row r="58" spans="1:7" ht="13.5">
      <c r="A58" s="6" t="s">
        <v>223</v>
      </c>
      <c r="B58" s="22">
        <v>12681</v>
      </c>
      <c r="C58" s="22">
        <v>3381</v>
      </c>
      <c r="D58" s="22">
        <v>7176</v>
      </c>
      <c r="E58" s="22">
        <v>14892</v>
      </c>
      <c r="F58" s="22">
        <v>2178</v>
      </c>
      <c r="G58" s="22">
        <v>4294</v>
      </c>
    </row>
    <row r="59" spans="1:7" ht="13.5">
      <c r="A59" s="6" t="s">
        <v>224</v>
      </c>
      <c r="B59" s="22">
        <v>4492</v>
      </c>
      <c r="C59" s="22">
        <v>2953</v>
      </c>
      <c r="D59" s="22">
        <v>1884</v>
      </c>
      <c r="E59" s="22"/>
      <c r="F59" s="22">
        <v>7165</v>
      </c>
      <c r="G59" s="22">
        <v>811</v>
      </c>
    </row>
    <row r="60" spans="1:7" ht="13.5">
      <c r="A60" s="6" t="s">
        <v>92</v>
      </c>
      <c r="B60" s="22">
        <v>565</v>
      </c>
      <c r="C60" s="22">
        <v>3199</v>
      </c>
      <c r="D60" s="22">
        <v>1706</v>
      </c>
      <c r="E60" s="22">
        <v>6024</v>
      </c>
      <c r="F60" s="22">
        <v>1988</v>
      </c>
      <c r="G60" s="22">
        <v>495</v>
      </c>
    </row>
    <row r="61" spans="1:7" ht="13.5">
      <c r="A61" s="6" t="s">
        <v>225</v>
      </c>
      <c r="B61" s="22">
        <v>18020</v>
      </c>
      <c r="C61" s="22">
        <v>18227</v>
      </c>
      <c r="D61" s="22">
        <v>11266</v>
      </c>
      <c r="E61" s="22">
        <v>25927</v>
      </c>
      <c r="F61" s="22">
        <v>16880</v>
      </c>
      <c r="G61" s="22">
        <v>14794</v>
      </c>
    </row>
    <row r="62" spans="1:7" ht="13.5">
      <c r="A62" s="6" t="s">
        <v>226</v>
      </c>
      <c r="B62" s="22">
        <v>1</v>
      </c>
      <c r="C62" s="22">
        <v>0</v>
      </c>
      <c r="D62" s="22">
        <v>108</v>
      </c>
      <c r="E62" s="22">
        <v>11</v>
      </c>
      <c r="F62" s="22">
        <v>76</v>
      </c>
      <c r="G62" s="22">
        <v>8</v>
      </c>
    </row>
    <row r="63" spans="1:7" ht="13.5">
      <c r="A63" s="6" t="s">
        <v>227</v>
      </c>
      <c r="B63" s="22">
        <v>53</v>
      </c>
      <c r="C63" s="22">
        <v>32</v>
      </c>
      <c r="D63" s="22">
        <v>148</v>
      </c>
      <c r="E63" s="22">
        <v>583</v>
      </c>
      <c r="F63" s="22">
        <v>896</v>
      </c>
      <c r="G63" s="22">
        <v>887</v>
      </c>
    </row>
    <row r="64" spans="1:7" ht="13.5">
      <c r="A64" s="6" t="s">
        <v>228</v>
      </c>
      <c r="B64" s="22">
        <v>8056</v>
      </c>
      <c r="C64" s="22">
        <v>7004</v>
      </c>
      <c r="D64" s="22">
        <v>11898</v>
      </c>
      <c r="E64" s="22">
        <v>857</v>
      </c>
      <c r="F64" s="22"/>
      <c r="G64" s="22">
        <v>612</v>
      </c>
    </row>
    <row r="65" spans="1:7" ht="13.5">
      <c r="A65" s="6" t="s">
        <v>229</v>
      </c>
      <c r="B65" s="22">
        <v>1666</v>
      </c>
      <c r="C65" s="22">
        <v>2499</v>
      </c>
      <c r="D65" s="22">
        <v>2386</v>
      </c>
      <c r="E65" s="22"/>
      <c r="F65" s="22">
        <v>80109</v>
      </c>
      <c r="G65" s="22">
        <v>175</v>
      </c>
    </row>
    <row r="66" spans="1:7" ht="13.5">
      <c r="A66" s="6" t="s">
        <v>230</v>
      </c>
      <c r="B66" s="22">
        <v>1577</v>
      </c>
      <c r="C66" s="22">
        <v>2719</v>
      </c>
      <c r="D66" s="22">
        <v>10537</v>
      </c>
      <c r="E66" s="22">
        <v>473</v>
      </c>
      <c r="F66" s="22">
        <v>7906</v>
      </c>
      <c r="G66" s="22">
        <v>349</v>
      </c>
    </row>
    <row r="67" spans="1:7" ht="13.5">
      <c r="A67" s="6" t="s">
        <v>92</v>
      </c>
      <c r="B67" s="22">
        <v>376</v>
      </c>
      <c r="C67" s="22">
        <v>6975</v>
      </c>
      <c r="D67" s="22">
        <v>3497</v>
      </c>
      <c r="E67" s="22">
        <v>1071</v>
      </c>
      <c r="F67" s="22">
        <v>4087</v>
      </c>
      <c r="G67" s="22">
        <v>287</v>
      </c>
    </row>
    <row r="68" spans="1:7" ht="13.5">
      <c r="A68" s="6" t="s">
        <v>231</v>
      </c>
      <c r="B68" s="22">
        <v>11731</v>
      </c>
      <c r="C68" s="22">
        <v>19231</v>
      </c>
      <c r="D68" s="22">
        <v>29243</v>
      </c>
      <c r="E68" s="22">
        <v>3844</v>
      </c>
      <c r="F68" s="22">
        <v>114863</v>
      </c>
      <c r="G68" s="22">
        <v>3492</v>
      </c>
    </row>
    <row r="69" spans="1:7" ht="13.5">
      <c r="A69" s="7" t="s">
        <v>232</v>
      </c>
      <c r="B69" s="22">
        <v>15293</v>
      </c>
      <c r="C69" s="22">
        <v>-44876</v>
      </c>
      <c r="D69" s="22">
        <v>40838</v>
      </c>
      <c r="E69" s="22">
        <v>-9613</v>
      </c>
      <c r="F69" s="22">
        <v>15207</v>
      </c>
      <c r="G69" s="22">
        <v>117437</v>
      </c>
    </row>
    <row r="70" spans="1:7" ht="13.5">
      <c r="A70" s="7" t="s">
        <v>233</v>
      </c>
      <c r="B70" s="22">
        <v>1679</v>
      </c>
      <c r="C70" s="22">
        <v>1909</v>
      </c>
      <c r="D70" s="22">
        <v>-57</v>
      </c>
      <c r="E70" s="22">
        <v>225</v>
      </c>
      <c r="F70" s="22">
        <v>-366</v>
      </c>
      <c r="G70" s="22">
        <v>37076</v>
      </c>
    </row>
    <row r="71" spans="1:7" ht="13.5">
      <c r="A71" s="7" t="s">
        <v>234</v>
      </c>
      <c r="B71" s="22">
        <v>-3093</v>
      </c>
      <c r="C71" s="22">
        <v>18069</v>
      </c>
      <c r="D71" s="22">
        <v>14154</v>
      </c>
      <c r="E71" s="22">
        <v>-2627</v>
      </c>
      <c r="F71" s="22">
        <v>-502</v>
      </c>
      <c r="G71" s="22">
        <v>4439</v>
      </c>
    </row>
    <row r="72" spans="1:7" ht="13.5">
      <c r="A72" s="7" t="s">
        <v>235</v>
      </c>
      <c r="B72" s="22">
        <v>-1413</v>
      </c>
      <c r="C72" s="22">
        <v>19979</v>
      </c>
      <c r="D72" s="22">
        <v>14096</v>
      </c>
      <c r="E72" s="22">
        <v>-2401</v>
      </c>
      <c r="F72" s="22">
        <v>-869</v>
      </c>
      <c r="G72" s="22">
        <v>41516</v>
      </c>
    </row>
    <row r="73" spans="1:7" ht="14.25" thickBot="1">
      <c r="A73" s="7" t="s">
        <v>236</v>
      </c>
      <c r="B73" s="22">
        <v>16707</v>
      </c>
      <c r="C73" s="22">
        <v>-64855</v>
      </c>
      <c r="D73" s="22">
        <v>26741</v>
      </c>
      <c r="E73" s="22">
        <v>-7212</v>
      </c>
      <c r="F73" s="22">
        <v>16076</v>
      </c>
      <c r="G73" s="22">
        <v>75920</v>
      </c>
    </row>
    <row r="74" spans="1:7" ht="14.25" thickTop="1">
      <c r="A74" s="8"/>
      <c r="B74" s="24"/>
      <c r="C74" s="24"/>
      <c r="D74" s="24"/>
      <c r="E74" s="24"/>
      <c r="F74" s="24"/>
      <c r="G74" s="24"/>
    </row>
    <row r="76" ht="13.5">
      <c r="A76" s="20" t="s">
        <v>170</v>
      </c>
    </row>
    <row r="77" ht="13.5">
      <c r="A77" s="20" t="s">
        <v>171</v>
      </c>
    </row>
  </sheetData>
  <mergeCells count="1">
    <mergeCell ref="B6:G6"/>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2:G105"/>
  <sheetViews>
    <sheetView workbookViewId="0" topLeftCell="A1">
      <selection activeCell="A1" sqref="A1"/>
    </sheetView>
  </sheetViews>
  <sheetFormatPr defaultColWidth="9.00390625" defaultRowHeight="13.5"/>
  <cols>
    <col min="1" max="1" width="38.625" style="0" customWidth="1"/>
    <col min="2" max="7" width="17.625" style="0" customWidth="1"/>
  </cols>
  <sheetData>
    <row r="1" ht="14.25" thickBot="1"/>
    <row r="2" spans="1:7" ht="14.25" thickTop="1">
      <c r="A2" s="10" t="s">
        <v>166</v>
      </c>
      <c r="B2" s="14">
        <v>9101</v>
      </c>
      <c r="C2" s="14"/>
      <c r="D2" s="14"/>
      <c r="E2" s="14"/>
      <c r="F2" s="14"/>
      <c r="G2" s="14"/>
    </row>
    <row r="3" spans="1:7" ht="14.25" thickBot="1">
      <c r="A3" s="11" t="s">
        <v>167</v>
      </c>
      <c r="B3" s="1" t="s">
        <v>168</v>
      </c>
      <c r="C3" s="1"/>
      <c r="D3" s="1"/>
      <c r="E3" s="1"/>
      <c r="F3" s="1"/>
      <c r="G3" s="1"/>
    </row>
    <row r="4" spans="1:7" ht="14.25" thickTop="1">
      <c r="A4" s="10" t="s">
        <v>62</v>
      </c>
      <c r="B4" s="15" t="str">
        <f>HYPERLINK("http://www.kabupro.jp/mark/20130625/S000DPLF.htm","有価証券報告書")</f>
        <v>有価証券報告書</v>
      </c>
      <c r="C4" s="15" t="str">
        <f>HYPERLINK("http://www.kabupro.jp/mark/20130625/S000DPLF.htm","有価証券報告書")</f>
        <v>有価証券報告書</v>
      </c>
      <c r="D4" s="15" t="str">
        <f>HYPERLINK("http://www.kabupro.jp/mark/20120620/S000B2AR.htm","有価証券報告書")</f>
        <v>有価証券報告書</v>
      </c>
      <c r="E4" s="15" t="str">
        <f>HYPERLINK("http://www.kabupro.jp/mark/20110623/S0008KGM.htm","有価証券報告書")</f>
        <v>有価証券報告書</v>
      </c>
      <c r="F4" s="15" t="str">
        <f>HYPERLINK("http://www.kabupro.jp/mark/20100623/S0005ZNO.htm","有価証券報告書")</f>
        <v>有価証券報告書</v>
      </c>
      <c r="G4" s="15" t="str">
        <f>HYPERLINK("http://www.kabupro.jp/mark/20090623/S0003CXN.htm","有価証券報告書")</f>
        <v>有価証券報告書</v>
      </c>
    </row>
    <row r="5" spans="1:7" ht="14.25" thickBot="1">
      <c r="A5" s="11" t="s">
        <v>63</v>
      </c>
      <c r="B5" s="1" t="s">
        <v>69</v>
      </c>
      <c r="C5" s="1" t="s">
        <v>69</v>
      </c>
      <c r="D5" s="1" t="s">
        <v>73</v>
      </c>
      <c r="E5" s="1" t="s">
        <v>75</v>
      </c>
      <c r="F5" s="1" t="s">
        <v>77</v>
      </c>
      <c r="G5" s="1" t="s">
        <v>79</v>
      </c>
    </row>
    <row r="6" spans="1:7" ht="15" thickBot="1" thickTop="1">
      <c r="A6" s="10" t="s">
        <v>64</v>
      </c>
      <c r="B6" s="18" t="s">
        <v>169</v>
      </c>
      <c r="C6" s="19"/>
      <c r="D6" s="19"/>
      <c r="E6" s="19"/>
      <c r="F6" s="19"/>
      <c r="G6" s="19"/>
    </row>
    <row r="7" spans="1:7" ht="14.25" thickTop="1">
      <c r="A7" s="12" t="s">
        <v>65</v>
      </c>
      <c r="B7" s="16" t="s">
        <v>70</v>
      </c>
      <c r="C7" s="16" t="s">
        <v>70</v>
      </c>
      <c r="D7" s="16" t="s">
        <v>70</v>
      </c>
      <c r="E7" s="16" t="s">
        <v>70</v>
      </c>
      <c r="F7" s="16" t="s">
        <v>70</v>
      </c>
      <c r="G7" s="16" t="s">
        <v>70</v>
      </c>
    </row>
    <row r="8" spans="1:7" ht="13.5">
      <c r="A8" s="13" t="s">
        <v>66</v>
      </c>
      <c r="B8" s="17"/>
      <c r="C8" s="17"/>
      <c r="D8" s="17"/>
      <c r="E8" s="17"/>
      <c r="F8" s="17"/>
      <c r="G8" s="17"/>
    </row>
    <row r="9" spans="1:7" ht="13.5">
      <c r="A9" s="13" t="s">
        <v>67</v>
      </c>
      <c r="B9" s="17" t="s">
        <v>71</v>
      </c>
      <c r="C9" s="17" t="s">
        <v>72</v>
      </c>
      <c r="D9" s="17" t="s">
        <v>74</v>
      </c>
      <c r="E9" s="17" t="s">
        <v>76</v>
      </c>
      <c r="F9" s="17" t="s">
        <v>78</v>
      </c>
      <c r="G9" s="17" t="s">
        <v>80</v>
      </c>
    </row>
    <row r="10" spans="1:7" ht="14.25" thickBot="1">
      <c r="A10" s="13" t="s">
        <v>68</v>
      </c>
      <c r="B10" s="17" t="s">
        <v>82</v>
      </c>
      <c r="C10" s="17" t="s">
        <v>82</v>
      </c>
      <c r="D10" s="17" t="s">
        <v>82</v>
      </c>
      <c r="E10" s="17" t="s">
        <v>82</v>
      </c>
      <c r="F10" s="17" t="s">
        <v>82</v>
      </c>
      <c r="G10" s="17" t="s">
        <v>82</v>
      </c>
    </row>
    <row r="11" spans="1:7" ht="14.25" thickTop="1">
      <c r="A11" s="9" t="s">
        <v>81</v>
      </c>
      <c r="B11" s="21">
        <v>71653</v>
      </c>
      <c r="C11" s="21">
        <v>60765</v>
      </c>
      <c r="D11" s="21">
        <v>34593</v>
      </c>
      <c r="E11" s="21">
        <v>135881</v>
      </c>
      <c r="F11" s="21">
        <v>12487</v>
      </c>
      <c r="G11" s="21">
        <v>17088</v>
      </c>
    </row>
    <row r="12" spans="1:7" ht="13.5">
      <c r="A12" s="2" t="s">
        <v>83</v>
      </c>
      <c r="B12" s="22">
        <v>83409</v>
      </c>
      <c r="C12" s="22">
        <v>64704</v>
      </c>
      <c r="D12" s="22">
        <v>58485</v>
      </c>
      <c r="E12" s="22">
        <v>63226</v>
      </c>
      <c r="F12" s="22">
        <v>59217</v>
      </c>
      <c r="G12" s="22">
        <v>86183</v>
      </c>
    </row>
    <row r="13" spans="1:7" ht="13.5">
      <c r="A13" s="2" t="s">
        <v>84</v>
      </c>
      <c r="B13" s="22">
        <v>39</v>
      </c>
      <c r="C13" s="22">
        <v>137</v>
      </c>
      <c r="D13" s="22">
        <v>2769</v>
      </c>
      <c r="E13" s="22">
        <v>67</v>
      </c>
      <c r="F13" s="22">
        <v>39</v>
      </c>
      <c r="G13" s="22">
        <v>944</v>
      </c>
    </row>
    <row r="14" spans="1:7" ht="13.5">
      <c r="A14" s="2" t="s">
        <v>85</v>
      </c>
      <c r="B14" s="22">
        <v>341</v>
      </c>
      <c r="C14" s="22">
        <v>28</v>
      </c>
      <c r="D14" s="22">
        <v>86</v>
      </c>
      <c r="E14" s="22">
        <v>28</v>
      </c>
      <c r="F14" s="22">
        <v>174</v>
      </c>
      <c r="G14" s="22">
        <v>84</v>
      </c>
    </row>
    <row r="15" spans="1:7" ht="13.5">
      <c r="A15" s="2" t="s">
        <v>86</v>
      </c>
      <c r="B15" s="22">
        <v>95409</v>
      </c>
      <c r="C15" s="22">
        <v>208501</v>
      </c>
      <c r="D15" s="22">
        <v>240799</v>
      </c>
      <c r="E15" s="22">
        <v>231840</v>
      </c>
      <c r="F15" s="22">
        <v>159538</v>
      </c>
      <c r="G15" s="22">
        <v>125512</v>
      </c>
    </row>
    <row r="16" spans="1:7" ht="13.5">
      <c r="A16" s="2" t="s">
        <v>87</v>
      </c>
      <c r="B16" s="22">
        <v>127000</v>
      </c>
      <c r="C16" s="22"/>
      <c r="D16" s="22">
        <v>45000</v>
      </c>
      <c r="E16" s="22">
        <v>30000</v>
      </c>
      <c r="F16" s="22"/>
      <c r="G16" s="22"/>
    </row>
    <row r="17" spans="1:7" ht="13.5">
      <c r="A17" s="2" t="s">
        <v>88</v>
      </c>
      <c r="B17" s="22">
        <v>42370</v>
      </c>
      <c r="C17" s="22">
        <v>39737</v>
      </c>
      <c r="D17" s="22">
        <v>34491</v>
      </c>
      <c r="E17" s="22">
        <v>26635</v>
      </c>
      <c r="F17" s="22">
        <v>16574</v>
      </c>
      <c r="G17" s="22">
        <v>34085</v>
      </c>
    </row>
    <row r="18" spans="1:7" ht="13.5">
      <c r="A18" s="2" t="s">
        <v>89</v>
      </c>
      <c r="B18" s="22">
        <v>44959</v>
      </c>
      <c r="C18" s="22">
        <v>48611</v>
      </c>
      <c r="D18" s="22">
        <v>41095</v>
      </c>
      <c r="E18" s="22">
        <v>39288</v>
      </c>
      <c r="F18" s="22">
        <v>31940</v>
      </c>
      <c r="G18" s="22">
        <v>52386</v>
      </c>
    </row>
    <row r="19" spans="1:7" ht="13.5">
      <c r="A19" s="2" t="s">
        <v>90</v>
      </c>
      <c r="B19" s="22">
        <v>9368</v>
      </c>
      <c r="C19" s="22">
        <v>8821</v>
      </c>
      <c r="D19" s="22">
        <v>8587</v>
      </c>
      <c r="E19" s="22">
        <v>9859</v>
      </c>
      <c r="F19" s="22">
        <v>7821</v>
      </c>
      <c r="G19" s="22">
        <v>11055</v>
      </c>
    </row>
    <row r="20" spans="1:7" ht="13.5">
      <c r="A20" s="2" t="s">
        <v>91</v>
      </c>
      <c r="B20" s="22">
        <v>4948</v>
      </c>
      <c r="C20" s="22">
        <v>4359</v>
      </c>
      <c r="D20" s="22">
        <v>3881</v>
      </c>
      <c r="E20" s="22">
        <v>8774</v>
      </c>
      <c r="F20" s="22">
        <v>3473</v>
      </c>
      <c r="G20" s="22">
        <v>8194</v>
      </c>
    </row>
    <row r="21" spans="1:7" ht="13.5">
      <c r="A21" s="2" t="s">
        <v>92</v>
      </c>
      <c r="B21" s="22">
        <v>19577</v>
      </c>
      <c r="C21" s="22">
        <v>18506</v>
      </c>
      <c r="D21" s="22">
        <v>13154</v>
      </c>
      <c r="E21" s="22">
        <v>14839</v>
      </c>
      <c r="F21" s="22">
        <v>15657</v>
      </c>
      <c r="G21" s="22">
        <v>15005</v>
      </c>
    </row>
    <row r="22" spans="1:7" ht="13.5">
      <c r="A22" s="2" t="s">
        <v>93</v>
      </c>
      <c r="B22" s="22">
        <v>-1050</v>
      </c>
      <c r="C22" s="22">
        <v>-13099</v>
      </c>
      <c r="D22" s="22">
        <v>-15361</v>
      </c>
      <c r="E22" s="22">
        <v>-5673</v>
      </c>
      <c r="F22" s="22">
        <v>-3613</v>
      </c>
      <c r="G22" s="22">
        <v>-21956</v>
      </c>
    </row>
    <row r="23" spans="1:7" ht="13.5">
      <c r="A23" s="2" t="s">
        <v>94</v>
      </c>
      <c r="B23" s="22">
        <v>498027</v>
      </c>
      <c r="C23" s="22">
        <v>441075</v>
      </c>
      <c r="D23" s="22">
        <v>474634</v>
      </c>
      <c r="E23" s="22">
        <v>563710</v>
      </c>
      <c r="F23" s="22">
        <v>331451</v>
      </c>
      <c r="G23" s="22">
        <v>335120</v>
      </c>
    </row>
    <row r="24" spans="1:7" ht="13.5">
      <c r="A24" s="3" t="s">
        <v>95</v>
      </c>
      <c r="B24" s="22">
        <v>94907</v>
      </c>
      <c r="C24" s="22">
        <v>75299</v>
      </c>
      <c r="D24" s="22">
        <v>53302</v>
      </c>
      <c r="E24" s="22">
        <v>64878</v>
      </c>
      <c r="F24" s="22">
        <v>69882</v>
      </c>
      <c r="G24" s="22">
        <v>71967</v>
      </c>
    </row>
    <row r="25" spans="1:7" ht="13.5">
      <c r="A25" s="3" t="s">
        <v>96</v>
      </c>
      <c r="B25" s="22">
        <v>19493</v>
      </c>
      <c r="C25" s="22">
        <v>20364</v>
      </c>
      <c r="D25" s="22">
        <v>21326</v>
      </c>
      <c r="E25" s="22">
        <v>22515</v>
      </c>
      <c r="F25" s="22">
        <v>23642</v>
      </c>
      <c r="G25" s="22">
        <v>20481</v>
      </c>
    </row>
    <row r="26" spans="1:7" ht="13.5">
      <c r="A26" s="3" t="s">
        <v>97</v>
      </c>
      <c r="B26" s="22">
        <v>536</v>
      </c>
      <c r="C26" s="22">
        <v>546</v>
      </c>
      <c r="D26" s="22">
        <v>603</v>
      </c>
      <c r="E26" s="22">
        <v>674</v>
      </c>
      <c r="F26" s="22">
        <v>756</v>
      </c>
      <c r="G26" s="22">
        <v>744</v>
      </c>
    </row>
    <row r="27" spans="1:7" ht="13.5">
      <c r="A27" s="3" t="s">
        <v>98</v>
      </c>
      <c r="B27" s="22">
        <v>487</v>
      </c>
      <c r="C27" s="22">
        <v>403</v>
      </c>
      <c r="D27" s="22">
        <v>567</v>
      </c>
      <c r="E27" s="22">
        <v>625</v>
      </c>
      <c r="F27" s="22">
        <v>836</v>
      </c>
      <c r="G27" s="22">
        <v>525</v>
      </c>
    </row>
    <row r="28" spans="1:7" ht="13.5">
      <c r="A28" s="3" t="s">
        <v>99</v>
      </c>
      <c r="B28" s="22">
        <v>117</v>
      </c>
      <c r="C28" s="22">
        <v>123</v>
      </c>
      <c r="D28" s="22">
        <v>43</v>
      </c>
      <c r="E28" s="22">
        <v>33</v>
      </c>
      <c r="F28" s="22">
        <v>43</v>
      </c>
      <c r="G28" s="22">
        <v>44</v>
      </c>
    </row>
    <row r="29" spans="1:7" ht="13.5">
      <c r="A29" s="3" t="s">
        <v>100</v>
      </c>
      <c r="B29" s="22">
        <v>1222</v>
      </c>
      <c r="C29" s="22">
        <v>1700</v>
      </c>
      <c r="D29" s="22">
        <v>1016</v>
      </c>
      <c r="E29" s="22">
        <v>1156</v>
      </c>
      <c r="F29" s="22">
        <v>1180</v>
      </c>
      <c r="G29" s="22">
        <v>1260</v>
      </c>
    </row>
    <row r="30" spans="1:7" ht="13.5">
      <c r="A30" s="3" t="s">
        <v>101</v>
      </c>
      <c r="B30" s="22">
        <v>28911</v>
      </c>
      <c r="C30" s="22">
        <v>28911</v>
      </c>
      <c r="D30" s="22">
        <v>27576</v>
      </c>
      <c r="E30" s="22">
        <v>27606</v>
      </c>
      <c r="F30" s="22">
        <v>27606</v>
      </c>
      <c r="G30" s="22">
        <v>28220</v>
      </c>
    </row>
    <row r="31" spans="1:7" ht="13.5">
      <c r="A31" s="3" t="s">
        <v>102</v>
      </c>
      <c r="B31" s="22">
        <v>36473</v>
      </c>
      <c r="C31" s="22">
        <v>58140</v>
      </c>
      <c r="D31" s="22">
        <v>61830</v>
      </c>
      <c r="E31" s="22">
        <v>33912</v>
      </c>
      <c r="F31" s="22">
        <v>32620</v>
      </c>
      <c r="G31" s="22">
        <v>14051</v>
      </c>
    </row>
    <row r="32" spans="1:7" ht="13.5">
      <c r="A32" s="3" t="s">
        <v>103</v>
      </c>
      <c r="B32" s="22">
        <v>182150</v>
      </c>
      <c r="C32" s="22">
        <v>185489</v>
      </c>
      <c r="D32" s="22">
        <v>166267</v>
      </c>
      <c r="E32" s="22">
        <v>151401</v>
      </c>
      <c r="F32" s="22">
        <v>156568</v>
      </c>
      <c r="G32" s="22">
        <v>137295</v>
      </c>
    </row>
    <row r="33" spans="1:7" ht="13.5">
      <c r="A33" s="3" t="s">
        <v>104</v>
      </c>
      <c r="B33" s="22">
        <v>10107</v>
      </c>
      <c r="C33" s="22">
        <v>12358</v>
      </c>
      <c r="D33" s="22">
        <v>14609</v>
      </c>
      <c r="E33" s="22"/>
      <c r="F33" s="22"/>
      <c r="G33" s="22"/>
    </row>
    <row r="34" spans="1:7" ht="13.5">
      <c r="A34" s="3" t="s">
        <v>105</v>
      </c>
      <c r="B34" s="22">
        <v>511</v>
      </c>
      <c r="C34" s="22">
        <v>511</v>
      </c>
      <c r="D34" s="22">
        <v>511</v>
      </c>
      <c r="E34" s="22">
        <v>511</v>
      </c>
      <c r="F34" s="22">
        <v>511</v>
      </c>
      <c r="G34" s="22">
        <v>511</v>
      </c>
    </row>
    <row r="35" spans="1:7" ht="13.5">
      <c r="A35" s="3" t="s">
        <v>106</v>
      </c>
      <c r="B35" s="22">
        <v>3182</v>
      </c>
      <c r="C35" s="22">
        <v>2977</v>
      </c>
      <c r="D35" s="22">
        <v>2983</v>
      </c>
      <c r="E35" s="22">
        <v>5046</v>
      </c>
      <c r="F35" s="22">
        <v>6960</v>
      </c>
      <c r="G35" s="22">
        <v>25620</v>
      </c>
    </row>
    <row r="36" spans="1:7" ht="13.5">
      <c r="A36" s="3" t="s">
        <v>92</v>
      </c>
      <c r="B36" s="22">
        <v>196</v>
      </c>
      <c r="C36" s="22">
        <v>503</v>
      </c>
      <c r="D36" s="22">
        <v>103</v>
      </c>
      <c r="E36" s="22">
        <v>104</v>
      </c>
      <c r="F36" s="22">
        <v>108</v>
      </c>
      <c r="G36" s="22">
        <v>110</v>
      </c>
    </row>
    <row r="37" spans="1:7" ht="13.5">
      <c r="A37" s="3" t="s">
        <v>107</v>
      </c>
      <c r="B37" s="22">
        <v>13997</v>
      </c>
      <c r="C37" s="22">
        <v>16351</v>
      </c>
      <c r="D37" s="22">
        <v>18207</v>
      </c>
      <c r="E37" s="22">
        <v>5662</v>
      </c>
      <c r="F37" s="22">
        <v>7580</v>
      </c>
      <c r="G37" s="22">
        <v>26242</v>
      </c>
    </row>
    <row r="38" spans="1:7" ht="13.5">
      <c r="A38" s="3" t="s">
        <v>108</v>
      </c>
      <c r="B38" s="22">
        <v>124684</v>
      </c>
      <c r="C38" s="22">
        <v>129381</v>
      </c>
      <c r="D38" s="22">
        <v>141690</v>
      </c>
      <c r="E38" s="22">
        <v>165991</v>
      </c>
      <c r="F38" s="22">
        <v>151873</v>
      </c>
      <c r="G38" s="22">
        <v>274032</v>
      </c>
    </row>
    <row r="39" spans="1:7" ht="13.5">
      <c r="A39" s="3" t="s">
        <v>109</v>
      </c>
      <c r="B39" s="22">
        <v>272003</v>
      </c>
      <c r="C39" s="22">
        <v>259830</v>
      </c>
      <c r="D39" s="22">
        <v>246654</v>
      </c>
      <c r="E39" s="22">
        <v>246138</v>
      </c>
      <c r="F39" s="22">
        <v>222889</v>
      </c>
      <c r="G39" s="22">
        <v>288525</v>
      </c>
    </row>
    <row r="40" spans="1:7" ht="13.5">
      <c r="A40" s="3" t="s">
        <v>110</v>
      </c>
      <c r="B40" s="22">
        <v>1537</v>
      </c>
      <c r="C40" s="22">
        <v>1609</v>
      </c>
      <c r="D40" s="22">
        <v>1732</v>
      </c>
      <c r="E40" s="22">
        <v>1968</v>
      </c>
      <c r="F40" s="22">
        <v>1968</v>
      </c>
      <c r="G40" s="22">
        <v>1968</v>
      </c>
    </row>
    <row r="41" spans="1:7" ht="13.5">
      <c r="A41" s="3" t="s">
        <v>111</v>
      </c>
      <c r="B41" s="22">
        <v>14084</v>
      </c>
      <c r="C41" s="22">
        <v>14013</v>
      </c>
      <c r="D41" s="22">
        <v>13159</v>
      </c>
      <c r="E41" s="22">
        <v>12224</v>
      </c>
      <c r="F41" s="22">
        <v>10711</v>
      </c>
      <c r="G41" s="22">
        <v>10711</v>
      </c>
    </row>
    <row r="42" spans="1:7" ht="13.5">
      <c r="A42" s="3" t="s">
        <v>112</v>
      </c>
      <c r="B42" s="22">
        <v>844</v>
      </c>
      <c r="C42" s="22">
        <v>668</v>
      </c>
      <c r="D42" s="22">
        <v>697</v>
      </c>
      <c r="E42" s="22">
        <v>1347</v>
      </c>
      <c r="F42" s="22">
        <v>1245</v>
      </c>
      <c r="G42" s="22">
        <v>1075</v>
      </c>
    </row>
    <row r="43" spans="1:7" ht="13.5">
      <c r="A43" s="3" t="s">
        <v>113</v>
      </c>
      <c r="B43" s="22">
        <v>0</v>
      </c>
      <c r="C43" s="22">
        <v>0</v>
      </c>
      <c r="D43" s="22">
        <v>0</v>
      </c>
      <c r="E43" s="22">
        <v>1</v>
      </c>
      <c r="F43" s="22">
        <v>2</v>
      </c>
      <c r="G43" s="22">
        <v>9</v>
      </c>
    </row>
    <row r="44" spans="1:7" ht="13.5">
      <c r="A44" s="3" t="s">
        <v>114</v>
      </c>
      <c r="B44" s="22">
        <v>441329</v>
      </c>
      <c r="C44" s="22">
        <v>317964</v>
      </c>
      <c r="D44" s="22">
        <v>313634</v>
      </c>
      <c r="E44" s="22">
        <v>207611</v>
      </c>
      <c r="F44" s="22">
        <v>209658</v>
      </c>
      <c r="G44" s="22">
        <v>195588</v>
      </c>
    </row>
    <row r="45" spans="1:7" ht="13.5">
      <c r="A45" s="3" t="s">
        <v>115</v>
      </c>
      <c r="B45" s="22">
        <v>1425</v>
      </c>
      <c r="C45" s="22">
        <v>1696</v>
      </c>
      <c r="D45" s="22">
        <v>1795</v>
      </c>
      <c r="E45" s="22"/>
      <c r="F45" s="22">
        <v>1399</v>
      </c>
      <c r="G45" s="22">
        <v>27</v>
      </c>
    </row>
    <row r="46" spans="1:7" ht="13.5">
      <c r="A46" s="3" t="s">
        <v>116</v>
      </c>
      <c r="B46" s="22">
        <v>2353</v>
      </c>
      <c r="C46" s="22">
        <v>1894</v>
      </c>
      <c r="D46" s="22">
        <v>1689</v>
      </c>
      <c r="E46" s="22">
        <v>1522</v>
      </c>
      <c r="F46" s="22">
        <v>1539</v>
      </c>
      <c r="G46" s="22">
        <v>1327</v>
      </c>
    </row>
    <row r="47" spans="1:7" ht="13.5">
      <c r="A47" s="3" t="s">
        <v>117</v>
      </c>
      <c r="B47" s="22">
        <v>8741</v>
      </c>
      <c r="C47" s="22">
        <v>10460</v>
      </c>
      <c r="D47" s="22">
        <v>10988</v>
      </c>
      <c r="E47" s="22">
        <v>13877</v>
      </c>
      <c r="F47" s="22">
        <v>10323</v>
      </c>
      <c r="G47" s="22">
        <v>9830</v>
      </c>
    </row>
    <row r="48" spans="1:7" ht="13.5">
      <c r="A48" s="3" t="s">
        <v>118</v>
      </c>
      <c r="B48" s="22">
        <v>38336</v>
      </c>
      <c r="C48" s="22">
        <v>35520</v>
      </c>
      <c r="D48" s="22">
        <v>30029</v>
      </c>
      <c r="E48" s="22">
        <v>24846</v>
      </c>
      <c r="F48" s="22">
        <v>23172</v>
      </c>
      <c r="G48" s="22">
        <v>17803</v>
      </c>
    </row>
    <row r="49" spans="1:7" ht="13.5">
      <c r="A49" s="3" t="s">
        <v>119</v>
      </c>
      <c r="B49" s="22">
        <v>49539</v>
      </c>
      <c r="C49" s="22">
        <v>34740</v>
      </c>
      <c r="D49" s="22"/>
      <c r="E49" s="22"/>
      <c r="F49" s="22"/>
      <c r="G49" s="22"/>
    </row>
    <row r="50" spans="1:7" ht="13.5">
      <c r="A50" s="3" t="s">
        <v>92</v>
      </c>
      <c r="B50" s="22">
        <v>5417</v>
      </c>
      <c r="C50" s="22">
        <v>5099</v>
      </c>
      <c r="D50" s="22">
        <v>5268</v>
      </c>
      <c r="E50" s="22">
        <v>15034</v>
      </c>
      <c r="F50" s="22">
        <v>7199</v>
      </c>
      <c r="G50" s="22">
        <v>6836</v>
      </c>
    </row>
    <row r="51" spans="1:7" ht="13.5">
      <c r="A51" s="3" t="s">
        <v>93</v>
      </c>
      <c r="B51" s="22">
        <v>-22598</v>
      </c>
      <c r="C51" s="22">
        <v>-5742</v>
      </c>
      <c r="D51" s="22">
        <v>-8275</v>
      </c>
      <c r="E51" s="22">
        <v>-5214</v>
      </c>
      <c r="F51" s="22">
        <v>-9738</v>
      </c>
      <c r="G51" s="22">
        <v>-6642</v>
      </c>
    </row>
    <row r="52" spans="1:7" ht="13.5">
      <c r="A52" s="3" t="s">
        <v>120</v>
      </c>
      <c r="B52" s="22">
        <v>937701</v>
      </c>
      <c r="C52" s="22">
        <v>807138</v>
      </c>
      <c r="D52" s="22">
        <v>781399</v>
      </c>
      <c r="E52" s="22">
        <v>685348</v>
      </c>
      <c r="F52" s="22">
        <v>641374</v>
      </c>
      <c r="G52" s="22">
        <v>801096</v>
      </c>
    </row>
    <row r="53" spans="1:7" ht="13.5">
      <c r="A53" s="2" t="s">
        <v>121</v>
      </c>
      <c r="B53" s="22">
        <v>1133849</v>
      </c>
      <c r="C53" s="22">
        <v>1008980</v>
      </c>
      <c r="D53" s="22">
        <v>965874</v>
      </c>
      <c r="E53" s="22">
        <v>842413</v>
      </c>
      <c r="F53" s="22">
        <v>805523</v>
      </c>
      <c r="G53" s="22">
        <v>964635</v>
      </c>
    </row>
    <row r="54" spans="1:7" ht="13.5">
      <c r="A54" s="2" t="s">
        <v>122</v>
      </c>
      <c r="B54" s="22"/>
      <c r="C54" s="22">
        <v>178</v>
      </c>
      <c r="D54" s="22">
        <v>445</v>
      </c>
      <c r="E54" s="22">
        <v>712</v>
      </c>
      <c r="F54" s="22"/>
      <c r="G54" s="22"/>
    </row>
    <row r="55" spans="1:7" ht="13.5">
      <c r="A55" s="2" t="s">
        <v>123</v>
      </c>
      <c r="B55" s="22">
        <v>622</v>
      </c>
      <c r="C55" s="22">
        <v>538</v>
      </c>
      <c r="D55" s="22">
        <v>1480</v>
      </c>
      <c r="E55" s="22">
        <v>1627</v>
      </c>
      <c r="F55" s="22">
        <v>1551</v>
      </c>
      <c r="G55" s="22">
        <v>1667</v>
      </c>
    </row>
    <row r="56" spans="1:7" ht="13.5">
      <c r="A56" s="2" t="s">
        <v>124</v>
      </c>
      <c r="B56" s="22">
        <v>622</v>
      </c>
      <c r="C56" s="22">
        <v>716</v>
      </c>
      <c r="D56" s="22">
        <v>1925</v>
      </c>
      <c r="E56" s="22">
        <v>2339</v>
      </c>
      <c r="F56" s="22">
        <v>1551</v>
      </c>
      <c r="G56" s="22">
        <v>1667</v>
      </c>
    </row>
    <row r="57" spans="1:7" ht="14.25" thickBot="1">
      <c r="A57" s="4" t="s">
        <v>125</v>
      </c>
      <c r="B57" s="23">
        <v>1632499</v>
      </c>
      <c r="C57" s="23">
        <v>1450772</v>
      </c>
      <c r="D57" s="23">
        <v>1442434</v>
      </c>
      <c r="E57" s="23">
        <v>1408463</v>
      </c>
      <c r="F57" s="23">
        <v>1138526</v>
      </c>
      <c r="G57" s="23">
        <v>1301423</v>
      </c>
    </row>
    <row r="58" spans="1:7" ht="14.25" thickTop="1">
      <c r="A58" s="2" t="s">
        <v>126</v>
      </c>
      <c r="B58" s="22">
        <v>79983</v>
      </c>
      <c r="C58" s="22">
        <v>68408</v>
      </c>
      <c r="D58" s="22">
        <v>61860</v>
      </c>
      <c r="E58" s="22">
        <v>59215</v>
      </c>
      <c r="F58" s="22">
        <v>51972</v>
      </c>
      <c r="G58" s="22">
        <v>86532</v>
      </c>
    </row>
    <row r="59" spans="1:7" ht="13.5">
      <c r="A59" s="2" t="s">
        <v>127</v>
      </c>
      <c r="B59" s="22">
        <v>54</v>
      </c>
      <c r="C59" s="22">
        <v>109</v>
      </c>
      <c r="D59" s="22">
        <v>59</v>
      </c>
      <c r="E59" s="22">
        <v>28</v>
      </c>
      <c r="F59" s="22">
        <v>55</v>
      </c>
      <c r="G59" s="22">
        <v>24</v>
      </c>
    </row>
    <row r="60" spans="1:7" ht="13.5">
      <c r="A60" s="2" t="s">
        <v>128</v>
      </c>
      <c r="B60" s="22"/>
      <c r="C60" s="22">
        <v>45000</v>
      </c>
      <c r="D60" s="22"/>
      <c r="E60" s="22"/>
      <c r="F60" s="22">
        <v>20000</v>
      </c>
      <c r="G60" s="22">
        <v>16000</v>
      </c>
    </row>
    <row r="61" spans="1:7" ht="13.5">
      <c r="A61" s="2" t="s">
        <v>129</v>
      </c>
      <c r="B61" s="22">
        <v>88320</v>
      </c>
      <c r="C61" s="22">
        <v>61594</v>
      </c>
      <c r="D61" s="22">
        <v>44787</v>
      </c>
      <c r="E61" s="22">
        <v>30305</v>
      </c>
      <c r="F61" s="22">
        <v>27939</v>
      </c>
      <c r="G61" s="22">
        <v>32492</v>
      </c>
    </row>
    <row r="62" spans="1:7" ht="13.5">
      <c r="A62" s="2" t="s">
        <v>130</v>
      </c>
      <c r="B62" s="22">
        <v>6</v>
      </c>
      <c r="C62" s="22">
        <v>6</v>
      </c>
      <c r="D62" s="22">
        <v>5</v>
      </c>
      <c r="E62" s="22">
        <v>4</v>
      </c>
      <c r="F62" s="22">
        <v>4</v>
      </c>
      <c r="G62" s="22"/>
    </row>
    <row r="63" spans="1:7" ht="13.5">
      <c r="A63" s="2" t="s">
        <v>131</v>
      </c>
      <c r="B63" s="22">
        <v>2693</v>
      </c>
      <c r="C63" s="22">
        <v>2374</v>
      </c>
      <c r="D63" s="22">
        <v>2493</v>
      </c>
      <c r="E63" s="22">
        <v>4471</v>
      </c>
      <c r="F63" s="22">
        <v>5241</v>
      </c>
      <c r="G63" s="22">
        <v>8887</v>
      </c>
    </row>
    <row r="64" spans="1:7" ht="13.5">
      <c r="A64" s="2" t="s">
        <v>132</v>
      </c>
      <c r="B64" s="22">
        <v>3612</v>
      </c>
      <c r="C64" s="22">
        <v>3278</v>
      </c>
      <c r="D64" s="22">
        <v>3146</v>
      </c>
      <c r="E64" s="22">
        <v>3186</v>
      </c>
      <c r="F64" s="22">
        <v>2810</v>
      </c>
      <c r="G64" s="22">
        <v>2068</v>
      </c>
    </row>
    <row r="65" spans="1:7" ht="13.5">
      <c r="A65" s="2" t="s">
        <v>133</v>
      </c>
      <c r="B65" s="22">
        <v>137</v>
      </c>
      <c r="C65" s="22">
        <v>86</v>
      </c>
      <c r="D65" s="22">
        <v>138</v>
      </c>
      <c r="E65" s="22">
        <v>87</v>
      </c>
      <c r="F65" s="22">
        <v>37</v>
      </c>
      <c r="G65" s="22">
        <v>25310</v>
      </c>
    </row>
    <row r="66" spans="1:7" ht="13.5">
      <c r="A66" s="2" t="s">
        <v>134</v>
      </c>
      <c r="B66" s="22">
        <v>555</v>
      </c>
      <c r="C66" s="22">
        <v>804</v>
      </c>
      <c r="D66" s="22"/>
      <c r="E66" s="22"/>
      <c r="F66" s="22"/>
      <c r="G66" s="22"/>
    </row>
    <row r="67" spans="1:7" ht="13.5">
      <c r="A67" s="2" t="s">
        <v>135</v>
      </c>
      <c r="B67" s="22">
        <v>22801</v>
      </c>
      <c r="C67" s="22">
        <v>29861</v>
      </c>
      <c r="D67" s="22">
        <v>20021</v>
      </c>
      <c r="E67" s="22">
        <v>21558</v>
      </c>
      <c r="F67" s="22">
        <v>16175</v>
      </c>
      <c r="G67" s="22">
        <v>34982</v>
      </c>
    </row>
    <row r="68" spans="1:7" ht="13.5">
      <c r="A68" s="2" t="s">
        <v>136</v>
      </c>
      <c r="B68" s="22">
        <v>54052</v>
      </c>
      <c r="C68" s="22">
        <v>44279</v>
      </c>
      <c r="D68" s="22">
        <v>60244</v>
      </c>
      <c r="E68" s="22">
        <v>55409</v>
      </c>
      <c r="F68" s="22">
        <v>52998</v>
      </c>
      <c r="G68" s="22">
        <v>74329</v>
      </c>
    </row>
    <row r="69" spans="1:7" ht="13.5">
      <c r="A69" s="2" t="s">
        <v>137</v>
      </c>
      <c r="B69" s="22">
        <v>572</v>
      </c>
      <c r="C69" s="22">
        <v>766</v>
      </c>
      <c r="D69" s="22">
        <v>659</v>
      </c>
      <c r="E69" s="22">
        <v>1633</v>
      </c>
      <c r="F69" s="22">
        <v>1902</v>
      </c>
      <c r="G69" s="22">
        <v>2522</v>
      </c>
    </row>
    <row r="70" spans="1:7" ht="13.5">
      <c r="A70" s="2" t="s">
        <v>138</v>
      </c>
      <c r="B70" s="22">
        <v>1548</v>
      </c>
      <c r="C70" s="22">
        <v>1655</v>
      </c>
      <c r="D70" s="22">
        <v>2567</v>
      </c>
      <c r="E70" s="22">
        <v>1677</v>
      </c>
      <c r="F70" s="22">
        <v>2523</v>
      </c>
      <c r="G70" s="22">
        <v>3086</v>
      </c>
    </row>
    <row r="71" spans="1:7" ht="13.5">
      <c r="A71" s="2" t="s">
        <v>139</v>
      </c>
      <c r="B71" s="22">
        <v>3585</v>
      </c>
      <c r="C71" s="22">
        <v>3156</v>
      </c>
      <c r="D71" s="22">
        <v>3599</v>
      </c>
      <c r="E71" s="22">
        <v>4941</v>
      </c>
      <c r="F71" s="22">
        <v>3775</v>
      </c>
      <c r="G71" s="22">
        <v>6075</v>
      </c>
    </row>
    <row r="72" spans="1:7" ht="13.5">
      <c r="A72" s="2" t="s">
        <v>92</v>
      </c>
      <c r="B72" s="22">
        <v>1191</v>
      </c>
      <c r="C72" s="22">
        <v>1083</v>
      </c>
      <c r="D72" s="22">
        <v>4578</v>
      </c>
      <c r="E72" s="22">
        <v>2324</v>
      </c>
      <c r="F72" s="22">
        <v>1459</v>
      </c>
      <c r="G72" s="22">
        <v>1906</v>
      </c>
    </row>
    <row r="73" spans="1:7" ht="13.5">
      <c r="A73" s="2" t="s">
        <v>140</v>
      </c>
      <c r="B73" s="22">
        <v>259116</v>
      </c>
      <c r="C73" s="22">
        <v>262465</v>
      </c>
      <c r="D73" s="22">
        <v>204306</v>
      </c>
      <c r="E73" s="22">
        <v>184844</v>
      </c>
      <c r="F73" s="22">
        <v>191024</v>
      </c>
      <c r="G73" s="22">
        <v>313402</v>
      </c>
    </row>
    <row r="74" spans="1:7" ht="13.5">
      <c r="A74" s="2" t="s">
        <v>141</v>
      </c>
      <c r="B74" s="22">
        <v>245445</v>
      </c>
      <c r="C74" s="22">
        <v>205445</v>
      </c>
      <c r="D74" s="22">
        <v>251059</v>
      </c>
      <c r="E74" s="22">
        <v>251128</v>
      </c>
      <c r="F74" s="22">
        <v>191197</v>
      </c>
      <c r="G74" s="22">
        <v>211266</v>
      </c>
    </row>
    <row r="75" spans="1:7" ht="13.5">
      <c r="A75" s="2" t="s">
        <v>142</v>
      </c>
      <c r="B75" s="22">
        <v>618188</v>
      </c>
      <c r="C75" s="22">
        <v>485667</v>
      </c>
      <c r="D75" s="22">
        <v>419280</v>
      </c>
      <c r="E75" s="22">
        <v>421650</v>
      </c>
      <c r="F75" s="22">
        <v>330795</v>
      </c>
      <c r="G75" s="22">
        <v>220182</v>
      </c>
    </row>
    <row r="76" spans="1:7" ht="13.5">
      <c r="A76" s="2" t="s">
        <v>143</v>
      </c>
      <c r="B76" s="22">
        <v>1500</v>
      </c>
      <c r="C76" s="22">
        <v>2100</v>
      </c>
      <c r="D76" s="22"/>
      <c r="E76" s="22"/>
      <c r="F76" s="22"/>
      <c r="G76" s="22"/>
    </row>
    <row r="77" spans="1:7" ht="13.5">
      <c r="A77" s="2" t="s">
        <v>130</v>
      </c>
      <c r="B77" s="22">
        <v>39</v>
      </c>
      <c r="C77" s="22">
        <v>46</v>
      </c>
      <c r="D77" s="22">
        <v>46</v>
      </c>
      <c r="E77" s="22">
        <v>47</v>
      </c>
      <c r="F77" s="22">
        <v>52</v>
      </c>
      <c r="G77" s="22"/>
    </row>
    <row r="78" spans="1:7" ht="13.5">
      <c r="A78" s="2" t="s">
        <v>144</v>
      </c>
      <c r="B78" s="22"/>
      <c r="C78" s="22">
        <v>211</v>
      </c>
      <c r="D78" s="22">
        <v>652</v>
      </c>
      <c r="E78" s="22">
        <v>1113</v>
      </c>
      <c r="F78" s="22">
        <v>2135</v>
      </c>
      <c r="G78" s="22">
        <v>3062</v>
      </c>
    </row>
    <row r="79" spans="1:7" ht="13.5">
      <c r="A79" s="2" t="s">
        <v>134</v>
      </c>
      <c r="B79" s="22">
        <v>24522</v>
      </c>
      <c r="C79" s="22">
        <v>23523</v>
      </c>
      <c r="D79" s="22">
        <v>15455</v>
      </c>
      <c r="E79" s="22">
        <v>5759</v>
      </c>
      <c r="F79" s="22"/>
      <c r="G79" s="22">
        <v>41185</v>
      </c>
    </row>
    <row r="80" spans="1:7" ht="13.5">
      <c r="A80" s="2" t="s">
        <v>145</v>
      </c>
      <c r="B80" s="22">
        <v>3189</v>
      </c>
      <c r="C80" s="22">
        <v>3267</v>
      </c>
      <c r="D80" s="22">
        <v>3376</v>
      </c>
      <c r="E80" s="22">
        <v>3660</v>
      </c>
      <c r="F80" s="22">
        <v>5301</v>
      </c>
      <c r="G80" s="22">
        <v>5271</v>
      </c>
    </row>
    <row r="81" spans="1:7" ht="13.5">
      <c r="A81" s="2" t="s">
        <v>92</v>
      </c>
      <c r="B81" s="22">
        <v>10071</v>
      </c>
      <c r="C81" s="22">
        <v>11846</v>
      </c>
      <c r="D81" s="22">
        <v>13363</v>
      </c>
      <c r="E81" s="22">
        <v>13907</v>
      </c>
      <c r="F81" s="22">
        <v>9030</v>
      </c>
      <c r="G81" s="22">
        <v>9898</v>
      </c>
    </row>
    <row r="82" spans="1:7" ht="13.5">
      <c r="A82" s="2" t="s">
        <v>146</v>
      </c>
      <c r="B82" s="22">
        <v>902956</v>
      </c>
      <c r="C82" s="22">
        <v>732106</v>
      </c>
      <c r="D82" s="22">
        <v>703233</v>
      </c>
      <c r="E82" s="22">
        <v>697267</v>
      </c>
      <c r="F82" s="22">
        <v>538513</v>
      </c>
      <c r="G82" s="22">
        <v>490866</v>
      </c>
    </row>
    <row r="83" spans="1:7" ht="14.25" thickBot="1">
      <c r="A83" s="4" t="s">
        <v>147</v>
      </c>
      <c r="B83" s="23">
        <v>1162072</v>
      </c>
      <c r="C83" s="23">
        <v>994572</v>
      </c>
      <c r="D83" s="23">
        <v>907540</v>
      </c>
      <c r="E83" s="23">
        <v>882112</v>
      </c>
      <c r="F83" s="23">
        <v>729537</v>
      </c>
      <c r="G83" s="23">
        <v>804268</v>
      </c>
    </row>
    <row r="84" spans="1:7" ht="14.25" thickTop="1">
      <c r="A84" s="2" t="s">
        <v>148</v>
      </c>
      <c r="B84" s="22">
        <v>144319</v>
      </c>
      <c r="C84" s="22">
        <v>144319</v>
      </c>
      <c r="D84" s="22">
        <v>144319</v>
      </c>
      <c r="E84" s="22">
        <v>144319</v>
      </c>
      <c r="F84" s="22">
        <v>88531</v>
      </c>
      <c r="G84" s="22">
        <v>88531</v>
      </c>
    </row>
    <row r="85" spans="1:7" ht="13.5">
      <c r="A85" s="3" t="s">
        <v>149</v>
      </c>
      <c r="B85" s="22">
        <v>151691</v>
      </c>
      <c r="C85" s="22">
        <v>151691</v>
      </c>
      <c r="D85" s="22">
        <v>151691</v>
      </c>
      <c r="E85" s="22">
        <v>151691</v>
      </c>
      <c r="F85" s="22">
        <v>93198</v>
      </c>
      <c r="G85" s="22">
        <v>93198</v>
      </c>
    </row>
    <row r="86" spans="1:7" ht="13.5">
      <c r="A86" s="3" t="s">
        <v>150</v>
      </c>
      <c r="B86" s="22">
        <v>2698</v>
      </c>
      <c r="C86" s="22">
        <v>2702</v>
      </c>
      <c r="D86" s="22">
        <v>2737</v>
      </c>
      <c r="E86" s="22">
        <v>2742</v>
      </c>
      <c r="F86" s="22">
        <v>2762</v>
      </c>
      <c r="G86" s="22">
        <v>2784</v>
      </c>
    </row>
    <row r="87" spans="1:7" ht="13.5">
      <c r="A87" s="3" t="s">
        <v>151</v>
      </c>
      <c r="B87" s="22">
        <v>154390</v>
      </c>
      <c r="C87" s="22">
        <v>154394</v>
      </c>
      <c r="D87" s="22">
        <v>154428</v>
      </c>
      <c r="E87" s="22">
        <v>154434</v>
      </c>
      <c r="F87" s="22">
        <v>95960</v>
      </c>
      <c r="G87" s="22">
        <v>95983</v>
      </c>
    </row>
    <row r="88" spans="1:7" ht="13.5">
      <c r="A88" s="3" t="s">
        <v>152</v>
      </c>
      <c r="B88" s="22">
        <v>13146</v>
      </c>
      <c r="C88" s="22">
        <v>13146</v>
      </c>
      <c r="D88" s="22">
        <v>13146</v>
      </c>
      <c r="E88" s="22">
        <v>13146</v>
      </c>
      <c r="F88" s="22">
        <v>13146</v>
      </c>
      <c r="G88" s="22">
        <v>13146</v>
      </c>
    </row>
    <row r="89" spans="1:7" ht="13.5">
      <c r="A89" s="5" t="s">
        <v>153</v>
      </c>
      <c r="B89" s="22">
        <v>50</v>
      </c>
      <c r="C89" s="22">
        <v>50</v>
      </c>
      <c r="D89" s="22">
        <v>50</v>
      </c>
      <c r="E89" s="22">
        <v>50</v>
      </c>
      <c r="F89" s="22">
        <v>50</v>
      </c>
      <c r="G89" s="22">
        <v>50</v>
      </c>
    </row>
    <row r="90" spans="1:7" ht="13.5">
      <c r="A90" s="5" t="s">
        <v>154</v>
      </c>
      <c r="B90" s="22">
        <v>89</v>
      </c>
      <c r="C90" s="22">
        <v>132</v>
      </c>
      <c r="D90" s="22">
        <v>224</v>
      </c>
      <c r="E90" s="22">
        <v>330</v>
      </c>
      <c r="F90" s="22">
        <v>221</v>
      </c>
      <c r="G90" s="22">
        <v>314</v>
      </c>
    </row>
    <row r="91" spans="1:7" ht="13.5">
      <c r="A91" s="5" t="s">
        <v>155</v>
      </c>
      <c r="B91" s="22">
        <v>5028</v>
      </c>
      <c r="C91" s="22">
        <v>5384</v>
      </c>
      <c r="D91" s="22">
        <v>4531</v>
      </c>
      <c r="E91" s="22">
        <v>4870</v>
      </c>
      <c r="F91" s="22">
        <v>5223</v>
      </c>
      <c r="G91" s="22">
        <v>6982</v>
      </c>
    </row>
    <row r="92" spans="1:7" ht="13.5">
      <c r="A92" s="5" t="s">
        <v>156</v>
      </c>
      <c r="B92" s="22">
        <v>118324</v>
      </c>
      <c r="C92" s="22">
        <v>118324</v>
      </c>
      <c r="D92" s="22">
        <v>118324</v>
      </c>
      <c r="E92" s="22">
        <v>118324</v>
      </c>
      <c r="F92" s="22">
        <v>118324</v>
      </c>
      <c r="G92" s="22">
        <v>108324</v>
      </c>
    </row>
    <row r="93" spans="1:7" ht="13.5">
      <c r="A93" s="5" t="s">
        <v>157</v>
      </c>
      <c r="B93" s="22">
        <v>12927</v>
      </c>
      <c r="C93" s="22">
        <v>2606</v>
      </c>
      <c r="D93" s="22">
        <v>80101</v>
      </c>
      <c r="E93" s="22">
        <v>66493</v>
      </c>
      <c r="F93" s="22">
        <v>78599</v>
      </c>
      <c r="G93" s="22">
        <v>101368</v>
      </c>
    </row>
    <row r="94" spans="1:7" ht="13.5">
      <c r="A94" s="3" t="s">
        <v>158</v>
      </c>
      <c r="B94" s="22">
        <v>149566</v>
      </c>
      <c r="C94" s="22">
        <v>139644</v>
      </c>
      <c r="D94" s="22">
        <v>216378</v>
      </c>
      <c r="E94" s="22">
        <v>203214</v>
      </c>
      <c r="F94" s="22">
        <v>215565</v>
      </c>
      <c r="G94" s="22">
        <v>230187</v>
      </c>
    </row>
    <row r="95" spans="1:7" ht="13.5">
      <c r="A95" s="2" t="s">
        <v>159</v>
      </c>
      <c r="B95" s="22">
        <v>-1991</v>
      </c>
      <c r="C95" s="22">
        <v>-1982</v>
      </c>
      <c r="D95" s="22">
        <v>-1899</v>
      </c>
      <c r="E95" s="22">
        <v>-1568</v>
      </c>
      <c r="F95" s="22">
        <v>-1485</v>
      </c>
      <c r="G95" s="22">
        <v>-1330</v>
      </c>
    </row>
    <row r="96" spans="1:7" ht="13.5">
      <c r="A96" s="2" t="s">
        <v>160</v>
      </c>
      <c r="B96" s="22">
        <v>446284</v>
      </c>
      <c r="C96" s="22">
        <v>436376</v>
      </c>
      <c r="D96" s="22">
        <v>513227</v>
      </c>
      <c r="E96" s="22">
        <v>500400</v>
      </c>
      <c r="F96" s="22">
        <v>398571</v>
      </c>
      <c r="G96" s="22">
        <v>413371</v>
      </c>
    </row>
    <row r="97" spans="1:7" ht="13.5">
      <c r="A97" s="2" t="s">
        <v>161</v>
      </c>
      <c r="B97" s="22">
        <v>29322</v>
      </c>
      <c r="C97" s="22">
        <v>21308</v>
      </c>
      <c r="D97" s="22">
        <v>23876</v>
      </c>
      <c r="E97" s="22">
        <v>26813</v>
      </c>
      <c r="F97" s="22">
        <v>10081</v>
      </c>
      <c r="G97" s="22">
        <v>79644</v>
      </c>
    </row>
    <row r="98" spans="1:7" ht="13.5">
      <c r="A98" s="2" t="s">
        <v>162</v>
      </c>
      <c r="B98" s="22">
        <v>-5180</v>
      </c>
      <c r="C98" s="22">
        <v>-1485</v>
      </c>
      <c r="D98" s="22">
        <v>-2210</v>
      </c>
      <c r="E98" s="22">
        <v>-863</v>
      </c>
      <c r="F98" s="22">
        <v>336</v>
      </c>
      <c r="G98" s="22">
        <v>4138</v>
      </c>
    </row>
    <row r="99" spans="1:7" ht="13.5">
      <c r="A99" s="2" t="s">
        <v>163</v>
      </c>
      <c r="B99" s="22">
        <v>24142</v>
      </c>
      <c r="C99" s="22">
        <v>19823</v>
      </c>
      <c r="D99" s="22">
        <v>21666</v>
      </c>
      <c r="E99" s="22">
        <v>25950</v>
      </c>
      <c r="F99" s="22">
        <v>10417</v>
      </c>
      <c r="G99" s="22">
        <v>83783</v>
      </c>
    </row>
    <row r="100" spans="1:7" ht="13.5">
      <c r="A100" s="6" t="s">
        <v>164</v>
      </c>
      <c r="B100" s="22">
        <v>470426</v>
      </c>
      <c r="C100" s="22">
        <v>456199</v>
      </c>
      <c r="D100" s="22">
        <v>534894</v>
      </c>
      <c r="E100" s="22">
        <v>526351</v>
      </c>
      <c r="F100" s="22">
        <v>408989</v>
      </c>
      <c r="G100" s="22">
        <v>497154</v>
      </c>
    </row>
    <row r="101" spans="1:7" ht="14.25" thickBot="1">
      <c r="A101" s="7" t="s">
        <v>165</v>
      </c>
      <c r="B101" s="22">
        <v>1632499</v>
      </c>
      <c r="C101" s="22">
        <v>1450772</v>
      </c>
      <c r="D101" s="22">
        <v>1442434</v>
      </c>
      <c r="E101" s="22">
        <v>1408463</v>
      </c>
      <c r="F101" s="22">
        <v>1138526</v>
      </c>
      <c r="G101" s="22">
        <v>1301423</v>
      </c>
    </row>
    <row r="102" spans="1:7" ht="14.25" thickTop="1">
      <c r="A102" s="8"/>
      <c r="B102" s="24"/>
      <c r="C102" s="24"/>
      <c r="D102" s="24"/>
      <c r="E102" s="24"/>
      <c r="F102" s="24"/>
      <c r="G102" s="24"/>
    </row>
    <row r="104" ht="13.5">
      <c r="A104" s="20" t="s">
        <v>170</v>
      </c>
    </row>
    <row r="105" ht="13.5">
      <c r="A105" s="20" t="s">
        <v>171</v>
      </c>
    </row>
  </sheetData>
  <mergeCells count="1">
    <mergeCell ref="B6:G6"/>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udam</dc:creator>
  <cp:keywords/>
  <dc:description/>
  <cp:lastModifiedBy>udam</cp:lastModifiedBy>
  <dcterms:created xsi:type="dcterms:W3CDTF">2014-02-12T06:58:17Z</dcterms:created>
  <dcterms:modified xsi:type="dcterms:W3CDTF">2014-02-12T06:58:32Z</dcterms:modified>
  <cp:category/>
  <cp:version/>
  <cp:contentType/>
  <cp:contentStatus/>
</cp:coreProperties>
</file>