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<sst xmlns="http://schemas.openxmlformats.org/spreadsheetml/2006/main" count="672" uniqueCount="230">
  <si>
    <t>為替換算調整勘定</t>
  </si>
  <si>
    <t>連結・貸借対照表</t>
  </si>
  <si>
    <t>累積四半期</t>
  </si>
  <si>
    <t>2013/04/01</t>
  </si>
  <si>
    <t>貸倒引当金の増減額（△は減少）</t>
  </si>
  <si>
    <t>賞与引当金の増減額（△は減少）</t>
  </si>
  <si>
    <t>役員賞与引当金の増減額（△は減少）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</si>
  <si>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</si>
  <si>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</si>
  <si>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</si>
  <si>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固定資産除売却損益（△は益）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</si>
  <si>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</si>
  <si>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</si>
  <si>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</si>
  <si>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</si>
  <si>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</si>
  <si>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</si>
  <si>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</si>
  <si>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</si>
  <si>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</si>
  <si>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</si>
  <si>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</si>
  <si>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出資金の回収による収入</t>
  </si>
  <si>
    <t>有形固定資産の取得による支出</t>
  </si>
  <si>
    <t>有形固定資産の売却による収入</t>
  </si>
  <si>
    <t>投資有価証券の取得による支出</t>
  </si>
  <si>
    <t>貸付けによる支出</t>
  </si>
  <si>
    <t>貸付金の回収による収入</t>
  </si>
  <si>
    <t>その他の支出</t>
  </si>
  <si>
    <t>投資活動によるキャッシュ・フロー</t>
  </si>
  <si>
    <t>短期借入れによる収入</t>
  </si>
  <si>
    <t>短期借入金の返済による支出</t>
  </si>
  <si>
    <t>長期借入金の返済による支出</t>
  </si>
  <si>
    <t>社債の発行による収入</t>
  </si>
  <si>
    <t>社債の償還による支出</t>
  </si>
  <si>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</si>
  <si>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</si>
  <si>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</si>
  <si>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</si>
  <si>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</si>
  <si>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</si>
  <si>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</si>
  <si>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投資有価証券売却益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</si>
  <si>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</si>
  <si>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</si>
  <si>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</si>
  <si>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</si>
  <si>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</si>
  <si>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</si>
  <si>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</si>
  <si>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</si>
  <si>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</si>
  <si>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</si>
  <si>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</si>
  <si>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</si>
  <si>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</si>
  <si>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</si>
  <si>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</si>
  <si>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</si>
  <si>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</si>
  <si>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2010/06/29</t>
  </si>
  <si>
    <t>2009/03/31</t>
  </si>
  <si>
    <t>2009/06/26</t>
  </si>
  <si>
    <t>2008/03/31</t>
  </si>
  <si>
    <t>現金及び預金</t>
  </si>
  <si>
    <t>千円</t>
  </si>
  <si>
    <t>受取手形</t>
  </si>
  <si>
    <t>売掛金</t>
  </si>
  <si>
    <t>原材料及び貯蔵品</t>
  </si>
  <si>
    <t>前払費用</t>
  </si>
  <si>
    <t>繰延税金資産</t>
  </si>
  <si>
    <t>立替金</t>
  </si>
  <si>
    <t>その他</t>
  </si>
  <si>
    <t>貸倒引当金</t>
  </si>
  <si>
    <t>流動資産</t>
  </si>
  <si>
    <t>建物</t>
  </si>
  <si>
    <t>減価償却累計額</t>
  </si>
  <si>
    <t>減損損失累計額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</si>
  <si>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</si>
  <si>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</si>
  <si>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</si>
  <si>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</si>
  <si>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</si>
  <si>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</si>
  <si>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</si>
  <si>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</si>
  <si>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</si>
  <si>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</si>
  <si>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有形固定資産</t>
  </si>
  <si>
    <t>借地権</t>
  </si>
  <si>
    <t>ソフトウエア</t>
  </si>
  <si>
    <t>無形固定資産</t>
  </si>
  <si>
    <t>投資有価証券</t>
  </si>
  <si>
    <t>関係会社株式</t>
  </si>
  <si>
    <t>出資金</t>
  </si>
  <si>
    <t>破産更生債権等</t>
  </si>
  <si>
    <t>長期前払費用</t>
  </si>
  <si>
    <t>差入保証金</t>
  </si>
  <si>
    <t>保険積立金</t>
  </si>
  <si>
    <t>投資その他の資産</t>
  </si>
  <si>
    <t>固定資産</t>
  </si>
  <si>
    <t>資産</t>
  </si>
  <si>
    <t>支払手形</t>
  </si>
  <si>
    <t>営業未払金</t>
  </si>
  <si>
    <t>1年内償還予定の社債</t>
  </si>
  <si>
    <t>短期借入金</t>
  </si>
  <si>
    <t>1年内返済予定の長期借入金</t>
  </si>
  <si>
    <t>未払金</t>
  </si>
  <si>
    <t>未払費用</t>
  </si>
  <si>
    <t>未払法人税等</t>
  </si>
  <si>
    <t>未払消費税等</t>
  </si>
  <si>
    <t>前受金</t>
  </si>
  <si>
    <t>預り金</t>
  </si>
  <si>
    <t>賞与引当金</t>
  </si>
  <si>
    <t>未払役員賞与</t>
  </si>
  <si>
    <t>流動負債</t>
  </si>
  <si>
    <t>社債</t>
  </si>
  <si>
    <t>長期借入金</t>
  </si>
  <si>
    <t>退職給付引当金</t>
  </si>
  <si>
    <t>役員退職慰労引当金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</si>
  <si>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</si>
  <si>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</si>
  <si>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</si>
  <si>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</si>
  <si>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</si>
  <si>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</si>
  <si>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</si>
  <si>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</si>
  <si>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</si>
  <si>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</si>
  <si>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</si>
  <si>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</si>
  <si>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</si>
  <si>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</si>
  <si>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</si>
  <si>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</si>
  <si>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</si>
  <si>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タカセ株式会社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</si>
  <si>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</si>
  <si>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</si>
  <si>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</si>
  <si>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</si>
  <si>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</si>
  <si>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</si>
  <si>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</si>
  <si>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</si>
  <si>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</si>
  <si>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営業収益</t>
  </si>
  <si>
    <t>材料費</t>
  </si>
  <si>
    <t>運送費</t>
  </si>
  <si>
    <t>保管費</t>
  </si>
  <si>
    <t>外注作業費</t>
  </si>
  <si>
    <t>労務費</t>
  </si>
  <si>
    <t>（内、退職給付費用）</t>
  </si>
  <si>
    <t>（内、賞与引当金繰入額）</t>
  </si>
  <si>
    <t>減価償却費</t>
  </si>
  <si>
    <t>設備使用料</t>
  </si>
  <si>
    <t>光熱費</t>
  </si>
  <si>
    <t>営業原価</t>
  </si>
  <si>
    <t>営業総利益</t>
  </si>
  <si>
    <t>販売費・一般管理費</t>
  </si>
  <si>
    <t>営業利益</t>
  </si>
  <si>
    <t>受取利息</t>
  </si>
  <si>
    <t>受取配当金</t>
  </si>
  <si>
    <t>受取賃貸料</t>
  </si>
  <si>
    <t>受取事務手数料</t>
  </si>
  <si>
    <t>債務勘定整理益</t>
  </si>
  <si>
    <t>営業外収益</t>
  </si>
  <si>
    <t>支払利息</t>
  </si>
  <si>
    <t>社債利息</t>
  </si>
  <si>
    <t>社債発行費</t>
  </si>
  <si>
    <t>支払補償費</t>
  </si>
  <si>
    <t>営業外費用</t>
  </si>
  <si>
    <t>経常利益</t>
  </si>
  <si>
    <t>固定資産売却益</t>
  </si>
  <si>
    <t>特別利益</t>
  </si>
  <si>
    <t>固定資産除売却損</t>
  </si>
  <si>
    <t>減損損失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</si>
  <si>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</si>
  <si>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</si>
  <si>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</si>
  <si>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</si>
  <si>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</si>
  <si>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</si>
  <si>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</si>
  <si>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</si>
  <si>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</si>
  <si>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</si>
  <si>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2013/11/14</t>
  </si>
  <si>
    <t>2013/09/30</t>
  </si>
  <si>
    <t>2013/08/14</t>
  </si>
  <si>
    <t>2013/06/30</t>
  </si>
  <si>
    <t>2013/02/14</t>
  </si>
  <si>
    <t>2012/12/31</t>
  </si>
  <si>
    <t>2012/11/14</t>
  </si>
  <si>
    <t>2012/09/30</t>
  </si>
  <si>
    <t>2012/08/14</t>
  </si>
  <si>
    <t>2012/06/30</t>
  </si>
  <si>
    <t>2012/02/14</t>
  </si>
  <si>
    <t>2011/12/31</t>
  </si>
  <si>
    <t>2011/11/14</t>
  </si>
  <si>
    <t>2011/09/30</t>
  </si>
  <si>
    <t>2011/08/12</t>
  </si>
  <si>
    <t>2011/06/30</t>
  </si>
  <si>
    <t>2011/02/14</t>
  </si>
  <si>
    <t>2010/12/31</t>
  </si>
  <si>
    <t>2010/11/12</t>
  </si>
  <si>
    <t>2010/09/30</t>
  </si>
  <si>
    <t>2010/08/13</t>
  </si>
  <si>
    <t>2010/06/30</t>
  </si>
  <si>
    <t>2010/02/12</t>
  </si>
  <si>
    <t>2009/12/31</t>
  </si>
  <si>
    <t>2009/11/12</t>
  </si>
  <si>
    <t>2009/09/30</t>
  </si>
  <si>
    <t>2009/08/14</t>
  </si>
  <si>
    <t>2009/06/30</t>
  </si>
  <si>
    <t>2009/02/13</t>
  </si>
  <si>
    <t>2008/12/31</t>
  </si>
  <si>
    <t>2008/11/13</t>
  </si>
  <si>
    <t>2008/09/30</t>
  </si>
  <si>
    <t>2008/08/13</t>
  </si>
  <si>
    <t>2008/06/30</t>
  </si>
  <si>
    <t>受取手形及び営業未収入金</t>
  </si>
  <si>
    <t>未収法人税等</t>
  </si>
  <si>
    <t>建物及び構築物</t>
  </si>
  <si>
    <t>建物及び構築物（純額）</t>
  </si>
  <si>
    <t>機械装置及び運搬具</t>
  </si>
  <si>
    <t>機械装置及び運搬具（純額）</t>
  </si>
  <si>
    <t>その他（純額）</t>
  </si>
  <si>
    <t>支払手形及び営業未払金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</si>
</sst>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135</v>
      </c>
      <c r="B2" s="14">
        <v>9087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136</v>
      </c>
      <c r="B3" s="1" t="s">
        <v>137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45</v>
      </c>
      <c r="B4" s="15" t="str">
        <f>HYPERLINK("http://www.kabupro.jp/mark/20140214/S10017PC.htm","四半期報告書")</f>
        <v>四半期報告書</v>
      </c>
      <c r="C4" s="15" t="str">
        <f>HYPERLINK("http://www.kabupro.jp/mark/20131114/S1000HVZ.htm","四半期報告書")</f>
        <v>四半期報告書</v>
      </c>
      <c r="D4" s="15" t="str">
        <f>HYPERLINK("http://www.kabupro.jp/mark/20130814/S000EB2M.htm","四半期報告書")</f>
        <v>四半期報告書</v>
      </c>
      <c r="E4" s="15" t="str">
        <f>HYPERLINK("http://www.kabupro.jp/mark/20130627/S000DSY3.htm","有価証券報告書")</f>
        <v>有価証券報告書</v>
      </c>
      <c r="F4" s="15" t="str">
        <f>HYPERLINK("http://www.kabupro.jp/mark/20140214/S10017PC.htm","四半期報告書")</f>
        <v>四半期報告書</v>
      </c>
      <c r="G4" s="15" t="str">
        <f>HYPERLINK("http://www.kabupro.jp/mark/20131114/S1000HVZ.htm","四半期報告書")</f>
        <v>四半期報告書</v>
      </c>
      <c r="H4" s="15" t="str">
        <f>HYPERLINK("http://www.kabupro.jp/mark/20130814/S000EB2M.htm","四半期報告書")</f>
        <v>四半期報告書</v>
      </c>
      <c r="I4" s="15" t="str">
        <f>HYPERLINK("http://www.kabupro.jp/mark/20130627/S000DSY3.htm","有価証券報告書")</f>
        <v>有価証券報告書</v>
      </c>
      <c r="J4" s="15" t="str">
        <f>HYPERLINK("http://www.kabupro.jp/mark/20130214/S000CV0X.htm","四半期報告書")</f>
        <v>四半期報告書</v>
      </c>
      <c r="K4" s="15" t="str">
        <f>HYPERLINK("http://www.kabupro.jp/mark/20121114/S000CB1R.htm","四半期報告書")</f>
        <v>四半期報告書</v>
      </c>
      <c r="L4" s="15" t="str">
        <f>HYPERLINK("http://www.kabupro.jp/mark/20120814/S000BR96.htm","四半期報告書")</f>
        <v>四半期報告書</v>
      </c>
      <c r="M4" s="15" t="str">
        <f>HYPERLINK("http://www.kabupro.jp/mark/20120628/S000B9T8.htm","有価証券報告書")</f>
        <v>有価証券報告書</v>
      </c>
      <c r="N4" s="15" t="str">
        <f>HYPERLINK("http://www.kabupro.jp/mark/20120214/S000ACBX.htm","四半期報告書")</f>
        <v>四半期報告書</v>
      </c>
      <c r="O4" s="15" t="str">
        <f>HYPERLINK("http://www.kabupro.jp/mark/20111114/S0009QHG.htm","四半期報告書")</f>
        <v>四半期報告書</v>
      </c>
      <c r="P4" s="15" t="str">
        <f>HYPERLINK("http://www.kabupro.jp/mark/20110812/S00095J5.htm","四半期報告書")</f>
        <v>四半期報告書</v>
      </c>
      <c r="Q4" s="15" t="str">
        <f>HYPERLINK("http://www.kabupro.jp/mark/20110629/S0008PXL.htm","有価証券報告書")</f>
        <v>有価証券報告書</v>
      </c>
      <c r="R4" s="15" t="str">
        <f>HYPERLINK("http://www.kabupro.jp/mark/20110214/S0007SM0.htm","四半期報告書")</f>
        <v>四半期報告書</v>
      </c>
      <c r="S4" s="15" t="str">
        <f>HYPERLINK("http://www.kabupro.jp/mark/20101112/S00075CT.htm","四半期報告書")</f>
        <v>四半期報告書</v>
      </c>
      <c r="T4" s="15" t="str">
        <f>HYPERLINK("http://www.kabupro.jp/mark/20100813/S0006JZE.htm","四半期報告書")</f>
        <v>四半期報告書</v>
      </c>
      <c r="U4" s="15" t="str">
        <f>HYPERLINK("http://www.kabupro.jp/mark/20100629/S00065SY.htm","有価証券報告書")</f>
        <v>有価証券報告書</v>
      </c>
      <c r="V4" s="15" t="str">
        <f>HYPERLINK("http://www.kabupro.jp/mark/20100212/S00050RU.htm","四半期報告書")</f>
        <v>四半期報告書</v>
      </c>
      <c r="W4" s="15" t="str">
        <f>HYPERLINK("http://www.kabupro.jp/mark/20091112/S0004HR7.htm","四半期報告書")</f>
        <v>四半期報告書</v>
      </c>
      <c r="X4" s="15" t="str">
        <f>HYPERLINK("http://www.kabupro.jp/mark/20090814/S0003XBI.htm","四半期報告書")</f>
        <v>四半期報告書</v>
      </c>
      <c r="Y4" s="15" t="str">
        <f>HYPERLINK("http://www.kabupro.jp/mark/20090626/S0003GG3.htm","有価証券報告書")</f>
        <v>有価証券報告書</v>
      </c>
    </row>
    <row r="5" spans="1:25" ht="14.25" thickBot="1">
      <c r="A5" s="11" t="s">
        <v>46</v>
      </c>
      <c r="B5" s="1" t="s">
        <v>185</v>
      </c>
      <c r="C5" s="1" t="s">
        <v>188</v>
      </c>
      <c r="D5" s="1" t="s">
        <v>190</v>
      </c>
      <c r="E5" s="1" t="s">
        <v>52</v>
      </c>
      <c r="F5" s="1" t="s">
        <v>185</v>
      </c>
      <c r="G5" s="1" t="s">
        <v>188</v>
      </c>
      <c r="H5" s="1" t="s">
        <v>190</v>
      </c>
      <c r="I5" s="1" t="s">
        <v>52</v>
      </c>
      <c r="J5" s="1" t="s">
        <v>192</v>
      </c>
      <c r="K5" s="1" t="s">
        <v>194</v>
      </c>
      <c r="L5" s="1" t="s">
        <v>196</v>
      </c>
      <c r="M5" s="1" t="s">
        <v>56</v>
      </c>
      <c r="N5" s="1" t="s">
        <v>198</v>
      </c>
      <c r="O5" s="1" t="s">
        <v>200</v>
      </c>
      <c r="P5" s="1" t="s">
        <v>202</v>
      </c>
      <c r="Q5" s="1" t="s">
        <v>58</v>
      </c>
      <c r="R5" s="1" t="s">
        <v>204</v>
      </c>
      <c r="S5" s="1" t="s">
        <v>206</v>
      </c>
      <c r="T5" s="1" t="s">
        <v>208</v>
      </c>
      <c r="U5" s="1" t="s">
        <v>60</v>
      </c>
      <c r="V5" s="1" t="s">
        <v>210</v>
      </c>
      <c r="W5" s="1" t="s">
        <v>212</v>
      </c>
      <c r="X5" s="1" t="s">
        <v>214</v>
      </c>
      <c r="Y5" s="1" t="s">
        <v>62</v>
      </c>
    </row>
    <row r="6" spans="1:25" ht="15" thickBot="1" thickTop="1">
      <c r="A6" s="10" t="s">
        <v>47</v>
      </c>
      <c r="B6" s="18" t="s">
        <v>44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48</v>
      </c>
      <c r="B7" s="14" t="s">
        <v>2</v>
      </c>
      <c r="C7" s="14" t="s">
        <v>2</v>
      </c>
      <c r="D7" s="14" t="s">
        <v>2</v>
      </c>
      <c r="E7" s="16" t="s">
        <v>53</v>
      </c>
      <c r="F7" s="14" t="s">
        <v>2</v>
      </c>
      <c r="G7" s="14" t="s">
        <v>2</v>
      </c>
      <c r="H7" s="14" t="s">
        <v>2</v>
      </c>
      <c r="I7" s="16" t="s">
        <v>53</v>
      </c>
      <c r="J7" s="14" t="s">
        <v>2</v>
      </c>
      <c r="K7" s="14" t="s">
        <v>2</v>
      </c>
      <c r="L7" s="14" t="s">
        <v>2</v>
      </c>
      <c r="M7" s="16" t="s">
        <v>53</v>
      </c>
      <c r="N7" s="14" t="s">
        <v>2</v>
      </c>
      <c r="O7" s="14" t="s">
        <v>2</v>
      </c>
      <c r="P7" s="14" t="s">
        <v>2</v>
      </c>
      <c r="Q7" s="16" t="s">
        <v>53</v>
      </c>
      <c r="R7" s="14" t="s">
        <v>2</v>
      </c>
      <c r="S7" s="14" t="s">
        <v>2</v>
      </c>
      <c r="T7" s="14" t="s">
        <v>2</v>
      </c>
      <c r="U7" s="16" t="s">
        <v>53</v>
      </c>
      <c r="V7" s="14" t="s">
        <v>2</v>
      </c>
      <c r="W7" s="14" t="s">
        <v>2</v>
      </c>
      <c r="X7" s="14" t="s">
        <v>2</v>
      </c>
      <c r="Y7" s="16" t="s">
        <v>53</v>
      </c>
    </row>
    <row r="8" spans="1:25" ht="13.5">
      <c r="A8" s="13" t="s">
        <v>49</v>
      </c>
      <c r="B8" s="1" t="s">
        <v>3</v>
      </c>
      <c r="C8" s="1" t="s">
        <v>3</v>
      </c>
      <c r="D8" s="1" t="s">
        <v>3</v>
      </c>
      <c r="E8" s="17" t="s">
        <v>141</v>
      </c>
      <c r="F8" s="1" t="s">
        <v>141</v>
      </c>
      <c r="G8" s="1" t="s">
        <v>141</v>
      </c>
      <c r="H8" s="1" t="s">
        <v>141</v>
      </c>
      <c r="I8" s="17" t="s">
        <v>142</v>
      </c>
      <c r="J8" s="1" t="s">
        <v>142</v>
      </c>
      <c r="K8" s="1" t="s">
        <v>142</v>
      </c>
      <c r="L8" s="1" t="s">
        <v>142</v>
      </c>
      <c r="M8" s="17" t="s">
        <v>143</v>
      </c>
      <c r="N8" s="1" t="s">
        <v>143</v>
      </c>
      <c r="O8" s="1" t="s">
        <v>143</v>
      </c>
      <c r="P8" s="1" t="s">
        <v>143</v>
      </c>
      <c r="Q8" s="17" t="s">
        <v>144</v>
      </c>
      <c r="R8" s="1" t="s">
        <v>144</v>
      </c>
      <c r="S8" s="1" t="s">
        <v>144</v>
      </c>
      <c r="T8" s="1" t="s">
        <v>144</v>
      </c>
      <c r="U8" s="17" t="s">
        <v>145</v>
      </c>
      <c r="V8" s="1" t="s">
        <v>145</v>
      </c>
      <c r="W8" s="1" t="s">
        <v>145</v>
      </c>
      <c r="X8" s="1" t="s">
        <v>145</v>
      </c>
      <c r="Y8" s="17" t="s">
        <v>146</v>
      </c>
    </row>
    <row r="9" spans="1:25" ht="13.5">
      <c r="A9" s="13" t="s">
        <v>50</v>
      </c>
      <c r="B9" s="1" t="s">
        <v>187</v>
      </c>
      <c r="C9" s="1" t="s">
        <v>189</v>
      </c>
      <c r="D9" s="1" t="s">
        <v>191</v>
      </c>
      <c r="E9" s="17" t="s">
        <v>54</v>
      </c>
      <c r="F9" s="1" t="s">
        <v>193</v>
      </c>
      <c r="G9" s="1" t="s">
        <v>195</v>
      </c>
      <c r="H9" s="1" t="s">
        <v>197</v>
      </c>
      <c r="I9" s="17" t="s">
        <v>55</v>
      </c>
      <c r="J9" s="1" t="s">
        <v>199</v>
      </c>
      <c r="K9" s="1" t="s">
        <v>201</v>
      </c>
      <c r="L9" s="1" t="s">
        <v>203</v>
      </c>
      <c r="M9" s="17" t="s">
        <v>57</v>
      </c>
      <c r="N9" s="1" t="s">
        <v>205</v>
      </c>
      <c r="O9" s="1" t="s">
        <v>207</v>
      </c>
      <c r="P9" s="1" t="s">
        <v>209</v>
      </c>
      <c r="Q9" s="17" t="s">
        <v>59</v>
      </c>
      <c r="R9" s="1" t="s">
        <v>211</v>
      </c>
      <c r="S9" s="1" t="s">
        <v>213</v>
      </c>
      <c r="T9" s="1" t="s">
        <v>215</v>
      </c>
      <c r="U9" s="17" t="s">
        <v>61</v>
      </c>
      <c r="V9" s="1" t="s">
        <v>217</v>
      </c>
      <c r="W9" s="1" t="s">
        <v>219</v>
      </c>
      <c r="X9" s="1" t="s">
        <v>221</v>
      </c>
      <c r="Y9" s="17" t="s">
        <v>63</v>
      </c>
    </row>
    <row r="10" spans="1:25" ht="14.25" thickBot="1">
      <c r="A10" s="13" t="s">
        <v>51</v>
      </c>
      <c r="B10" s="1" t="s">
        <v>65</v>
      </c>
      <c r="C10" s="1" t="s">
        <v>65</v>
      </c>
      <c r="D10" s="1" t="s">
        <v>65</v>
      </c>
      <c r="E10" s="17" t="s">
        <v>65</v>
      </c>
      <c r="F10" s="1" t="s">
        <v>65</v>
      </c>
      <c r="G10" s="1" t="s">
        <v>65</v>
      </c>
      <c r="H10" s="1" t="s">
        <v>65</v>
      </c>
      <c r="I10" s="17" t="s">
        <v>65</v>
      </c>
      <c r="J10" s="1" t="s">
        <v>65</v>
      </c>
      <c r="K10" s="1" t="s">
        <v>65</v>
      </c>
      <c r="L10" s="1" t="s">
        <v>65</v>
      </c>
      <c r="M10" s="17" t="s">
        <v>65</v>
      </c>
      <c r="N10" s="1" t="s">
        <v>65</v>
      </c>
      <c r="O10" s="1" t="s">
        <v>65</v>
      </c>
      <c r="P10" s="1" t="s">
        <v>65</v>
      </c>
      <c r="Q10" s="17" t="s">
        <v>65</v>
      </c>
      <c r="R10" s="1" t="s">
        <v>65</v>
      </c>
      <c r="S10" s="1" t="s">
        <v>65</v>
      </c>
      <c r="T10" s="1" t="s">
        <v>65</v>
      </c>
      <c r="U10" s="17" t="s">
        <v>65</v>
      </c>
      <c r="V10" s="1" t="s">
        <v>65</v>
      </c>
      <c r="W10" s="1" t="s">
        <v>65</v>
      </c>
      <c r="X10" s="1" t="s">
        <v>65</v>
      </c>
      <c r="Y10" s="17" t="s">
        <v>65</v>
      </c>
    </row>
    <row r="11" spans="1:25" ht="14.25" thickTop="1">
      <c r="A11" s="26" t="s">
        <v>147</v>
      </c>
      <c r="B11" s="27">
        <v>6756393</v>
      </c>
      <c r="C11" s="27">
        <v>4483692</v>
      </c>
      <c r="D11" s="27">
        <v>2179424</v>
      </c>
      <c r="E11" s="21">
        <v>8861203</v>
      </c>
      <c r="F11" s="27">
        <v>6632546</v>
      </c>
      <c r="G11" s="27">
        <v>4354944</v>
      </c>
      <c r="H11" s="27">
        <v>2226799</v>
      </c>
      <c r="I11" s="21">
        <v>9787204</v>
      </c>
      <c r="J11" s="27">
        <v>7350836</v>
      </c>
      <c r="K11" s="27">
        <v>4811761</v>
      </c>
      <c r="L11" s="27">
        <v>2390963</v>
      </c>
      <c r="M11" s="21">
        <v>9725604</v>
      </c>
      <c r="N11" s="27">
        <v>7425476</v>
      </c>
      <c r="O11" s="27">
        <v>4899895</v>
      </c>
      <c r="P11" s="27">
        <v>2377438</v>
      </c>
      <c r="Q11" s="21">
        <v>9870591</v>
      </c>
      <c r="R11" s="27">
        <v>7476238</v>
      </c>
      <c r="S11" s="27">
        <v>4950973</v>
      </c>
      <c r="T11" s="27">
        <v>2512127</v>
      </c>
      <c r="U11" s="21">
        <v>11229798</v>
      </c>
      <c r="V11" s="27">
        <v>8592539</v>
      </c>
      <c r="W11" s="27">
        <v>5700021</v>
      </c>
      <c r="X11" s="27">
        <v>2834512</v>
      </c>
      <c r="Y11" s="21">
        <v>13249901</v>
      </c>
    </row>
    <row r="12" spans="1:25" ht="13.5">
      <c r="A12" s="7" t="s">
        <v>158</v>
      </c>
      <c r="B12" s="28">
        <v>6094014</v>
      </c>
      <c r="C12" s="28">
        <v>4054183</v>
      </c>
      <c r="D12" s="28">
        <v>1966362</v>
      </c>
      <c r="E12" s="22">
        <v>7591067</v>
      </c>
      <c r="F12" s="28">
        <v>5660916</v>
      </c>
      <c r="G12" s="28">
        <v>3759835</v>
      </c>
      <c r="H12" s="28">
        <v>1887604</v>
      </c>
      <c r="I12" s="22">
        <v>8466154</v>
      </c>
      <c r="J12" s="28">
        <v>6356923</v>
      </c>
      <c r="K12" s="28">
        <v>4236810</v>
      </c>
      <c r="L12" s="28">
        <v>2082289</v>
      </c>
      <c r="M12" s="22">
        <v>8367020</v>
      </c>
      <c r="N12" s="28">
        <v>6355712</v>
      </c>
      <c r="O12" s="28">
        <v>4240291</v>
      </c>
      <c r="P12" s="28">
        <v>2097059</v>
      </c>
      <c r="Q12" s="22">
        <v>8521068</v>
      </c>
      <c r="R12" s="28">
        <v>6404402</v>
      </c>
      <c r="S12" s="28">
        <v>4290972</v>
      </c>
      <c r="T12" s="28">
        <v>2186664</v>
      </c>
      <c r="U12" s="22">
        <v>9614503</v>
      </c>
      <c r="V12" s="28">
        <v>7280357</v>
      </c>
      <c r="W12" s="28">
        <v>4853803</v>
      </c>
      <c r="X12" s="28">
        <v>2423775</v>
      </c>
      <c r="Y12" s="22">
        <v>11422946</v>
      </c>
    </row>
    <row r="13" spans="1:25" ht="13.5">
      <c r="A13" s="7" t="s">
        <v>159</v>
      </c>
      <c r="B13" s="28">
        <v>662379</v>
      </c>
      <c r="C13" s="28">
        <v>429508</v>
      </c>
      <c r="D13" s="28">
        <v>213062</v>
      </c>
      <c r="E13" s="22">
        <v>1270135</v>
      </c>
      <c r="F13" s="28">
        <v>971629</v>
      </c>
      <c r="G13" s="28">
        <v>595109</v>
      </c>
      <c r="H13" s="28">
        <v>339195</v>
      </c>
      <c r="I13" s="22">
        <v>1321050</v>
      </c>
      <c r="J13" s="28">
        <v>993912</v>
      </c>
      <c r="K13" s="28">
        <v>574951</v>
      </c>
      <c r="L13" s="28">
        <v>308673</v>
      </c>
      <c r="M13" s="22">
        <v>1358584</v>
      </c>
      <c r="N13" s="28">
        <v>1069764</v>
      </c>
      <c r="O13" s="28">
        <v>659603</v>
      </c>
      <c r="P13" s="28">
        <v>280379</v>
      </c>
      <c r="Q13" s="22">
        <v>1349522</v>
      </c>
      <c r="R13" s="28">
        <v>1071835</v>
      </c>
      <c r="S13" s="28">
        <v>660001</v>
      </c>
      <c r="T13" s="28">
        <v>325462</v>
      </c>
      <c r="U13" s="22">
        <v>1615295</v>
      </c>
      <c r="V13" s="28">
        <v>1312181</v>
      </c>
      <c r="W13" s="28">
        <v>846217</v>
      </c>
      <c r="X13" s="28">
        <v>410737</v>
      </c>
      <c r="Y13" s="22">
        <v>1826955</v>
      </c>
    </row>
    <row r="14" spans="1:25" ht="13.5">
      <c r="A14" s="7" t="s">
        <v>160</v>
      </c>
      <c r="B14" s="28">
        <v>690050</v>
      </c>
      <c r="C14" s="28">
        <v>473233</v>
      </c>
      <c r="D14" s="28">
        <v>245819</v>
      </c>
      <c r="E14" s="22">
        <v>1052252</v>
      </c>
      <c r="F14" s="28">
        <v>757280</v>
      </c>
      <c r="G14" s="28">
        <v>485783</v>
      </c>
      <c r="H14" s="28">
        <v>256076</v>
      </c>
      <c r="I14" s="22">
        <v>990105</v>
      </c>
      <c r="J14" s="28">
        <v>731140</v>
      </c>
      <c r="K14" s="28">
        <v>495087</v>
      </c>
      <c r="L14" s="28">
        <v>255460</v>
      </c>
      <c r="M14" s="22">
        <v>927749</v>
      </c>
      <c r="N14" s="28">
        <v>703338</v>
      </c>
      <c r="O14" s="28">
        <v>478565</v>
      </c>
      <c r="P14" s="28">
        <v>252709</v>
      </c>
      <c r="Q14" s="22">
        <v>978509</v>
      </c>
      <c r="R14" s="28">
        <v>727954</v>
      </c>
      <c r="S14" s="28">
        <v>485341</v>
      </c>
      <c r="T14" s="28">
        <v>241195</v>
      </c>
      <c r="U14" s="22">
        <v>1041553</v>
      </c>
      <c r="V14" s="28">
        <v>803373</v>
      </c>
      <c r="W14" s="28">
        <v>552631</v>
      </c>
      <c r="X14" s="28">
        <v>283946</v>
      </c>
      <c r="Y14" s="22">
        <v>1166595</v>
      </c>
    </row>
    <row r="15" spans="1:25" ht="14.25" thickBot="1">
      <c r="A15" s="25" t="s">
        <v>161</v>
      </c>
      <c r="B15" s="29">
        <v>-27671</v>
      </c>
      <c r="C15" s="29">
        <v>-43724</v>
      </c>
      <c r="D15" s="29">
        <v>-32757</v>
      </c>
      <c r="E15" s="23">
        <v>217882</v>
      </c>
      <c r="F15" s="29">
        <v>214349</v>
      </c>
      <c r="G15" s="29">
        <v>109326</v>
      </c>
      <c r="H15" s="29">
        <v>83119</v>
      </c>
      <c r="I15" s="23">
        <v>330944</v>
      </c>
      <c r="J15" s="29">
        <v>262772</v>
      </c>
      <c r="K15" s="29">
        <v>79864</v>
      </c>
      <c r="L15" s="29">
        <v>53213</v>
      </c>
      <c r="M15" s="23">
        <v>430834</v>
      </c>
      <c r="N15" s="29">
        <v>366425</v>
      </c>
      <c r="O15" s="29">
        <v>181038</v>
      </c>
      <c r="P15" s="29">
        <v>27670</v>
      </c>
      <c r="Q15" s="23">
        <v>371013</v>
      </c>
      <c r="R15" s="29">
        <v>343881</v>
      </c>
      <c r="S15" s="29">
        <v>174659</v>
      </c>
      <c r="T15" s="29">
        <v>84267</v>
      </c>
      <c r="U15" s="23">
        <v>573742</v>
      </c>
      <c r="V15" s="29">
        <v>508807</v>
      </c>
      <c r="W15" s="29">
        <v>293585</v>
      </c>
      <c r="X15" s="29">
        <v>126791</v>
      </c>
      <c r="Y15" s="23">
        <v>660360</v>
      </c>
    </row>
    <row r="16" spans="1:25" ht="14.25" thickTop="1">
      <c r="A16" s="6" t="s">
        <v>162</v>
      </c>
      <c r="B16" s="28">
        <v>616</v>
      </c>
      <c r="C16" s="28">
        <v>454</v>
      </c>
      <c r="D16" s="28">
        <v>235</v>
      </c>
      <c r="E16" s="22">
        <v>866</v>
      </c>
      <c r="F16" s="28">
        <v>624</v>
      </c>
      <c r="G16" s="28">
        <v>451</v>
      </c>
      <c r="H16" s="28">
        <v>235</v>
      </c>
      <c r="I16" s="22">
        <v>808</v>
      </c>
      <c r="J16" s="28">
        <v>601</v>
      </c>
      <c r="K16" s="28">
        <v>446</v>
      </c>
      <c r="L16" s="28">
        <v>213</v>
      </c>
      <c r="M16" s="22">
        <v>970</v>
      </c>
      <c r="N16" s="28">
        <v>796</v>
      </c>
      <c r="O16" s="28">
        <v>672</v>
      </c>
      <c r="P16" s="28">
        <v>280</v>
      </c>
      <c r="Q16" s="22">
        <v>1736</v>
      </c>
      <c r="R16" s="28">
        <v>1377</v>
      </c>
      <c r="S16" s="28">
        <v>1087</v>
      </c>
      <c r="T16" s="28">
        <v>608</v>
      </c>
      <c r="U16" s="22">
        <v>4654</v>
      </c>
      <c r="V16" s="28">
        <v>3647</v>
      </c>
      <c r="W16" s="28">
        <v>2644</v>
      </c>
      <c r="X16" s="28">
        <v>1151</v>
      </c>
      <c r="Y16" s="22">
        <v>5970</v>
      </c>
    </row>
    <row r="17" spans="1:25" ht="13.5">
      <c r="A17" s="6" t="s">
        <v>163</v>
      </c>
      <c r="B17" s="28">
        <v>15912</v>
      </c>
      <c r="C17" s="28">
        <v>13813</v>
      </c>
      <c r="D17" s="28">
        <v>12664</v>
      </c>
      <c r="E17" s="22">
        <v>20732</v>
      </c>
      <c r="F17" s="28">
        <v>19732</v>
      </c>
      <c r="G17" s="28">
        <v>17855</v>
      </c>
      <c r="H17" s="28">
        <v>16771</v>
      </c>
      <c r="I17" s="22">
        <v>13805</v>
      </c>
      <c r="J17" s="28">
        <v>12805</v>
      </c>
      <c r="K17" s="28">
        <v>10679</v>
      </c>
      <c r="L17" s="28">
        <v>9774</v>
      </c>
      <c r="M17" s="22">
        <v>12021</v>
      </c>
      <c r="N17" s="28">
        <v>11021</v>
      </c>
      <c r="O17" s="28">
        <v>9821</v>
      </c>
      <c r="P17" s="28">
        <v>9137</v>
      </c>
      <c r="Q17" s="22">
        <v>26414</v>
      </c>
      <c r="R17" s="28">
        <v>25814</v>
      </c>
      <c r="S17" s="28">
        <v>11579</v>
      </c>
      <c r="T17" s="28">
        <v>10495</v>
      </c>
      <c r="U17" s="22">
        <v>75883</v>
      </c>
      <c r="V17" s="28">
        <v>74883</v>
      </c>
      <c r="W17" s="28">
        <v>72630</v>
      </c>
      <c r="X17" s="28">
        <v>71525</v>
      </c>
      <c r="Y17" s="22">
        <v>14435</v>
      </c>
    </row>
    <row r="18" spans="1:25" ht="13.5">
      <c r="A18" s="6" t="s">
        <v>164</v>
      </c>
      <c r="B18" s="28">
        <v>3018</v>
      </c>
      <c r="C18" s="28">
        <v>2015</v>
      </c>
      <c r="D18" s="28">
        <v>1012</v>
      </c>
      <c r="E18" s="22">
        <v>4401</v>
      </c>
      <c r="F18" s="28">
        <v>3398</v>
      </c>
      <c r="G18" s="28">
        <v>2315</v>
      </c>
      <c r="H18" s="28">
        <v>1192</v>
      </c>
      <c r="I18" s="22">
        <v>4454</v>
      </c>
      <c r="J18" s="28">
        <v>3241</v>
      </c>
      <c r="K18" s="28">
        <v>2128</v>
      </c>
      <c r="L18" s="28">
        <v>1072</v>
      </c>
      <c r="M18" s="22">
        <v>4341</v>
      </c>
      <c r="N18" s="28">
        <v>3278</v>
      </c>
      <c r="O18" s="28">
        <v>2210</v>
      </c>
      <c r="P18" s="28">
        <v>1127</v>
      </c>
      <c r="Q18" s="22">
        <v>4211</v>
      </c>
      <c r="R18" s="28">
        <v>3178</v>
      </c>
      <c r="S18" s="28">
        <v>2135</v>
      </c>
      <c r="T18" s="28"/>
      <c r="U18" s="22">
        <v>4546</v>
      </c>
      <c r="V18" s="28"/>
      <c r="W18" s="28"/>
      <c r="X18" s="28"/>
      <c r="Y18" s="22">
        <v>4241</v>
      </c>
    </row>
    <row r="19" spans="1:25" ht="13.5">
      <c r="A19" s="6" t="s">
        <v>72</v>
      </c>
      <c r="B19" s="28">
        <v>10169</v>
      </c>
      <c r="C19" s="28">
        <v>3831</v>
      </c>
      <c r="D19" s="28">
        <v>2892</v>
      </c>
      <c r="E19" s="22">
        <v>13077</v>
      </c>
      <c r="F19" s="28">
        <v>10060</v>
      </c>
      <c r="G19" s="28">
        <v>6582</v>
      </c>
      <c r="H19" s="28">
        <v>2842</v>
      </c>
      <c r="I19" s="22">
        <v>6959</v>
      </c>
      <c r="J19" s="28">
        <v>4437</v>
      </c>
      <c r="K19" s="28">
        <v>3600</v>
      </c>
      <c r="L19" s="28">
        <v>1215</v>
      </c>
      <c r="M19" s="22">
        <v>4634</v>
      </c>
      <c r="N19" s="28">
        <v>5694</v>
      </c>
      <c r="O19" s="28">
        <v>3281</v>
      </c>
      <c r="P19" s="28">
        <v>2056</v>
      </c>
      <c r="Q19" s="22">
        <v>5781</v>
      </c>
      <c r="R19" s="28">
        <v>6437</v>
      </c>
      <c r="S19" s="28">
        <v>4078</v>
      </c>
      <c r="T19" s="28">
        <v>3282</v>
      </c>
      <c r="U19" s="22">
        <v>4661</v>
      </c>
      <c r="V19" s="28">
        <v>10449</v>
      </c>
      <c r="W19" s="28">
        <v>6998</v>
      </c>
      <c r="X19" s="28">
        <v>4009</v>
      </c>
      <c r="Y19" s="22">
        <v>9172</v>
      </c>
    </row>
    <row r="20" spans="1:25" ht="13.5">
      <c r="A20" s="6" t="s">
        <v>167</v>
      </c>
      <c r="B20" s="28">
        <v>29716</v>
      </c>
      <c r="C20" s="28">
        <v>20115</v>
      </c>
      <c r="D20" s="28">
        <v>16805</v>
      </c>
      <c r="E20" s="22">
        <v>40088</v>
      </c>
      <c r="F20" s="28">
        <v>33816</v>
      </c>
      <c r="G20" s="28">
        <v>27206</v>
      </c>
      <c r="H20" s="28">
        <v>21043</v>
      </c>
      <c r="I20" s="22">
        <v>33168</v>
      </c>
      <c r="J20" s="28">
        <v>28226</v>
      </c>
      <c r="K20" s="28">
        <v>22984</v>
      </c>
      <c r="L20" s="28">
        <v>12275</v>
      </c>
      <c r="M20" s="22">
        <v>23833</v>
      </c>
      <c r="N20" s="28">
        <v>20790</v>
      </c>
      <c r="O20" s="28">
        <v>15985</v>
      </c>
      <c r="P20" s="28">
        <v>12602</v>
      </c>
      <c r="Q20" s="22">
        <v>40378</v>
      </c>
      <c r="R20" s="28">
        <v>36807</v>
      </c>
      <c r="S20" s="28">
        <v>18881</v>
      </c>
      <c r="T20" s="28">
        <v>14386</v>
      </c>
      <c r="U20" s="22">
        <v>94118</v>
      </c>
      <c r="V20" s="28">
        <v>88980</v>
      </c>
      <c r="W20" s="28">
        <v>82273</v>
      </c>
      <c r="X20" s="28">
        <v>76687</v>
      </c>
      <c r="Y20" s="22">
        <v>44982</v>
      </c>
    </row>
    <row r="21" spans="1:25" ht="13.5">
      <c r="A21" s="6" t="s">
        <v>168</v>
      </c>
      <c r="B21" s="28">
        <v>11880</v>
      </c>
      <c r="C21" s="28">
        <v>8218</v>
      </c>
      <c r="D21" s="28">
        <v>4027</v>
      </c>
      <c r="E21" s="22">
        <v>20273</v>
      </c>
      <c r="F21" s="28">
        <v>16306</v>
      </c>
      <c r="G21" s="28">
        <v>12255</v>
      </c>
      <c r="H21" s="28">
        <v>6165</v>
      </c>
      <c r="I21" s="22">
        <v>23992</v>
      </c>
      <c r="J21" s="28">
        <v>18332</v>
      </c>
      <c r="K21" s="28">
        <v>12960</v>
      </c>
      <c r="L21" s="28">
        <v>6608</v>
      </c>
      <c r="M21" s="22">
        <v>26789</v>
      </c>
      <c r="N21" s="28">
        <v>20610</v>
      </c>
      <c r="O21" s="28">
        <v>14409</v>
      </c>
      <c r="P21" s="28">
        <v>7266</v>
      </c>
      <c r="Q21" s="22">
        <v>33361</v>
      </c>
      <c r="R21" s="28">
        <v>25745</v>
      </c>
      <c r="S21" s="28">
        <v>17780</v>
      </c>
      <c r="T21" s="28">
        <v>8882</v>
      </c>
      <c r="U21" s="22">
        <v>39131</v>
      </c>
      <c r="V21" s="28">
        <v>30021</v>
      </c>
      <c r="W21" s="28">
        <v>20506</v>
      </c>
      <c r="X21" s="28">
        <v>10241</v>
      </c>
      <c r="Y21" s="22">
        <v>57041</v>
      </c>
    </row>
    <row r="22" spans="1:25" ht="13.5">
      <c r="A22" s="6" t="s">
        <v>170</v>
      </c>
      <c r="B22" s="28"/>
      <c r="C22" s="28"/>
      <c r="D22" s="28"/>
      <c r="E22" s="22">
        <v>13776</v>
      </c>
      <c r="F22" s="28">
        <v>13776</v>
      </c>
      <c r="G22" s="28">
        <v>13776</v>
      </c>
      <c r="H22" s="28"/>
      <c r="I22" s="22"/>
      <c r="J22" s="28"/>
      <c r="K22" s="28"/>
      <c r="L22" s="28"/>
      <c r="M22" s="22"/>
      <c r="N22" s="28"/>
      <c r="O22" s="28"/>
      <c r="P22" s="28"/>
      <c r="Q22" s="22"/>
      <c r="R22" s="28"/>
      <c r="S22" s="28"/>
      <c r="T22" s="28"/>
      <c r="U22" s="22"/>
      <c r="V22" s="28"/>
      <c r="W22" s="28"/>
      <c r="X22" s="28"/>
      <c r="Y22" s="22">
        <v>15511</v>
      </c>
    </row>
    <row r="23" spans="1:25" ht="13.5">
      <c r="A23" s="6" t="s">
        <v>171</v>
      </c>
      <c r="B23" s="28">
        <v>6244</v>
      </c>
      <c r="C23" s="28">
        <v>3057</v>
      </c>
      <c r="D23" s="28">
        <v>880</v>
      </c>
      <c r="E23" s="22">
        <v>4935</v>
      </c>
      <c r="F23" s="28">
        <v>3791</v>
      </c>
      <c r="G23" s="28">
        <v>2362</v>
      </c>
      <c r="H23" s="28">
        <v>2022</v>
      </c>
      <c r="I23" s="22">
        <v>14480</v>
      </c>
      <c r="J23" s="28">
        <v>13004</v>
      </c>
      <c r="K23" s="28">
        <v>3009</v>
      </c>
      <c r="L23" s="28">
        <v>2768</v>
      </c>
      <c r="M23" s="22">
        <v>9954</v>
      </c>
      <c r="N23" s="28">
        <v>8777</v>
      </c>
      <c r="O23" s="28">
        <v>7009</v>
      </c>
      <c r="P23" s="28">
        <v>797</v>
      </c>
      <c r="Q23" s="22">
        <v>3701</v>
      </c>
      <c r="R23" s="28">
        <v>2976</v>
      </c>
      <c r="S23" s="28">
        <v>2330</v>
      </c>
      <c r="T23" s="28">
        <v>926</v>
      </c>
      <c r="U23" s="22">
        <v>9287</v>
      </c>
      <c r="V23" s="28">
        <v>5586</v>
      </c>
      <c r="W23" s="28">
        <v>4382</v>
      </c>
      <c r="X23" s="28">
        <v>1586</v>
      </c>
      <c r="Y23" s="22">
        <v>74451</v>
      </c>
    </row>
    <row r="24" spans="1:25" ht="13.5">
      <c r="A24" s="6" t="s">
        <v>72</v>
      </c>
      <c r="B24" s="28">
        <v>1462</v>
      </c>
      <c r="C24" s="28">
        <v>2045</v>
      </c>
      <c r="D24" s="28">
        <v>390</v>
      </c>
      <c r="E24" s="22">
        <v>1925</v>
      </c>
      <c r="F24" s="28">
        <v>2045</v>
      </c>
      <c r="G24" s="28">
        <v>1100</v>
      </c>
      <c r="H24" s="28">
        <v>459</v>
      </c>
      <c r="I24" s="22">
        <v>1156</v>
      </c>
      <c r="J24" s="28">
        <v>3134</v>
      </c>
      <c r="K24" s="28">
        <v>4079</v>
      </c>
      <c r="L24" s="28">
        <v>1218</v>
      </c>
      <c r="M24" s="22">
        <v>697</v>
      </c>
      <c r="N24" s="28">
        <v>4791</v>
      </c>
      <c r="O24" s="28">
        <v>3750</v>
      </c>
      <c r="P24" s="28">
        <v>1510</v>
      </c>
      <c r="Q24" s="22">
        <v>739</v>
      </c>
      <c r="R24" s="28">
        <v>546</v>
      </c>
      <c r="S24" s="28">
        <v>514</v>
      </c>
      <c r="T24" s="28">
        <v>424</v>
      </c>
      <c r="U24" s="22">
        <v>919</v>
      </c>
      <c r="V24" s="28">
        <v>1286</v>
      </c>
      <c r="W24" s="28">
        <v>458</v>
      </c>
      <c r="X24" s="28">
        <v>56</v>
      </c>
      <c r="Y24" s="22">
        <v>1399</v>
      </c>
    </row>
    <row r="25" spans="1:25" ht="13.5">
      <c r="A25" s="6" t="s">
        <v>172</v>
      </c>
      <c r="B25" s="28">
        <v>19587</v>
      </c>
      <c r="C25" s="28">
        <v>13321</v>
      </c>
      <c r="D25" s="28">
        <v>5298</v>
      </c>
      <c r="E25" s="22">
        <v>42889</v>
      </c>
      <c r="F25" s="28">
        <v>35920</v>
      </c>
      <c r="G25" s="28">
        <v>29495</v>
      </c>
      <c r="H25" s="28">
        <v>8647</v>
      </c>
      <c r="I25" s="22">
        <v>41752</v>
      </c>
      <c r="J25" s="28">
        <v>34471</v>
      </c>
      <c r="K25" s="28">
        <v>20049</v>
      </c>
      <c r="L25" s="28">
        <v>10594</v>
      </c>
      <c r="M25" s="22">
        <v>41047</v>
      </c>
      <c r="N25" s="28">
        <v>34179</v>
      </c>
      <c r="O25" s="28">
        <v>25169</v>
      </c>
      <c r="P25" s="28">
        <v>9574</v>
      </c>
      <c r="Q25" s="22">
        <v>37803</v>
      </c>
      <c r="R25" s="28">
        <v>29269</v>
      </c>
      <c r="S25" s="28">
        <v>20625</v>
      </c>
      <c r="T25" s="28">
        <v>10233</v>
      </c>
      <c r="U25" s="22">
        <v>49338</v>
      </c>
      <c r="V25" s="28">
        <v>36894</v>
      </c>
      <c r="W25" s="28">
        <v>25347</v>
      </c>
      <c r="X25" s="28">
        <v>11883</v>
      </c>
      <c r="Y25" s="22">
        <v>148404</v>
      </c>
    </row>
    <row r="26" spans="1:25" ht="14.25" thickBot="1">
      <c r="A26" s="25" t="s">
        <v>173</v>
      </c>
      <c r="B26" s="29">
        <v>-17542</v>
      </c>
      <c r="C26" s="29">
        <v>-36931</v>
      </c>
      <c r="D26" s="29">
        <v>-21250</v>
      </c>
      <c r="E26" s="23">
        <v>215082</v>
      </c>
      <c r="F26" s="29">
        <v>212244</v>
      </c>
      <c r="G26" s="29">
        <v>107036</v>
      </c>
      <c r="H26" s="29">
        <v>95514</v>
      </c>
      <c r="I26" s="23">
        <v>322360</v>
      </c>
      <c r="J26" s="29">
        <v>256527</v>
      </c>
      <c r="K26" s="29">
        <v>82799</v>
      </c>
      <c r="L26" s="29">
        <v>54893</v>
      </c>
      <c r="M26" s="23">
        <v>413620</v>
      </c>
      <c r="N26" s="29">
        <v>353036</v>
      </c>
      <c r="O26" s="29">
        <v>171855</v>
      </c>
      <c r="P26" s="29">
        <v>30697</v>
      </c>
      <c r="Q26" s="23">
        <v>373589</v>
      </c>
      <c r="R26" s="29">
        <v>351420</v>
      </c>
      <c r="S26" s="29">
        <v>172914</v>
      </c>
      <c r="T26" s="29">
        <v>88420</v>
      </c>
      <c r="U26" s="23">
        <v>618521</v>
      </c>
      <c r="V26" s="29">
        <v>560893</v>
      </c>
      <c r="W26" s="29">
        <v>350512</v>
      </c>
      <c r="X26" s="29">
        <v>191594</v>
      </c>
      <c r="Y26" s="23">
        <v>556938</v>
      </c>
    </row>
    <row r="27" spans="1:25" ht="14.25" thickTop="1">
      <c r="A27" s="6" t="s">
        <v>174</v>
      </c>
      <c r="B27" s="28">
        <v>49</v>
      </c>
      <c r="C27" s="28">
        <v>49</v>
      </c>
      <c r="D27" s="28">
        <v>49</v>
      </c>
      <c r="E27" s="22">
        <v>6141</v>
      </c>
      <c r="F27" s="28">
        <v>6140</v>
      </c>
      <c r="G27" s="28">
        <v>6142</v>
      </c>
      <c r="H27" s="28">
        <v>6140</v>
      </c>
      <c r="I27" s="22">
        <v>1629</v>
      </c>
      <c r="J27" s="28">
        <v>546</v>
      </c>
      <c r="K27" s="28">
        <v>161</v>
      </c>
      <c r="L27" s="28">
        <v>166</v>
      </c>
      <c r="M27" s="22">
        <v>474</v>
      </c>
      <c r="N27" s="28">
        <v>474</v>
      </c>
      <c r="O27" s="28">
        <v>474</v>
      </c>
      <c r="P27" s="28">
        <v>474</v>
      </c>
      <c r="Q27" s="22">
        <v>2203</v>
      </c>
      <c r="R27" s="28">
        <v>1694</v>
      </c>
      <c r="S27" s="28">
        <v>1695</v>
      </c>
      <c r="T27" s="28">
        <v>913</v>
      </c>
      <c r="U27" s="22">
        <v>3303</v>
      </c>
      <c r="V27" s="28">
        <v>2748</v>
      </c>
      <c r="W27" s="28">
        <v>2748</v>
      </c>
      <c r="X27" s="28">
        <v>2748</v>
      </c>
      <c r="Y27" s="22">
        <v>14984</v>
      </c>
    </row>
    <row r="28" spans="1:25" ht="13.5">
      <c r="A28" s="6" t="s">
        <v>42</v>
      </c>
      <c r="B28" s="28">
        <v>6327</v>
      </c>
      <c r="C28" s="28"/>
      <c r="D28" s="28"/>
      <c r="E28" s="22"/>
      <c r="F28" s="28"/>
      <c r="G28" s="28"/>
      <c r="H28" s="28"/>
      <c r="I28" s="22"/>
      <c r="J28" s="28"/>
      <c r="K28" s="28"/>
      <c r="L28" s="28"/>
      <c r="M28" s="22">
        <v>24274</v>
      </c>
      <c r="N28" s="28">
        <v>24274</v>
      </c>
      <c r="O28" s="28">
        <v>23139</v>
      </c>
      <c r="P28" s="28">
        <v>23139</v>
      </c>
      <c r="Q28" s="22"/>
      <c r="R28" s="28"/>
      <c r="S28" s="28"/>
      <c r="T28" s="28"/>
      <c r="U28" s="22">
        <v>33002</v>
      </c>
      <c r="V28" s="28">
        <v>33002</v>
      </c>
      <c r="W28" s="28">
        <v>33002</v>
      </c>
      <c r="X28" s="28"/>
      <c r="Y28" s="22"/>
    </row>
    <row r="29" spans="1:25" ht="13.5">
      <c r="A29" s="6" t="s">
        <v>175</v>
      </c>
      <c r="B29" s="28">
        <v>6377</v>
      </c>
      <c r="C29" s="28">
        <v>49</v>
      </c>
      <c r="D29" s="28">
        <v>49</v>
      </c>
      <c r="E29" s="22">
        <v>6141</v>
      </c>
      <c r="F29" s="28">
        <v>6140</v>
      </c>
      <c r="G29" s="28">
        <v>6142</v>
      </c>
      <c r="H29" s="28">
        <v>6140</v>
      </c>
      <c r="I29" s="22">
        <v>1629</v>
      </c>
      <c r="J29" s="28">
        <v>546</v>
      </c>
      <c r="K29" s="28">
        <v>161</v>
      </c>
      <c r="L29" s="28">
        <v>166</v>
      </c>
      <c r="M29" s="22">
        <v>30138</v>
      </c>
      <c r="N29" s="28">
        <v>25691</v>
      </c>
      <c r="O29" s="28">
        <v>24676</v>
      </c>
      <c r="P29" s="28">
        <v>24622</v>
      </c>
      <c r="Q29" s="22">
        <v>23734</v>
      </c>
      <c r="R29" s="28">
        <v>23319</v>
      </c>
      <c r="S29" s="28">
        <v>1725</v>
      </c>
      <c r="T29" s="28">
        <v>1530</v>
      </c>
      <c r="U29" s="22">
        <v>45106</v>
      </c>
      <c r="V29" s="28">
        <v>44551</v>
      </c>
      <c r="W29" s="28">
        <v>46543</v>
      </c>
      <c r="X29" s="28">
        <v>12990</v>
      </c>
      <c r="Y29" s="22">
        <v>19349</v>
      </c>
    </row>
    <row r="30" spans="1:25" ht="13.5">
      <c r="A30" s="6" t="s">
        <v>176</v>
      </c>
      <c r="B30" s="28">
        <v>13090</v>
      </c>
      <c r="C30" s="28">
        <v>11893</v>
      </c>
      <c r="D30" s="28">
        <v>11815</v>
      </c>
      <c r="E30" s="22">
        <v>8360</v>
      </c>
      <c r="F30" s="28">
        <v>8321</v>
      </c>
      <c r="G30" s="28">
        <v>7476</v>
      </c>
      <c r="H30" s="28">
        <v>7312</v>
      </c>
      <c r="I30" s="22">
        <v>8026</v>
      </c>
      <c r="J30" s="28">
        <v>7749</v>
      </c>
      <c r="K30" s="28">
        <v>7228</v>
      </c>
      <c r="L30" s="28">
        <v>1099</v>
      </c>
      <c r="M30" s="22">
        <v>24102</v>
      </c>
      <c r="N30" s="28">
        <v>10958</v>
      </c>
      <c r="O30" s="28">
        <v>10825</v>
      </c>
      <c r="P30" s="28">
        <v>37</v>
      </c>
      <c r="Q30" s="22">
        <v>23448</v>
      </c>
      <c r="R30" s="28">
        <v>19414</v>
      </c>
      <c r="S30" s="28">
        <v>3607</v>
      </c>
      <c r="T30" s="28">
        <v>193</v>
      </c>
      <c r="U30" s="22">
        <v>4286</v>
      </c>
      <c r="V30" s="28">
        <v>639</v>
      </c>
      <c r="W30" s="28">
        <v>610</v>
      </c>
      <c r="X30" s="28"/>
      <c r="Y30" s="22">
        <v>24216</v>
      </c>
    </row>
    <row r="31" spans="1:25" ht="13.5">
      <c r="A31" s="6" t="s">
        <v>177</v>
      </c>
      <c r="B31" s="28">
        <v>51917</v>
      </c>
      <c r="C31" s="28">
        <v>51917</v>
      </c>
      <c r="D31" s="28"/>
      <c r="E31" s="22"/>
      <c r="F31" s="28"/>
      <c r="G31" s="28"/>
      <c r="H31" s="28"/>
      <c r="I31" s="22">
        <v>673430</v>
      </c>
      <c r="J31" s="28">
        <v>673430</v>
      </c>
      <c r="K31" s="28">
        <v>673430</v>
      </c>
      <c r="L31" s="28"/>
      <c r="M31" s="22"/>
      <c r="N31" s="28"/>
      <c r="O31" s="28"/>
      <c r="P31" s="28"/>
      <c r="Q31" s="22"/>
      <c r="R31" s="28"/>
      <c r="S31" s="28"/>
      <c r="T31" s="28"/>
      <c r="U31" s="22">
        <v>109620</v>
      </c>
      <c r="V31" s="28"/>
      <c r="W31" s="28"/>
      <c r="X31" s="28"/>
      <c r="Y31" s="22"/>
    </row>
    <row r="32" spans="1:25" ht="13.5">
      <c r="A32" s="6" t="s">
        <v>178</v>
      </c>
      <c r="B32" s="28">
        <v>65007</v>
      </c>
      <c r="C32" s="28">
        <v>63811</v>
      </c>
      <c r="D32" s="28">
        <v>11815</v>
      </c>
      <c r="E32" s="22">
        <v>8360</v>
      </c>
      <c r="F32" s="28">
        <v>8321</v>
      </c>
      <c r="G32" s="28">
        <v>7476</v>
      </c>
      <c r="H32" s="28">
        <v>7312</v>
      </c>
      <c r="I32" s="22">
        <v>681456</v>
      </c>
      <c r="J32" s="28">
        <v>681179</v>
      </c>
      <c r="K32" s="28">
        <v>680658</v>
      </c>
      <c r="L32" s="28">
        <v>1099</v>
      </c>
      <c r="M32" s="22">
        <v>158505</v>
      </c>
      <c r="N32" s="28">
        <v>89645</v>
      </c>
      <c r="O32" s="28">
        <v>146693</v>
      </c>
      <c r="P32" s="28">
        <v>130154</v>
      </c>
      <c r="Q32" s="22">
        <v>59876</v>
      </c>
      <c r="R32" s="28">
        <v>19414</v>
      </c>
      <c r="S32" s="28">
        <v>3607</v>
      </c>
      <c r="T32" s="28">
        <v>193</v>
      </c>
      <c r="U32" s="22">
        <v>135960</v>
      </c>
      <c r="V32" s="28">
        <v>26187</v>
      </c>
      <c r="W32" s="28">
        <v>26710</v>
      </c>
      <c r="X32" s="28"/>
      <c r="Y32" s="22">
        <v>54839</v>
      </c>
    </row>
    <row r="33" spans="1:25" ht="13.5">
      <c r="A33" s="7" t="s">
        <v>179</v>
      </c>
      <c r="B33" s="28">
        <v>-76173</v>
      </c>
      <c r="C33" s="28">
        <v>-100692</v>
      </c>
      <c r="D33" s="28">
        <v>-33015</v>
      </c>
      <c r="E33" s="22">
        <v>212863</v>
      </c>
      <c r="F33" s="28">
        <v>210063</v>
      </c>
      <c r="G33" s="28">
        <v>105702</v>
      </c>
      <c r="H33" s="28">
        <v>94342</v>
      </c>
      <c r="I33" s="22">
        <v>-357467</v>
      </c>
      <c r="J33" s="28">
        <v>-424105</v>
      </c>
      <c r="K33" s="28">
        <v>-597696</v>
      </c>
      <c r="L33" s="28">
        <v>53961</v>
      </c>
      <c r="M33" s="22">
        <v>285254</v>
      </c>
      <c r="N33" s="28">
        <v>289082</v>
      </c>
      <c r="O33" s="28">
        <v>49838</v>
      </c>
      <c r="P33" s="28">
        <v>-74833</v>
      </c>
      <c r="Q33" s="22">
        <v>337447</v>
      </c>
      <c r="R33" s="28">
        <v>355325</v>
      </c>
      <c r="S33" s="28">
        <v>171031</v>
      </c>
      <c r="T33" s="28">
        <v>89757</v>
      </c>
      <c r="U33" s="22">
        <v>527667</v>
      </c>
      <c r="V33" s="28">
        <v>579256</v>
      </c>
      <c r="W33" s="28">
        <v>370345</v>
      </c>
      <c r="X33" s="28">
        <v>204585</v>
      </c>
      <c r="Y33" s="22">
        <v>521448</v>
      </c>
    </row>
    <row r="34" spans="1:25" ht="13.5">
      <c r="A34" s="7" t="s">
        <v>180</v>
      </c>
      <c r="B34" s="28">
        <v>13552</v>
      </c>
      <c r="C34" s="28">
        <v>12244</v>
      </c>
      <c r="D34" s="28">
        <v>12382</v>
      </c>
      <c r="E34" s="22">
        <v>120994</v>
      </c>
      <c r="F34" s="28">
        <v>85820</v>
      </c>
      <c r="G34" s="28">
        <v>57782</v>
      </c>
      <c r="H34" s="28">
        <v>55384</v>
      </c>
      <c r="I34" s="22">
        <v>151079</v>
      </c>
      <c r="J34" s="28">
        <v>99267</v>
      </c>
      <c r="K34" s="28">
        <v>41065</v>
      </c>
      <c r="L34" s="28">
        <v>39416</v>
      </c>
      <c r="M34" s="22">
        <v>127934</v>
      </c>
      <c r="N34" s="28">
        <v>77374</v>
      </c>
      <c r="O34" s="28">
        <v>19940</v>
      </c>
      <c r="P34" s="28">
        <v>16090</v>
      </c>
      <c r="Q34" s="22">
        <v>124450</v>
      </c>
      <c r="R34" s="28">
        <v>106288</v>
      </c>
      <c r="S34" s="28">
        <v>60526</v>
      </c>
      <c r="T34" s="28">
        <v>43483</v>
      </c>
      <c r="U34" s="22">
        <v>261522</v>
      </c>
      <c r="V34" s="28">
        <v>197994</v>
      </c>
      <c r="W34" s="28">
        <v>131163</v>
      </c>
      <c r="X34" s="28">
        <v>61008</v>
      </c>
      <c r="Y34" s="22">
        <v>50593</v>
      </c>
    </row>
    <row r="35" spans="1:25" ht="13.5">
      <c r="A35" s="7" t="s">
        <v>181</v>
      </c>
      <c r="B35" s="28">
        <v>-32796</v>
      </c>
      <c r="C35" s="28">
        <v>-34507</v>
      </c>
      <c r="D35" s="28">
        <v>-25492</v>
      </c>
      <c r="E35" s="22">
        <v>-23606</v>
      </c>
      <c r="F35" s="28">
        <v>4710</v>
      </c>
      <c r="G35" s="28">
        <v>-13571</v>
      </c>
      <c r="H35" s="28">
        <v>-20549</v>
      </c>
      <c r="I35" s="22">
        <v>31170</v>
      </c>
      <c r="J35" s="28">
        <v>48929</v>
      </c>
      <c r="K35" s="28">
        <v>-4026</v>
      </c>
      <c r="L35" s="28">
        <v>-14608</v>
      </c>
      <c r="M35" s="22">
        <v>49003</v>
      </c>
      <c r="N35" s="28">
        <v>75887</v>
      </c>
      <c r="O35" s="28">
        <v>27002</v>
      </c>
      <c r="P35" s="28">
        <v>-32366</v>
      </c>
      <c r="Q35" s="22">
        <v>20560</v>
      </c>
      <c r="R35" s="28">
        <v>45337</v>
      </c>
      <c r="S35" s="28">
        <v>15656</v>
      </c>
      <c r="T35" s="28">
        <v>-4394</v>
      </c>
      <c r="U35" s="22">
        <v>17714</v>
      </c>
      <c r="V35" s="28">
        <v>49849</v>
      </c>
      <c r="W35" s="28">
        <v>23944</v>
      </c>
      <c r="X35" s="28">
        <v>8850</v>
      </c>
      <c r="Y35" s="22">
        <v>173657</v>
      </c>
    </row>
    <row r="36" spans="1:25" ht="13.5">
      <c r="A36" s="7" t="s">
        <v>182</v>
      </c>
      <c r="B36" s="28">
        <v>-19243</v>
      </c>
      <c r="C36" s="28">
        <v>-22262</v>
      </c>
      <c r="D36" s="28">
        <v>-13109</v>
      </c>
      <c r="E36" s="22">
        <v>97388</v>
      </c>
      <c r="F36" s="28">
        <v>90530</v>
      </c>
      <c r="G36" s="28">
        <v>44211</v>
      </c>
      <c r="H36" s="28">
        <v>34835</v>
      </c>
      <c r="I36" s="22">
        <v>182249</v>
      </c>
      <c r="J36" s="28">
        <v>148196</v>
      </c>
      <c r="K36" s="28">
        <v>37038</v>
      </c>
      <c r="L36" s="28">
        <v>24807</v>
      </c>
      <c r="M36" s="22">
        <v>176937</v>
      </c>
      <c r="N36" s="28">
        <v>153261</v>
      </c>
      <c r="O36" s="28">
        <v>46942</v>
      </c>
      <c r="P36" s="28">
        <v>-16276</v>
      </c>
      <c r="Q36" s="22">
        <v>145010</v>
      </c>
      <c r="R36" s="28">
        <v>151625</v>
      </c>
      <c r="S36" s="28">
        <v>76182</v>
      </c>
      <c r="T36" s="28">
        <v>39088</v>
      </c>
      <c r="U36" s="22">
        <v>279237</v>
      </c>
      <c r="V36" s="28">
        <v>247844</v>
      </c>
      <c r="W36" s="28">
        <v>155108</v>
      </c>
      <c r="X36" s="28">
        <v>69859</v>
      </c>
      <c r="Y36" s="22">
        <v>251231</v>
      </c>
    </row>
    <row r="37" spans="1:25" ht="13.5">
      <c r="A37" s="7" t="s">
        <v>43</v>
      </c>
      <c r="B37" s="28">
        <v>-56929</v>
      </c>
      <c r="C37" s="28">
        <v>-78429</v>
      </c>
      <c r="D37" s="28">
        <v>-19905</v>
      </c>
      <c r="E37" s="22">
        <v>115475</v>
      </c>
      <c r="F37" s="28">
        <v>119532</v>
      </c>
      <c r="G37" s="28">
        <v>61491</v>
      </c>
      <c r="H37" s="28">
        <v>59507</v>
      </c>
      <c r="I37" s="22">
        <v>-539716</v>
      </c>
      <c r="J37" s="28">
        <v>-572302</v>
      </c>
      <c r="K37" s="28">
        <v>-634735</v>
      </c>
      <c r="L37" s="28">
        <v>29153</v>
      </c>
      <c r="M37" s="22">
        <v>108317</v>
      </c>
      <c r="N37" s="28">
        <v>135821</v>
      </c>
      <c r="O37" s="28">
        <v>2895</v>
      </c>
      <c r="P37" s="28">
        <v>-58557</v>
      </c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4.25" thickBot="1">
      <c r="A38" s="7" t="s">
        <v>183</v>
      </c>
      <c r="B38" s="28">
        <v>-56929</v>
      </c>
      <c r="C38" s="28">
        <v>-78429</v>
      </c>
      <c r="D38" s="28">
        <v>-19905</v>
      </c>
      <c r="E38" s="22">
        <v>115475</v>
      </c>
      <c r="F38" s="28">
        <v>119532</v>
      </c>
      <c r="G38" s="28">
        <v>61491</v>
      </c>
      <c r="H38" s="28">
        <v>59507</v>
      </c>
      <c r="I38" s="22">
        <v>-539716</v>
      </c>
      <c r="J38" s="28">
        <v>-572302</v>
      </c>
      <c r="K38" s="28">
        <v>-634735</v>
      </c>
      <c r="L38" s="28">
        <v>29153</v>
      </c>
      <c r="M38" s="22">
        <v>108317</v>
      </c>
      <c r="N38" s="28">
        <v>135821</v>
      </c>
      <c r="O38" s="28">
        <v>2895</v>
      </c>
      <c r="P38" s="28">
        <v>-58557</v>
      </c>
      <c r="Q38" s="22">
        <v>192436</v>
      </c>
      <c r="R38" s="28">
        <v>203699</v>
      </c>
      <c r="S38" s="28">
        <v>94848</v>
      </c>
      <c r="T38" s="28">
        <v>50668</v>
      </c>
      <c r="U38" s="22">
        <v>248430</v>
      </c>
      <c r="V38" s="28">
        <v>331412</v>
      </c>
      <c r="W38" s="28">
        <v>215236</v>
      </c>
      <c r="X38" s="28">
        <v>134726</v>
      </c>
      <c r="Y38" s="22">
        <v>270216</v>
      </c>
    </row>
    <row r="39" spans="1:25" ht="14.25" thickTop="1">
      <c r="A39" s="8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1" ht="13.5">
      <c r="A41" s="20" t="s">
        <v>139</v>
      </c>
    </row>
    <row r="42" ht="13.5">
      <c r="A42" s="20" t="s">
        <v>140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135</v>
      </c>
      <c r="B2" s="14">
        <v>9087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136</v>
      </c>
      <c r="B3" s="1" t="s">
        <v>137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45</v>
      </c>
      <c r="B4" s="15" t="str">
        <f>HYPERLINK("http://www.kabupro.jp/mark/20131114/S1000HVZ.htm","四半期報告書")</f>
        <v>四半期報告書</v>
      </c>
      <c r="C4" s="15" t="str">
        <f>HYPERLINK("http://www.kabupro.jp/mark/20130627/S000DSY3.htm","有価証券報告書")</f>
        <v>有価証券報告書</v>
      </c>
      <c r="D4" s="15" t="str">
        <f>HYPERLINK("http://www.kabupro.jp/mark/20131114/S1000HVZ.htm","四半期報告書")</f>
        <v>四半期報告書</v>
      </c>
      <c r="E4" s="15" t="str">
        <f>HYPERLINK("http://www.kabupro.jp/mark/20130627/S000DSY3.htm","有価証券報告書")</f>
        <v>有価証券報告書</v>
      </c>
      <c r="F4" s="15" t="str">
        <f>HYPERLINK("http://www.kabupro.jp/mark/20121114/S000CB1R.htm","四半期報告書")</f>
        <v>四半期報告書</v>
      </c>
      <c r="G4" s="15" t="str">
        <f>HYPERLINK("http://www.kabupro.jp/mark/20120628/S000B9T8.htm","有価証券報告書")</f>
        <v>有価証券報告書</v>
      </c>
      <c r="H4" s="15" t="str">
        <f>HYPERLINK("http://www.kabupro.jp/mark/20110214/S0007SM0.htm","四半期報告書")</f>
        <v>四半期報告書</v>
      </c>
      <c r="I4" s="15" t="str">
        <f>HYPERLINK("http://www.kabupro.jp/mark/20111114/S0009QHG.htm","四半期報告書")</f>
        <v>四半期報告書</v>
      </c>
      <c r="J4" s="15" t="str">
        <f>HYPERLINK("http://www.kabupro.jp/mark/20100813/S0006JZE.htm","四半期報告書")</f>
        <v>四半期報告書</v>
      </c>
      <c r="K4" s="15" t="str">
        <f>HYPERLINK("http://www.kabupro.jp/mark/20110629/S0008PXL.htm","有価証券報告書")</f>
        <v>有価証券報告書</v>
      </c>
      <c r="L4" s="15" t="str">
        <f>HYPERLINK("http://www.kabupro.jp/mark/20110214/S0007SM0.htm","四半期報告書")</f>
        <v>四半期報告書</v>
      </c>
      <c r="M4" s="15" t="str">
        <f>HYPERLINK("http://www.kabupro.jp/mark/20101112/S00075CT.htm","四半期報告書")</f>
        <v>四半期報告書</v>
      </c>
      <c r="N4" s="15" t="str">
        <f>HYPERLINK("http://www.kabupro.jp/mark/20100813/S0006JZE.htm","四半期報告書")</f>
        <v>四半期報告書</v>
      </c>
      <c r="O4" s="15" t="str">
        <f>HYPERLINK("http://www.kabupro.jp/mark/20100629/S00065SY.htm","有価証券報告書")</f>
        <v>有価証券報告書</v>
      </c>
      <c r="P4" s="15" t="str">
        <f>HYPERLINK("http://www.kabupro.jp/mark/20100212/S00050RU.htm","四半期報告書")</f>
        <v>四半期報告書</v>
      </c>
      <c r="Q4" s="15" t="str">
        <f>HYPERLINK("http://www.kabupro.jp/mark/20091112/S0004HR7.htm","四半期報告書")</f>
        <v>四半期報告書</v>
      </c>
      <c r="R4" s="15" t="str">
        <f>HYPERLINK("http://www.kabupro.jp/mark/20090814/S0003XBI.htm","四半期報告書")</f>
        <v>四半期報告書</v>
      </c>
      <c r="S4" s="15" t="str">
        <f>HYPERLINK("http://www.kabupro.jp/mark/20090626/S0003GG3.htm","有価証券報告書")</f>
        <v>有価証券報告書</v>
      </c>
    </row>
    <row r="5" spans="1:19" ht="14.25" thickBot="1">
      <c r="A5" s="11" t="s">
        <v>46</v>
      </c>
      <c r="B5" s="1" t="s">
        <v>188</v>
      </c>
      <c r="C5" s="1" t="s">
        <v>52</v>
      </c>
      <c r="D5" s="1" t="s">
        <v>188</v>
      </c>
      <c r="E5" s="1" t="s">
        <v>52</v>
      </c>
      <c r="F5" s="1" t="s">
        <v>194</v>
      </c>
      <c r="G5" s="1" t="s">
        <v>56</v>
      </c>
      <c r="H5" s="1" t="s">
        <v>204</v>
      </c>
      <c r="I5" s="1" t="s">
        <v>200</v>
      </c>
      <c r="J5" s="1" t="s">
        <v>208</v>
      </c>
      <c r="K5" s="1" t="s">
        <v>58</v>
      </c>
      <c r="L5" s="1" t="s">
        <v>204</v>
      </c>
      <c r="M5" s="1" t="s">
        <v>206</v>
      </c>
      <c r="N5" s="1" t="s">
        <v>208</v>
      </c>
      <c r="O5" s="1" t="s">
        <v>60</v>
      </c>
      <c r="P5" s="1" t="s">
        <v>210</v>
      </c>
      <c r="Q5" s="1" t="s">
        <v>212</v>
      </c>
      <c r="R5" s="1" t="s">
        <v>214</v>
      </c>
      <c r="S5" s="1" t="s">
        <v>62</v>
      </c>
    </row>
    <row r="6" spans="1:19" ht="15" thickBot="1" thickTop="1">
      <c r="A6" s="10" t="s">
        <v>47</v>
      </c>
      <c r="B6" s="18" t="s">
        <v>41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48</v>
      </c>
      <c r="B7" s="14" t="s">
        <v>2</v>
      </c>
      <c r="C7" s="16" t="s">
        <v>53</v>
      </c>
      <c r="D7" s="14" t="s">
        <v>2</v>
      </c>
      <c r="E7" s="16" t="s">
        <v>53</v>
      </c>
      <c r="F7" s="14" t="s">
        <v>2</v>
      </c>
      <c r="G7" s="16" t="s">
        <v>53</v>
      </c>
      <c r="H7" s="14" t="s">
        <v>2</v>
      </c>
      <c r="I7" s="14" t="s">
        <v>2</v>
      </c>
      <c r="J7" s="14" t="s">
        <v>2</v>
      </c>
      <c r="K7" s="16" t="s">
        <v>53</v>
      </c>
      <c r="L7" s="14" t="s">
        <v>2</v>
      </c>
      <c r="M7" s="14" t="s">
        <v>2</v>
      </c>
      <c r="N7" s="14" t="s">
        <v>2</v>
      </c>
      <c r="O7" s="16" t="s">
        <v>53</v>
      </c>
      <c r="P7" s="14" t="s">
        <v>2</v>
      </c>
      <c r="Q7" s="14" t="s">
        <v>2</v>
      </c>
      <c r="R7" s="14" t="s">
        <v>2</v>
      </c>
      <c r="S7" s="16" t="s">
        <v>53</v>
      </c>
    </row>
    <row r="8" spans="1:19" ht="13.5">
      <c r="A8" s="13" t="s">
        <v>49</v>
      </c>
      <c r="B8" s="1" t="s">
        <v>3</v>
      </c>
      <c r="C8" s="17" t="s">
        <v>141</v>
      </c>
      <c r="D8" s="1" t="s">
        <v>141</v>
      </c>
      <c r="E8" s="17" t="s">
        <v>142</v>
      </c>
      <c r="F8" s="1" t="s">
        <v>142</v>
      </c>
      <c r="G8" s="17" t="s">
        <v>143</v>
      </c>
      <c r="H8" s="1" t="s">
        <v>143</v>
      </c>
      <c r="I8" s="1" t="s">
        <v>143</v>
      </c>
      <c r="J8" s="1" t="s">
        <v>143</v>
      </c>
      <c r="K8" s="17" t="s">
        <v>144</v>
      </c>
      <c r="L8" s="1" t="s">
        <v>144</v>
      </c>
      <c r="M8" s="1" t="s">
        <v>144</v>
      </c>
      <c r="N8" s="1" t="s">
        <v>144</v>
      </c>
      <c r="O8" s="17" t="s">
        <v>145</v>
      </c>
      <c r="P8" s="1" t="s">
        <v>145</v>
      </c>
      <c r="Q8" s="1" t="s">
        <v>145</v>
      </c>
      <c r="R8" s="1" t="s">
        <v>145</v>
      </c>
      <c r="S8" s="17" t="s">
        <v>146</v>
      </c>
    </row>
    <row r="9" spans="1:19" ht="13.5">
      <c r="A9" s="13" t="s">
        <v>50</v>
      </c>
      <c r="B9" s="1" t="s">
        <v>189</v>
      </c>
      <c r="C9" s="17" t="s">
        <v>54</v>
      </c>
      <c r="D9" s="1" t="s">
        <v>195</v>
      </c>
      <c r="E9" s="17" t="s">
        <v>55</v>
      </c>
      <c r="F9" s="1" t="s">
        <v>201</v>
      </c>
      <c r="G9" s="17" t="s">
        <v>57</v>
      </c>
      <c r="H9" s="1" t="s">
        <v>205</v>
      </c>
      <c r="I9" s="1" t="s">
        <v>207</v>
      </c>
      <c r="J9" s="1" t="s">
        <v>209</v>
      </c>
      <c r="K9" s="17" t="s">
        <v>59</v>
      </c>
      <c r="L9" s="1" t="s">
        <v>211</v>
      </c>
      <c r="M9" s="1" t="s">
        <v>213</v>
      </c>
      <c r="N9" s="1" t="s">
        <v>215</v>
      </c>
      <c r="O9" s="17" t="s">
        <v>61</v>
      </c>
      <c r="P9" s="1" t="s">
        <v>217</v>
      </c>
      <c r="Q9" s="1" t="s">
        <v>219</v>
      </c>
      <c r="R9" s="1" t="s">
        <v>221</v>
      </c>
      <c r="S9" s="17" t="s">
        <v>63</v>
      </c>
    </row>
    <row r="10" spans="1:19" ht="14.25" thickBot="1">
      <c r="A10" s="13" t="s">
        <v>51</v>
      </c>
      <c r="B10" s="1" t="s">
        <v>65</v>
      </c>
      <c r="C10" s="17" t="s">
        <v>65</v>
      </c>
      <c r="D10" s="1" t="s">
        <v>65</v>
      </c>
      <c r="E10" s="17" t="s">
        <v>65</v>
      </c>
      <c r="F10" s="1" t="s">
        <v>65</v>
      </c>
      <c r="G10" s="17" t="s">
        <v>65</v>
      </c>
      <c r="H10" s="1" t="s">
        <v>65</v>
      </c>
      <c r="I10" s="1" t="s">
        <v>65</v>
      </c>
      <c r="J10" s="1" t="s">
        <v>65</v>
      </c>
      <c r="K10" s="17" t="s">
        <v>65</v>
      </c>
      <c r="L10" s="1" t="s">
        <v>65</v>
      </c>
      <c r="M10" s="1" t="s">
        <v>65</v>
      </c>
      <c r="N10" s="1" t="s">
        <v>65</v>
      </c>
      <c r="O10" s="17" t="s">
        <v>65</v>
      </c>
      <c r="P10" s="1" t="s">
        <v>65</v>
      </c>
      <c r="Q10" s="1" t="s">
        <v>65</v>
      </c>
      <c r="R10" s="1" t="s">
        <v>65</v>
      </c>
      <c r="S10" s="17" t="s">
        <v>65</v>
      </c>
    </row>
    <row r="11" spans="1:19" ht="14.25" thickTop="1">
      <c r="A11" s="30" t="s">
        <v>179</v>
      </c>
      <c r="B11" s="27">
        <v>-100692</v>
      </c>
      <c r="C11" s="21">
        <v>212863</v>
      </c>
      <c r="D11" s="27">
        <v>105702</v>
      </c>
      <c r="E11" s="21">
        <v>-357467</v>
      </c>
      <c r="F11" s="27">
        <v>-597696</v>
      </c>
      <c r="G11" s="21">
        <v>285254</v>
      </c>
      <c r="H11" s="27">
        <v>289082</v>
      </c>
      <c r="I11" s="27">
        <v>49838</v>
      </c>
      <c r="J11" s="27">
        <v>-74833</v>
      </c>
      <c r="K11" s="21">
        <v>337447</v>
      </c>
      <c r="L11" s="27">
        <v>355325</v>
      </c>
      <c r="M11" s="27">
        <v>171031</v>
      </c>
      <c r="N11" s="27">
        <v>89757</v>
      </c>
      <c r="O11" s="21">
        <v>527667</v>
      </c>
      <c r="P11" s="27">
        <v>579256</v>
      </c>
      <c r="Q11" s="27">
        <v>370345</v>
      </c>
      <c r="R11" s="27">
        <v>204585</v>
      </c>
      <c r="S11" s="21">
        <v>521448</v>
      </c>
    </row>
    <row r="12" spans="1:19" ht="13.5">
      <c r="A12" s="6" t="s">
        <v>155</v>
      </c>
      <c r="B12" s="28">
        <v>130519</v>
      </c>
      <c r="C12" s="22">
        <v>299656</v>
      </c>
      <c r="D12" s="28">
        <v>144413</v>
      </c>
      <c r="E12" s="22">
        <v>312306</v>
      </c>
      <c r="F12" s="28">
        <v>152016</v>
      </c>
      <c r="G12" s="22">
        <v>293500</v>
      </c>
      <c r="H12" s="28">
        <v>217561</v>
      </c>
      <c r="I12" s="28">
        <v>144392</v>
      </c>
      <c r="J12" s="28">
        <v>73049</v>
      </c>
      <c r="K12" s="22">
        <v>339352</v>
      </c>
      <c r="L12" s="28">
        <v>256040</v>
      </c>
      <c r="M12" s="28">
        <v>172979</v>
      </c>
      <c r="N12" s="28">
        <v>86784</v>
      </c>
      <c r="O12" s="22">
        <v>366989</v>
      </c>
      <c r="P12" s="28">
        <v>269005</v>
      </c>
      <c r="Q12" s="28">
        <v>175647</v>
      </c>
      <c r="R12" s="28">
        <v>86124</v>
      </c>
      <c r="S12" s="22">
        <v>333571</v>
      </c>
    </row>
    <row r="13" spans="1:19" ht="13.5">
      <c r="A13" s="6" t="s">
        <v>177</v>
      </c>
      <c r="B13" s="28">
        <v>51917</v>
      </c>
      <c r="C13" s="22"/>
      <c r="D13" s="28"/>
      <c r="E13" s="22">
        <v>673430</v>
      </c>
      <c r="F13" s="28">
        <v>673430</v>
      </c>
      <c r="G13" s="22"/>
      <c r="H13" s="28"/>
      <c r="I13" s="28"/>
      <c r="J13" s="28"/>
      <c r="K13" s="22"/>
      <c r="L13" s="28"/>
      <c r="M13" s="28"/>
      <c r="N13" s="28"/>
      <c r="O13" s="22">
        <v>109620</v>
      </c>
      <c r="P13" s="28"/>
      <c r="Q13" s="28"/>
      <c r="R13" s="28"/>
      <c r="S13" s="22"/>
    </row>
    <row r="14" spans="1:19" ht="13.5">
      <c r="A14" s="6" t="s">
        <v>4</v>
      </c>
      <c r="B14" s="28">
        <v>290</v>
      </c>
      <c r="C14" s="22">
        <v>-1168</v>
      </c>
      <c r="D14" s="28">
        <v>-976</v>
      </c>
      <c r="E14" s="22">
        <v>-1373</v>
      </c>
      <c r="F14" s="28">
        <v>-460</v>
      </c>
      <c r="G14" s="22">
        <v>-5389</v>
      </c>
      <c r="H14" s="28">
        <v>-942</v>
      </c>
      <c r="I14" s="28">
        <v>-1061</v>
      </c>
      <c r="J14" s="28">
        <v>-1008</v>
      </c>
      <c r="K14" s="22">
        <v>-5946</v>
      </c>
      <c r="L14" s="28">
        <v>-8066</v>
      </c>
      <c r="M14" s="28">
        <v>-8276</v>
      </c>
      <c r="N14" s="28">
        <v>-488</v>
      </c>
      <c r="O14" s="22">
        <v>3045</v>
      </c>
      <c r="P14" s="28">
        <v>1773</v>
      </c>
      <c r="Q14" s="28">
        <v>-1825</v>
      </c>
      <c r="R14" s="28">
        <v>-1297</v>
      </c>
      <c r="S14" s="22">
        <v>5689</v>
      </c>
    </row>
    <row r="15" spans="1:19" ht="13.5">
      <c r="A15" s="6" t="s">
        <v>5</v>
      </c>
      <c r="B15" s="28">
        <v>3048</v>
      </c>
      <c r="C15" s="22">
        <v>-4895</v>
      </c>
      <c r="D15" s="28">
        <v>5363</v>
      </c>
      <c r="E15" s="22">
        <v>-6044</v>
      </c>
      <c r="F15" s="28">
        <v>4449</v>
      </c>
      <c r="G15" s="22">
        <v>-7272</v>
      </c>
      <c r="H15" s="28">
        <v>-59461</v>
      </c>
      <c r="I15" s="28">
        <v>-1773</v>
      </c>
      <c r="J15" s="28">
        <v>54260</v>
      </c>
      <c r="K15" s="22">
        <v>-17272</v>
      </c>
      <c r="L15" s="28">
        <v>-75624</v>
      </c>
      <c r="M15" s="28">
        <v>-3337</v>
      </c>
      <c r="N15" s="28">
        <v>52785</v>
      </c>
      <c r="O15" s="22">
        <v>-820</v>
      </c>
      <c r="P15" s="28">
        <v>-66537</v>
      </c>
      <c r="Q15" s="28">
        <v>10230</v>
      </c>
      <c r="R15" s="28">
        <v>72381</v>
      </c>
      <c r="S15" s="22">
        <v>-2297</v>
      </c>
    </row>
    <row r="16" spans="1:19" ht="13.5">
      <c r="A16" s="6" t="s">
        <v>6</v>
      </c>
      <c r="B16" s="28">
        <v>-13850</v>
      </c>
      <c r="C16" s="22">
        <v>-2150</v>
      </c>
      <c r="D16" s="28">
        <v>-11575</v>
      </c>
      <c r="E16" s="22"/>
      <c r="F16" s="28">
        <v>-9500</v>
      </c>
      <c r="G16" s="22">
        <v>-2000</v>
      </c>
      <c r="H16" s="28">
        <v>-7250</v>
      </c>
      <c r="I16" s="28">
        <v>-12500</v>
      </c>
      <c r="J16" s="28">
        <v>-17750</v>
      </c>
      <c r="K16" s="22">
        <v>-4000</v>
      </c>
      <c r="L16" s="28">
        <v>-9450</v>
      </c>
      <c r="M16" s="28">
        <v>-15500</v>
      </c>
      <c r="N16" s="28">
        <v>-21250</v>
      </c>
      <c r="O16" s="22">
        <v>1500</v>
      </c>
      <c r="P16" s="28">
        <v>-9000</v>
      </c>
      <c r="Q16" s="28">
        <v>-14500</v>
      </c>
      <c r="R16" s="28">
        <v>-20000</v>
      </c>
      <c r="S16" s="22">
        <v>-5500</v>
      </c>
    </row>
    <row r="17" spans="1:19" ht="13.5">
      <c r="A17" s="6" t="s">
        <v>7</v>
      </c>
      <c r="B17" s="28">
        <v>-29013</v>
      </c>
      <c r="C17" s="22">
        <v>30411</v>
      </c>
      <c r="D17" s="28">
        <v>11930</v>
      </c>
      <c r="E17" s="22">
        <v>16454</v>
      </c>
      <c r="F17" s="28">
        <v>7016</v>
      </c>
      <c r="G17" s="22">
        <v>-7052</v>
      </c>
      <c r="H17" s="28">
        <v>-15421</v>
      </c>
      <c r="I17" s="28">
        <v>-20788</v>
      </c>
      <c r="J17" s="28">
        <v>-32486</v>
      </c>
      <c r="K17" s="22">
        <v>5686</v>
      </c>
      <c r="L17" s="28">
        <v>-8363</v>
      </c>
      <c r="M17" s="28">
        <v>-3705</v>
      </c>
      <c r="N17" s="28">
        <v>-5679</v>
      </c>
      <c r="O17" s="22">
        <v>276</v>
      </c>
      <c r="P17" s="28">
        <v>-3552</v>
      </c>
      <c r="Q17" s="28">
        <v>3590</v>
      </c>
      <c r="R17" s="28">
        <v>-3271</v>
      </c>
      <c r="S17" s="22">
        <v>15642</v>
      </c>
    </row>
    <row r="18" spans="1:19" ht="13.5">
      <c r="A18" s="6" t="s">
        <v>8</v>
      </c>
      <c r="B18" s="28">
        <v>-4557</v>
      </c>
      <c r="C18" s="22">
        <v>18500</v>
      </c>
      <c r="D18" s="28">
        <v>9250</v>
      </c>
      <c r="E18" s="22">
        <v>9975</v>
      </c>
      <c r="F18" s="28">
        <v>8425</v>
      </c>
      <c r="G18" s="22">
        <v>-76250</v>
      </c>
      <c r="H18" s="28">
        <v>-80875</v>
      </c>
      <c r="I18" s="28">
        <v>-85500</v>
      </c>
      <c r="J18" s="28">
        <v>-90125</v>
      </c>
      <c r="K18" s="22">
        <v>20150</v>
      </c>
      <c r="L18" s="28">
        <v>15112</v>
      </c>
      <c r="M18" s="28">
        <v>10075</v>
      </c>
      <c r="N18" s="28">
        <v>5037</v>
      </c>
      <c r="O18" s="22">
        <v>5150</v>
      </c>
      <c r="P18" s="28">
        <v>437</v>
      </c>
      <c r="Q18" s="28">
        <v>-4275</v>
      </c>
      <c r="R18" s="28">
        <v>-9162</v>
      </c>
      <c r="S18" s="22">
        <v>-475575</v>
      </c>
    </row>
    <row r="19" spans="1:19" ht="13.5">
      <c r="A19" s="6" t="s">
        <v>9</v>
      </c>
      <c r="B19" s="28">
        <v>-14268</v>
      </c>
      <c r="C19" s="22">
        <v>-21599</v>
      </c>
      <c r="D19" s="28">
        <v>-18307</v>
      </c>
      <c r="E19" s="22">
        <v>-14613</v>
      </c>
      <c r="F19" s="28">
        <v>-11126</v>
      </c>
      <c r="G19" s="22">
        <v>-12991</v>
      </c>
      <c r="H19" s="28">
        <v>-11818</v>
      </c>
      <c r="I19" s="28">
        <v>-10493</v>
      </c>
      <c r="J19" s="28">
        <v>-9418</v>
      </c>
      <c r="K19" s="22">
        <v>-28150</v>
      </c>
      <c r="L19" s="28">
        <v>-27191</v>
      </c>
      <c r="M19" s="28">
        <v>-12667</v>
      </c>
      <c r="N19" s="28">
        <v>-11104</v>
      </c>
      <c r="O19" s="22">
        <v>-80537</v>
      </c>
      <c r="P19" s="28">
        <v>-78531</v>
      </c>
      <c r="Q19" s="28">
        <v>-75275</v>
      </c>
      <c r="R19" s="28">
        <v>-72677</v>
      </c>
      <c r="S19" s="22">
        <v>-20406</v>
      </c>
    </row>
    <row r="20" spans="1:19" ht="13.5">
      <c r="A20" s="6" t="s">
        <v>168</v>
      </c>
      <c r="B20" s="28">
        <v>8218</v>
      </c>
      <c r="C20" s="22">
        <v>20273</v>
      </c>
      <c r="D20" s="28">
        <v>12255</v>
      </c>
      <c r="E20" s="22">
        <v>23992</v>
      </c>
      <c r="F20" s="28">
        <v>12960</v>
      </c>
      <c r="G20" s="22">
        <v>26789</v>
      </c>
      <c r="H20" s="28">
        <v>20610</v>
      </c>
      <c r="I20" s="28">
        <v>14409</v>
      </c>
      <c r="J20" s="28">
        <v>7266</v>
      </c>
      <c r="K20" s="22">
        <v>33361</v>
      </c>
      <c r="L20" s="28">
        <v>25745</v>
      </c>
      <c r="M20" s="28">
        <v>17780</v>
      </c>
      <c r="N20" s="28">
        <v>8882</v>
      </c>
      <c r="O20" s="22">
        <v>39131</v>
      </c>
      <c r="P20" s="28">
        <v>30021</v>
      </c>
      <c r="Q20" s="28">
        <v>20506</v>
      </c>
      <c r="R20" s="28">
        <v>10241</v>
      </c>
      <c r="S20" s="22">
        <v>57041</v>
      </c>
    </row>
    <row r="21" spans="1:19" ht="13.5">
      <c r="A21" s="6" t="s">
        <v>10</v>
      </c>
      <c r="B21" s="28">
        <v>11843</v>
      </c>
      <c r="C21" s="22">
        <v>2218</v>
      </c>
      <c r="D21" s="28">
        <v>1333</v>
      </c>
      <c r="E21" s="22">
        <v>6397</v>
      </c>
      <c r="F21" s="28">
        <v>7066</v>
      </c>
      <c r="G21" s="22">
        <v>23627</v>
      </c>
      <c r="H21" s="28">
        <v>10483</v>
      </c>
      <c r="I21" s="28">
        <v>10351</v>
      </c>
      <c r="J21" s="28"/>
      <c r="K21" s="22">
        <v>21244</v>
      </c>
      <c r="L21" s="28">
        <v>17719</v>
      </c>
      <c r="M21" s="28">
        <v>1912</v>
      </c>
      <c r="N21" s="28"/>
      <c r="O21" s="22">
        <v>982</v>
      </c>
      <c r="P21" s="28">
        <v>-2470</v>
      </c>
      <c r="Q21" s="28">
        <v>-2137</v>
      </c>
      <c r="R21" s="28"/>
      <c r="S21" s="22">
        <v>9232</v>
      </c>
    </row>
    <row r="22" spans="1:19" ht="13.5">
      <c r="A22" s="6" t="s">
        <v>11</v>
      </c>
      <c r="B22" s="28">
        <v>87949</v>
      </c>
      <c r="C22" s="22">
        <v>172440</v>
      </c>
      <c r="D22" s="28">
        <v>268153</v>
      </c>
      <c r="E22" s="22">
        <v>-71598</v>
      </c>
      <c r="F22" s="28">
        <v>61399</v>
      </c>
      <c r="G22" s="22">
        <v>107493</v>
      </c>
      <c r="H22" s="28">
        <v>-96836</v>
      </c>
      <c r="I22" s="28">
        <v>74224</v>
      </c>
      <c r="J22" s="28">
        <v>88593</v>
      </c>
      <c r="K22" s="22">
        <v>127712</v>
      </c>
      <c r="L22" s="28">
        <v>53374</v>
      </c>
      <c r="M22" s="28">
        <v>193093</v>
      </c>
      <c r="N22" s="28">
        <v>97753</v>
      </c>
      <c r="O22" s="22">
        <v>62345</v>
      </c>
      <c r="P22" s="28">
        <v>-6119</v>
      </c>
      <c r="Q22" s="28">
        <v>149467</v>
      </c>
      <c r="R22" s="28">
        <v>128824</v>
      </c>
      <c r="S22" s="22">
        <v>169860</v>
      </c>
    </row>
    <row r="23" spans="1:19" ht="13.5">
      <c r="A23" s="6" t="s">
        <v>12</v>
      </c>
      <c r="B23" s="28">
        <v>72</v>
      </c>
      <c r="C23" s="22">
        <v>1742</v>
      </c>
      <c r="D23" s="28">
        <v>534</v>
      </c>
      <c r="E23" s="22">
        <v>858</v>
      </c>
      <c r="F23" s="28">
        <v>29</v>
      </c>
      <c r="G23" s="22">
        <v>-1330</v>
      </c>
      <c r="H23" s="28">
        <v>-383</v>
      </c>
      <c r="I23" s="28">
        <v>-1143</v>
      </c>
      <c r="J23" s="28">
        <v>-500</v>
      </c>
      <c r="K23" s="22">
        <v>4227</v>
      </c>
      <c r="L23" s="28">
        <v>2120</v>
      </c>
      <c r="M23" s="28">
        <v>2120</v>
      </c>
      <c r="N23" s="28">
        <v>-136</v>
      </c>
      <c r="O23" s="22">
        <v>-4610</v>
      </c>
      <c r="P23" s="28">
        <v>-1778</v>
      </c>
      <c r="Q23" s="28">
        <v>447</v>
      </c>
      <c r="R23" s="28">
        <v>447</v>
      </c>
      <c r="S23" s="22">
        <v>-852</v>
      </c>
    </row>
    <row r="24" spans="1:19" ht="13.5">
      <c r="A24" s="6" t="s">
        <v>13</v>
      </c>
      <c r="B24" s="28">
        <v>-29510</v>
      </c>
      <c r="C24" s="22">
        <v>-85005</v>
      </c>
      <c r="D24" s="28">
        <v>-178465</v>
      </c>
      <c r="E24" s="22">
        <v>27976</v>
      </c>
      <c r="F24" s="28">
        <v>-26932</v>
      </c>
      <c r="G24" s="22">
        <v>-29501</v>
      </c>
      <c r="H24" s="28">
        <v>-54683</v>
      </c>
      <c r="I24" s="28">
        <v>-45039</v>
      </c>
      <c r="J24" s="28">
        <v>-58448</v>
      </c>
      <c r="K24" s="22">
        <v>-83561</v>
      </c>
      <c r="L24" s="28">
        <v>-137957</v>
      </c>
      <c r="M24" s="28">
        <v>-148646</v>
      </c>
      <c r="N24" s="28">
        <v>-100995</v>
      </c>
      <c r="O24" s="22">
        <v>-120727</v>
      </c>
      <c r="P24" s="28">
        <v>-173689</v>
      </c>
      <c r="Q24" s="28">
        <v>-198722</v>
      </c>
      <c r="R24" s="28">
        <v>-176227</v>
      </c>
      <c r="S24" s="22">
        <v>-52</v>
      </c>
    </row>
    <row r="25" spans="1:19" ht="13.5">
      <c r="A25" s="6" t="s">
        <v>14</v>
      </c>
      <c r="B25" s="28">
        <v>6532</v>
      </c>
      <c r="C25" s="22">
        <v>-55672</v>
      </c>
      <c r="D25" s="28">
        <v>-47906</v>
      </c>
      <c r="E25" s="22">
        <v>57161</v>
      </c>
      <c r="F25" s="28">
        <v>25974</v>
      </c>
      <c r="G25" s="22">
        <v>9771</v>
      </c>
      <c r="H25" s="28">
        <v>3397</v>
      </c>
      <c r="I25" s="28">
        <v>7554</v>
      </c>
      <c r="J25" s="28">
        <v>8875</v>
      </c>
      <c r="K25" s="22">
        <v>15137</v>
      </c>
      <c r="L25" s="28">
        <v>23799</v>
      </c>
      <c r="M25" s="28">
        <v>23741</v>
      </c>
      <c r="N25" s="28">
        <v>29555</v>
      </c>
      <c r="O25" s="22">
        <v>-29121</v>
      </c>
      <c r="P25" s="28">
        <v>-14380</v>
      </c>
      <c r="Q25" s="28">
        <v>-11713</v>
      </c>
      <c r="R25" s="28">
        <v>-3120</v>
      </c>
      <c r="S25" s="22">
        <v>1904</v>
      </c>
    </row>
    <row r="26" spans="1:19" ht="13.5">
      <c r="A26" s="6" t="s">
        <v>72</v>
      </c>
      <c r="B26" s="28">
        <v>-60810</v>
      </c>
      <c r="C26" s="22">
        <v>-22013</v>
      </c>
      <c r="D26" s="28">
        <v>-18770</v>
      </c>
      <c r="E26" s="22">
        <v>-26109</v>
      </c>
      <c r="F26" s="28">
        <v>-6698</v>
      </c>
      <c r="G26" s="22">
        <v>191853</v>
      </c>
      <c r="H26" s="28">
        <v>75610</v>
      </c>
      <c r="I26" s="28">
        <v>77917</v>
      </c>
      <c r="J26" s="28">
        <v>261181</v>
      </c>
      <c r="K26" s="22">
        <v>-186269</v>
      </c>
      <c r="L26" s="28">
        <v>-4822</v>
      </c>
      <c r="M26" s="28">
        <v>-138182</v>
      </c>
      <c r="N26" s="28">
        <v>-2837</v>
      </c>
      <c r="O26" s="22">
        <v>56965</v>
      </c>
      <c r="P26" s="28">
        <v>62368</v>
      </c>
      <c r="Q26" s="28">
        <v>82534</v>
      </c>
      <c r="R26" s="28">
        <v>53152</v>
      </c>
      <c r="S26" s="22">
        <v>11453</v>
      </c>
    </row>
    <row r="27" spans="1:19" ht="13.5">
      <c r="A27" s="6" t="s">
        <v>15</v>
      </c>
      <c r="B27" s="28">
        <v>47691</v>
      </c>
      <c r="C27" s="22">
        <v>565602</v>
      </c>
      <c r="D27" s="28">
        <v>282935</v>
      </c>
      <c r="E27" s="22">
        <v>651345</v>
      </c>
      <c r="F27" s="28">
        <v>300352</v>
      </c>
      <c r="G27" s="22">
        <v>906630</v>
      </c>
      <c r="H27" s="28">
        <v>343487</v>
      </c>
      <c r="I27" s="28">
        <v>313113</v>
      </c>
      <c r="J27" s="28">
        <v>314100</v>
      </c>
      <c r="K27" s="22">
        <v>594016</v>
      </c>
      <c r="L27" s="28">
        <v>456287</v>
      </c>
      <c r="M27" s="28">
        <v>262227</v>
      </c>
      <c r="N27" s="28">
        <v>227344</v>
      </c>
      <c r="O27" s="22">
        <v>905895</v>
      </c>
      <c r="P27" s="28">
        <v>555570</v>
      </c>
      <c r="Q27" s="28">
        <v>471320</v>
      </c>
      <c r="R27" s="28">
        <v>267276</v>
      </c>
      <c r="S27" s="22">
        <v>648668</v>
      </c>
    </row>
    <row r="28" spans="1:19" ht="13.5">
      <c r="A28" s="6" t="s">
        <v>16</v>
      </c>
      <c r="B28" s="28">
        <v>14268</v>
      </c>
      <c r="C28" s="22">
        <v>21599</v>
      </c>
      <c r="D28" s="28">
        <v>18307</v>
      </c>
      <c r="E28" s="22">
        <v>14613</v>
      </c>
      <c r="F28" s="28">
        <v>11126</v>
      </c>
      <c r="G28" s="22">
        <v>12991</v>
      </c>
      <c r="H28" s="28">
        <v>11818</v>
      </c>
      <c r="I28" s="28">
        <v>10493</v>
      </c>
      <c r="J28" s="28">
        <v>9418</v>
      </c>
      <c r="K28" s="22">
        <v>28150</v>
      </c>
      <c r="L28" s="28">
        <v>27191</v>
      </c>
      <c r="M28" s="28">
        <v>12667</v>
      </c>
      <c r="N28" s="28">
        <v>11104</v>
      </c>
      <c r="O28" s="22">
        <v>80537</v>
      </c>
      <c r="P28" s="28">
        <v>78531</v>
      </c>
      <c r="Q28" s="28">
        <v>75275</v>
      </c>
      <c r="R28" s="28">
        <v>72677</v>
      </c>
      <c r="S28" s="22">
        <v>20406</v>
      </c>
    </row>
    <row r="29" spans="1:19" ht="13.5">
      <c r="A29" s="6" t="s">
        <v>17</v>
      </c>
      <c r="B29" s="28">
        <v>-7340</v>
      </c>
      <c r="C29" s="22">
        <v>-20192</v>
      </c>
      <c r="D29" s="28">
        <v>-11142</v>
      </c>
      <c r="E29" s="22">
        <v>-24043</v>
      </c>
      <c r="F29" s="28">
        <v>-12898</v>
      </c>
      <c r="G29" s="22">
        <v>-26734</v>
      </c>
      <c r="H29" s="28">
        <v>-17974</v>
      </c>
      <c r="I29" s="28">
        <v>-13619</v>
      </c>
      <c r="J29" s="28">
        <v>-3597</v>
      </c>
      <c r="K29" s="22">
        <v>-31950</v>
      </c>
      <c r="L29" s="28">
        <v>-20995</v>
      </c>
      <c r="M29" s="28">
        <v>-16830</v>
      </c>
      <c r="N29" s="28">
        <v>-5042</v>
      </c>
      <c r="O29" s="22">
        <v>-38489</v>
      </c>
      <c r="P29" s="28">
        <v>-25665</v>
      </c>
      <c r="Q29" s="28">
        <v>-20743</v>
      </c>
      <c r="R29" s="28">
        <v>-10263</v>
      </c>
      <c r="S29" s="22">
        <v>-59623</v>
      </c>
    </row>
    <row r="30" spans="1:19" ht="13.5">
      <c r="A30" s="6" t="s">
        <v>18</v>
      </c>
      <c r="B30" s="28">
        <v>-56577</v>
      </c>
      <c r="C30" s="22">
        <v>-158786</v>
      </c>
      <c r="D30" s="28">
        <v>-87849</v>
      </c>
      <c r="E30" s="22">
        <v>-122364</v>
      </c>
      <c r="F30" s="28">
        <v>-62062</v>
      </c>
      <c r="G30" s="22">
        <v>-73484</v>
      </c>
      <c r="H30" s="28">
        <v>-66905</v>
      </c>
      <c r="I30" s="28">
        <v>-5873</v>
      </c>
      <c r="J30" s="28">
        <v>-14059</v>
      </c>
      <c r="K30" s="22">
        <v>-351737</v>
      </c>
      <c r="L30" s="28">
        <v>-350726</v>
      </c>
      <c r="M30" s="28">
        <v>-225880</v>
      </c>
      <c r="N30" s="28">
        <v>-225705</v>
      </c>
      <c r="O30" s="22">
        <v>-65505</v>
      </c>
      <c r="P30" s="28">
        <v>-59250</v>
      </c>
      <c r="Q30" s="28">
        <v>-43928</v>
      </c>
      <c r="R30" s="28">
        <v>-41422</v>
      </c>
      <c r="S30" s="22"/>
    </row>
    <row r="31" spans="1:19" ht="14.25" thickBot="1">
      <c r="A31" s="5" t="s">
        <v>19</v>
      </c>
      <c r="B31" s="29">
        <v>-1957</v>
      </c>
      <c r="C31" s="23">
        <v>408222</v>
      </c>
      <c r="D31" s="29">
        <v>202250</v>
      </c>
      <c r="E31" s="23">
        <v>519551</v>
      </c>
      <c r="F31" s="29">
        <v>236516</v>
      </c>
      <c r="G31" s="23">
        <v>819404</v>
      </c>
      <c r="H31" s="29">
        <v>270425</v>
      </c>
      <c r="I31" s="29">
        <v>304115</v>
      </c>
      <c r="J31" s="29">
        <v>305861</v>
      </c>
      <c r="K31" s="23">
        <v>202051</v>
      </c>
      <c r="L31" s="29">
        <v>111756</v>
      </c>
      <c r="M31" s="29">
        <v>32184</v>
      </c>
      <c r="N31" s="29">
        <v>7700</v>
      </c>
      <c r="O31" s="23">
        <v>882437</v>
      </c>
      <c r="P31" s="29">
        <v>549185</v>
      </c>
      <c r="Q31" s="29">
        <v>481923</v>
      </c>
      <c r="R31" s="29">
        <v>288268</v>
      </c>
      <c r="S31" s="23">
        <v>620442</v>
      </c>
    </row>
    <row r="32" spans="1:19" ht="14.25" thickTop="1">
      <c r="A32" s="6" t="s">
        <v>20</v>
      </c>
      <c r="B32" s="28">
        <v>-6000</v>
      </c>
      <c r="C32" s="22">
        <v>-12000</v>
      </c>
      <c r="D32" s="28">
        <v>-6000</v>
      </c>
      <c r="E32" s="22">
        <v>-12000</v>
      </c>
      <c r="F32" s="28">
        <v>-6000</v>
      </c>
      <c r="G32" s="22">
        <v>-12000</v>
      </c>
      <c r="H32" s="28">
        <v>-9000</v>
      </c>
      <c r="I32" s="28">
        <v>-6000</v>
      </c>
      <c r="J32" s="28">
        <v>-3000</v>
      </c>
      <c r="K32" s="22">
        <v>-12000</v>
      </c>
      <c r="L32" s="28">
        <v>-9000</v>
      </c>
      <c r="M32" s="28">
        <v>-6000</v>
      </c>
      <c r="N32" s="28">
        <v>-3412</v>
      </c>
      <c r="O32" s="22">
        <v>-41410</v>
      </c>
      <c r="P32" s="28">
        <v>-29000</v>
      </c>
      <c r="Q32" s="28">
        <v>-26000</v>
      </c>
      <c r="R32" s="28">
        <v>-23000</v>
      </c>
      <c r="S32" s="22">
        <v>-12000</v>
      </c>
    </row>
    <row r="33" spans="1:19" ht="13.5">
      <c r="A33" s="6" t="s">
        <v>21</v>
      </c>
      <c r="B33" s="28">
        <v>12000</v>
      </c>
      <c r="C33" s="22">
        <v>12000</v>
      </c>
      <c r="D33" s="28">
        <v>12000</v>
      </c>
      <c r="E33" s="22">
        <v>12000</v>
      </c>
      <c r="F33" s="28">
        <v>12000</v>
      </c>
      <c r="G33" s="22">
        <v>32000</v>
      </c>
      <c r="H33" s="28">
        <v>32000</v>
      </c>
      <c r="I33" s="28">
        <v>32000</v>
      </c>
      <c r="J33" s="28"/>
      <c r="K33" s="22">
        <v>21410</v>
      </c>
      <c r="L33" s="28">
        <v>12000</v>
      </c>
      <c r="M33" s="28">
        <v>12000</v>
      </c>
      <c r="N33" s="28"/>
      <c r="O33" s="22">
        <v>12000</v>
      </c>
      <c r="P33" s="28">
        <v>12000</v>
      </c>
      <c r="Q33" s="28">
        <v>12000</v>
      </c>
      <c r="R33" s="28"/>
      <c r="S33" s="22">
        <v>12000</v>
      </c>
    </row>
    <row r="34" spans="1:19" ht="13.5">
      <c r="A34" s="6" t="s">
        <v>22</v>
      </c>
      <c r="B34" s="28">
        <v>50</v>
      </c>
      <c r="C34" s="22"/>
      <c r="D34" s="28"/>
      <c r="E34" s="22"/>
      <c r="F34" s="28"/>
      <c r="G34" s="22"/>
      <c r="H34" s="28"/>
      <c r="I34" s="28"/>
      <c r="J34" s="28"/>
      <c r="K34" s="22"/>
      <c r="L34" s="28"/>
      <c r="M34" s="28"/>
      <c r="N34" s="28"/>
      <c r="O34" s="22">
        <v>205</v>
      </c>
      <c r="P34" s="28">
        <v>205</v>
      </c>
      <c r="Q34" s="28">
        <v>205</v>
      </c>
      <c r="R34" s="28"/>
      <c r="S34" s="22"/>
    </row>
    <row r="35" spans="1:19" ht="13.5">
      <c r="A35" s="6" t="s">
        <v>23</v>
      </c>
      <c r="B35" s="28">
        <v>-37945</v>
      </c>
      <c r="C35" s="22">
        <v>-293044</v>
      </c>
      <c r="D35" s="28">
        <v>-141845</v>
      </c>
      <c r="E35" s="22">
        <v>-159818</v>
      </c>
      <c r="F35" s="28">
        <v>-101725</v>
      </c>
      <c r="G35" s="22">
        <v>-60007</v>
      </c>
      <c r="H35" s="28">
        <v>-43071</v>
      </c>
      <c r="I35" s="28">
        <v>-35606</v>
      </c>
      <c r="J35" s="28">
        <v>-22582</v>
      </c>
      <c r="K35" s="22">
        <v>-70770</v>
      </c>
      <c r="L35" s="28">
        <v>-70676</v>
      </c>
      <c r="M35" s="28">
        <v>-60197</v>
      </c>
      <c r="N35" s="28">
        <v>-19174</v>
      </c>
      <c r="O35" s="22">
        <v>-269214</v>
      </c>
      <c r="P35" s="28">
        <v>-211890</v>
      </c>
      <c r="Q35" s="28">
        <v>-154637</v>
      </c>
      <c r="R35" s="28">
        <v>-140771</v>
      </c>
      <c r="S35" s="22">
        <v>-137952</v>
      </c>
    </row>
    <row r="36" spans="1:19" ht="13.5">
      <c r="A36" s="6" t="s">
        <v>24</v>
      </c>
      <c r="B36" s="28">
        <v>422</v>
      </c>
      <c r="C36" s="22">
        <v>6823</v>
      </c>
      <c r="D36" s="28">
        <v>9351</v>
      </c>
      <c r="E36" s="22">
        <v>2478</v>
      </c>
      <c r="F36" s="28">
        <v>518</v>
      </c>
      <c r="G36" s="22">
        <v>1982</v>
      </c>
      <c r="H36" s="28">
        <v>1961</v>
      </c>
      <c r="I36" s="28">
        <v>1922</v>
      </c>
      <c r="J36" s="28">
        <v>834</v>
      </c>
      <c r="K36" s="22">
        <v>40829</v>
      </c>
      <c r="L36" s="28">
        <v>38937</v>
      </c>
      <c r="M36" s="28">
        <v>38594</v>
      </c>
      <c r="N36" s="28">
        <v>4619</v>
      </c>
      <c r="O36" s="22">
        <v>29958</v>
      </c>
      <c r="P36" s="28">
        <v>14880</v>
      </c>
      <c r="Q36" s="28">
        <v>3931</v>
      </c>
      <c r="R36" s="28">
        <v>4843</v>
      </c>
      <c r="S36" s="22">
        <v>53161</v>
      </c>
    </row>
    <row r="37" spans="1:19" ht="13.5">
      <c r="A37" s="6" t="s">
        <v>25</v>
      </c>
      <c r="B37" s="28">
        <v>-24571</v>
      </c>
      <c r="C37" s="22">
        <v>-2556</v>
      </c>
      <c r="D37" s="28"/>
      <c r="E37" s="22"/>
      <c r="F37" s="28">
        <v>-19824</v>
      </c>
      <c r="G37" s="22"/>
      <c r="H37" s="28"/>
      <c r="I37" s="28"/>
      <c r="J37" s="28"/>
      <c r="K37" s="22"/>
      <c r="L37" s="28"/>
      <c r="M37" s="28"/>
      <c r="N37" s="28"/>
      <c r="O37" s="22"/>
      <c r="P37" s="28"/>
      <c r="Q37" s="28"/>
      <c r="R37" s="28"/>
      <c r="S37" s="22"/>
    </row>
    <row r="38" spans="1:19" ht="13.5">
      <c r="A38" s="6" t="s">
        <v>26</v>
      </c>
      <c r="B38" s="28">
        <v>-1250</v>
      </c>
      <c r="C38" s="22">
        <v>-280</v>
      </c>
      <c r="D38" s="28"/>
      <c r="E38" s="22"/>
      <c r="F38" s="28"/>
      <c r="G38" s="22">
        <v>-150</v>
      </c>
      <c r="H38" s="28"/>
      <c r="I38" s="28"/>
      <c r="J38" s="28"/>
      <c r="K38" s="22">
        <v>-1350</v>
      </c>
      <c r="L38" s="28">
        <v>-150</v>
      </c>
      <c r="M38" s="28"/>
      <c r="N38" s="28"/>
      <c r="O38" s="22">
        <v>-2500</v>
      </c>
      <c r="P38" s="28">
        <v>-2720</v>
      </c>
      <c r="Q38" s="28">
        <v>-720</v>
      </c>
      <c r="R38" s="28"/>
      <c r="S38" s="22">
        <v>-800</v>
      </c>
    </row>
    <row r="39" spans="1:19" ht="13.5">
      <c r="A39" s="6" t="s">
        <v>27</v>
      </c>
      <c r="B39" s="28">
        <v>370</v>
      </c>
      <c r="C39" s="22"/>
      <c r="D39" s="28"/>
      <c r="E39" s="22">
        <v>600</v>
      </c>
      <c r="F39" s="28">
        <v>300</v>
      </c>
      <c r="G39" s="22">
        <v>750</v>
      </c>
      <c r="H39" s="28">
        <v>420</v>
      </c>
      <c r="I39" s="28">
        <v>150</v>
      </c>
      <c r="J39" s="28">
        <v>120</v>
      </c>
      <c r="K39" s="22">
        <v>410</v>
      </c>
      <c r="L39" s="28">
        <v>340</v>
      </c>
      <c r="M39" s="28">
        <v>260</v>
      </c>
      <c r="N39" s="28">
        <v>120</v>
      </c>
      <c r="O39" s="22">
        <v>2460</v>
      </c>
      <c r="P39" s="28">
        <v>760</v>
      </c>
      <c r="Q39" s="28">
        <v>440</v>
      </c>
      <c r="R39" s="28">
        <v>120</v>
      </c>
      <c r="S39" s="22">
        <v>770</v>
      </c>
    </row>
    <row r="40" spans="1:19" ht="13.5">
      <c r="A40" s="6" t="s">
        <v>28</v>
      </c>
      <c r="B40" s="28">
        <v>-17502</v>
      </c>
      <c r="C40" s="22">
        <v>-32269</v>
      </c>
      <c r="D40" s="28">
        <v>-16562</v>
      </c>
      <c r="E40" s="22">
        <v>-22724</v>
      </c>
      <c r="F40" s="28">
        <v>-8723</v>
      </c>
      <c r="G40" s="22">
        <v>-22445</v>
      </c>
      <c r="H40" s="28">
        <v>-13825</v>
      </c>
      <c r="I40" s="28">
        <v>-3823</v>
      </c>
      <c r="J40" s="28">
        <v>-3043</v>
      </c>
      <c r="K40" s="22">
        <v>-1902</v>
      </c>
      <c r="L40" s="28">
        <v>-1902</v>
      </c>
      <c r="M40" s="28">
        <v>-1050</v>
      </c>
      <c r="N40" s="28">
        <v>-360</v>
      </c>
      <c r="O40" s="22">
        <v>-56753</v>
      </c>
      <c r="P40" s="28">
        <v>-52278</v>
      </c>
      <c r="Q40" s="28">
        <v>-45253</v>
      </c>
      <c r="R40" s="28">
        <v>-43633</v>
      </c>
      <c r="S40" s="22">
        <v>-22663</v>
      </c>
    </row>
    <row r="41" spans="1:19" ht="14.25" thickBot="1">
      <c r="A41" s="5" t="s">
        <v>29</v>
      </c>
      <c r="B41" s="29">
        <v>-74426</v>
      </c>
      <c r="C41" s="23">
        <v>-321326</v>
      </c>
      <c r="D41" s="29">
        <v>-143056</v>
      </c>
      <c r="E41" s="23">
        <v>-179464</v>
      </c>
      <c r="F41" s="29">
        <v>-123454</v>
      </c>
      <c r="G41" s="23">
        <v>73343</v>
      </c>
      <c r="H41" s="29">
        <v>101697</v>
      </c>
      <c r="I41" s="29">
        <v>120551</v>
      </c>
      <c r="J41" s="29">
        <v>-1319</v>
      </c>
      <c r="K41" s="23">
        <v>-21660</v>
      </c>
      <c r="L41" s="29">
        <v>-28737</v>
      </c>
      <c r="M41" s="29">
        <v>-16393</v>
      </c>
      <c r="N41" s="29">
        <v>-18206</v>
      </c>
      <c r="O41" s="23">
        <v>-179520</v>
      </c>
      <c r="P41" s="29">
        <v>-122553</v>
      </c>
      <c r="Q41" s="29">
        <v>-64545</v>
      </c>
      <c r="R41" s="29">
        <v>-130658</v>
      </c>
      <c r="S41" s="23">
        <v>123607</v>
      </c>
    </row>
    <row r="42" spans="1:19" ht="14.25" thickTop="1">
      <c r="A42" s="6" t="s">
        <v>30</v>
      </c>
      <c r="B42" s="28">
        <v>650000</v>
      </c>
      <c r="C42" s="22">
        <v>1150000</v>
      </c>
      <c r="D42" s="28">
        <v>720000</v>
      </c>
      <c r="E42" s="22">
        <v>1110000</v>
      </c>
      <c r="F42" s="28">
        <v>660000</v>
      </c>
      <c r="G42" s="22">
        <v>1100000</v>
      </c>
      <c r="H42" s="28">
        <v>1030000</v>
      </c>
      <c r="I42" s="28">
        <v>650000</v>
      </c>
      <c r="J42" s="28">
        <v>510000</v>
      </c>
      <c r="K42" s="22">
        <v>1240000</v>
      </c>
      <c r="L42" s="28">
        <v>1170000</v>
      </c>
      <c r="M42" s="28">
        <v>720000</v>
      </c>
      <c r="N42" s="28">
        <v>580000</v>
      </c>
      <c r="O42" s="22">
        <v>1110000</v>
      </c>
      <c r="P42" s="28">
        <v>1040000</v>
      </c>
      <c r="Q42" s="28">
        <v>650000</v>
      </c>
      <c r="R42" s="28">
        <v>510000</v>
      </c>
      <c r="S42" s="22">
        <v>1390000</v>
      </c>
    </row>
    <row r="43" spans="1:19" ht="13.5">
      <c r="A43" s="6" t="s">
        <v>31</v>
      </c>
      <c r="B43" s="28">
        <v>-663000</v>
      </c>
      <c r="C43" s="22">
        <v>-1141000</v>
      </c>
      <c r="D43" s="28">
        <v>-695000</v>
      </c>
      <c r="E43" s="22">
        <v>-1124450</v>
      </c>
      <c r="F43" s="28">
        <v>-667721</v>
      </c>
      <c r="G43" s="22">
        <v>-1114000</v>
      </c>
      <c r="H43" s="28">
        <v>-992000</v>
      </c>
      <c r="I43" s="28">
        <v>-664000</v>
      </c>
      <c r="J43" s="28">
        <v>-371000</v>
      </c>
      <c r="K43" s="22">
        <v>-1228000</v>
      </c>
      <c r="L43" s="28">
        <v>-1061000</v>
      </c>
      <c r="M43" s="28">
        <v>-708000</v>
      </c>
      <c r="N43" s="28">
        <v>-373000</v>
      </c>
      <c r="O43" s="22">
        <v>-1110000</v>
      </c>
      <c r="P43" s="28">
        <v>-981000</v>
      </c>
      <c r="Q43" s="28">
        <v>-652000</v>
      </c>
      <c r="R43" s="28">
        <v>-359000</v>
      </c>
      <c r="S43" s="22">
        <v>-1408000</v>
      </c>
    </row>
    <row r="44" spans="1:19" ht="13.5">
      <c r="A44" s="6" t="s">
        <v>32</v>
      </c>
      <c r="B44" s="28">
        <v>-20000</v>
      </c>
      <c r="C44" s="22">
        <v>-90000</v>
      </c>
      <c r="D44" s="28">
        <v>-45000</v>
      </c>
      <c r="E44" s="22">
        <v>-170000</v>
      </c>
      <c r="F44" s="28">
        <v>-25000</v>
      </c>
      <c r="G44" s="22">
        <v>-169250</v>
      </c>
      <c r="H44" s="28">
        <v>-156750</v>
      </c>
      <c r="I44" s="28">
        <v>-144250</v>
      </c>
      <c r="J44" s="28">
        <v>-61750</v>
      </c>
      <c r="K44" s="22">
        <v>-335800</v>
      </c>
      <c r="L44" s="28">
        <v>-276850</v>
      </c>
      <c r="M44" s="28">
        <v>-117900</v>
      </c>
      <c r="N44" s="28">
        <v>-58950</v>
      </c>
      <c r="O44" s="22">
        <v>-120800</v>
      </c>
      <c r="P44" s="28">
        <v>-61850</v>
      </c>
      <c r="Q44" s="28">
        <v>-47900</v>
      </c>
      <c r="R44" s="28">
        <v>-28950</v>
      </c>
      <c r="S44" s="22">
        <v>-561800</v>
      </c>
    </row>
    <row r="45" spans="1:19" ht="13.5">
      <c r="A45" s="6" t="s">
        <v>33</v>
      </c>
      <c r="B45" s="28"/>
      <c r="C45" s="22">
        <v>500000</v>
      </c>
      <c r="D45" s="28">
        <v>500000</v>
      </c>
      <c r="E45" s="22"/>
      <c r="F45" s="28"/>
      <c r="G45" s="22"/>
      <c r="H45" s="28"/>
      <c r="I45" s="28"/>
      <c r="J45" s="28"/>
      <c r="K45" s="22"/>
      <c r="L45" s="28"/>
      <c r="M45" s="28"/>
      <c r="N45" s="28"/>
      <c r="O45" s="22"/>
      <c r="P45" s="28"/>
      <c r="Q45" s="28"/>
      <c r="R45" s="28"/>
      <c r="S45" s="22">
        <v>600000</v>
      </c>
    </row>
    <row r="46" spans="1:19" ht="13.5">
      <c r="A46" s="6" t="s">
        <v>34</v>
      </c>
      <c r="B46" s="28"/>
      <c r="C46" s="22">
        <v>-520000</v>
      </c>
      <c r="D46" s="28">
        <v>-510000</v>
      </c>
      <c r="E46" s="22">
        <v>-220000</v>
      </c>
      <c r="F46" s="28">
        <v>-210000</v>
      </c>
      <c r="G46" s="22">
        <v>-20000</v>
      </c>
      <c r="H46" s="28">
        <v>-10000</v>
      </c>
      <c r="I46" s="28">
        <v>-10000</v>
      </c>
      <c r="J46" s="28"/>
      <c r="K46" s="22">
        <v>-20000</v>
      </c>
      <c r="L46" s="28">
        <v>-10000</v>
      </c>
      <c r="M46" s="28">
        <v>-10000</v>
      </c>
      <c r="N46" s="28"/>
      <c r="O46" s="22">
        <v>-130000</v>
      </c>
      <c r="P46" s="28">
        <v>-120000</v>
      </c>
      <c r="Q46" s="28">
        <v>-65000</v>
      </c>
      <c r="R46" s="28">
        <v>-55000</v>
      </c>
      <c r="S46" s="22">
        <v>-610000</v>
      </c>
    </row>
    <row r="47" spans="1:19" ht="13.5">
      <c r="A47" s="6" t="s">
        <v>35</v>
      </c>
      <c r="B47" s="28">
        <v>-5570</v>
      </c>
      <c r="C47" s="22">
        <v>-20351</v>
      </c>
      <c r="D47" s="28">
        <v>-2568</v>
      </c>
      <c r="E47" s="22">
        <v>-11025</v>
      </c>
      <c r="F47" s="28">
        <v>-4129</v>
      </c>
      <c r="G47" s="22">
        <v>-9920</v>
      </c>
      <c r="H47" s="28">
        <v>-7556</v>
      </c>
      <c r="I47" s="28">
        <v>-3449</v>
      </c>
      <c r="J47" s="28">
        <v>-66</v>
      </c>
      <c r="K47" s="22">
        <v>-26825</v>
      </c>
      <c r="L47" s="28">
        <v>-21584</v>
      </c>
      <c r="M47" s="28">
        <v>-19336</v>
      </c>
      <c r="N47" s="28">
        <v>-18625</v>
      </c>
      <c r="O47" s="22">
        <v>-3477</v>
      </c>
      <c r="P47" s="28">
        <v>-2545</v>
      </c>
      <c r="Q47" s="28">
        <v>-1237</v>
      </c>
      <c r="R47" s="28"/>
      <c r="S47" s="22">
        <v>-3524</v>
      </c>
    </row>
    <row r="48" spans="1:19" ht="13.5">
      <c r="A48" s="6" t="s">
        <v>36</v>
      </c>
      <c r="B48" s="28">
        <v>-105059</v>
      </c>
      <c r="C48" s="22">
        <v>-106225</v>
      </c>
      <c r="D48" s="28">
        <v>-105910</v>
      </c>
      <c r="E48" s="22">
        <v>-106636</v>
      </c>
      <c r="F48" s="28">
        <v>-106524</v>
      </c>
      <c r="G48" s="22">
        <v>-107248</v>
      </c>
      <c r="H48" s="28">
        <v>-107181</v>
      </c>
      <c r="I48" s="28">
        <v>-107040</v>
      </c>
      <c r="J48" s="28">
        <v>-87160</v>
      </c>
      <c r="K48" s="22">
        <v>-108538</v>
      </c>
      <c r="L48" s="28">
        <v>-108477</v>
      </c>
      <c r="M48" s="28">
        <v>-108396</v>
      </c>
      <c r="N48" s="28">
        <v>-88031</v>
      </c>
      <c r="O48" s="22">
        <v>-108425</v>
      </c>
      <c r="P48" s="28">
        <v>-108340</v>
      </c>
      <c r="Q48" s="28">
        <v>-108149</v>
      </c>
      <c r="R48" s="28">
        <v>-108948</v>
      </c>
      <c r="S48" s="22">
        <v>-108980</v>
      </c>
    </row>
    <row r="49" spans="1:19" ht="13.5">
      <c r="A49" s="6" t="s">
        <v>28</v>
      </c>
      <c r="B49" s="28">
        <v>-857</v>
      </c>
      <c r="C49" s="22">
        <v>-13776</v>
      </c>
      <c r="D49" s="28">
        <v>-13776</v>
      </c>
      <c r="E49" s="22"/>
      <c r="F49" s="28"/>
      <c r="G49" s="22"/>
      <c r="H49" s="28"/>
      <c r="I49" s="28"/>
      <c r="J49" s="28"/>
      <c r="K49" s="22"/>
      <c r="L49" s="28"/>
      <c r="M49" s="28"/>
      <c r="N49" s="28"/>
      <c r="O49" s="22"/>
      <c r="P49" s="28"/>
      <c r="Q49" s="28"/>
      <c r="R49" s="28"/>
      <c r="S49" s="22">
        <v>-15511</v>
      </c>
    </row>
    <row r="50" spans="1:19" ht="14.25" thickBot="1">
      <c r="A50" s="5" t="s">
        <v>37</v>
      </c>
      <c r="B50" s="29">
        <v>-144487</v>
      </c>
      <c r="C50" s="23">
        <v>-241353</v>
      </c>
      <c r="D50" s="29">
        <v>-152254</v>
      </c>
      <c r="E50" s="23">
        <v>-222111</v>
      </c>
      <c r="F50" s="29">
        <v>-153374</v>
      </c>
      <c r="G50" s="23">
        <v>-320418</v>
      </c>
      <c r="H50" s="29">
        <v>-243487</v>
      </c>
      <c r="I50" s="29">
        <v>-278739</v>
      </c>
      <c r="J50" s="29">
        <v>-9977</v>
      </c>
      <c r="K50" s="23">
        <v>-379163</v>
      </c>
      <c r="L50" s="29">
        <v>-207912</v>
      </c>
      <c r="M50" s="29">
        <v>-243632</v>
      </c>
      <c r="N50" s="29">
        <v>41392</v>
      </c>
      <c r="O50" s="23">
        <v>-362702</v>
      </c>
      <c r="P50" s="29">
        <v>-233735</v>
      </c>
      <c r="Q50" s="29">
        <v>-224287</v>
      </c>
      <c r="R50" s="29">
        <v>-41898</v>
      </c>
      <c r="S50" s="23">
        <v>-367816</v>
      </c>
    </row>
    <row r="51" spans="1:19" ht="14.25" thickTop="1">
      <c r="A51" s="7" t="s">
        <v>38</v>
      </c>
      <c r="B51" s="28">
        <v>41693</v>
      </c>
      <c r="C51" s="22">
        <v>28399</v>
      </c>
      <c r="D51" s="28">
        <v>4660</v>
      </c>
      <c r="E51" s="22">
        <v>-4324</v>
      </c>
      <c r="F51" s="28">
        <v>577</v>
      </c>
      <c r="G51" s="22">
        <v>-11810</v>
      </c>
      <c r="H51" s="28">
        <v>-9102</v>
      </c>
      <c r="I51" s="28">
        <v>-4191</v>
      </c>
      <c r="J51" s="28">
        <v>906</v>
      </c>
      <c r="K51" s="22">
        <v>-5116</v>
      </c>
      <c r="L51" s="28">
        <v>-6939</v>
      </c>
      <c r="M51" s="28">
        <v>-1279</v>
      </c>
      <c r="N51" s="28">
        <v>852</v>
      </c>
      <c r="O51" s="22">
        <v>-34289</v>
      </c>
      <c r="P51" s="28">
        <v>-16852</v>
      </c>
      <c r="Q51" s="28">
        <v>-6275</v>
      </c>
      <c r="R51" s="28">
        <v>-19488</v>
      </c>
      <c r="S51" s="22">
        <v>-1848</v>
      </c>
    </row>
    <row r="52" spans="1:19" ht="13.5">
      <c r="A52" s="7" t="s">
        <v>39</v>
      </c>
      <c r="B52" s="28">
        <v>-179178</v>
      </c>
      <c r="C52" s="22">
        <v>-126059</v>
      </c>
      <c r="D52" s="28">
        <v>-88400</v>
      </c>
      <c r="E52" s="22">
        <v>113650</v>
      </c>
      <c r="F52" s="28">
        <v>-39735</v>
      </c>
      <c r="G52" s="22">
        <v>560518</v>
      </c>
      <c r="H52" s="28">
        <v>119532</v>
      </c>
      <c r="I52" s="28">
        <v>141736</v>
      </c>
      <c r="J52" s="28">
        <v>295471</v>
      </c>
      <c r="K52" s="22">
        <v>-203888</v>
      </c>
      <c r="L52" s="28">
        <v>-131833</v>
      </c>
      <c r="M52" s="28">
        <v>-229121</v>
      </c>
      <c r="N52" s="28">
        <v>31739</v>
      </c>
      <c r="O52" s="22">
        <v>305925</v>
      </c>
      <c r="P52" s="28">
        <v>176042</v>
      </c>
      <c r="Q52" s="28">
        <v>186813</v>
      </c>
      <c r="R52" s="28">
        <v>96222</v>
      </c>
      <c r="S52" s="22">
        <v>374384</v>
      </c>
    </row>
    <row r="53" spans="1:19" ht="13.5">
      <c r="A53" s="7" t="s">
        <v>40</v>
      </c>
      <c r="B53" s="28">
        <v>2931087</v>
      </c>
      <c r="C53" s="22">
        <v>3057146</v>
      </c>
      <c r="D53" s="28">
        <v>3057146</v>
      </c>
      <c r="E53" s="22">
        <v>2901973</v>
      </c>
      <c r="F53" s="28">
        <v>2901973</v>
      </c>
      <c r="G53" s="22">
        <v>2341455</v>
      </c>
      <c r="H53" s="28">
        <v>2341455</v>
      </c>
      <c r="I53" s="28">
        <v>2341455</v>
      </c>
      <c r="J53" s="28">
        <v>2341455</v>
      </c>
      <c r="K53" s="22">
        <v>2546794</v>
      </c>
      <c r="L53" s="28">
        <v>2546794</v>
      </c>
      <c r="M53" s="28">
        <v>2546794</v>
      </c>
      <c r="N53" s="28">
        <v>2546794</v>
      </c>
      <c r="O53" s="22">
        <v>2306687</v>
      </c>
      <c r="P53" s="28">
        <v>2306687</v>
      </c>
      <c r="Q53" s="28">
        <v>2306687</v>
      </c>
      <c r="R53" s="28">
        <v>2306687</v>
      </c>
      <c r="S53" s="22">
        <v>1932302</v>
      </c>
    </row>
    <row r="54" spans="1:19" ht="14.25" thickBot="1">
      <c r="A54" s="7" t="s">
        <v>40</v>
      </c>
      <c r="B54" s="28">
        <v>2751908</v>
      </c>
      <c r="C54" s="22">
        <v>2931087</v>
      </c>
      <c r="D54" s="28">
        <v>2968746</v>
      </c>
      <c r="E54" s="22">
        <v>3057146</v>
      </c>
      <c r="F54" s="28">
        <v>2903760</v>
      </c>
      <c r="G54" s="22">
        <v>2901973</v>
      </c>
      <c r="H54" s="28">
        <v>2460987</v>
      </c>
      <c r="I54" s="28">
        <v>2483191</v>
      </c>
      <c r="J54" s="28">
        <v>2636926</v>
      </c>
      <c r="K54" s="22">
        <v>2341455</v>
      </c>
      <c r="L54" s="28">
        <v>2413510</v>
      </c>
      <c r="M54" s="28">
        <v>2316221</v>
      </c>
      <c r="N54" s="28">
        <v>2577083</v>
      </c>
      <c r="O54" s="22">
        <v>2546794</v>
      </c>
      <c r="P54" s="28">
        <v>2416912</v>
      </c>
      <c r="Q54" s="28">
        <v>2427683</v>
      </c>
      <c r="R54" s="28">
        <v>2337091</v>
      </c>
      <c r="S54" s="22">
        <v>2306687</v>
      </c>
    </row>
    <row r="55" spans="1:19" ht="14.25" thickTop="1">
      <c r="A55" s="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7" ht="13.5">
      <c r="A57" s="20" t="s">
        <v>139</v>
      </c>
    </row>
    <row r="58" ht="13.5">
      <c r="A58" s="20" t="s">
        <v>140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135</v>
      </c>
      <c r="B2" s="14">
        <v>9087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136</v>
      </c>
      <c r="B3" s="1" t="s">
        <v>137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45</v>
      </c>
      <c r="B4" s="15" t="str">
        <f>HYPERLINK("http://www.kabupro.jp/mark/20140214/S10017PC.htm","四半期報告書")</f>
        <v>四半期報告書</v>
      </c>
      <c r="C4" s="15" t="str">
        <f>HYPERLINK("http://www.kabupro.jp/mark/20131114/S1000HVZ.htm","四半期報告書")</f>
        <v>四半期報告書</v>
      </c>
      <c r="D4" s="15" t="str">
        <f>HYPERLINK("http://www.kabupro.jp/mark/20130814/S000EB2M.htm","四半期報告書")</f>
        <v>四半期報告書</v>
      </c>
      <c r="E4" s="15" t="str">
        <f>HYPERLINK("http://www.kabupro.jp/mark/20140214/S10017PC.htm","四半期報告書")</f>
        <v>四半期報告書</v>
      </c>
      <c r="F4" s="15" t="str">
        <f>HYPERLINK("http://www.kabupro.jp/mark/20130214/S000CV0X.htm","四半期報告書")</f>
        <v>四半期報告書</v>
      </c>
      <c r="G4" s="15" t="str">
        <f>HYPERLINK("http://www.kabupro.jp/mark/20121114/S000CB1R.htm","四半期報告書")</f>
        <v>四半期報告書</v>
      </c>
      <c r="H4" s="15" t="str">
        <f>HYPERLINK("http://www.kabupro.jp/mark/20120814/S000BR96.htm","四半期報告書")</f>
        <v>四半期報告書</v>
      </c>
      <c r="I4" s="15" t="str">
        <f>HYPERLINK("http://www.kabupro.jp/mark/20130627/S000DSY3.htm","有価証券報告書")</f>
        <v>有価証券報告書</v>
      </c>
      <c r="J4" s="15" t="str">
        <f>HYPERLINK("http://www.kabupro.jp/mark/20120214/S000ACBX.htm","四半期報告書")</f>
        <v>四半期報告書</v>
      </c>
      <c r="K4" s="15" t="str">
        <f>HYPERLINK("http://www.kabupro.jp/mark/20111114/S0009QHG.htm","四半期報告書")</f>
        <v>四半期報告書</v>
      </c>
      <c r="L4" s="15" t="str">
        <f>HYPERLINK("http://www.kabupro.jp/mark/20110812/S00095J5.htm","四半期報告書")</f>
        <v>四半期報告書</v>
      </c>
      <c r="M4" s="15" t="str">
        <f>HYPERLINK("http://www.kabupro.jp/mark/20120628/S000B9T8.htm","有価証券報告書")</f>
        <v>有価証券報告書</v>
      </c>
      <c r="N4" s="15" t="str">
        <f>HYPERLINK("http://www.kabupro.jp/mark/20110214/S0007SM0.htm","四半期報告書")</f>
        <v>四半期報告書</v>
      </c>
      <c r="O4" s="15" t="str">
        <f>HYPERLINK("http://www.kabupro.jp/mark/20101112/S00075CT.htm","四半期報告書")</f>
        <v>四半期報告書</v>
      </c>
      <c r="P4" s="15" t="str">
        <f>HYPERLINK("http://www.kabupro.jp/mark/20100813/S0006JZE.htm","四半期報告書")</f>
        <v>四半期報告書</v>
      </c>
      <c r="Q4" s="15" t="str">
        <f>HYPERLINK("http://www.kabupro.jp/mark/20110629/S0008PXL.htm","有価証券報告書")</f>
        <v>有価証券報告書</v>
      </c>
      <c r="R4" s="15" t="str">
        <f>HYPERLINK("http://www.kabupro.jp/mark/20100212/S00050RU.htm","四半期報告書")</f>
        <v>四半期報告書</v>
      </c>
      <c r="S4" s="15" t="str">
        <f>HYPERLINK("http://www.kabupro.jp/mark/20091112/S0004HR7.htm","四半期報告書")</f>
        <v>四半期報告書</v>
      </c>
      <c r="T4" s="15" t="str">
        <f>HYPERLINK("http://www.kabupro.jp/mark/20090814/S0003XBI.htm","四半期報告書")</f>
        <v>四半期報告書</v>
      </c>
      <c r="U4" s="15" t="str">
        <f>HYPERLINK("http://www.kabupro.jp/mark/20100629/S00065SY.htm","有価証券報告書")</f>
        <v>有価証券報告書</v>
      </c>
      <c r="V4" s="15" t="str">
        <f>HYPERLINK("http://www.kabupro.jp/mark/20090213/S0002FIY.htm","四半期報告書")</f>
        <v>四半期報告書</v>
      </c>
      <c r="W4" s="15" t="str">
        <f>HYPERLINK("http://www.kabupro.jp/mark/20081113/S0001QXA.htm","四半期報告書")</f>
        <v>四半期報告書</v>
      </c>
      <c r="X4" s="15" t="str">
        <f>HYPERLINK("http://www.kabupro.jp/mark/20080813/S00013O6.htm","四半期報告書")</f>
        <v>四半期報告書</v>
      </c>
      <c r="Y4" s="15" t="str">
        <f>HYPERLINK("http://www.kabupro.jp/mark/20090626/S0003GG3.htm","有価証券報告書")</f>
        <v>有価証券報告書</v>
      </c>
    </row>
    <row r="5" spans="1:25" ht="14.25" thickBot="1">
      <c r="A5" s="11" t="s">
        <v>46</v>
      </c>
      <c r="B5" s="1" t="s">
        <v>185</v>
      </c>
      <c r="C5" s="1" t="s">
        <v>188</v>
      </c>
      <c r="D5" s="1" t="s">
        <v>190</v>
      </c>
      <c r="E5" s="1" t="s">
        <v>185</v>
      </c>
      <c r="F5" s="1" t="s">
        <v>192</v>
      </c>
      <c r="G5" s="1" t="s">
        <v>194</v>
      </c>
      <c r="H5" s="1" t="s">
        <v>196</v>
      </c>
      <c r="I5" s="1" t="s">
        <v>52</v>
      </c>
      <c r="J5" s="1" t="s">
        <v>198</v>
      </c>
      <c r="K5" s="1" t="s">
        <v>200</v>
      </c>
      <c r="L5" s="1" t="s">
        <v>202</v>
      </c>
      <c r="M5" s="1" t="s">
        <v>56</v>
      </c>
      <c r="N5" s="1" t="s">
        <v>204</v>
      </c>
      <c r="O5" s="1" t="s">
        <v>206</v>
      </c>
      <c r="P5" s="1" t="s">
        <v>208</v>
      </c>
      <c r="Q5" s="1" t="s">
        <v>58</v>
      </c>
      <c r="R5" s="1" t="s">
        <v>210</v>
      </c>
      <c r="S5" s="1" t="s">
        <v>212</v>
      </c>
      <c r="T5" s="1" t="s">
        <v>214</v>
      </c>
      <c r="U5" s="1" t="s">
        <v>60</v>
      </c>
      <c r="V5" s="1" t="s">
        <v>216</v>
      </c>
      <c r="W5" s="1" t="s">
        <v>218</v>
      </c>
      <c r="X5" s="1" t="s">
        <v>220</v>
      </c>
      <c r="Y5" s="1" t="s">
        <v>62</v>
      </c>
    </row>
    <row r="6" spans="1:25" ht="15" thickBot="1" thickTop="1">
      <c r="A6" s="10" t="s">
        <v>47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48</v>
      </c>
      <c r="B7" s="14" t="s">
        <v>186</v>
      </c>
      <c r="C7" s="14" t="s">
        <v>186</v>
      </c>
      <c r="D7" s="14" t="s">
        <v>186</v>
      </c>
      <c r="E7" s="16" t="s">
        <v>53</v>
      </c>
      <c r="F7" s="14" t="s">
        <v>186</v>
      </c>
      <c r="G7" s="14" t="s">
        <v>186</v>
      </c>
      <c r="H7" s="14" t="s">
        <v>186</v>
      </c>
      <c r="I7" s="16" t="s">
        <v>53</v>
      </c>
      <c r="J7" s="14" t="s">
        <v>186</v>
      </c>
      <c r="K7" s="14" t="s">
        <v>186</v>
      </c>
      <c r="L7" s="14" t="s">
        <v>186</v>
      </c>
      <c r="M7" s="16" t="s">
        <v>53</v>
      </c>
      <c r="N7" s="14" t="s">
        <v>186</v>
      </c>
      <c r="O7" s="14" t="s">
        <v>186</v>
      </c>
      <c r="P7" s="14" t="s">
        <v>186</v>
      </c>
      <c r="Q7" s="16" t="s">
        <v>53</v>
      </c>
      <c r="R7" s="14" t="s">
        <v>186</v>
      </c>
      <c r="S7" s="14" t="s">
        <v>186</v>
      </c>
      <c r="T7" s="14" t="s">
        <v>186</v>
      </c>
      <c r="U7" s="16" t="s">
        <v>53</v>
      </c>
      <c r="V7" s="14" t="s">
        <v>186</v>
      </c>
      <c r="W7" s="14" t="s">
        <v>186</v>
      </c>
      <c r="X7" s="14" t="s">
        <v>186</v>
      </c>
      <c r="Y7" s="16" t="s">
        <v>53</v>
      </c>
    </row>
    <row r="8" spans="1:25" ht="13.5">
      <c r="A8" s="13" t="s">
        <v>49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50</v>
      </c>
      <c r="B9" s="1" t="s">
        <v>187</v>
      </c>
      <c r="C9" s="1" t="s">
        <v>189</v>
      </c>
      <c r="D9" s="1" t="s">
        <v>191</v>
      </c>
      <c r="E9" s="17" t="s">
        <v>54</v>
      </c>
      <c r="F9" s="1" t="s">
        <v>193</v>
      </c>
      <c r="G9" s="1" t="s">
        <v>195</v>
      </c>
      <c r="H9" s="1" t="s">
        <v>197</v>
      </c>
      <c r="I9" s="17" t="s">
        <v>55</v>
      </c>
      <c r="J9" s="1" t="s">
        <v>199</v>
      </c>
      <c r="K9" s="1" t="s">
        <v>201</v>
      </c>
      <c r="L9" s="1" t="s">
        <v>203</v>
      </c>
      <c r="M9" s="17" t="s">
        <v>57</v>
      </c>
      <c r="N9" s="1" t="s">
        <v>205</v>
      </c>
      <c r="O9" s="1" t="s">
        <v>207</v>
      </c>
      <c r="P9" s="1" t="s">
        <v>209</v>
      </c>
      <c r="Q9" s="17" t="s">
        <v>59</v>
      </c>
      <c r="R9" s="1" t="s">
        <v>211</v>
      </c>
      <c r="S9" s="1" t="s">
        <v>213</v>
      </c>
      <c r="T9" s="1" t="s">
        <v>215</v>
      </c>
      <c r="U9" s="17" t="s">
        <v>61</v>
      </c>
      <c r="V9" s="1" t="s">
        <v>217</v>
      </c>
      <c r="W9" s="1" t="s">
        <v>219</v>
      </c>
      <c r="X9" s="1" t="s">
        <v>221</v>
      </c>
      <c r="Y9" s="17" t="s">
        <v>63</v>
      </c>
    </row>
    <row r="10" spans="1:25" ht="14.25" thickBot="1">
      <c r="A10" s="13" t="s">
        <v>51</v>
      </c>
      <c r="B10" s="1" t="s">
        <v>65</v>
      </c>
      <c r="C10" s="1" t="s">
        <v>65</v>
      </c>
      <c r="D10" s="1" t="s">
        <v>65</v>
      </c>
      <c r="E10" s="17" t="s">
        <v>65</v>
      </c>
      <c r="F10" s="1" t="s">
        <v>65</v>
      </c>
      <c r="G10" s="1" t="s">
        <v>65</v>
      </c>
      <c r="H10" s="1" t="s">
        <v>65</v>
      </c>
      <c r="I10" s="17" t="s">
        <v>65</v>
      </c>
      <c r="J10" s="1" t="s">
        <v>65</v>
      </c>
      <c r="K10" s="1" t="s">
        <v>65</v>
      </c>
      <c r="L10" s="1" t="s">
        <v>65</v>
      </c>
      <c r="M10" s="17" t="s">
        <v>65</v>
      </c>
      <c r="N10" s="1" t="s">
        <v>65</v>
      </c>
      <c r="O10" s="1" t="s">
        <v>65</v>
      </c>
      <c r="P10" s="1" t="s">
        <v>65</v>
      </c>
      <c r="Q10" s="17" t="s">
        <v>65</v>
      </c>
      <c r="R10" s="1" t="s">
        <v>65</v>
      </c>
      <c r="S10" s="1" t="s">
        <v>65</v>
      </c>
      <c r="T10" s="1" t="s">
        <v>65</v>
      </c>
      <c r="U10" s="17" t="s">
        <v>65</v>
      </c>
      <c r="V10" s="1" t="s">
        <v>65</v>
      </c>
      <c r="W10" s="1" t="s">
        <v>65</v>
      </c>
      <c r="X10" s="1" t="s">
        <v>65</v>
      </c>
      <c r="Y10" s="17" t="s">
        <v>65</v>
      </c>
    </row>
    <row r="11" spans="1:25" ht="14.25" thickTop="1">
      <c r="A11" s="9" t="s">
        <v>64</v>
      </c>
      <c r="B11" s="27">
        <v>2904438</v>
      </c>
      <c r="C11" s="27">
        <v>2754908</v>
      </c>
      <c r="D11" s="27">
        <v>3062917</v>
      </c>
      <c r="E11" s="21">
        <v>2940087</v>
      </c>
      <c r="F11" s="27">
        <v>2846493</v>
      </c>
      <c r="G11" s="27">
        <v>2971746</v>
      </c>
      <c r="H11" s="27">
        <v>3250174</v>
      </c>
      <c r="I11" s="21">
        <v>3066146</v>
      </c>
      <c r="J11" s="27">
        <v>2892359</v>
      </c>
      <c r="K11" s="27">
        <v>2906760</v>
      </c>
      <c r="L11" s="27">
        <v>3118028</v>
      </c>
      <c r="M11" s="21">
        <v>2910973</v>
      </c>
      <c r="N11" s="27">
        <v>2466987</v>
      </c>
      <c r="O11" s="27">
        <v>2486191</v>
      </c>
      <c r="P11" s="27">
        <v>2668926</v>
      </c>
      <c r="Q11" s="21">
        <v>2370455</v>
      </c>
      <c r="R11" s="27">
        <v>2448863</v>
      </c>
      <c r="S11" s="27">
        <v>2348822</v>
      </c>
      <c r="T11" s="27">
        <v>2618906</v>
      </c>
      <c r="U11" s="21">
        <v>2585205</v>
      </c>
      <c r="V11" s="27">
        <v>2442912</v>
      </c>
      <c r="W11" s="27">
        <v>2450683</v>
      </c>
      <c r="X11" s="27">
        <v>2369091</v>
      </c>
      <c r="Y11" s="21">
        <v>2315687</v>
      </c>
    </row>
    <row r="12" spans="1:25" ht="13.5">
      <c r="A12" s="2" t="s">
        <v>222</v>
      </c>
      <c r="B12" s="28">
        <v>1077105</v>
      </c>
      <c r="C12" s="28">
        <v>998238</v>
      </c>
      <c r="D12" s="28">
        <v>955788</v>
      </c>
      <c r="E12" s="22">
        <v>1086188</v>
      </c>
      <c r="F12" s="28">
        <v>1167168</v>
      </c>
      <c r="G12" s="28">
        <v>990476</v>
      </c>
      <c r="H12" s="28">
        <v>1047921</v>
      </c>
      <c r="I12" s="22">
        <v>1258629</v>
      </c>
      <c r="J12" s="28">
        <v>1307086</v>
      </c>
      <c r="K12" s="28">
        <v>1125631</v>
      </c>
      <c r="L12" s="28">
        <v>1119508</v>
      </c>
      <c r="M12" s="22">
        <v>1149116</v>
      </c>
      <c r="N12" s="28">
        <v>1353445</v>
      </c>
      <c r="O12" s="28">
        <v>1182385</v>
      </c>
      <c r="P12" s="28">
        <v>1168015</v>
      </c>
      <c r="Q12" s="22">
        <v>1256609</v>
      </c>
      <c r="R12" s="28">
        <v>1330947</v>
      </c>
      <c r="S12" s="28">
        <v>1191227</v>
      </c>
      <c r="T12" s="28">
        <v>1286568</v>
      </c>
      <c r="U12" s="22">
        <v>1384321</v>
      </c>
      <c r="V12" s="28">
        <v>1452786</v>
      </c>
      <c r="W12" s="28">
        <v>1297199</v>
      </c>
      <c r="X12" s="28">
        <v>1317841</v>
      </c>
      <c r="Y12" s="22">
        <v>1446666</v>
      </c>
    </row>
    <row r="13" spans="1:25" ht="13.5">
      <c r="A13" s="2" t="s">
        <v>68</v>
      </c>
      <c r="B13" s="28">
        <v>10158</v>
      </c>
      <c r="C13" s="28">
        <v>10195</v>
      </c>
      <c r="D13" s="28">
        <v>10440</v>
      </c>
      <c r="E13" s="22">
        <v>10268</v>
      </c>
      <c r="F13" s="28">
        <v>11337</v>
      </c>
      <c r="G13" s="28">
        <v>11476</v>
      </c>
      <c r="H13" s="28">
        <v>11716</v>
      </c>
      <c r="I13" s="22">
        <v>12010</v>
      </c>
      <c r="J13" s="28">
        <v>13001</v>
      </c>
      <c r="K13" s="28">
        <v>12839</v>
      </c>
      <c r="L13" s="28">
        <v>13055</v>
      </c>
      <c r="M13" s="22">
        <v>12869</v>
      </c>
      <c r="N13" s="28">
        <v>11922</v>
      </c>
      <c r="O13" s="28">
        <v>12682</v>
      </c>
      <c r="P13" s="28">
        <v>12039</v>
      </c>
      <c r="Q13" s="22">
        <v>11538</v>
      </c>
      <c r="R13" s="28">
        <v>13645</v>
      </c>
      <c r="S13" s="28">
        <v>13645</v>
      </c>
      <c r="T13" s="28">
        <v>15902</v>
      </c>
      <c r="U13" s="22">
        <v>15765</v>
      </c>
      <c r="V13" s="28"/>
      <c r="W13" s="28"/>
      <c r="X13" s="28"/>
      <c r="Y13" s="22"/>
    </row>
    <row r="14" spans="1:25" ht="13.5">
      <c r="A14" s="2" t="s">
        <v>69</v>
      </c>
      <c r="B14" s="28">
        <v>41832</v>
      </c>
      <c r="C14" s="28">
        <v>41730</v>
      </c>
      <c r="D14" s="28">
        <v>42339</v>
      </c>
      <c r="E14" s="22">
        <v>37007</v>
      </c>
      <c r="F14" s="28">
        <v>41933</v>
      </c>
      <c r="G14" s="28">
        <v>45473</v>
      </c>
      <c r="H14" s="28">
        <v>50294</v>
      </c>
      <c r="I14" s="22">
        <v>40134</v>
      </c>
      <c r="J14" s="28">
        <v>46208</v>
      </c>
      <c r="K14" s="28">
        <v>52491</v>
      </c>
      <c r="L14" s="28">
        <v>52693</v>
      </c>
      <c r="M14" s="22">
        <v>34464</v>
      </c>
      <c r="N14" s="28">
        <v>41788</v>
      </c>
      <c r="O14" s="28">
        <v>46114</v>
      </c>
      <c r="P14" s="28">
        <v>60946</v>
      </c>
      <c r="Q14" s="22">
        <v>45851</v>
      </c>
      <c r="R14" s="28">
        <v>64111</v>
      </c>
      <c r="S14" s="28">
        <v>69637</v>
      </c>
      <c r="T14" s="28">
        <v>87294</v>
      </c>
      <c r="U14" s="22">
        <v>73382</v>
      </c>
      <c r="V14" s="28">
        <v>71397</v>
      </c>
      <c r="W14" s="28">
        <v>69430</v>
      </c>
      <c r="X14" s="28">
        <v>74464</v>
      </c>
      <c r="Y14" s="22">
        <v>70076</v>
      </c>
    </row>
    <row r="15" spans="1:25" ht="13.5">
      <c r="A15" s="2" t="s">
        <v>70</v>
      </c>
      <c r="B15" s="28">
        <v>94397</v>
      </c>
      <c r="C15" s="28">
        <v>101291</v>
      </c>
      <c r="D15" s="28">
        <v>102452</v>
      </c>
      <c r="E15" s="22">
        <v>56719</v>
      </c>
      <c r="F15" s="28">
        <v>31993</v>
      </c>
      <c r="G15" s="28">
        <v>52997</v>
      </c>
      <c r="H15" s="28">
        <v>70571</v>
      </c>
      <c r="I15" s="22">
        <v>53577</v>
      </c>
      <c r="J15" s="28">
        <v>33692</v>
      </c>
      <c r="K15" s="28">
        <v>60351</v>
      </c>
      <c r="L15" s="28">
        <v>78337</v>
      </c>
      <c r="M15" s="22">
        <v>62762</v>
      </c>
      <c r="N15" s="28">
        <v>36009</v>
      </c>
      <c r="O15" s="28">
        <v>87294</v>
      </c>
      <c r="P15" s="28">
        <v>158248</v>
      </c>
      <c r="Q15" s="22">
        <v>106420</v>
      </c>
      <c r="R15" s="28">
        <v>41489</v>
      </c>
      <c r="S15" s="28">
        <v>74303</v>
      </c>
      <c r="T15" s="28">
        <v>93368</v>
      </c>
      <c r="U15" s="22">
        <v>95850</v>
      </c>
      <c r="V15" s="28">
        <v>60376</v>
      </c>
      <c r="W15" s="28">
        <v>85352</v>
      </c>
      <c r="X15" s="28">
        <v>104070</v>
      </c>
      <c r="Y15" s="22">
        <v>106328</v>
      </c>
    </row>
    <row r="16" spans="1:25" ht="13.5">
      <c r="A16" s="2" t="s">
        <v>223</v>
      </c>
      <c r="B16" s="28">
        <v>46455</v>
      </c>
      <c r="C16" s="28">
        <v>3430</v>
      </c>
      <c r="D16" s="28">
        <v>3486</v>
      </c>
      <c r="E16" s="22">
        <v>472</v>
      </c>
      <c r="F16" s="28">
        <v>455</v>
      </c>
      <c r="G16" s="28"/>
      <c r="H16" s="28"/>
      <c r="I16" s="22"/>
      <c r="J16" s="28"/>
      <c r="K16" s="28"/>
      <c r="L16" s="28"/>
      <c r="M16" s="22"/>
      <c r="N16" s="28"/>
      <c r="O16" s="28"/>
      <c r="P16" s="28"/>
      <c r="Q16" s="22"/>
      <c r="R16" s="28"/>
      <c r="S16" s="28"/>
      <c r="T16" s="28"/>
      <c r="U16" s="22"/>
      <c r="V16" s="28"/>
      <c r="W16" s="28"/>
      <c r="X16" s="28"/>
      <c r="Y16" s="22"/>
    </row>
    <row r="17" spans="1:25" ht="13.5">
      <c r="A17" s="2" t="s">
        <v>72</v>
      </c>
      <c r="B17" s="28">
        <v>139386</v>
      </c>
      <c r="C17" s="28">
        <v>135964</v>
      </c>
      <c r="D17" s="28">
        <v>166373</v>
      </c>
      <c r="E17" s="22">
        <v>118372</v>
      </c>
      <c r="F17" s="28">
        <v>123627</v>
      </c>
      <c r="G17" s="28">
        <v>129712</v>
      </c>
      <c r="H17" s="28">
        <v>150890</v>
      </c>
      <c r="I17" s="22">
        <v>127778</v>
      </c>
      <c r="J17" s="28">
        <v>126318</v>
      </c>
      <c r="K17" s="28">
        <v>111169</v>
      </c>
      <c r="L17" s="28">
        <v>185640</v>
      </c>
      <c r="M17" s="22">
        <v>127754</v>
      </c>
      <c r="N17" s="28">
        <v>253137</v>
      </c>
      <c r="O17" s="28">
        <v>253899</v>
      </c>
      <c r="P17" s="28">
        <v>309548</v>
      </c>
      <c r="Q17" s="22">
        <v>384348</v>
      </c>
      <c r="R17" s="28">
        <v>221461</v>
      </c>
      <c r="S17" s="28">
        <v>323812</v>
      </c>
      <c r="T17" s="28">
        <v>228299</v>
      </c>
      <c r="U17" s="22">
        <v>208463</v>
      </c>
      <c r="V17" s="28">
        <v>230652</v>
      </c>
      <c r="W17" s="28">
        <v>205933</v>
      </c>
      <c r="X17" s="28">
        <v>265135</v>
      </c>
      <c r="Y17" s="22">
        <v>284815</v>
      </c>
    </row>
    <row r="18" spans="1:25" ht="13.5">
      <c r="A18" s="2" t="s">
        <v>73</v>
      </c>
      <c r="B18" s="28">
        <v>-756</v>
      </c>
      <c r="C18" s="28">
        <v>-686</v>
      </c>
      <c r="D18" s="28">
        <v>-491</v>
      </c>
      <c r="E18" s="22">
        <v>-543</v>
      </c>
      <c r="F18" s="28">
        <v>-829</v>
      </c>
      <c r="G18" s="28">
        <v>-711</v>
      </c>
      <c r="H18" s="28">
        <v>-740</v>
      </c>
      <c r="I18" s="22">
        <v>-895</v>
      </c>
      <c r="J18" s="28">
        <v>-1751</v>
      </c>
      <c r="K18" s="28">
        <v>-1466</v>
      </c>
      <c r="L18" s="28">
        <v>-1526</v>
      </c>
      <c r="M18" s="22">
        <v>-1579</v>
      </c>
      <c r="N18" s="28">
        <v>-3995</v>
      </c>
      <c r="O18" s="28">
        <v>-3544</v>
      </c>
      <c r="P18" s="28">
        <v>-3450</v>
      </c>
      <c r="Q18" s="22">
        <v>-4080</v>
      </c>
      <c r="R18" s="28">
        <v>-5786</v>
      </c>
      <c r="S18" s="28">
        <v>-5607</v>
      </c>
      <c r="T18" s="28">
        <v>-5545</v>
      </c>
      <c r="U18" s="22">
        <v>-5849</v>
      </c>
      <c r="V18" s="28">
        <v>-5619</v>
      </c>
      <c r="W18" s="28">
        <v>-4919</v>
      </c>
      <c r="X18" s="28">
        <v>-5179</v>
      </c>
      <c r="Y18" s="22">
        <v>-5639</v>
      </c>
    </row>
    <row r="19" spans="1:25" ht="13.5">
      <c r="A19" s="2" t="s">
        <v>74</v>
      </c>
      <c r="B19" s="28">
        <v>4313018</v>
      </c>
      <c r="C19" s="28">
        <v>4045072</v>
      </c>
      <c r="D19" s="28">
        <v>4343306</v>
      </c>
      <c r="E19" s="22">
        <v>4248572</v>
      </c>
      <c r="F19" s="28">
        <v>4222179</v>
      </c>
      <c r="G19" s="28">
        <v>4201170</v>
      </c>
      <c r="H19" s="28">
        <v>4580827</v>
      </c>
      <c r="I19" s="22">
        <v>4557381</v>
      </c>
      <c r="J19" s="28">
        <v>4416915</v>
      </c>
      <c r="K19" s="28">
        <v>4267778</v>
      </c>
      <c r="L19" s="28">
        <v>4565736</v>
      </c>
      <c r="M19" s="22">
        <v>4296362</v>
      </c>
      <c r="N19" s="28">
        <v>4159295</v>
      </c>
      <c r="O19" s="28">
        <v>4065023</v>
      </c>
      <c r="P19" s="28">
        <v>4374273</v>
      </c>
      <c r="Q19" s="22">
        <v>4171143</v>
      </c>
      <c r="R19" s="28">
        <v>4121970</v>
      </c>
      <c r="S19" s="28">
        <v>4015842</v>
      </c>
      <c r="T19" s="28">
        <v>4324793</v>
      </c>
      <c r="U19" s="22">
        <v>4357140</v>
      </c>
      <c r="V19" s="28">
        <v>4265440</v>
      </c>
      <c r="W19" s="28">
        <v>4114388</v>
      </c>
      <c r="X19" s="28">
        <v>4136132</v>
      </c>
      <c r="Y19" s="22">
        <v>4229090</v>
      </c>
    </row>
    <row r="20" spans="1:25" ht="13.5">
      <c r="A20" s="3" t="s">
        <v>224</v>
      </c>
      <c r="B20" s="28">
        <v>8257469</v>
      </c>
      <c r="C20" s="28">
        <v>8252301</v>
      </c>
      <c r="D20" s="28">
        <v>8249360</v>
      </c>
      <c r="E20" s="22">
        <v>8259956</v>
      </c>
      <c r="F20" s="28">
        <v>8181608</v>
      </c>
      <c r="G20" s="28">
        <v>8139516</v>
      </c>
      <c r="H20" s="28">
        <v>8086221</v>
      </c>
      <c r="I20" s="22">
        <v>7986390</v>
      </c>
      <c r="J20" s="28">
        <v>7968417</v>
      </c>
      <c r="K20" s="28">
        <v>7966514</v>
      </c>
      <c r="L20" s="28">
        <v>7952477</v>
      </c>
      <c r="M20" s="22">
        <v>7890909</v>
      </c>
      <c r="N20" s="28">
        <v>7890967</v>
      </c>
      <c r="O20" s="28">
        <v>7883393</v>
      </c>
      <c r="P20" s="28">
        <v>7899241</v>
      </c>
      <c r="Q20" s="22">
        <v>7897451</v>
      </c>
      <c r="R20" s="28">
        <v>7895116</v>
      </c>
      <c r="S20" s="28">
        <v>7928670</v>
      </c>
      <c r="T20" s="28">
        <v>7924481</v>
      </c>
      <c r="U20" s="22">
        <v>7921248</v>
      </c>
      <c r="V20" s="28">
        <v>7913537</v>
      </c>
      <c r="W20" s="28">
        <v>7890101</v>
      </c>
      <c r="X20" s="28">
        <v>7901819</v>
      </c>
      <c r="Y20" s="22">
        <v>7901213</v>
      </c>
    </row>
    <row r="21" spans="1:25" ht="13.5">
      <c r="A21" s="4" t="s">
        <v>76</v>
      </c>
      <c r="B21" s="28">
        <v>-6057866</v>
      </c>
      <c r="C21" s="28">
        <v>-6011285</v>
      </c>
      <c r="D21" s="28">
        <v>-5970444</v>
      </c>
      <c r="E21" s="22">
        <v>-5930074</v>
      </c>
      <c r="F21" s="28">
        <v>-5869747</v>
      </c>
      <c r="G21" s="28">
        <v>-5818845</v>
      </c>
      <c r="H21" s="28">
        <v>-5768403</v>
      </c>
      <c r="I21" s="22">
        <v>-5695887</v>
      </c>
      <c r="J21" s="28">
        <v>-5645925</v>
      </c>
      <c r="K21" s="28">
        <v>-5595066</v>
      </c>
      <c r="L21" s="28">
        <v>-5547941</v>
      </c>
      <c r="M21" s="22">
        <v>-5501446</v>
      </c>
      <c r="N21" s="28">
        <v>-5459588</v>
      </c>
      <c r="O21" s="28">
        <v>-5410568</v>
      </c>
      <c r="P21" s="28">
        <v>-5369765</v>
      </c>
      <c r="Q21" s="22">
        <v>-5320505</v>
      </c>
      <c r="R21" s="28">
        <v>-5274608</v>
      </c>
      <c r="S21" s="28">
        <v>-5241349</v>
      </c>
      <c r="T21" s="28">
        <v>-5188978</v>
      </c>
      <c r="U21" s="22">
        <v>-5136140</v>
      </c>
      <c r="V21" s="28">
        <v>-5090114</v>
      </c>
      <c r="W21" s="28">
        <v>-5036623</v>
      </c>
      <c r="X21" s="28">
        <v>-4998813</v>
      </c>
      <c r="Y21" s="22">
        <v>-4946141</v>
      </c>
    </row>
    <row r="22" spans="1:25" ht="13.5">
      <c r="A22" s="4" t="s">
        <v>77</v>
      </c>
      <c r="B22" s="28">
        <v>-104535</v>
      </c>
      <c r="C22" s="28">
        <v>-104535</v>
      </c>
      <c r="D22" s="28">
        <v>-52617</v>
      </c>
      <c r="E22" s="22">
        <v>-52617</v>
      </c>
      <c r="F22" s="28">
        <v>-52617</v>
      </c>
      <c r="G22" s="28">
        <v>-52617</v>
      </c>
      <c r="H22" s="28">
        <v>-52617</v>
      </c>
      <c r="I22" s="22">
        <v>-52617</v>
      </c>
      <c r="J22" s="28">
        <v>-52617</v>
      </c>
      <c r="K22" s="28">
        <v>-52617</v>
      </c>
      <c r="L22" s="28">
        <v>-52617</v>
      </c>
      <c r="M22" s="22">
        <v>-52617</v>
      </c>
      <c r="N22" s="28">
        <v>-52617</v>
      </c>
      <c r="O22" s="28">
        <v>-52617</v>
      </c>
      <c r="P22" s="28">
        <v>-52617</v>
      </c>
      <c r="Q22" s="22">
        <v>-52617</v>
      </c>
      <c r="R22" s="28">
        <v>-52617</v>
      </c>
      <c r="S22" s="28">
        <v>-52617</v>
      </c>
      <c r="T22" s="28">
        <v>-52617</v>
      </c>
      <c r="U22" s="22">
        <v>-52617</v>
      </c>
      <c r="V22" s="28"/>
      <c r="W22" s="28"/>
      <c r="X22" s="28"/>
      <c r="Y22" s="22"/>
    </row>
    <row r="23" spans="1:25" ht="13.5">
      <c r="A23" s="4" t="s">
        <v>225</v>
      </c>
      <c r="B23" s="28">
        <v>2095067</v>
      </c>
      <c r="C23" s="28">
        <v>2136480</v>
      </c>
      <c r="D23" s="28">
        <v>2226298</v>
      </c>
      <c r="E23" s="22">
        <v>2277264</v>
      </c>
      <c r="F23" s="28">
        <v>2259243</v>
      </c>
      <c r="G23" s="28">
        <v>2268053</v>
      </c>
      <c r="H23" s="28">
        <v>2265200</v>
      </c>
      <c r="I23" s="22">
        <v>2237885</v>
      </c>
      <c r="J23" s="28">
        <v>2269874</v>
      </c>
      <c r="K23" s="28">
        <v>2318830</v>
      </c>
      <c r="L23" s="28">
        <v>2351918</v>
      </c>
      <c r="M23" s="22">
        <v>2336845</v>
      </c>
      <c r="N23" s="28">
        <v>2378761</v>
      </c>
      <c r="O23" s="28">
        <v>2420207</v>
      </c>
      <c r="P23" s="28">
        <v>2476858</v>
      </c>
      <c r="Q23" s="22">
        <v>2524328</v>
      </c>
      <c r="R23" s="28">
        <v>2567890</v>
      </c>
      <c r="S23" s="28">
        <v>2634703</v>
      </c>
      <c r="T23" s="28">
        <v>2682885</v>
      </c>
      <c r="U23" s="22">
        <v>2732490</v>
      </c>
      <c r="V23" s="28">
        <v>2823423</v>
      </c>
      <c r="W23" s="28">
        <v>2853477</v>
      </c>
      <c r="X23" s="28">
        <v>2903005</v>
      </c>
      <c r="Y23" s="22">
        <v>2955072</v>
      </c>
    </row>
    <row r="24" spans="1:25" ht="13.5">
      <c r="A24" s="3" t="s">
        <v>226</v>
      </c>
      <c r="B24" s="28">
        <v>2077432</v>
      </c>
      <c r="C24" s="28">
        <v>2074957</v>
      </c>
      <c r="D24" s="28">
        <v>2070847</v>
      </c>
      <c r="E24" s="22">
        <v>2066638</v>
      </c>
      <c r="F24" s="28">
        <v>2060287</v>
      </c>
      <c r="G24" s="28">
        <v>2062750</v>
      </c>
      <c r="H24" s="28">
        <v>2064933</v>
      </c>
      <c r="I24" s="22">
        <v>2142321</v>
      </c>
      <c r="J24" s="28">
        <v>2126156</v>
      </c>
      <c r="K24" s="28">
        <v>2134034</v>
      </c>
      <c r="L24" s="28">
        <v>2127096</v>
      </c>
      <c r="M24" s="22">
        <v>2061906</v>
      </c>
      <c r="N24" s="28">
        <v>2099625</v>
      </c>
      <c r="O24" s="28">
        <v>2097766</v>
      </c>
      <c r="P24" s="28">
        <v>2102075</v>
      </c>
      <c r="Q24" s="22">
        <v>2111065</v>
      </c>
      <c r="R24" s="28">
        <v>2130309</v>
      </c>
      <c r="S24" s="28">
        <v>2128883</v>
      </c>
      <c r="T24" s="28">
        <v>2135584</v>
      </c>
      <c r="U24" s="22">
        <v>2127760</v>
      </c>
      <c r="V24" s="28">
        <v>2143501</v>
      </c>
      <c r="W24" s="28">
        <v>2166388</v>
      </c>
      <c r="X24" s="28">
        <v>2171614</v>
      </c>
      <c r="Y24" s="22">
        <v>2175283</v>
      </c>
    </row>
    <row r="25" spans="1:25" ht="13.5">
      <c r="A25" s="4" t="s">
        <v>76</v>
      </c>
      <c r="B25" s="28">
        <v>-2001710</v>
      </c>
      <c r="C25" s="28">
        <v>-1996928</v>
      </c>
      <c r="D25" s="28">
        <v>-1992313</v>
      </c>
      <c r="E25" s="22">
        <v>-1986398</v>
      </c>
      <c r="F25" s="28">
        <v>-1980461</v>
      </c>
      <c r="G25" s="28">
        <v>-1976570</v>
      </c>
      <c r="H25" s="28">
        <v>-1972591</v>
      </c>
      <c r="I25" s="22">
        <v>-2019073</v>
      </c>
      <c r="J25" s="28">
        <v>-2010063</v>
      </c>
      <c r="K25" s="28">
        <v>-2002291</v>
      </c>
      <c r="L25" s="28">
        <v>-1989090</v>
      </c>
      <c r="M25" s="22">
        <v>-1947761</v>
      </c>
      <c r="N25" s="28">
        <v>-1965641</v>
      </c>
      <c r="O25" s="28">
        <v>-1954643</v>
      </c>
      <c r="P25" s="28">
        <v>-1950897</v>
      </c>
      <c r="Q25" s="22">
        <v>-1947801</v>
      </c>
      <c r="R25" s="28">
        <v>-1948720</v>
      </c>
      <c r="S25" s="28">
        <v>-1930671</v>
      </c>
      <c r="T25" s="28">
        <v>-1938358</v>
      </c>
      <c r="U25" s="22">
        <v>-1929839</v>
      </c>
      <c r="V25" s="28">
        <v>-1934634</v>
      </c>
      <c r="W25" s="28">
        <v>-1931997</v>
      </c>
      <c r="X25" s="28">
        <v>-1917965</v>
      </c>
      <c r="Y25" s="22">
        <v>-1924445</v>
      </c>
    </row>
    <row r="26" spans="1:25" ht="13.5">
      <c r="A26" s="4" t="s">
        <v>227</v>
      </c>
      <c r="B26" s="28">
        <v>75721</v>
      </c>
      <c r="C26" s="28">
        <v>78028</v>
      </c>
      <c r="D26" s="28">
        <v>78533</v>
      </c>
      <c r="E26" s="22">
        <v>80239</v>
      </c>
      <c r="F26" s="28">
        <v>79825</v>
      </c>
      <c r="G26" s="28">
        <v>86179</v>
      </c>
      <c r="H26" s="28">
        <v>92342</v>
      </c>
      <c r="I26" s="22">
        <v>123248</v>
      </c>
      <c r="J26" s="28">
        <v>116093</v>
      </c>
      <c r="K26" s="28">
        <v>131742</v>
      </c>
      <c r="L26" s="28">
        <v>138005</v>
      </c>
      <c r="M26" s="22">
        <v>114145</v>
      </c>
      <c r="N26" s="28">
        <v>133983</v>
      </c>
      <c r="O26" s="28">
        <v>143123</v>
      </c>
      <c r="P26" s="28">
        <v>151178</v>
      </c>
      <c r="Q26" s="22">
        <v>163264</v>
      </c>
      <c r="R26" s="28">
        <v>181589</v>
      </c>
      <c r="S26" s="28">
        <v>198211</v>
      </c>
      <c r="T26" s="28">
        <v>197225</v>
      </c>
      <c r="U26" s="22">
        <v>197920</v>
      </c>
      <c r="V26" s="28">
        <v>208867</v>
      </c>
      <c r="W26" s="28">
        <v>234391</v>
      </c>
      <c r="X26" s="28">
        <v>253649</v>
      </c>
      <c r="Y26" s="22">
        <v>250838</v>
      </c>
    </row>
    <row r="27" spans="1:25" ht="13.5">
      <c r="A27" s="3" t="s">
        <v>87</v>
      </c>
      <c r="B27" s="28">
        <v>1574272</v>
      </c>
      <c r="C27" s="28">
        <v>1574272</v>
      </c>
      <c r="D27" s="28">
        <v>1574272</v>
      </c>
      <c r="E27" s="22">
        <v>1574272</v>
      </c>
      <c r="F27" s="28">
        <v>1574272</v>
      </c>
      <c r="G27" s="28">
        <v>1574272</v>
      </c>
      <c r="H27" s="28">
        <v>1574272</v>
      </c>
      <c r="I27" s="22">
        <v>1574272</v>
      </c>
      <c r="J27" s="28">
        <v>1574272</v>
      </c>
      <c r="K27" s="28">
        <v>1574272</v>
      </c>
      <c r="L27" s="28">
        <v>2247702</v>
      </c>
      <c r="M27" s="22">
        <v>2247702</v>
      </c>
      <c r="N27" s="28">
        <v>2247702</v>
      </c>
      <c r="O27" s="28">
        <v>2247702</v>
      </c>
      <c r="P27" s="28">
        <v>2247702</v>
      </c>
      <c r="Q27" s="22">
        <v>2247702</v>
      </c>
      <c r="R27" s="28">
        <v>2247702</v>
      </c>
      <c r="S27" s="28">
        <v>2247702</v>
      </c>
      <c r="T27" s="28">
        <v>2247702</v>
      </c>
      <c r="U27" s="22">
        <v>2247702</v>
      </c>
      <c r="V27" s="28">
        <v>2310974</v>
      </c>
      <c r="W27" s="28">
        <v>2310974</v>
      </c>
      <c r="X27" s="28">
        <v>2310974</v>
      </c>
      <c r="Y27" s="22">
        <v>2310974</v>
      </c>
    </row>
    <row r="28" spans="1:25" ht="13.5">
      <c r="A28" s="3" t="s">
        <v>72</v>
      </c>
      <c r="B28" s="28">
        <v>431465</v>
      </c>
      <c r="C28" s="28">
        <v>382303</v>
      </c>
      <c r="D28" s="28">
        <v>376577</v>
      </c>
      <c r="E28" s="22">
        <v>377720</v>
      </c>
      <c r="F28" s="28">
        <v>373597</v>
      </c>
      <c r="G28" s="28">
        <v>370193</v>
      </c>
      <c r="H28" s="28">
        <v>365777</v>
      </c>
      <c r="I28" s="22">
        <v>350729</v>
      </c>
      <c r="J28" s="28">
        <v>346866</v>
      </c>
      <c r="K28" s="28">
        <v>360145</v>
      </c>
      <c r="L28" s="28">
        <v>357418</v>
      </c>
      <c r="M28" s="22">
        <v>356627</v>
      </c>
      <c r="N28" s="28">
        <v>352245</v>
      </c>
      <c r="O28" s="28">
        <v>350851</v>
      </c>
      <c r="P28" s="28">
        <v>354028</v>
      </c>
      <c r="Q28" s="22">
        <v>352217</v>
      </c>
      <c r="R28" s="28">
        <v>352498</v>
      </c>
      <c r="S28" s="28">
        <v>352390</v>
      </c>
      <c r="T28" s="28">
        <v>401910</v>
      </c>
      <c r="U28" s="22">
        <v>401050</v>
      </c>
      <c r="V28" s="28">
        <v>375302</v>
      </c>
      <c r="W28" s="28">
        <v>352157</v>
      </c>
      <c r="X28" s="28">
        <v>385566</v>
      </c>
      <c r="Y28" s="22">
        <v>341243</v>
      </c>
    </row>
    <row r="29" spans="1:25" ht="13.5">
      <c r="A29" s="4" t="s">
        <v>76</v>
      </c>
      <c r="B29" s="28">
        <v>-343745</v>
      </c>
      <c r="C29" s="28">
        <v>-339453</v>
      </c>
      <c r="D29" s="28">
        <v>-334190</v>
      </c>
      <c r="E29" s="22">
        <v>-332476</v>
      </c>
      <c r="F29" s="28">
        <v>-323501</v>
      </c>
      <c r="G29" s="28">
        <v>-317206</v>
      </c>
      <c r="H29" s="28">
        <v>-312713</v>
      </c>
      <c r="I29" s="22">
        <v>-301080</v>
      </c>
      <c r="J29" s="28">
        <v>-297150</v>
      </c>
      <c r="K29" s="28">
        <v>-304837</v>
      </c>
      <c r="L29" s="28">
        <v>-304024</v>
      </c>
      <c r="M29" s="22">
        <v>-301297</v>
      </c>
      <c r="N29" s="28">
        <v>-305431</v>
      </c>
      <c r="O29" s="28">
        <v>-301380</v>
      </c>
      <c r="P29" s="28">
        <v>-299176</v>
      </c>
      <c r="Q29" s="22">
        <v>-294048</v>
      </c>
      <c r="R29" s="28">
        <v>-287602</v>
      </c>
      <c r="S29" s="28">
        <v>-281997</v>
      </c>
      <c r="T29" s="28">
        <v>-289275</v>
      </c>
      <c r="U29" s="22">
        <v>-276659</v>
      </c>
      <c r="V29" s="28">
        <v>-261100</v>
      </c>
      <c r="W29" s="28">
        <v>-252287</v>
      </c>
      <c r="X29" s="28">
        <v>-283810</v>
      </c>
      <c r="Y29" s="22">
        <v>-279547</v>
      </c>
    </row>
    <row r="30" spans="1:25" ht="13.5">
      <c r="A30" s="4" t="s">
        <v>228</v>
      </c>
      <c r="B30" s="28">
        <v>87720</v>
      </c>
      <c r="C30" s="28">
        <v>42849</v>
      </c>
      <c r="D30" s="28">
        <v>42386</v>
      </c>
      <c r="E30" s="22">
        <v>45243</v>
      </c>
      <c r="F30" s="28">
        <v>50095</v>
      </c>
      <c r="G30" s="28">
        <v>52987</v>
      </c>
      <c r="H30" s="28">
        <v>53063</v>
      </c>
      <c r="I30" s="22">
        <v>49648</v>
      </c>
      <c r="J30" s="28">
        <v>49715</v>
      </c>
      <c r="K30" s="28">
        <v>55307</v>
      </c>
      <c r="L30" s="28">
        <v>53393</v>
      </c>
      <c r="M30" s="22">
        <v>55330</v>
      </c>
      <c r="N30" s="28">
        <v>46814</v>
      </c>
      <c r="O30" s="28">
        <v>49470</v>
      </c>
      <c r="P30" s="28">
        <v>54852</v>
      </c>
      <c r="Q30" s="22">
        <v>58169</v>
      </c>
      <c r="R30" s="28">
        <v>64895</v>
      </c>
      <c r="S30" s="28">
        <v>70392</v>
      </c>
      <c r="T30" s="28">
        <v>112635</v>
      </c>
      <c r="U30" s="22">
        <v>124390</v>
      </c>
      <c r="V30" s="28">
        <v>114201</v>
      </c>
      <c r="W30" s="28">
        <v>99869</v>
      </c>
      <c r="X30" s="28">
        <v>101755</v>
      </c>
      <c r="Y30" s="22">
        <v>61696</v>
      </c>
    </row>
    <row r="31" spans="1:25" ht="13.5">
      <c r="A31" s="3" t="s">
        <v>88</v>
      </c>
      <c r="B31" s="28">
        <v>3832781</v>
      </c>
      <c r="C31" s="28">
        <v>3831630</v>
      </c>
      <c r="D31" s="28">
        <v>3921490</v>
      </c>
      <c r="E31" s="22">
        <v>3977019</v>
      </c>
      <c r="F31" s="28">
        <v>4008437</v>
      </c>
      <c r="G31" s="28">
        <v>3981492</v>
      </c>
      <c r="H31" s="28">
        <v>3984879</v>
      </c>
      <c r="I31" s="22">
        <v>3985055</v>
      </c>
      <c r="J31" s="28">
        <v>4009955</v>
      </c>
      <c r="K31" s="28">
        <v>4080153</v>
      </c>
      <c r="L31" s="28">
        <v>4791019</v>
      </c>
      <c r="M31" s="22">
        <v>4754022</v>
      </c>
      <c r="N31" s="28">
        <v>4807260</v>
      </c>
      <c r="O31" s="28">
        <v>4860503</v>
      </c>
      <c r="P31" s="28">
        <v>4930591</v>
      </c>
      <c r="Q31" s="22">
        <v>4993464</v>
      </c>
      <c r="R31" s="28">
        <v>5062077</v>
      </c>
      <c r="S31" s="28">
        <v>5151010</v>
      </c>
      <c r="T31" s="28">
        <v>5240448</v>
      </c>
      <c r="U31" s="22">
        <v>5302504</v>
      </c>
      <c r="V31" s="28">
        <v>5457467</v>
      </c>
      <c r="W31" s="28">
        <v>5498713</v>
      </c>
      <c r="X31" s="28">
        <v>5569384</v>
      </c>
      <c r="Y31" s="22">
        <v>5578581</v>
      </c>
    </row>
    <row r="32" spans="1:25" ht="13.5">
      <c r="A32" s="3" t="s">
        <v>89</v>
      </c>
      <c r="B32" s="28">
        <v>458486</v>
      </c>
      <c r="C32" s="28">
        <v>458486</v>
      </c>
      <c r="D32" s="28">
        <v>458486</v>
      </c>
      <c r="E32" s="22">
        <v>449043</v>
      </c>
      <c r="F32" s="28">
        <v>449043</v>
      </c>
      <c r="G32" s="28">
        <v>449043</v>
      </c>
      <c r="H32" s="28">
        <v>449043</v>
      </c>
      <c r="I32" s="22">
        <v>449043</v>
      </c>
      <c r="J32" s="28">
        <v>449043</v>
      </c>
      <c r="K32" s="28">
        <v>449043</v>
      </c>
      <c r="L32" s="28">
        <v>449043</v>
      </c>
      <c r="M32" s="22">
        <v>449043</v>
      </c>
      <c r="N32" s="28">
        <v>449043</v>
      </c>
      <c r="O32" s="28">
        <v>449043</v>
      </c>
      <c r="P32" s="28">
        <v>449043</v>
      </c>
      <c r="Q32" s="22">
        <v>449043</v>
      </c>
      <c r="R32" s="28">
        <v>449043</v>
      </c>
      <c r="S32" s="28">
        <v>449043</v>
      </c>
      <c r="T32" s="28">
        <v>449043</v>
      </c>
      <c r="U32" s="22">
        <v>449043</v>
      </c>
      <c r="V32" s="28">
        <v>449043</v>
      </c>
      <c r="W32" s="28">
        <v>449043</v>
      </c>
      <c r="X32" s="28">
        <v>449043</v>
      </c>
      <c r="Y32" s="22">
        <v>449043</v>
      </c>
    </row>
    <row r="33" spans="1:25" ht="13.5">
      <c r="A33" s="3" t="s">
        <v>72</v>
      </c>
      <c r="B33" s="28">
        <v>65344</v>
      </c>
      <c r="C33" s="28">
        <v>69665</v>
      </c>
      <c r="D33" s="28">
        <v>72893</v>
      </c>
      <c r="E33" s="22">
        <v>75998</v>
      </c>
      <c r="F33" s="28">
        <v>79270</v>
      </c>
      <c r="G33" s="28">
        <v>76274</v>
      </c>
      <c r="H33" s="28">
        <v>76872</v>
      </c>
      <c r="I33" s="22">
        <v>83808</v>
      </c>
      <c r="J33" s="28">
        <v>77359</v>
      </c>
      <c r="K33" s="28">
        <v>69165</v>
      </c>
      <c r="L33" s="28">
        <v>73494</v>
      </c>
      <c r="M33" s="22">
        <v>75592</v>
      </c>
      <c r="N33" s="28">
        <v>73095</v>
      </c>
      <c r="O33" s="28">
        <v>70073</v>
      </c>
      <c r="P33" s="28">
        <v>74171</v>
      </c>
      <c r="Q33" s="22">
        <v>75898</v>
      </c>
      <c r="R33" s="28">
        <v>74027</v>
      </c>
      <c r="S33" s="28">
        <v>77543</v>
      </c>
      <c r="T33" s="28">
        <v>83299</v>
      </c>
      <c r="U33" s="22">
        <v>88246</v>
      </c>
      <c r="V33" s="28">
        <v>88221</v>
      </c>
      <c r="W33" s="28">
        <v>85515</v>
      </c>
      <c r="X33" s="28">
        <v>87835</v>
      </c>
      <c r="Y33" s="22">
        <v>48083</v>
      </c>
    </row>
    <row r="34" spans="1:25" ht="13.5">
      <c r="A34" s="3" t="s">
        <v>91</v>
      </c>
      <c r="B34" s="28">
        <v>523831</v>
      </c>
      <c r="C34" s="28">
        <v>528151</v>
      </c>
      <c r="D34" s="28">
        <v>531379</v>
      </c>
      <c r="E34" s="22">
        <v>525042</v>
      </c>
      <c r="F34" s="28">
        <v>528313</v>
      </c>
      <c r="G34" s="28">
        <v>525317</v>
      </c>
      <c r="H34" s="28">
        <v>525915</v>
      </c>
      <c r="I34" s="22">
        <v>532852</v>
      </c>
      <c r="J34" s="28">
        <v>526403</v>
      </c>
      <c r="K34" s="28">
        <v>518209</v>
      </c>
      <c r="L34" s="28">
        <v>522537</v>
      </c>
      <c r="M34" s="22">
        <v>524635</v>
      </c>
      <c r="N34" s="28">
        <v>522139</v>
      </c>
      <c r="O34" s="28">
        <v>519117</v>
      </c>
      <c r="P34" s="28">
        <v>523214</v>
      </c>
      <c r="Q34" s="22">
        <v>524942</v>
      </c>
      <c r="R34" s="28">
        <v>523070</v>
      </c>
      <c r="S34" s="28">
        <v>526587</v>
      </c>
      <c r="T34" s="28">
        <v>532342</v>
      </c>
      <c r="U34" s="22">
        <v>537289</v>
      </c>
      <c r="V34" s="28">
        <v>537265</v>
      </c>
      <c r="W34" s="28">
        <v>534559</v>
      </c>
      <c r="X34" s="28">
        <v>536878</v>
      </c>
      <c r="Y34" s="22">
        <v>497127</v>
      </c>
    </row>
    <row r="35" spans="1:25" ht="13.5">
      <c r="A35" s="3" t="s">
        <v>92</v>
      </c>
      <c r="B35" s="28">
        <v>578913</v>
      </c>
      <c r="C35" s="28">
        <v>574294</v>
      </c>
      <c r="D35" s="28">
        <v>543723</v>
      </c>
      <c r="E35" s="22">
        <v>499097</v>
      </c>
      <c r="F35" s="28">
        <v>446317</v>
      </c>
      <c r="G35" s="28">
        <v>419239</v>
      </c>
      <c r="H35" s="28">
        <v>431829</v>
      </c>
      <c r="I35" s="22">
        <v>458793</v>
      </c>
      <c r="J35" s="28">
        <v>426945</v>
      </c>
      <c r="K35" s="28">
        <v>438287</v>
      </c>
      <c r="L35" s="28">
        <v>448845</v>
      </c>
      <c r="M35" s="22">
        <v>537699</v>
      </c>
      <c r="N35" s="28">
        <v>601043</v>
      </c>
      <c r="O35" s="28">
        <v>505230</v>
      </c>
      <c r="P35" s="28">
        <v>528790</v>
      </c>
      <c r="Q35" s="22">
        <v>610948</v>
      </c>
      <c r="R35" s="28">
        <v>569857</v>
      </c>
      <c r="S35" s="28">
        <v>632199</v>
      </c>
      <c r="T35" s="28">
        <v>658140</v>
      </c>
      <c r="U35" s="22">
        <v>551809</v>
      </c>
      <c r="V35" s="28">
        <v>573966</v>
      </c>
      <c r="W35" s="28">
        <v>644772</v>
      </c>
      <c r="X35" s="28">
        <v>860414</v>
      </c>
      <c r="Y35" s="22">
        <v>767872</v>
      </c>
    </row>
    <row r="36" spans="1:25" ht="13.5">
      <c r="A36" s="3" t="s">
        <v>70</v>
      </c>
      <c r="B36" s="28">
        <v>167474</v>
      </c>
      <c r="C36" s="28">
        <v>167447</v>
      </c>
      <c r="D36" s="28">
        <v>168154</v>
      </c>
      <c r="E36" s="22">
        <v>195534</v>
      </c>
      <c r="F36" s="28">
        <v>209823</v>
      </c>
      <c r="G36" s="28">
        <v>216740</v>
      </c>
      <c r="H36" s="28">
        <v>201663</v>
      </c>
      <c r="I36" s="22">
        <v>188508</v>
      </c>
      <c r="J36" s="28">
        <v>201971</v>
      </c>
      <c r="K36" s="28">
        <v>221150</v>
      </c>
      <c r="L36" s="28">
        <v>209448</v>
      </c>
      <c r="M36" s="22">
        <v>206034</v>
      </c>
      <c r="N36" s="28">
        <v>202798</v>
      </c>
      <c r="O36" s="28">
        <v>216190</v>
      </c>
      <c r="P36" s="28">
        <v>197356</v>
      </c>
      <c r="Q36" s="22">
        <v>205618</v>
      </c>
      <c r="R36" s="28">
        <v>262497</v>
      </c>
      <c r="S36" s="28">
        <v>253126</v>
      </c>
      <c r="T36" s="28">
        <v>243554</v>
      </c>
      <c r="U36" s="22">
        <v>266939</v>
      </c>
      <c r="V36" s="28">
        <v>254961</v>
      </c>
      <c r="W36" s="28">
        <v>228053</v>
      </c>
      <c r="X36" s="28">
        <v>152824</v>
      </c>
      <c r="Y36" s="22">
        <v>193020</v>
      </c>
    </row>
    <row r="37" spans="1:25" ht="13.5">
      <c r="A37" s="3" t="s">
        <v>72</v>
      </c>
      <c r="B37" s="28">
        <v>344740</v>
      </c>
      <c r="C37" s="28">
        <v>338168</v>
      </c>
      <c r="D37" s="28">
        <v>303786</v>
      </c>
      <c r="E37" s="22">
        <v>300568</v>
      </c>
      <c r="F37" s="28">
        <v>280245</v>
      </c>
      <c r="G37" s="28">
        <v>273622</v>
      </c>
      <c r="H37" s="28">
        <v>269904</v>
      </c>
      <c r="I37" s="22">
        <v>264479</v>
      </c>
      <c r="J37" s="28">
        <v>257642</v>
      </c>
      <c r="K37" s="28">
        <v>270690</v>
      </c>
      <c r="L37" s="28">
        <v>259886</v>
      </c>
      <c r="M37" s="22">
        <v>231945</v>
      </c>
      <c r="N37" s="28">
        <v>226942</v>
      </c>
      <c r="O37" s="28">
        <v>223010</v>
      </c>
      <c r="P37" s="28">
        <v>276505</v>
      </c>
      <c r="Q37" s="22">
        <v>345569</v>
      </c>
      <c r="R37" s="28">
        <v>339273</v>
      </c>
      <c r="S37" s="28">
        <v>334488</v>
      </c>
      <c r="T37" s="28">
        <v>338696</v>
      </c>
      <c r="U37" s="22">
        <v>329841</v>
      </c>
      <c r="V37" s="28">
        <v>326561</v>
      </c>
      <c r="W37" s="28">
        <v>321213</v>
      </c>
      <c r="X37" s="28">
        <v>315175</v>
      </c>
      <c r="Y37" s="22">
        <v>387652</v>
      </c>
    </row>
    <row r="38" spans="1:25" ht="13.5">
      <c r="A38" s="3" t="s">
        <v>73</v>
      </c>
      <c r="B38" s="28">
        <v>-11813</v>
      </c>
      <c r="C38" s="28">
        <v>-11557</v>
      </c>
      <c r="D38" s="28">
        <v>-11524</v>
      </c>
      <c r="E38" s="22">
        <v>-11409</v>
      </c>
      <c r="F38" s="28">
        <v>-11332</v>
      </c>
      <c r="G38" s="28">
        <v>-11434</v>
      </c>
      <c r="H38" s="28">
        <v>-12014</v>
      </c>
      <c r="I38" s="22">
        <v>-12226</v>
      </c>
      <c r="J38" s="28">
        <v>-12319</v>
      </c>
      <c r="K38" s="28">
        <v>-12568</v>
      </c>
      <c r="L38" s="28">
        <v>-12510</v>
      </c>
      <c r="M38" s="22">
        <v>-12916</v>
      </c>
      <c r="N38" s="28">
        <v>-14947</v>
      </c>
      <c r="O38" s="28">
        <v>-15279</v>
      </c>
      <c r="P38" s="28">
        <v>-15426</v>
      </c>
      <c r="Q38" s="22">
        <v>-15805</v>
      </c>
      <c r="R38" s="28">
        <v>-11978</v>
      </c>
      <c r="S38" s="28">
        <v>-11947</v>
      </c>
      <c r="T38" s="28">
        <v>-19798</v>
      </c>
      <c r="U38" s="22">
        <v>-19982</v>
      </c>
      <c r="V38" s="28">
        <v>-18941</v>
      </c>
      <c r="W38" s="28">
        <v>-16041</v>
      </c>
      <c r="X38" s="28">
        <v>-16308</v>
      </c>
      <c r="Y38" s="22">
        <v>-17146</v>
      </c>
    </row>
    <row r="39" spans="1:25" ht="13.5">
      <c r="A39" s="3" t="s">
        <v>99</v>
      </c>
      <c r="B39" s="28">
        <v>1079315</v>
      </c>
      <c r="C39" s="28">
        <v>1068352</v>
      </c>
      <c r="D39" s="28">
        <v>1004140</v>
      </c>
      <c r="E39" s="22">
        <v>983790</v>
      </c>
      <c r="F39" s="28">
        <v>925053</v>
      </c>
      <c r="G39" s="28">
        <v>898167</v>
      </c>
      <c r="H39" s="28">
        <v>891383</v>
      </c>
      <c r="I39" s="22">
        <v>899554</v>
      </c>
      <c r="J39" s="28">
        <v>874239</v>
      </c>
      <c r="K39" s="28">
        <v>917559</v>
      </c>
      <c r="L39" s="28">
        <v>905669</v>
      </c>
      <c r="M39" s="22">
        <v>962761</v>
      </c>
      <c r="N39" s="28">
        <v>1015836</v>
      </c>
      <c r="O39" s="28">
        <v>929152</v>
      </c>
      <c r="P39" s="28">
        <v>987226</v>
      </c>
      <c r="Q39" s="22">
        <v>1146331</v>
      </c>
      <c r="R39" s="28">
        <v>1159649</v>
      </c>
      <c r="S39" s="28">
        <v>1207866</v>
      </c>
      <c r="T39" s="28">
        <v>1220592</v>
      </c>
      <c r="U39" s="22">
        <v>1128608</v>
      </c>
      <c r="V39" s="28">
        <v>1136548</v>
      </c>
      <c r="W39" s="28">
        <v>1177998</v>
      </c>
      <c r="X39" s="28">
        <v>1312105</v>
      </c>
      <c r="Y39" s="22">
        <v>1331400</v>
      </c>
    </row>
    <row r="40" spans="1:25" ht="13.5">
      <c r="A40" s="2" t="s">
        <v>100</v>
      </c>
      <c r="B40" s="28">
        <v>5435927</v>
      </c>
      <c r="C40" s="28">
        <v>5428134</v>
      </c>
      <c r="D40" s="28">
        <v>5457010</v>
      </c>
      <c r="E40" s="22">
        <v>5485853</v>
      </c>
      <c r="F40" s="28">
        <v>5461804</v>
      </c>
      <c r="G40" s="28">
        <v>5404977</v>
      </c>
      <c r="H40" s="28">
        <v>5402178</v>
      </c>
      <c r="I40" s="22">
        <v>5417461</v>
      </c>
      <c r="J40" s="28">
        <v>5410598</v>
      </c>
      <c r="K40" s="28">
        <v>5515921</v>
      </c>
      <c r="L40" s="28">
        <v>6219226</v>
      </c>
      <c r="M40" s="22">
        <v>6241420</v>
      </c>
      <c r="N40" s="28">
        <v>6345235</v>
      </c>
      <c r="O40" s="28">
        <v>6308773</v>
      </c>
      <c r="P40" s="28">
        <v>6441032</v>
      </c>
      <c r="Q40" s="22">
        <v>6664737</v>
      </c>
      <c r="R40" s="28">
        <v>6744797</v>
      </c>
      <c r="S40" s="28">
        <v>6885464</v>
      </c>
      <c r="T40" s="28">
        <v>6993384</v>
      </c>
      <c r="U40" s="22">
        <v>6968401</v>
      </c>
      <c r="V40" s="28">
        <v>7131280</v>
      </c>
      <c r="W40" s="28">
        <v>7211270</v>
      </c>
      <c r="X40" s="28">
        <v>7418368</v>
      </c>
      <c r="Y40" s="22">
        <v>7407108</v>
      </c>
    </row>
    <row r="41" spans="1:25" ht="14.25" thickBot="1">
      <c r="A41" s="5" t="s">
        <v>101</v>
      </c>
      <c r="B41" s="29">
        <v>9748945</v>
      </c>
      <c r="C41" s="29">
        <v>9473207</v>
      </c>
      <c r="D41" s="29">
        <v>9800316</v>
      </c>
      <c r="E41" s="23">
        <v>9734425</v>
      </c>
      <c r="F41" s="29">
        <v>9683984</v>
      </c>
      <c r="G41" s="29">
        <v>9606148</v>
      </c>
      <c r="H41" s="29">
        <v>9983005</v>
      </c>
      <c r="I41" s="23">
        <v>9974842</v>
      </c>
      <c r="J41" s="29">
        <v>9827513</v>
      </c>
      <c r="K41" s="29">
        <v>9783700</v>
      </c>
      <c r="L41" s="29">
        <v>10784963</v>
      </c>
      <c r="M41" s="23">
        <v>10537783</v>
      </c>
      <c r="N41" s="29">
        <v>10504531</v>
      </c>
      <c r="O41" s="29">
        <v>10373797</v>
      </c>
      <c r="P41" s="29">
        <v>10815305</v>
      </c>
      <c r="Q41" s="23">
        <v>10835881</v>
      </c>
      <c r="R41" s="29">
        <v>10866768</v>
      </c>
      <c r="S41" s="29">
        <v>10901306</v>
      </c>
      <c r="T41" s="29">
        <v>11318178</v>
      </c>
      <c r="U41" s="23">
        <v>11325542</v>
      </c>
      <c r="V41" s="29">
        <v>11396721</v>
      </c>
      <c r="W41" s="29">
        <v>11325659</v>
      </c>
      <c r="X41" s="29">
        <v>11554501</v>
      </c>
      <c r="Y41" s="23">
        <v>11636199</v>
      </c>
    </row>
    <row r="42" spans="1:25" ht="14.25" thickTop="1">
      <c r="A42" s="2" t="s">
        <v>229</v>
      </c>
      <c r="B42" s="28">
        <v>448664</v>
      </c>
      <c r="C42" s="28">
        <v>437999</v>
      </c>
      <c r="D42" s="28">
        <v>420658</v>
      </c>
      <c r="E42" s="22">
        <v>467510</v>
      </c>
      <c r="F42" s="28">
        <v>418559</v>
      </c>
      <c r="G42" s="28">
        <v>374050</v>
      </c>
      <c r="H42" s="28">
        <v>407589</v>
      </c>
      <c r="I42" s="22">
        <v>552515</v>
      </c>
      <c r="J42" s="28">
        <v>500784</v>
      </c>
      <c r="K42" s="28">
        <v>497606</v>
      </c>
      <c r="L42" s="28">
        <v>504908</v>
      </c>
      <c r="M42" s="22">
        <v>508100</v>
      </c>
      <c r="N42" s="28">
        <v>482918</v>
      </c>
      <c r="O42" s="28">
        <v>492561</v>
      </c>
      <c r="P42" s="28">
        <v>479153</v>
      </c>
      <c r="Q42" s="22">
        <v>537601</v>
      </c>
      <c r="R42" s="28">
        <v>483205</v>
      </c>
      <c r="S42" s="28">
        <v>472516</v>
      </c>
      <c r="T42" s="28">
        <v>520167</v>
      </c>
      <c r="U42" s="22">
        <v>621162</v>
      </c>
      <c r="V42" s="28">
        <v>568200</v>
      </c>
      <c r="W42" s="28">
        <v>543167</v>
      </c>
      <c r="X42" s="28">
        <v>565662</v>
      </c>
      <c r="Y42" s="22">
        <v>741889</v>
      </c>
    </row>
    <row r="43" spans="1:25" ht="13.5">
      <c r="A43" s="2" t="s">
        <v>105</v>
      </c>
      <c r="B43" s="28">
        <v>563000</v>
      </c>
      <c r="C43" s="28">
        <v>636000</v>
      </c>
      <c r="D43" s="28">
        <v>802000</v>
      </c>
      <c r="E43" s="22">
        <v>649000</v>
      </c>
      <c r="F43" s="28">
        <v>704500</v>
      </c>
      <c r="G43" s="28">
        <v>590000</v>
      </c>
      <c r="H43" s="28">
        <v>797500</v>
      </c>
      <c r="I43" s="22">
        <v>590000</v>
      </c>
      <c r="J43" s="28">
        <v>646428</v>
      </c>
      <c r="K43" s="28">
        <v>696729</v>
      </c>
      <c r="L43" s="28">
        <v>815876</v>
      </c>
      <c r="M43" s="22">
        <v>646000</v>
      </c>
      <c r="N43" s="28">
        <v>698000</v>
      </c>
      <c r="O43" s="28">
        <v>546000</v>
      </c>
      <c r="P43" s="28">
        <v>769000</v>
      </c>
      <c r="Q43" s="22">
        <v>679250</v>
      </c>
      <c r="R43" s="28">
        <v>822700</v>
      </c>
      <c r="S43" s="28">
        <v>872150</v>
      </c>
      <c r="T43" s="28">
        <v>1043600</v>
      </c>
      <c r="U43" s="22">
        <v>833800</v>
      </c>
      <c r="V43" s="28">
        <v>892800</v>
      </c>
      <c r="W43" s="28">
        <v>686800</v>
      </c>
      <c r="X43" s="28">
        <v>799800</v>
      </c>
      <c r="Y43" s="22">
        <v>618800</v>
      </c>
    </row>
    <row r="44" spans="1:25" ht="13.5">
      <c r="A44" s="2" t="s">
        <v>108</v>
      </c>
      <c r="B44" s="28">
        <v>144935</v>
      </c>
      <c r="C44" s="28">
        <v>147540</v>
      </c>
      <c r="D44" s="28">
        <v>170939</v>
      </c>
      <c r="E44" s="22">
        <v>139378</v>
      </c>
      <c r="F44" s="28">
        <v>158594</v>
      </c>
      <c r="G44" s="28">
        <v>153499</v>
      </c>
      <c r="H44" s="28">
        <v>167330</v>
      </c>
      <c r="I44" s="22">
        <v>146313</v>
      </c>
      <c r="J44" s="28">
        <v>162060</v>
      </c>
      <c r="K44" s="28">
        <v>160211</v>
      </c>
      <c r="L44" s="28">
        <v>202116</v>
      </c>
      <c r="M44" s="22">
        <v>163971</v>
      </c>
      <c r="N44" s="28">
        <v>160960</v>
      </c>
      <c r="O44" s="28">
        <v>162056</v>
      </c>
      <c r="P44" s="28">
        <v>220655</v>
      </c>
      <c r="Q44" s="22">
        <v>150280</v>
      </c>
      <c r="R44" s="28">
        <v>178762</v>
      </c>
      <c r="S44" s="28">
        <v>154793</v>
      </c>
      <c r="T44" s="28">
        <v>242419</v>
      </c>
      <c r="U44" s="22">
        <v>157901</v>
      </c>
      <c r="V44" s="28">
        <v>193017</v>
      </c>
      <c r="W44" s="28">
        <v>199304</v>
      </c>
      <c r="X44" s="28">
        <v>195077</v>
      </c>
      <c r="Y44" s="22">
        <v>163459</v>
      </c>
    </row>
    <row r="45" spans="1:25" ht="13.5">
      <c r="A45" s="2" t="s">
        <v>109</v>
      </c>
      <c r="B45" s="28">
        <v>7908</v>
      </c>
      <c r="C45" s="28">
        <v>23501</v>
      </c>
      <c r="D45" s="28">
        <v>19688</v>
      </c>
      <c r="E45" s="22">
        <v>64142</v>
      </c>
      <c r="F45" s="28">
        <v>26775</v>
      </c>
      <c r="G45" s="28">
        <v>65786</v>
      </c>
      <c r="H45" s="28">
        <v>60567</v>
      </c>
      <c r="I45" s="22">
        <v>97441</v>
      </c>
      <c r="J45" s="28">
        <v>44223</v>
      </c>
      <c r="K45" s="28">
        <v>47326</v>
      </c>
      <c r="L45" s="28">
        <v>43497</v>
      </c>
      <c r="M45" s="22">
        <v>66065</v>
      </c>
      <c r="N45" s="28">
        <v>16630</v>
      </c>
      <c r="O45" s="28">
        <v>24606</v>
      </c>
      <c r="P45" s="28">
        <v>7069</v>
      </c>
      <c r="Q45" s="22">
        <v>15514</v>
      </c>
      <c r="R45" s="28"/>
      <c r="S45" s="28">
        <v>73219</v>
      </c>
      <c r="T45" s="28">
        <v>49830</v>
      </c>
      <c r="U45" s="22">
        <v>240562</v>
      </c>
      <c r="V45" s="28">
        <v>176659</v>
      </c>
      <c r="W45" s="28">
        <v>130311</v>
      </c>
      <c r="X45" s="28">
        <v>57043</v>
      </c>
      <c r="Y45" s="22">
        <v>47311</v>
      </c>
    </row>
    <row r="46" spans="1:25" ht="13.5">
      <c r="A46" s="2" t="s">
        <v>113</v>
      </c>
      <c r="B46" s="28">
        <v>25818</v>
      </c>
      <c r="C46" s="28">
        <v>79702</v>
      </c>
      <c r="D46" s="28">
        <v>119537</v>
      </c>
      <c r="E46" s="22">
        <v>76653</v>
      </c>
      <c r="F46" s="28">
        <v>30769</v>
      </c>
      <c r="G46" s="28">
        <v>86912</v>
      </c>
      <c r="H46" s="28">
        <v>133003</v>
      </c>
      <c r="I46" s="22">
        <v>81549</v>
      </c>
      <c r="J46" s="28">
        <v>33216</v>
      </c>
      <c r="K46" s="28">
        <v>92043</v>
      </c>
      <c r="L46" s="28">
        <v>139738</v>
      </c>
      <c r="M46" s="22">
        <v>87173</v>
      </c>
      <c r="N46" s="28">
        <v>34985</v>
      </c>
      <c r="O46" s="28">
        <v>92673</v>
      </c>
      <c r="P46" s="28">
        <v>148707</v>
      </c>
      <c r="Q46" s="22">
        <v>94446</v>
      </c>
      <c r="R46" s="28">
        <v>36393</v>
      </c>
      <c r="S46" s="28">
        <v>108381</v>
      </c>
      <c r="T46" s="28">
        <v>164504</v>
      </c>
      <c r="U46" s="22">
        <v>111718</v>
      </c>
      <c r="V46" s="28">
        <v>46001</v>
      </c>
      <c r="W46" s="28">
        <v>122770</v>
      </c>
      <c r="X46" s="28">
        <v>184920</v>
      </c>
      <c r="Y46" s="22">
        <v>112539</v>
      </c>
    </row>
    <row r="47" spans="1:25" ht="13.5">
      <c r="A47" s="2" t="s">
        <v>114</v>
      </c>
      <c r="B47" s="28">
        <v>7500</v>
      </c>
      <c r="C47" s="28">
        <v>5000</v>
      </c>
      <c r="D47" s="28">
        <v>2500</v>
      </c>
      <c r="E47" s="22">
        <v>18850</v>
      </c>
      <c r="F47" s="28">
        <v>14137</v>
      </c>
      <c r="G47" s="28">
        <v>9425</v>
      </c>
      <c r="H47" s="28">
        <v>4712</v>
      </c>
      <c r="I47" s="22">
        <v>21000</v>
      </c>
      <c r="J47" s="28">
        <v>17250</v>
      </c>
      <c r="K47" s="28">
        <v>11500</v>
      </c>
      <c r="L47" s="28">
        <v>5750</v>
      </c>
      <c r="M47" s="22">
        <v>21000</v>
      </c>
      <c r="N47" s="28">
        <v>15750</v>
      </c>
      <c r="O47" s="28">
        <v>10500</v>
      </c>
      <c r="P47" s="28">
        <v>5250</v>
      </c>
      <c r="Q47" s="22">
        <v>23000</v>
      </c>
      <c r="R47" s="28">
        <v>17250</v>
      </c>
      <c r="S47" s="28">
        <v>11500</v>
      </c>
      <c r="T47" s="28">
        <v>5750</v>
      </c>
      <c r="U47" s="22">
        <v>27000</v>
      </c>
      <c r="V47" s="28">
        <v>16500</v>
      </c>
      <c r="W47" s="28">
        <v>11000</v>
      </c>
      <c r="X47" s="28">
        <v>5500</v>
      </c>
      <c r="Y47" s="22">
        <v>25500</v>
      </c>
    </row>
    <row r="48" spans="1:25" ht="13.5">
      <c r="A48" s="2" t="s">
        <v>72</v>
      </c>
      <c r="B48" s="28">
        <v>88509</v>
      </c>
      <c r="C48" s="28">
        <v>82714</v>
      </c>
      <c r="D48" s="28">
        <v>186009</v>
      </c>
      <c r="E48" s="22">
        <v>89383</v>
      </c>
      <c r="F48" s="28">
        <v>144461</v>
      </c>
      <c r="G48" s="28">
        <v>104420</v>
      </c>
      <c r="H48" s="28">
        <v>163617</v>
      </c>
      <c r="I48" s="22">
        <v>181537</v>
      </c>
      <c r="J48" s="28">
        <v>138206</v>
      </c>
      <c r="K48" s="28">
        <v>129292</v>
      </c>
      <c r="L48" s="28">
        <v>196506</v>
      </c>
      <c r="M48" s="22">
        <v>82932</v>
      </c>
      <c r="N48" s="28">
        <v>86142</v>
      </c>
      <c r="O48" s="28">
        <v>80664</v>
      </c>
      <c r="P48" s="28">
        <v>256967</v>
      </c>
      <c r="Q48" s="22">
        <v>90683</v>
      </c>
      <c r="R48" s="28">
        <v>89624</v>
      </c>
      <c r="S48" s="28">
        <v>149648</v>
      </c>
      <c r="T48" s="28">
        <v>173274</v>
      </c>
      <c r="U48" s="22">
        <v>102017</v>
      </c>
      <c r="V48" s="28">
        <v>97005</v>
      </c>
      <c r="W48" s="28">
        <v>72501</v>
      </c>
      <c r="X48" s="28">
        <v>118269</v>
      </c>
      <c r="Y48" s="22">
        <v>163341</v>
      </c>
    </row>
    <row r="49" spans="1:25" ht="13.5">
      <c r="A49" s="2" t="s">
        <v>115</v>
      </c>
      <c r="B49" s="28">
        <v>1286336</v>
      </c>
      <c r="C49" s="28">
        <v>1412457</v>
      </c>
      <c r="D49" s="28">
        <v>1721334</v>
      </c>
      <c r="E49" s="22">
        <v>1504918</v>
      </c>
      <c r="F49" s="28">
        <v>1507798</v>
      </c>
      <c r="G49" s="28">
        <v>1394093</v>
      </c>
      <c r="H49" s="28">
        <v>2254320</v>
      </c>
      <c r="I49" s="22">
        <v>2190356</v>
      </c>
      <c r="J49" s="28">
        <v>2062168</v>
      </c>
      <c r="K49" s="28">
        <v>2154709</v>
      </c>
      <c r="L49" s="28">
        <v>2128393</v>
      </c>
      <c r="M49" s="22">
        <v>1795243</v>
      </c>
      <c r="N49" s="28">
        <v>1715386</v>
      </c>
      <c r="O49" s="28">
        <v>1629061</v>
      </c>
      <c r="P49" s="28">
        <v>1906803</v>
      </c>
      <c r="Q49" s="22">
        <v>1705525</v>
      </c>
      <c r="R49" s="28">
        <v>1647936</v>
      </c>
      <c r="S49" s="28">
        <v>1862209</v>
      </c>
      <c r="T49" s="28">
        <v>2219547</v>
      </c>
      <c r="U49" s="22">
        <v>2114163</v>
      </c>
      <c r="V49" s="28">
        <v>2010184</v>
      </c>
      <c r="W49" s="28">
        <v>1840855</v>
      </c>
      <c r="X49" s="28">
        <v>2001273</v>
      </c>
      <c r="Y49" s="22">
        <v>2002841</v>
      </c>
    </row>
    <row r="50" spans="1:25" ht="13.5">
      <c r="A50" s="2" t="s">
        <v>116</v>
      </c>
      <c r="B50" s="28">
        <v>500000</v>
      </c>
      <c r="C50" s="28">
        <v>500000</v>
      </c>
      <c r="D50" s="28">
        <v>500000</v>
      </c>
      <c r="E50" s="22">
        <v>500000</v>
      </c>
      <c r="F50" s="28">
        <v>500000</v>
      </c>
      <c r="G50" s="28">
        <v>500000</v>
      </c>
      <c r="H50" s="28"/>
      <c r="I50" s="22"/>
      <c r="J50" s="28">
        <v>10000</v>
      </c>
      <c r="K50" s="28">
        <v>10000</v>
      </c>
      <c r="L50" s="28">
        <v>520000</v>
      </c>
      <c r="M50" s="22">
        <v>520000</v>
      </c>
      <c r="N50" s="28">
        <v>530000</v>
      </c>
      <c r="O50" s="28">
        <v>530000</v>
      </c>
      <c r="P50" s="28">
        <v>740000</v>
      </c>
      <c r="Q50" s="22">
        <v>740000</v>
      </c>
      <c r="R50" s="28">
        <v>750000</v>
      </c>
      <c r="S50" s="28">
        <v>750000</v>
      </c>
      <c r="T50" s="28">
        <v>760000</v>
      </c>
      <c r="U50" s="22">
        <v>760000</v>
      </c>
      <c r="V50" s="28">
        <v>770000</v>
      </c>
      <c r="W50" s="28">
        <v>770000</v>
      </c>
      <c r="X50" s="28">
        <v>780000</v>
      </c>
      <c r="Y50" s="22">
        <v>780000</v>
      </c>
    </row>
    <row r="51" spans="1:25" ht="13.5">
      <c r="A51" s="2" t="s">
        <v>117</v>
      </c>
      <c r="B51" s="28">
        <v>470000</v>
      </c>
      <c r="C51" s="28">
        <v>80000</v>
      </c>
      <c r="D51" s="28">
        <v>90000</v>
      </c>
      <c r="E51" s="22">
        <v>100000</v>
      </c>
      <c r="F51" s="28">
        <v>110000</v>
      </c>
      <c r="G51" s="28">
        <v>220000</v>
      </c>
      <c r="H51" s="28">
        <v>230000</v>
      </c>
      <c r="I51" s="22">
        <v>240000</v>
      </c>
      <c r="J51" s="28">
        <v>262500</v>
      </c>
      <c r="K51" s="28">
        <v>185000</v>
      </c>
      <c r="L51" s="28">
        <v>37500</v>
      </c>
      <c r="M51" s="22">
        <v>50000</v>
      </c>
      <c r="N51" s="28">
        <v>62500</v>
      </c>
      <c r="O51" s="28">
        <v>175000</v>
      </c>
      <c r="P51" s="28">
        <v>187500</v>
      </c>
      <c r="Q51" s="22">
        <v>200000</v>
      </c>
      <c r="R51" s="28">
        <v>212500</v>
      </c>
      <c r="S51" s="28">
        <v>125000</v>
      </c>
      <c r="T51" s="28">
        <v>207500</v>
      </c>
      <c r="U51" s="22">
        <v>269250</v>
      </c>
      <c r="V51" s="28">
        <v>328200</v>
      </c>
      <c r="W51" s="28">
        <v>487150</v>
      </c>
      <c r="X51" s="28">
        <v>546100</v>
      </c>
      <c r="Y51" s="22">
        <v>605050</v>
      </c>
    </row>
    <row r="52" spans="1:25" ht="13.5">
      <c r="A52" s="2" t="s">
        <v>118</v>
      </c>
      <c r="B52" s="28">
        <v>560863</v>
      </c>
      <c r="C52" s="28">
        <v>575267</v>
      </c>
      <c r="D52" s="28">
        <v>560022</v>
      </c>
      <c r="E52" s="22">
        <v>604280</v>
      </c>
      <c r="F52" s="28">
        <v>595181</v>
      </c>
      <c r="G52" s="28">
        <v>585800</v>
      </c>
      <c r="H52" s="28">
        <v>579373</v>
      </c>
      <c r="I52" s="22">
        <v>573869</v>
      </c>
      <c r="J52" s="28">
        <v>581803</v>
      </c>
      <c r="K52" s="28">
        <v>571719</v>
      </c>
      <c r="L52" s="28">
        <v>555134</v>
      </c>
      <c r="M52" s="22">
        <v>557415</v>
      </c>
      <c r="N52" s="28">
        <v>549045</v>
      </c>
      <c r="O52" s="28">
        <v>543678</v>
      </c>
      <c r="P52" s="28">
        <v>531981</v>
      </c>
      <c r="Q52" s="22">
        <v>564467</v>
      </c>
      <c r="R52" s="28">
        <v>550417</v>
      </c>
      <c r="S52" s="28">
        <v>555074</v>
      </c>
      <c r="T52" s="28">
        <v>553100</v>
      </c>
      <c r="U52" s="22">
        <v>558780</v>
      </c>
      <c r="V52" s="28">
        <v>554950</v>
      </c>
      <c r="W52" s="28">
        <v>562094</v>
      </c>
      <c r="X52" s="28">
        <v>555231</v>
      </c>
      <c r="Y52" s="22">
        <v>558503</v>
      </c>
    </row>
    <row r="53" spans="1:25" ht="13.5">
      <c r="A53" s="2" t="s">
        <v>119</v>
      </c>
      <c r="B53" s="28">
        <v>92755</v>
      </c>
      <c r="C53" s="28">
        <v>88655</v>
      </c>
      <c r="D53" s="28">
        <v>84556</v>
      </c>
      <c r="E53" s="22">
        <v>93212</v>
      </c>
      <c r="F53" s="28">
        <v>88587</v>
      </c>
      <c r="G53" s="28">
        <v>83962</v>
      </c>
      <c r="H53" s="28">
        <v>79337</v>
      </c>
      <c r="I53" s="22">
        <v>74712</v>
      </c>
      <c r="J53" s="28">
        <v>70087</v>
      </c>
      <c r="K53" s="28">
        <v>65875</v>
      </c>
      <c r="L53" s="28">
        <v>61662</v>
      </c>
      <c r="M53" s="22">
        <v>64737</v>
      </c>
      <c r="N53" s="28">
        <v>60112</v>
      </c>
      <c r="O53" s="28">
        <v>55487</v>
      </c>
      <c r="P53" s="28">
        <v>50862</v>
      </c>
      <c r="Q53" s="22">
        <v>46237</v>
      </c>
      <c r="R53" s="28">
        <v>135950</v>
      </c>
      <c r="S53" s="28">
        <v>130912</v>
      </c>
      <c r="T53" s="28">
        <v>125875</v>
      </c>
      <c r="U53" s="22">
        <v>120837</v>
      </c>
      <c r="V53" s="28">
        <v>116125</v>
      </c>
      <c r="W53" s="28">
        <v>111412</v>
      </c>
      <c r="X53" s="28">
        <v>106525</v>
      </c>
      <c r="Y53" s="22">
        <v>115687</v>
      </c>
    </row>
    <row r="54" spans="1:25" ht="13.5">
      <c r="A54" s="2" t="s">
        <v>120</v>
      </c>
      <c r="B54" s="28">
        <v>1623618</v>
      </c>
      <c r="C54" s="28">
        <v>1243922</v>
      </c>
      <c r="D54" s="28">
        <v>1234578</v>
      </c>
      <c r="E54" s="22">
        <v>1297493</v>
      </c>
      <c r="F54" s="28">
        <v>1293769</v>
      </c>
      <c r="G54" s="28">
        <v>1389763</v>
      </c>
      <c r="H54" s="28">
        <v>888710</v>
      </c>
      <c r="I54" s="22">
        <v>893839</v>
      </c>
      <c r="J54" s="28">
        <v>929647</v>
      </c>
      <c r="K54" s="28">
        <v>837851</v>
      </c>
      <c r="L54" s="28">
        <v>1186404</v>
      </c>
      <c r="M54" s="22">
        <v>1204260</v>
      </c>
      <c r="N54" s="28">
        <v>1213765</v>
      </c>
      <c r="O54" s="28">
        <v>1316274</v>
      </c>
      <c r="P54" s="28">
        <v>1522451</v>
      </c>
      <c r="Q54" s="22">
        <v>1562812</v>
      </c>
      <c r="R54" s="28">
        <v>1660974</v>
      </c>
      <c r="S54" s="28">
        <v>1573094</v>
      </c>
      <c r="T54" s="28">
        <v>1658583</v>
      </c>
      <c r="U54" s="22">
        <v>1720975</v>
      </c>
      <c r="V54" s="28">
        <v>1781383</v>
      </c>
      <c r="W54" s="28">
        <v>1942764</v>
      </c>
      <c r="X54" s="28">
        <v>1999964</v>
      </c>
      <c r="Y54" s="22">
        <v>2071348</v>
      </c>
    </row>
    <row r="55" spans="1:25" ht="14.25" thickBot="1">
      <c r="A55" s="5" t="s">
        <v>121</v>
      </c>
      <c r="B55" s="29">
        <v>2909955</v>
      </c>
      <c r="C55" s="29">
        <v>2656380</v>
      </c>
      <c r="D55" s="29">
        <v>2955912</v>
      </c>
      <c r="E55" s="23">
        <v>2802412</v>
      </c>
      <c r="F55" s="29">
        <v>2801567</v>
      </c>
      <c r="G55" s="29">
        <v>2783856</v>
      </c>
      <c r="H55" s="29">
        <v>3143030</v>
      </c>
      <c r="I55" s="23">
        <v>3084196</v>
      </c>
      <c r="J55" s="29">
        <v>2991816</v>
      </c>
      <c r="K55" s="29">
        <v>2992560</v>
      </c>
      <c r="L55" s="29">
        <v>3314797</v>
      </c>
      <c r="M55" s="23">
        <v>2999503</v>
      </c>
      <c r="N55" s="29">
        <v>2929152</v>
      </c>
      <c r="O55" s="29">
        <v>2945335</v>
      </c>
      <c r="P55" s="29">
        <v>3429254</v>
      </c>
      <c r="Q55" s="23">
        <v>3268338</v>
      </c>
      <c r="R55" s="29">
        <v>3308911</v>
      </c>
      <c r="S55" s="29">
        <v>3435304</v>
      </c>
      <c r="T55" s="29">
        <v>3878130</v>
      </c>
      <c r="U55" s="23">
        <v>3835139</v>
      </c>
      <c r="V55" s="29">
        <v>3791567</v>
      </c>
      <c r="W55" s="29">
        <v>3783620</v>
      </c>
      <c r="X55" s="29">
        <v>4001237</v>
      </c>
      <c r="Y55" s="23">
        <v>4074190</v>
      </c>
    </row>
    <row r="56" spans="1:25" ht="14.25" thickTop="1">
      <c r="A56" s="2" t="s">
        <v>122</v>
      </c>
      <c r="B56" s="28">
        <v>2133280</v>
      </c>
      <c r="C56" s="28">
        <v>2133280</v>
      </c>
      <c r="D56" s="28">
        <v>2133280</v>
      </c>
      <c r="E56" s="22">
        <v>2133280</v>
      </c>
      <c r="F56" s="28">
        <v>2133280</v>
      </c>
      <c r="G56" s="28">
        <v>2133280</v>
      </c>
      <c r="H56" s="28">
        <v>2133280</v>
      </c>
      <c r="I56" s="22">
        <v>2133280</v>
      </c>
      <c r="J56" s="28">
        <v>2133280</v>
      </c>
      <c r="K56" s="28">
        <v>2133280</v>
      </c>
      <c r="L56" s="28">
        <v>2133280</v>
      </c>
      <c r="M56" s="22">
        <v>2133280</v>
      </c>
      <c r="N56" s="28">
        <v>2133280</v>
      </c>
      <c r="O56" s="28">
        <v>2133280</v>
      </c>
      <c r="P56" s="28">
        <v>2133280</v>
      </c>
      <c r="Q56" s="22">
        <v>2133280</v>
      </c>
      <c r="R56" s="28">
        <v>2133280</v>
      </c>
      <c r="S56" s="28">
        <v>2133280</v>
      </c>
      <c r="T56" s="28">
        <v>2133280</v>
      </c>
      <c r="U56" s="22">
        <v>2133280</v>
      </c>
      <c r="V56" s="28">
        <v>2133280</v>
      </c>
      <c r="W56" s="28">
        <v>2133280</v>
      </c>
      <c r="X56" s="28">
        <v>2133280</v>
      </c>
      <c r="Y56" s="22">
        <v>2133280</v>
      </c>
    </row>
    <row r="57" spans="1:25" ht="13.5">
      <c r="A57" s="2" t="s">
        <v>124</v>
      </c>
      <c r="B57" s="28">
        <v>2170568</v>
      </c>
      <c r="C57" s="28">
        <v>2170568</v>
      </c>
      <c r="D57" s="28">
        <v>2170568</v>
      </c>
      <c r="E57" s="22">
        <v>2170568</v>
      </c>
      <c r="F57" s="28">
        <v>2170568</v>
      </c>
      <c r="G57" s="28">
        <v>2170568</v>
      </c>
      <c r="H57" s="28">
        <v>2170568</v>
      </c>
      <c r="I57" s="22">
        <v>2170568</v>
      </c>
      <c r="J57" s="28">
        <v>2170568</v>
      </c>
      <c r="K57" s="28">
        <v>2170568</v>
      </c>
      <c r="L57" s="28">
        <v>2170568</v>
      </c>
      <c r="M57" s="22">
        <v>2170568</v>
      </c>
      <c r="N57" s="28">
        <v>2170568</v>
      </c>
      <c r="O57" s="28">
        <v>2170568</v>
      </c>
      <c r="P57" s="28">
        <v>2170568</v>
      </c>
      <c r="Q57" s="22">
        <v>2170568</v>
      </c>
      <c r="R57" s="28">
        <v>2170568</v>
      </c>
      <c r="S57" s="28">
        <v>2170568</v>
      </c>
      <c r="T57" s="28">
        <v>2170568</v>
      </c>
      <c r="U57" s="22">
        <v>2170568</v>
      </c>
      <c r="V57" s="28">
        <v>2170568</v>
      </c>
      <c r="W57" s="28">
        <v>2170568</v>
      </c>
      <c r="X57" s="28">
        <v>2170568</v>
      </c>
      <c r="Y57" s="22">
        <v>2170568</v>
      </c>
    </row>
    <row r="58" spans="1:25" ht="13.5">
      <c r="A58" s="2" t="s">
        <v>128</v>
      </c>
      <c r="B58" s="28">
        <v>2537073</v>
      </c>
      <c r="C58" s="28">
        <v>2515573</v>
      </c>
      <c r="D58" s="28">
        <v>2574097</v>
      </c>
      <c r="E58" s="22">
        <v>2699485</v>
      </c>
      <c r="F58" s="28">
        <v>2703542</v>
      </c>
      <c r="G58" s="28">
        <v>2645501</v>
      </c>
      <c r="H58" s="28">
        <v>2643516</v>
      </c>
      <c r="I58" s="22">
        <v>2690476</v>
      </c>
      <c r="J58" s="28">
        <v>2657890</v>
      </c>
      <c r="K58" s="28">
        <v>2595457</v>
      </c>
      <c r="L58" s="28">
        <v>3259346</v>
      </c>
      <c r="M58" s="22">
        <v>3312747</v>
      </c>
      <c r="N58" s="28">
        <v>3340251</v>
      </c>
      <c r="O58" s="28">
        <v>3207326</v>
      </c>
      <c r="P58" s="28">
        <v>3145873</v>
      </c>
      <c r="Q58" s="22">
        <v>3311887</v>
      </c>
      <c r="R58" s="28">
        <v>3323150</v>
      </c>
      <c r="S58" s="28">
        <v>3214299</v>
      </c>
      <c r="T58" s="28">
        <v>3170119</v>
      </c>
      <c r="U58" s="22">
        <v>3252912</v>
      </c>
      <c r="V58" s="28">
        <v>3335894</v>
      </c>
      <c r="W58" s="28">
        <v>3219718</v>
      </c>
      <c r="X58" s="28">
        <v>3139208</v>
      </c>
      <c r="Y58" s="22">
        <v>3177427</v>
      </c>
    </row>
    <row r="59" spans="1:25" ht="13.5">
      <c r="A59" s="2" t="s">
        <v>129</v>
      </c>
      <c r="B59" s="28">
        <v>-144686</v>
      </c>
      <c r="C59" s="28">
        <v>-137942</v>
      </c>
      <c r="D59" s="28">
        <v>-132427</v>
      </c>
      <c r="E59" s="22">
        <v>-132372</v>
      </c>
      <c r="F59" s="28">
        <v>-125500</v>
      </c>
      <c r="G59" s="28">
        <v>-114588</v>
      </c>
      <c r="H59" s="28">
        <v>-112020</v>
      </c>
      <c r="I59" s="22">
        <v>-112020</v>
      </c>
      <c r="J59" s="28">
        <v>-109991</v>
      </c>
      <c r="K59" s="28">
        <v>-105124</v>
      </c>
      <c r="L59" s="28">
        <v>-100995</v>
      </c>
      <c r="M59" s="22">
        <v>-100995</v>
      </c>
      <c r="N59" s="28">
        <v>-98630</v>
      </c>
      <c r="O59" s="28">
        <v>-94523</v>
      </c>
      <c r="P59" s="28">
        <v>-91141</v>
      </c>
      <c r="Q59" s="22">
        <v>-91074</v>
      </c>
      <c r="R59" s="28">
        <v>-85834</v>
      </c>
      <c r="S59" s="28">
        <v>-83585</v>
      </c>
      <c r="T59" s="28">
        <v>-82875</v>
      </c>
      <c r="U59" s="22">
        <v>-64249</v>
      </c>
      <c r="V59" s="28">
        <v>-63317</v>
      </c>
      <c r="W59" s="28">
        <v>-62009</v>
      </c>
      <c r="X59" s="28">
        <v>-60772</v>
      </c>
      <c r="Y59" s="22">
        <v>-60772</v>
      </c>
    </row>
    <row r="60" spans="1:25" ht="13.5">
      <c r="A60" s="2" t="s">
        <v>130</v>
      </c>
      <c r="B60" s="28">
        <v>6696236</v>
      </c>
      <c r="C60" s="28">
        <v>6681479</v>
      </c>
      <c r="D60" s="28">
        <v>6745519</v>
      </c>
      <c r="E60" s="22">
        <v>6870962</v>
      </c>
      <c r="F60" s="28">
        <v>6881890</v>
      </c>
      <c r="G60" s="28">
        <v>6834762</v>
      </c>
      <c r="H60" s="28">
        <v>6835345</v>
      </c>
      <c r="I60" s="22">
        <v>6882304</v>
      </c>
      <c r="J60" s="28">
        <v>6851748</v>
      </c>
      <c r="K60" s="28">
        <v>6794182</v>
      </c>
      <c r="L60" s="28">
        <v>7462200</v>
      </c>
      <c r="M60" s="22">
        <v>7515601</v>
      </c>
      <c r="N60" s="28">
        <v>7545470</v>
      </c>
      <c r="O60" s="28">
        <v>7416651</v>
      </c>
      <c r="P60" s="28">
        <v>7358581</v>
      </c>
      <c r="Q60" s="22">
        <v>7524662</v>
      </c>
      <c r="R60" s="28">
        <v>7541166</v>
      </c>
      <c r="S60" s="28">
        <v>7434563</v>
      </c>
      <c r="T60" s="28">
        <v>7391093</v>
      </c>
      <c r="U60" s="22">
        <v>7492513</v>
      </c>
      <c r="V60" s="28">
        <v>7576426</v>
      </c>
      <c r="W60" s="28">
        <v>7461558</v>
      </c>
      <c r="X60" s="28">
        <v>7382285</v>
      </c>
      <c r="Y60" s="22">
        <v>7420504</v>
      </c>
    </row>
    <row r="61" spans="1:25" ht="13.5">
      <c r="A61" s="2" t="s">
        <v>131</v>
      </c>
      <c r="B61" s="28">
        <v>118355</v>
      </c>
      <c r="C61" s="28">
        <v>109029</v>
      </c>
      <c r="D61" s="28">
        <v>89341</v>
      </c>
      <c r="E61" s="22">
        <v>76426</v>
      </c>
      <c r="F61" s="28">
        <v>44082</v>
      </c>
      <c r="G61" s="28">
        <v>26643</v>
      </c>
      <c r="H61" s="28">
        <v>34751</v>
      </c>
      <c r="I61" s="22">
        <v>52116</v>
      </c>
      <c r="J61" s="28">
        <v>31606</v>
      </c>
      <c r="K61" s="28">
        <v>35829</v>
      </c>
      <c r="L61" s="28">
        <v>42090</v>
      </c>
      <c r="M61" s="22">
        <v>48473</v>
      </c>
      <c r="N61" s="28">
        <v>52997</v>
      </c>
      <c r="O61" s="28">
        <v>29987</v>
      </c>
      <c r="P61" s="28">
        <v>40549</v>
      </c>
      <c r="Q61" s="22">
        <v>56866</v>
      </c>
      <c r="R61" s="28">
        <v>32499</v>
      </c>
      <c r="S61" s="28">
        <v>41587</v>
      </c>
      <c r="T61" s="28">
        <v>56970</v>
      </c>
      <c r="U61" s="22">
        <v>21797</v>
      </c>
      <c r="V61" s="28">
        <v>35197</v>
      </c>
      <c r="W61" s="28">
        <v>76374</v>
      </c>
      <c r="X61" s="28">
        <v>180084</v>
      </c>
      <c r="Y61" s="22">
        <v>131122</v>
      </c>
    </row>
    <row r="62" spans="1:25" ht="13.5">
      <c r="A62" s="2" t="s">
        <v>0</v>
      </c>
      <c r="B62" s="28">
        <v>24398</v>
      </c>
      <c r="C62" s="28">
        <v>26317</v>
      </c>
      <c r="D62" s="28">
        <v>9542</v>
      </c>
      <c r="E62" s="22">
        <v>-15375</v>
      </c>
      <c r="F62" s="28">
        <v>-43555</v>
      </c>
      <c r="G62" s="28">
        <v>-39114</v>
      </c>
      <c r="H62" s="28">
        <v>-30122</v>
      </c>
      <c r="I62" s="22">
        <v>-43774</v>
      </c>
      <c r="J62" s="28">
        <v>-47657</v>
      </c>
      <c r="K62" s="28">
        <v>-38872</v>
      </c>
      <c r="L62" s="28">
        <v>-34125</v>
      </c>
      <c r="M62" s="22">
        <v>-25795</v>
      </c>
      <c r="N62" s="28">
        <v>-23088</v>
      </c>
      <c r="O62" s="28">
        <v>-18177</v>
      </c>
      <c r="P62" s="28">
        <v>-13079</v>
      </c>
      <c r="Q62" s="22">
        <v>-13985</v>
      </c>
      <c r="R62" s="28">
        <v>-15809</v>
      </c>
      <c r="S62" s="28">
        <v>-10149</v>
      </c>
      <c r="T62" s="28">
        <v>-8016</v>
      </c>
      <c r="U62" s="22">
        <v>-23907</v>
      </c>
      <c r="V62" s="28">
        <v>-6470</v>
      </c>
      <c r="W62" s="28">
        <v>4105</v>
      </c>
      <c r="X62" s="28">
        <v>-9106</v>
      </c>
      <c r="Y62" s="22">
        <v>10381</v>
      </c>
    </row>
    <row r="63" spans="1:25" ht="13.5">
      <c r="A63" s="2" t="s">
        <v>132</v>
      </c>
      <c r="B63" s="28">
        <v>142754</v>
      </c>
      <c r="C63" s="28">
        <v>135346</v>
      </c>
      <c r="D63" s="28">
        <v>98884</v>
      </c>
      <c r="E63" s="22">
        <v>61050</v>
      </c>
      <c r="F63" s="28">
        <v>526</v>
      </c>
      <c r="G63" s="28">
        <v>-12470</v>
      </c>
      <c r="H63" s="28">
        <v>4629</v>
      </c>
      <c r="I63" s="22">
        <v>8341</v>
      </c>
      <c r="J63" s="28">
        <v>-16051</v>
      </c>
      <c r="K63" s="28">
        <v>-3042</v>
      </c>
      <c r="L63" s="28">
        <v>7965</v>
      </c>
      <c r="M63" s="22">
        <v>22677</v>
      </c>
      <c r="N63" s="28">
        <v>29909</v>
      </c>
      <c r="O63" s="28">
        <v>11809</v>
      </c>
      <c r="P63" s="28">
        <v>27469</v>
      </c>
      <c r="Q63" s="22">
        <v>42880</v>
      </c>
      <c r="R63" s="28">
        <v>16690</v>
      </c>
      <c r="S63" s="28">
        <v>31438</v>
      </c>
      <c r="T63" s="28">
        <v>48953</v>
      </c>
      <c r="U63" s="22">
        <v>-2110</v>
      </c>
      <c r="V63" s="28">
        <v>28726</v>
      </c>
      <c r="W63" s="28">
        <v>80480</v>
      </c>
      <c r="X63" s="28">
        <v>170978</v>
      </c>
      <c r="Y63" s="22">
        <v>141504</v>
      </c>
    </row>
    <row r="64" spans="1:25" ht="13.5">
      <c r="A64" s="6" t="s">
        <v>133</v>
      </c>
      <c r="B64" s="28">
        <v>6838990</v>
      </c>
      <c r="C64" s="28">
        <v>6816826</v>
      </c>
      <c r="D64" s="28">
        <v>6844403</v>
      </c>
      <c r="E64" s="22">
        <v>6932013</v>
      </c>
      <c r="F64" s="28">
        <v>6882417</v>
      </c>
      <c r="G64" s="28">
        <v>6822291</v>
      </c>
      <c r="H64" s="28">
        <v>6839974</v>
      </c>
      <c r="I64" s="22">
        <v>6890646</v>
      </c>
      <c r="J64" s="28">
        <v>6835697</v>
      </c>
      <c r="K64" s="28">
        <v>6791139</v>
      </c>
      <c r="L64" s="28">
        <v>7470165</v>
      </c>
      <c r="M64" s="22">
        <v>7538279</v>
      </c>
      <c r="N64" s="28">
        <v>7575379</v>
      </c>
      <c r="O64" s="28">
        <v>7428461</v>
      </c>
      <c r="P64" s="28">
        <v>7386051</v>
      </c>
      <c r="Q64" s="22">
        <v>7567542</v>
      </c>
      <c r="R64" s="28">
        <v>7557856</v>
      </c>
      <c r="S64" s="28">
        <v>7466002</v>
      </c>
      <c r="T64" s="28">
        <v>7440047</v>
      </c>
      <c r="U64" s="22">
        <v>7490402</v>
      </c>
      <c r="V64" s="28">
        <v>7605153</v>
      </c>
      <c r="W64" s="28">
        <v>7542039</v>
      </c>
      <c r="X64" s="28">
        <v>7553264</v>
      </c>
      <c r="Y64" s="22">
        <v>7562009</v>
      </c>
    </row>
    <row r="65" spans="1:25" ht="14.25" thickBot="1">
      <c r="A65" s="7" t="s">
        <v>134</v>
      </c>
      <c r="B65" s="28">
        <v>9748945</v>
      </c>
      <c r="C65" s="28">
        <v>9473207</v>
      </c>
      <c r="D65" s="28">
        <v>9800316</v>
      </c>
      <c r="E65" s="22">
        <v>9734425</v>
      </c>
      <c r="F65" s="28">
        <v>9683984</v>
      </c>
      <c r="G65" s="28">
        <v>9606148</v>
      </c>
      <c r="H65" s="28">
        <v>9983005</v>
      </c>
      <c r="I65" s="22">
        <v>9974842</v>
      </c>
      <c r="J65" s="28">
        <v>9827513</v>
      </c>
      <c r="K65" s="28">
        <v>9783700</v>
      </c>
      <c r="L65" s="28">
        <v>10784963</v>
      </c>
      <c r="M65" s="22">
        <v>10537783</v>
      </c>
      <c r="N65" s="28">
        <v>10504531</v>
      </c>
      <c r="O65" s="28">
        <v>10373797</v>
      </c>
      <c r="P65" s="28">
        <v>10815305</v>
      </c>
      <c r="Q65" s="22">
        <v>10835881</v>
      </c>
      <c r="R65" s="28">
        <v>10866768</v>
      </c>
      <c r="S65" s="28">
        <v>10901306</v>
      </c>
      <c r="T65" s="28">
        <v>11318178</v>
      </c>
      <c r="U65" s="22">
        <v>11325542</v>
      </c>
      <c r="V65" s="28">
        <v>11396721</v>
      </c>
      <c r="W65" s="28">
        <v>11325659</v>
      </c>
      <c r="X65" s="28">
        <v>11554501</v>
      </c>
      <c r="Y65" s="22">
        <v>11636199</v>
      </c>
    </row>
    <row r="66" spans="1:25" ht="14.25" thickTop="1">
      <c r="A66" s="8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8" ht="13.5">
      <c r="A68" s="20" t="s">
        <v>139</v>
      </c>
    </row>
    <row r="69" ht="13.5">
      <c r="A69" s="20" t="s">
        <v>140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135</v>
      </c>
      <c r="B2" s="14">
        <v>9087</v>
      </c>
      <c r="C2" s="14"/>
      <c r="D2" s="14"/>
      <c r="E2" s="14"/>
      <c r="F2" s="14"/>
      <c r="G2" s="14"/>
    </row>
    <row r="3" spans="1:7" ht="14.25" thickBot="1">
      <c r="A3" s="11" t="s">
        <v>136</v>
      </c>
      <c r="B3" s="1" t="s">
        <v>137</v>
      </c>
      <c r="C3" s="1"/>
      <c r="D3" s="1"/>
      <c r="E3" s="1"/>
      <c r="F3" s="1"/>
      <c r="G3" s="1"/>
    </row>
    <row r="4" spans="1:7" ht="14.25" thickTop="1">
      <c r="A4" s="10" t="s">
        <v>45</v>
      </c>
      <c r="B4" s="15" t="str">
        <f>HYPERLINK("http://www.kabupro.jp/mark/20130627/S000DSY3.htm","有価証券報告書")</f>
        <v>有価証券報告書</v>
      </c>
      <c r="C4" s="15" t="str">
        <f>HYPERLINK("http://www.kabupro.jp/mark/20130627/S000DSY3.htm","有価証券報告書")</f>
        <v>有価証券報告書</v>
      </c>
      <c r="D4" s="15" t="str">
        <f>HYPERLINK("http://www.kabupro.jp/mark/20120628/S000B9T8.htm","有価証券報告書")</f>
        <v>有価証券報告書</v>
      </c>
      <c r="E4" s="15" t="str">
        <f>HYPERLINK("http://www.kabupro.jp/mark/20110629/S0008PXL.htm","有価証券報告書")</f>
        <v>有価証券報告書</v>
      </c>
      <c r="F4" s="15" t="str">
        <f>HYPERLINK("http://www.kabupro.jp/mark/20100629/S00065SY.htm","有価証券報告書")</f>
        <v>有価証券報告書</v>
      </c>
      <c r="G4" s="15" t="str">
        <f>HYPERLINK("http://www.kabupro.jp/mark/20090626/S0003GG3.htm","有価証券報告書")</f>
        <v>有価証券報告書</v>
      </c>
    </row>
    <row r="5" spans="1:7" ht="14.25" thickBot="1">
      <c r="A5" s="11" t="s">
        <v>46</v>
      </c>
      <c r="B5" s="1" t="s">
        <v>52</v>
      </c>
      <c r="C5" s="1" t="s">
        <v>52</v>
      </c>
      <c r="D5" s="1" t="s">
        <v>56</v>
      </c>
      <c r="E5" s="1" t="s">
        <v>58</v>
      </c>
      <c r="F5" s="1" t="s">
        <v>60</v>
      </c>
      <c r="G5" s="1" t="s">
        <v>62</v>
      </c>
    </row>
    <row r="6" spans="1:7" ht="15" thickBot="1" thickTop="1">
      <c r="A6" s="10" t="s">
        <v>47</v>
      </c>
      <c r="B6" s="18" t="s">
        <v>184</v>
      </c>
      <c r="C6" s="19"/>
      <c r="D6" s="19"/>
      <c r="E6" s="19"/>
      <c r="F6" s="19"/>
      <c r="G6" s="19"/>
    </row>
    <row r="7" spans="1:7" ht="14.25" thickTop="1">
      <c r="A7" s="12" t="s">
        <v>48</v>
      </c>
      <c r="B7" s="16" t="s">
        <v>53</v>
      </c>
      <c r="C7" s="16" t="s">
        <v>53</v>
      </c>
      <c r="D7" s="16" t="s">
        <v>53</v>
      </c>
      <c r="E7" s="16" t="s">
        <v>53</v>
      </c>
      <c r="F7" s="16" t="s">
        <v>53</v>
      </c>
      <c r="G7" s="16" t="s">
        <v>53</v>
      </c>
    </row>
    <row r="8" spans="1:7" ht="13.5">
      <c r="A8" s="13" t="s">
        <v>49</v>
      </c>
      <c r="B8" s="17" t="s">
        <v>141</v>
      </c>
      <c r="C8" s="17" t="s">
        <v>142</v>
      </c>
      <c r="D8" s="17" t="s">
        <v>143</v>
      </c>
      <c r="E8" s="17" t="s">
        <v>144</v>
      </c>
      <c r="F8" s="17" t="s">
        <v>145</v>
      </c>
      <c r="G8" s="17" t="s">
        <v>146</v>
      </c>
    </row>
    <row r="9" spans="1:7" ht="13.5">
      <c r="A9" s="13" t="s">
        <v>50</v>
      </c>
      <c r="B9" s="17" t="s">
        <v>54</v>
      </c>
      <c r="C9" s="17" t="s">
        <v>55</v>
      </c>
      <c r="D9" s="17" t="s">
        <v>57</v>
      </c>
      <c r="E9" s="17" t="s">
        <v>59</v>
      </c>
      <c r="F9" s="17" t="s">
        <v>61</v>
      </c>
      <c r="G9" s="17" t="s">
        <v>63</v>
      </c>
    </row>
    <row r="10" spans="1:7" ht="14.25" thickBot="1">
      <c r="A10" s="13" t="s">
        <v>51</v>
      </c>
      <c r="B10" s="17" t="s">
        <v>65</v>
      </c>
      <c r="C10" s="17" t="s">
        <v>65</v>
      </c>
      <c r="D10" s="17" t="s">
        <v>65</v>
      </c>
      <c r="E10" s="17" t="s">
        <v>65</v>
      </c>
      <c r="F10" s="17" t="s">
        <v>65</v>
      </c>
      <c r="G10" s="17" t="s">
        <v>65</v>
      </c>
    </row>
    <row r="11" spans="1:7" ht="14.25" thickTop="1">
      <c r="A11" s="26" t="s">
        <v>147</v>
      </c>
      <c r="B11" s="21">
        <v>7936278</v>
      </c>
      <c r="C11" s="21">
        <v>9131417</v>
      </c>
      <c r="D11" s="21">
        <v>9358578</v>
      </c>
      <c r="E11" s="21">
        <v>9402355</v>
      </c>
      <c r="F11" s="21">
        <v>10557807</v>
      </c>
      <c r="G11" s="21">
        <v>12257879</v>
      </c>
    </row>
    <row r="12" spans="1:7" ht="13.5">
      <c r="A12" s="6" t="s">
        <v>148</v>
      </c>
      <c r="B12" s="22">
        <v>109472</v>
      </c>
      <c r="C12" s="22">
        <v>121542</v>
      </c>
      <c r="D12" s="22">
        <v>123805</v>
      </c>
      <c r="E12" s="22"/>
      <c r="F12" s="22"/>
      <c r="G12" s="22"/>
    </row>
    <row r="13" spans="1:7" ht="13.5">
      <c r="A13" s="6" t="s">
        <v>149</v>
      </c>
      <c r="B13" s="22">
        <v>3211554</v>
      </c>
      <c r="C13" s="22">
        <v>3617922</v>
      </c>
      <c r="D13" s="22">
        <v>3644994</v>
      </c>
      <c r="E13" s="22"/>
      <c r="F13" s="22"/>
      <c r="G13" s="22"/>
    </row>
    <row r="14" spans="1:7" ht="13.5">
      <c r="A14" s="6" t="s">
        <v>150</v>
      </c>
      <c r="B14" s="22">
        <v>363497</v>
      </c>
      <c r="C14" s="22">
        <v>438972</v>
      </c>
      <c r="D14" s="22">
        <v>434597</v>
      </c>
      <c r="E14" s="22">
        <v>652672</v>
      </c>
      <c r="F14" s="22">
        <v>694323</v>
      </c>
      <c r="G14" s="22">
        <v>812432</v>
      </c>
    </row>
    <row r="15" spans="1:7" ht="13.5">
      <c r="A15" s="6" t="s">
        <v>151</v>
      </c>
      <c r="B15" s="22">
        <v>2074161</v>
      </c>
      <c r="C15" s="22">
        <v>2568774</v>
      </c>
      <c r="D15" s="22">
        <v>2605060</v>
      </c>
      <c r="E15" s="22"/>
      <c r="F15" s="22"/>
      <c r="G15" s="22"/>
    </row>
    <row r="16" spans="1:7" ht="13.5">
      <c r="A16" s="6" t="s">
        <v>152</v>
      </c>
      <c r="B16" s="22">
        <v>366356</v>
      </c>
      <c r="C16" s="22">
        <v>397642</v>
      </c>
      <c r="D16" s="22">
        <v>415627</v>
      </c>
      <c r="E16" s="22"/>
      <c r="F16" s="22"/>
      <c r="G16" s="22"/>
    </row>
    <row r="17" spans="1:7" ht="13.5">
      <c r="A17" s="2" t="s">
        <v>153</v>
      </c>
      <c r="B17" s="22">
        <v>25583</v>
      </c>
      <c r="C17" s="22">
        <v>27208</v>
      </c>
      <c r="D17" s="22">
        <v>25845</v>
      </c>
      <c r="E17" s="22"/>
      <c r="F17" s="22"/>
      <c r="G17" s="22"/>
    </row>
    <row r="18" spans="1:7" ht="13.5">
      <c r="A18" s="2" t="s">
        <v>154</v>
      </c>
      <c r="B18" s="22">
        <v>17827</v>
      </c>
      <c r="C18" s="22">
        <v>19627</v>
      </c>
      <c r="D18" s="22">
        <v>18939</v>
      </c>
      <c r="E18" s="22"/>
      <c r="F18" s="22"/>
      <c r="G18" s="22"/>
    </row>
    <row r="19" spans="1:7" ht="13.5">
      <c r="A19" s="6" t="s">
        <v>155</v>
      </c>
      <c r="B19" s="22">
        <v>243783</v>
      </c>
      <c r="C19" s="22">
        <v>262813</v>
      </c>
      <c r="D19" s="22">
        <v>265056</v>
      </c>
      <c r="E19" s="22">
        <v>297713</v>
      </c>
      <c r="F19" s="22">
        <v>308675</v>
      </c>
      <c r="G19" s="22">
        <v>273383</v>
      </c>
    </row>
    <row r="20" spans="1:7" ht="13.5">
      <c r="A20" s="6" t="s">
        <v>156</v>
      </c>
      <c r="B20" s="22">
        <v>243479</v>
      </c>
      <c r="C20" s="22">
        <v>271323</v>
      </c>
      <c r="D20" s="22">
        <v>275719</v>
      </c>
      <c r="E20" s="22"/>
      <c r="F20" s="22"/>
      <c r="G20" s="22"/>
    </row>
    <row r="21" spans="1:7" ht="13.5">
      <c r="A21" s="6" t="s">
        <v>157</v>
      </c>
      <c r="B21" s="22">
        <v>100824</v>
      </c>
      <c r="C21" s="22">
        <v>101617</v>
      </c>
      <c r="D21" s="22">
        <v>108963</v>
      </c>
      <c r="E21" s="22">
        <v>108784</v>
      </c>
      <c r="F21" s="22">
        <v>132182</v>
      </c>
      <c r="G21" s="22">
        <v>140387</v>
      </c>
    </row>
    <row r="22" spans="1:7" ht="13.5">
      <c r="A22" s="6" t="s">
        <v>72</v>
      </c>
      <c r="B22" s="22">
        <v>341817</v>
      </c>
      <c r="C22" s="22">
        <v>409450</v>
      </c>
      <c r="D22" s="22">
        <v>413943</v>
      </c>
      <c r="E22" s="22"/>
      <c r="F22" s="22"/>
      <c r="G22" s="22"/>
    </row>
    <row r="23" spans="1:7" ht="13.5">
      <c r="A23" s="6" t="s">
        <v>158</v>
      </c>
      <c r="B23" s="22">
        <v>7054948</v>
      </c>
      <c r="C23" s="22">
        <v>8190059</v>
      </c>
      <c r="D23" s="22">
        <v>8287768</v>
      </c>
      <c r="E23" s="22">
        <v>8353890</v>
      </c>
      <c r="F23" s="22">
        <v>9237739</v>
      </c>
      <c r="G23" s="22">
        <v>10851647</v>
      </c>
    </row>
    <row r="24" spans="1:7" ht="13.5">
      <c r="A24" s="7" t="s">
        <v>159</v>
      </c>
      <c r="B24" s="22">
        <v>881329</v>
      </c>
      <c r="C24" s="22">
        <v>941357</v>
      </c>
      <c r="D24" s="22">
        <v>1070810</v>
      </c>
      <c r="E24" s="22">
        <v>1048465</v>
      </c>
      <c r="F24" s="22">
        <v>1320068</v>
      </c>
      <c r="G24" s="22">
        <v>1406231</v>
      </c>
    </row>
    <row r="25" spans="1:7" ht="13.5">
      <c r="A25" s="7" t="s">
        <v>160</v>
      </c>
      <c r="B25" s="22">
        <v>724783</v>
      </c>
      <c r="C25" s="22">
        <v>714122</v>
      </c>
      <c r="D25" s="22">
        <v>710855</v>
      </c>
      <c r="E25" s="22">
        <v>764676</v>
      </c>
      <c r="F25" s="22">
        <v>808314</v>
      </c>
      <c r="G25" s="22">
        <v>852009</v>
      </c>
    </row>
    <row r="26" spans="1:7" ht="14.25" thickBot="1">
      <c r="A26" s="25" t="s">
        <v>161</v>
      </c>
      <c r="B26" s="23">
        <v>156546</v>
      </c>
      <c r="C26" s="23">
        <v>227235</v>
      </c>
      <c r="D26" s="23">
        <v>359955</v>
      </c>
      <c r="E26" s="23">
        <v>283789</v>
      </c>
      <c r="F26" s="23">
        <v>511753</v>
      </c>
      <c r="G26" s="23">
        <v>554222</v>
      </c>
    </row>
    <row r="27" spans="1:7" ht="14.25" thickTop="1">
      <c r="A27" s="6" t="s">
        <v>162</v>
      </c>
      <c r="B27" s="22">
        <v>541</v>
      </c>
      <c r="C27" s="22">
        <v>572</v>
      </c>
      <c r="D27" s="22">
        <v>771</v>
      </c>
      <c r="E27" s="22">
        <v>1384</v>
      </c>
      <c r="F27" s="22">
        <v>3210</v>
      </c>
      <c r="G27" s="22">
        <v>3056</v>
      </c>
    </row>
    <row r="28" spans="1:7" ht="13.5">
      <c r="A28" s="6" t="s">
        <v>163</v>
      </c>
      <c r="B28" s="22">
        <v>32568</v>
      </c>
      <c r="C28" s="22">
        <v>33619</v>
      </c>
      <c r="D28" s="22">
        <v>31835</v>
      </c>
      <c r="E28" s="22">
        <v>31228</v>
      </c>
      <c r="F28" s="22">
        <v>80697</v>
      </c>
      <c r="G28" s="22">
        <v>20249</v>
      </c>
    </row>
    <row r="29" spans="1:7" ht="13.5">
      <c r="A29" s="6" t="s">
        <v>164</v>
      </c>
      <c r="B29" s="22">
        <v>11838</v>
      </c>
      <c r="C29" s="22">
        <v>12846</v>
      </c>
      <c r="D29" s="22">
        <v>11603</v>
      </c>
      <c r="E29" s="22">
        <v>11554</v>
      </c>
      <c r="F29" s="22">
        <v>13272</v>
      </c>
      <c r="G29" s="22">
        <v>13634</v>
      </c>
    </row>
    <row r="30" spans="1:7" ht="13.5">
      <c r="A30" s="6" t="s">
        <v>165</v>
      </c>
      <c r="B30" s="22">
        <v>744</v>
      </c>
      <c r="C30" s="22">
        <v>872</v>
      </c>
      <c r="D30" s="22">
        <v>705</v>
      </c>
      <c r="E30" s="22">
        <v>923</v>
      </c>
      <c r="F30" s="22">
        <v>1023</v>
      </c>
      <c r="G30" s="22">
        <v>1346</v>
      </c>
    </row>
    <row r="31" spans="1:7" ht="13.5">
      <c r="A31" s="6" t="s">
        <v>166</v>
      </c>
      <c r="B31" s="22"/>
      <c r="C31" s="22">
        <v>6129</v>
      </c>
      <c r="D31" s="22"/>
      <c r="E31" s="22"/>
      <c r="F31" s="22"/>
      <c r="G31" s="22"/>
    </row>
    <row r="32" spans="1:7" ht="13.5">
      <c r="A32" s="6" t="s">
        <v>72</v>
      </c>
      <c r="B32" s="22">
        <v>6551</v>
      </c>
      <c r="C32" s="22">
        <v>4830</v>
      </c>
      <c r="D32" s="22">
        <v>2512</v>
      </c>
      <c r="E32" s="22">
        <v>3869</v>
      </c>
      <c r="F32" s="22">
        <v>4449</v>
      </c>
      <c r="G32" s="22">
        <v>7042</v>
      </c>
    </row>
    <row r="33" spans="1:7" ht="13.5">
      <c r="A33" s="6" t="s">
        <v>167</v>
      </c>
      <c r="B33" s="22">
        <v>52244</v>
      </c>
      <c r="C33" s="22">
        <v>58871</v>
      </c>
      <c r="D33" s="22">
        <v>48812</v>
      </c>
      <c r="E33" s="22">
        <v>49976</v>
      </c>
      <c r="F33" s="22">
        <v>103697</v>
      </c>
      <c r="G33" s="22">
        <v>54750</v>
      </c>
    </row>
    <row r="34" spans="1:7" ht="13.5">
      <c r="A34" s="6" t="s">
        <v>168</v>
      </c>
      <c r="B34" s="22">
        <v>14116</v>
      </c>
      <c r="C34" s="22">
        <v>12339</v>
      </c>
      <c r="D34" s="22">
        <v>13084</v>
      </c>
      <c r="E34" s="22">
        <v>19416</v>
      </c>
      <c r="F34" s="22">
        <v>24462</v>
      </c>
      <c r="G34" s="22">
        <v>42975</v>
      </c>
    </row>
    <row r="35" spans="1:7" ht="13.5">
      <c r="A35" s="6" t="s">
        <v>169</v>
      </c>
      <c r="B35" s="22">
        <v>6157</v>
      </c>
      <c r="C35" s="22">
        <v>11038</v>
      </c>
      <c r="D35" s="22">
        <v>13705</v>
      </c>
      <c r="E35" s="22">
        <v>13945</v>
      </c>
      <c r="F35" s="22">
        <v>14626</v>
      </c>
      <c r="G35" s="22">
        <v>13989</v>
      </c>
    </row>
    <row r="36" spans="1:7" ht="13.5">
      <c r="A36" s="6" t="s">
        <v>170</v>
      </c>
      <c r="B36" s="22">
        <v>13776</v>
      </c>
      <c r="C36" s="22"/>
      <c r="D36" s="22"/>
      <c r="E36" s="22"/>
      <c r="F36" s="22"/>
      <c r="G36" s="22">
        <v>15511</v>
      </c>
    </row>
    <row r="37" spans="1:7" ht="13.5">
      <c r="A37" s="6" t="s">
        <v>171</v>
      </c>
      <c r="B37" s="22">
        <v>3070</v>
      </c>
      <c r="C37" s="22">
        <v>12643</v>
      </c>
      <c r="D37" s="22">
        <v>3771</v>
      </c>
      <c r="E37" s="22">
        <v>2524</v>
      </c>
      <c r="F37" s="22">
        <v>7966</v>
      </c>
      <c r="G37" s="22">
        <v>71908</v>
      </c>
    </row>
    <row r="38" spans="1:7" ht="13.5">
      <c r="A38" s="6" t="s">
        <v>72</v>
      </c>
      <c r="B38" s="22">
        <v>3071</v>
      </c>
      <c r="C38" s="22">
        <v>2747</v>
      </c>
      <c r="D38" s="22">
        <v>4869</v>
      </c>
      <c r="E38" s="22">
        <v>738</v>
      </c>
      <c r="F38" s="22">
        <v>905</v>
      </c>
      <c r="G38" s="22">
        <v>5046</v>
      </c>
    </row>
    <row r="39" spans="1:7" ht="13.5">
      <c r="A39" s="6" t="s">
        <v>172</v>
      </c>
      <c r="B39" s="22">
        <v>40192</v>
      </c>
      <c r="C39" s="22">
        <v>38768</v>
      </c>
      <c r="D39" s="22">
        <v>35429</v>
      </c>
      <c r="E39" s="22">
        <v>36625</v>
      </c>
      <c r="F39" s="22">
        <v>47960</v>
      </c>
      <c r="G39" s="22">
        <v>149430</v>
      </c>
    </row>
    <row r="40" spans="1:7" ht="14.25" thickBot="1">
      <c r="A40" s="25" t="s">
        <v>173</v>
      </c>
      <c r="B40" s="23">
        <v>168597</v>
      </c>
      <c r="C40" s="23">
        <v>247338</v>
      </c>
      <c r="D40" s="23">
        <v>373337</v>
      </c>
      <c r="E40" s="23">
        <v>297140</v>
      </c>
      <c r="F40" s="23">
        <v>567490</v>
      </c>
      <c r="G40" s="23">
        <v>459541</v>
      </c>
    </row>
    <row r="41" spans="1:7" ht="14.25" thickTop="1">
      <c r="A41" s="6" t="s">
        <v>174</v>
      </c>
      <c r="B41" s="22">
        <v>6140</v>
      </c>
      <c r="C41" s="22"/>
      <c r="D41" s="22"/>
      <c r="E41" s="22">
        <v>1030</v>
      </c>
      <c r="F41" s="22">
        <v>252</v>
      </c>
      <c r="G41" s="22">
        <v>6454</v>
      </c>
    </row>
    <row r="42" spans="1:7" ht="13.5">
      <c r="A42" s="6" t="s">
        <v>175</v>
      </c>
      <c r="B42" s="22">
        <v>6140</v>
      </c>
      <c r="C42" s="22"/>
      <c r="D42" s="22">
        <v>29708</v>
      </c>
      <c r="E42" s="22">
        <v>22561</v>
      </c>
      <c r="F42" s="22">
        <v>42055</v>
      </c>
      <c r="G42" s="22">
        <v>6754</v>
      </c>
    </row>
    <row r="43" spans="1:7" ht="13.5">
      <c r="A43" s="6" t="s">
        <v>176</v>
      </c>
      <c r="B43" s="22">
        <v>8197</v>
      </c>
      <c r="C43" s="22">
        <v>8004</v>
      </c>
      <c r="D43" s="22">
        <v>23876</v>
      </c>
      <c r="E43" s="22">
        <v>23050</v>
      </c>
      <c r="F43" s="22">
        <v>4237</v>
      </c>
      <c r="G43" s="22">
        <v>23737</v>
      </c>
    </row>
    <row r="44" spans="1:7" ht="13.5">
      <c r="A44" s="6" t="s">
        <v>177</v>
      </c>
      <c r="B44" s="22"/>
      <c r="C44" s="22">
        <v>673430</v>
      </c>
      <c r="D44" s="22"/>
      <c r="E44" s="22"/>
      <c r="F44" s="22">
        <v>109620</v>
      </c>
      <c r="G44" s="22"/>
    </row>
    <row r="45" spans="1:7" ht="13.5">
      <c r="A45" s="6" t="s">
        <v>178</v>
      </c>
      <c r="B45" s="22">
        <v>8197</v>
      </c>
      <c r="C45" s="22">
        <v>681434</v>
      </c>
      <c r="D45" s="22">
        <v>158279</v>
      </c>
      <c r="E45" s="22">
        <v>59478</v>
      </c>
      <c r="F45" s="22">
        <v>114897</v>
      </c>
      <c r="G45" s="22">
        <v>50038</v>
      </c>
    </row>
    <row r="46" spans="1:7" ht="13.5">
      <c r="A46" s="7" t="s">
        <v>179</v>
      </c>
      <c r="B46" s="22">
        <v>166541</v>
      </c>
      <c r="C46" s="22">
        <v>-434096</v>
      </c>
      <c r="D46" s="22">
        <v>244766</v>
      </c>
      <c r="E46" s="22">
        <v>260223</v>
      </c>
      <c r="F46" s="22">
        <v>494648</v>
      </c>
      <c r="G46" s="22">
        <v>416257</v>
      </c>
    </row>
    <row r="47" spans="1:7" ht="13.5">
      <c r="A47" s="7" t="s">
        <v>180</v>
      </c>
      <c r="B47" s="22">
        <v>90307</v>
      </c>
      <c r="C47" s="22">
        <v>123000</v>
      </c>
      <c r="D47" s="22">
        <v>108631</v>
      </c>
      <c r="E47" s="22">
        <v>102355</v>
      </c>
      <c r="F47" s="22">
        <v>240000</v>
      </c>
      <c r="G47" s="22">
        <v>28000</v>
      </c>
    </row>
    <row r="48" spans="1:7" ht="13.5">
      <c r="A48" s="7" t="s">
        <v>181</v>
      </c>
      <c r="B48" s="22">
        <v>-13345</v>
      </c>
      <c r="C48" s="22">
        <v>19118</v>
      </c>
      <c r="D48" s="22">
        <v>45947</v>
      </c>
      <c r="E48" s="22">
        <v>13966</v>
      </c>
      <c r="F48" s="22">
        <v>6327</v>
      </c>
      <c r="G48" s="22">
        <v>158595</v>
      </c>
    </row>
    <row r="49" spans="1:7" ht="13.5">
      <c r="A49" s="7" t="s">
        <v>182</v>
      </c>
      <c r="B49" s="22">
        <v>76961</v>
      </c>
      <c r="C49" s="22">
        <v>142118</v>
      </c>
      <c r="D49" s="22">
        <v>154579</v>
      </c>
      <c r="E49" s="22">
        <v>116321</v>
      </c>
      <c r="F49" s="22">
        <v>246327</v>
      </c>
      <c r="G49" s="22">
        <v>213576</v>
      </c>
    </row>
    <row r="50" spans="1:7" ht="14.25" thickBot="1">
      <c r="A50" s="7" t="s">
        <v>183</v>
      </c>
      <c r="B50" s="22">
        <v>89579</v>
      </c>
      <c r="C50" s="22">
        <v>-576214</v>
      </c>
      <c r="D50" s="22">
        <v>90187</v>
      </c>
      <c r="E50" s="22">
        <v>143902</v>
      </c>
      <c r="F50" s="22">
        <v>248321</v>
      </c>
      <c r="G50" s="22">
        <v>202681</v>
      </c>
    </row>
    <row r="51" spans="1:7" ht="14.25" thickTop="1">
      <c r="A51" s="8"/>
      <c r="B51" s="24"/>
      <c r="C51" s="24"/>
      <c r="D51" s="24"/>
      <c r="E51" s="24"/>
      <c r="F51" s="24"/>
      <c r="G51" s="24"/>
    </row>
    <row r="53" ht="13.5">
      <c r="A53" s="20" t="s">
        <v>139</v>
      </c>
    </row>
    <row r="54" ht="13.5">
      <c r="A54" s="20" t="s">
        <v>140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135</v>
      </c>
      <c r="B2" s="14">
        <v>9087</v>
      </c>
      <c r="C2" s="14"/>
      <c r="D2" s="14"/>
      <c r="E2" s="14"/>
      <c r="F2" s="14"/>
      <c r="G2" s="14"/>
    </row>
    <row r="3" spans="1:7" ht="14.25" thickBot="1">
      <c r="A3" s="11" t="s">
        <v>136</v>
      </c>
      <c r="B3" s="1" t="s">
        <v>137</v>
      </c>
      <c r="C3" s="1"/>
      <c r="D3" s="1"/>
      <c r="E3" s="1"/>
      <c r="F3" s="1"/>
      <c r="G3" s="1"/>
    </row>
    <row r="4" spans="1:7" ht="14.25" thickTop="1">
      <c r="A4" s="10" t="s">
        <v>45</v>
      </c>
      <c r="B4" s="15" t="str">
        <f>HYPERLINK("http://www.kabupro.jp/mark/20130627/S000DSY3.htm","有価証券報告書")</f>
        <v>有価証券報告書</v>
      </c>
      <c r="C4" s="15" t="str">
        <f>HYPERLINK("http://www.kabupro.jp/mark/20130627/S000DSY3.htm","有価証券報告書")</f>
        <v>有価証券報告書</v>
      </c>
      <c r="D4" s="15" t="str">
        <f>HYPERLINK("http://www.kabupro.jp/mark/20120628/S000B9T8.htm","有価証券報告書")</f>
        <v>有価証券報告書</v>
      </c>
      <c r="E4" s="15" t="str">
        <f>HYPERLINK("http://www.kabupro.jp/mark/20110629/S0008PXL.htm","有価証券報告書")</f>
        <v>有価証券報告書</v>
      </c>
      <c r="F4" s="15" t="str">
        <f>HYPERLINK("http://www.kabupro.jp/mark/20100629/S00065SY.htm","有価証券報告書")</f>
        <v>有価証券報告書</v>
      </c>
      <c r="G4" s="15" t="str">
        <f>HYPERLINK("http://www.kabupro.jp/mark/20090626/S0003GG3.htm","有価証券報告書")</f>
        <v>有価証券報告書</v>
      </c>
    </row>
    <row r="5" spans="1:7" ht="14.25" thickBot="1">
      <c r="A5" s="11" t="s">
        <v>46</v>
      </c>
      <c r="B5" s="1" t="s">
        <v>52</v>
      </c>
      <c r="C5" s="1" t="s">
        <v>52</v>
      </c>
      <c r="D5" s="1" t="s">
        <v>56</v>
      </c>
      <c r="E5" s="1" t="s">
        <v>58</v>
      </c>
      <c r="F5" s="1" t="s">
        <v>60</v>
      </c>
      <c r="G5" s="1" t="s">
        <v>62</v>
      </c>
    </row>
    <row r="6" spans="1:7" ht="15" thickBot="1" thickTop="1">
      <c r="A6" s="10" t="s">
        <v>47</v>
      </c>
      <c r="B6" s="18" t="s">
        <v>138</v>
      </c>
      <c r="C6" s="19"/>
      <c r="D6" s="19"/>
      <c r="E6" s="19"/>
      <c r="F6" s="19"/>
      <c r="G6" s="19"/>
    </row>
    <row r="7" spans="1:7" ht="14.25" thickTop="1">
      <c r="A7" s="12" t="s">
        <v>48</v>
      </c>
      <c r="B7" s="16" t="s">
        <v>53</v>
      </c>
      <c r="C7" s="16" t="s">
        <v>53</v>
      </c>
      <c r="D7" s="16" t="s">
        <v>53</v>
      </c>
      <c r="E7" s="16" t="s">
        <v>53</v>
      </c>
      <c r="F7" s="16" t="s">
        <v>53</v>
      </c>
      <c r="G7" s="16" t="s">
        <v>53</v>
      </c>
    </row>
    <row r="8" spans="1:7" ht="13.5">
      <c r="A8" s="13" t="s">
        <v>49</v>
      </c>
      <c r="B8" s="17"/>
      <c r="C8" s="17"/>
      <c r="D8" s="17"/>
      <c r="E8" s="17"/>
      <c r="F8" s="17"/>
      <c r="G8" s="17"/>
    </row>
    <row r="9" spans="1:7" ht="13.5">
      <c r="A9" s="13" t="s">
        <v>50</v>
      </c>
      <c r="B9" s="17" t="s">
        <v>54</v>
      </c>
      <c r="C9" s="17" t="s">
        <v>55</v>
      </c>
      <c r="D9" s="17" t="s">
        <v>57</v>
      </c>
      <c r="E9" s="17" t="s">
        <v>59</v>
      </c>
      <c r="F9" s="17" t="s">
        <v>61</v>
      </c>
      <c r="G9" s="17" t="s">
        <v>63</v>
      </c>
    </row>
    <row r="10" spans="1:7" ht="14.25" thickBot="1">
      <c r="A10" s="13" t="s">
        <v>51</v>
      </c>
      <c r="B10" s="17" t="s">
        <v>65</v>
      </c>
      <c r="C10" s="17" t="s">
        <v>65</v>
      </c>
      <c r="D10" s="17" t="s">
        <v>65</v>
      </c>
      <c r="E10" s="17" t="s">
        <v>65</v>
      </c>
      <c r="F10" s="17" t="s">
        <v>65</v>
      </c>
      <c r="G10" s="17" t="s">
        <v>65</v>
      </c>
    </row>
    <row r="11" spans="1:7" ht="14.25" thickTop="1">
      <c r="A11" s="9" t="s">
        <v>64</v>
      </c>
      <c r="B11" s="21">
        <v>2087213</v>
      </c>
      <c r="C11" s="21">
        <v>2338853</v>
      </c>
      <c r="D11" s="21">
        <v>2219676</v>
      </c>
      <c r="E11" s="21">
        <v>1501462</v>
      </c>
      <c r="F11" s="21">
        <v>1782832</v>
      </c>
      <c r="G11" s="21">
        <v>1418924</v>
      </c>
    </row>
    <row r="12" spans="1:7" ht="13.5">
      <c r="A12" s="2" t="s">
        <v>66</v>
      </c>
      <c r="B12" s="22">
        <v>834</v>
      </c>
      <c r="C12" s="22">
        <v>1584</v>
      </c>
      <c r="D12" s="22">
        <v>1196</v>
      </c>
      <c r="E12" s="22">
        <v>1038</v>
      </c>
      <c r="F12" s="22"/>
      <c r="G12" s="22"/>
    </row>
    <row r="13" spans="1:7" ht="13.5">
      <c r="A13" s="2" t="s">
        <v>67</v>
      </c>
      <c r="B13" s="22">
        <v>1008096</v>
      </c>
      <c r="C13" s="22">
        <v>1203861</v>
      </c>
      <c r="D13" s="22">
        <v>1119507</v>
      </c>
      <c r="E13" s="22">
        <v>1217613</v>
      </c>
      <c r="F13" s="22">
        <v>1371792</v>
      </c>
      <c r="G13" s="22">
        <v>1385857</v>
      </c>
    </row>
    <row r="14" spans="1:7" ht="13.5">
      <c r="A14" s="2" t="s">
        <v>68</v>
      </c>
      <c r="B14" s="22">
        <v>9753</v>
      </c>
      <c r="C14" s="22">
        <v>11903</v>
      </c>
      <c r="D14" s="22">
        <v>12760</v>
      </c>
      <c r="E14" s="22">
        <v>11538</v>
      </c>
      <c r="F14" s="22">
        <v>15765</v>
      </c>
      <c r="G14" s="22"/>
    </row>
    <row r="15" spans="1:7" ht="13.5">
      <c r="A15" s="2" t="s">
        <v>69</v>
      </c>
      <c r="B15" s="22">
        <v>26832</v>
      </c>
      <c r="C15" s="22">
        <v>31548</v>
      </c>
      <c r="D15" s="22">
        <v>30845</v>
      </c>
      <c r="E15" s="22">
        <v>42890</v>
      </c>
      <c r="F15" s="22">
        <v>68116</v>
      </c>
      <c r="G15" s="22">
        <v>65828</v>
      </c>
    </row>
    <row r="16" spans="1:7" ht="13.5">
      <c r="A16" s="2" t="s">
        <v>70</v>
      </c>
      <c r="B16" s="22">
        <v>34770</v>
      </c>
      <c r="C16" s="22">
        <v>36878</v>
      </c>
      <c r="D16" s="22">
        <v>39251</v>
      </c>
      <c r="E16" s="22">
        <v>77399</v>
      </c>
      <c r="F16" s="22">
        <v>63213</v>
      </c>
      <c r="G16" s="22">
        <v>71316</v>
      </c>
    </row>
    <row r="17" spans="1:7" ht="13.5">
      <c r="A17" s="2" t="s">
        <v>71</v>
      </c>
      <c r="B17" s="22">
        <v>96915</v>
      </c>
      <c r="C17" s="22">
        <v>91873</v>
      </c>
      <c r="D17" s="22">
        <v>109598</v>
      </c>
      <c r="E17" s="22">
        <v>367671</v>
      </c>
      <c r="F17" s="22">
        <v>171809</v>
      </c>
      <c r="G17" s="22">
        <v>230792</v>
      </c>
    </row>
    <row r="18" spans="1:7" ht="13.5">
      <c r="A18" s="2" t="s">
        <v>72</v>
      </c>
      <c r="B18" s="22">
        <v>9873</v>
      </c>
      <c r="C18" s="22">
        <v>11626</v>
      </c>
      <c r="D18" s="22">
        <v>13586</v>
      </c>
      <c r="E18" s="22">
        <v>19227</v>
      </c>
      <c r="F18" s="22">
        <v>31268</v>
      </c>
      <c r="G18" s="22">
        <v>47881</v>
      </c>
    </row>
    <row r="19" spans="1:7" ht="13.5">
      <c r="A19" s="2" t="s">
        <v>73</v>
      </c>
      <c r="B19" s="22">
        <v>-557</v>
      </c>
      <c r="C19" s="22">
        <v>-914</v>
      </c>
      <c r="D19" s="22">
        <v>-1614</v>
      </c>
      <c r="E19" s="22">
        <v>-4160</v>
      </c>
      <c r="F19" s="22">
        <v>-6068</v>
      </c>
      <c r="G19" s="22">
        <v>-5986</v>
      </c>
    </row>
    <row r="20" spans="1:7" ht="13.5">
      <c r="A20" s="2" t="s">
        <v>74</v>
      </c>
      <c r="B20" s="22">
        <v>3273732</v>
      </c>
      <c r="C20" s="22">
        <v>3727214</v>
      </c>
      <c r="D20" s="22">
        <v>3544808</v>
      </c>
      <c r="E20" s="22">
        <v>3234681</v>
      </c>
      <c r="F20" s="22">
        <v>3498730</v>
      </c>
      <c r="G20" s="22">
        <v>3225322</v>
      </c>
    </row>
    <row r="21" spans="1:7" ht="13.5">
      <c r="A21" s="3" t="s">
        <v>75</v>
      </c>
      <c r="B21" s="22">
        <v>7966206</v>
      </c>
      <c r="C21" s="22">
        <v>7731395</v>
      </c>
      <c r="D21" s="22">
        <v>7636597</v>
      </c>
      <c r="E21" s="22">
        <v>7641321</v>
      </c>
      <c r="F21" s="22">
        <v>7664334</v>
      </c>
      <c r="G21" s="22">
        <v>7645872</v>
      </c>
    </row>
    <row r="22" spans="1:7" ht="13.5">
      <c r="A22" s="4" t="s">
        <v>76</v>
      </c>
      <c r="B22" s="22">
        <v>-5657948</v>
      </c>
      <c r="C22" s="22">
        <v>-5463506</v>
      </c>
      <c r="D22" s="22">
        <v>-5272025</v>
      </c>
      <c r="E22" s="22">
        <v>-5094664</v>
      </c>
      <c r="F22" s="22">
        <v>-4916004</v>
      </c>
      <c r="G22" s="22">
        <v>-4726325</v>
      </c>
    </row>
    <row r="23" spans="1:7" ht="13.5">
      <c r="A23" s="4" t="s">
        <v>77</v>
      </c>
      <c r="B23" s="22">
        <v>-52617</v>
      </c>
      <c r="C23" s="22">
        <v>-52617</v>
      </c>
      <c r="D23" s="22">
        <v>-52617</v>
      </c>
      <c r="E23" s="22">
        <v>-52617</v>
      </c>
      <c r="F23" s="22">
        <v>-52617</v>
      </c>
      <c r="G23" s="22"/>
    </row>
    <row r="24" spans="1:7" ht="13.5">
      <c r="A24" s="4" t="s">
        <v>78</v>
      </c>
      <c r="B24" s="22">
        <v>2255640</v>
      </c>
      <c r="C24" s="22">
        <v>2215271</v>
      </c>
      <c r="D24" s="22">
        <v>2311954</v>
      </c>
      <c r="E24" s="22">
        <v>2494039</v>
      </c>
      <c r="F24" s="22">
        <v>2695712</v>
      </c>
      <c r="G24" s="22">
        <v>2919546</v>
      </c>
    </row>
    <row r="25" spans="1:7" ht="13.5">
      <c r="A25" s="3" t="s">
        <v>79</v>
      </c>
      <c r="B25" s="22">
        <v>244816</v>
      </c>
      <c r="C25" s="22">
        <v>243884</v>
      </c>
      <c r="D25" s="22">
        <v>246200</v>
      </c>
      <c r="E25" s="22">
        <v>246620</v>
      </c>
      <c r="F25" s="22">
        <v>246620</v>
      </c>
      <c r="G25" s="22">
        <v>245047</v>
      </c>
    </row>
    <row r="26" spans="1:7" ht="13.5">
      <c r="A26" s="4" t="s">
        <v>76</v>
      </c>
      <c r="B26" s="22">
        <v>-228960</v>
      </c>
      <c r="C26" s="22">
        <v>-226408</v>
      </c>
      <c r="D26" s="22">
        <v>-223961</v>
      </c>
      <c r="E26" s="22">
        <v>-219478</v>
      </c>
      <c r="F26" s="22">
        <v>-214122</v>
      </c>
      <c r="G26" s="22">
        <v>-214703</v>
      </c>
    </row>
    <row r="27" spans="1:7" ht="13.5">
      <c r="A27" s="4" t="s">
        <v>80</v>
      </c>
      <c r="B27" s="22">
        <v>15856</v>
      </c>
      <c r="C27" s="22">
        <v>17475</v>
      </c>
      <c r="D27" s="22">
        <v>22239</v>
      </c>
      <c r="E27" s="22">
        <v>27141</v>
      </c>
      <c r="F27" s="22">
        <v>32498</v>
      </c>
      <c r="G27" s="22">
        <v>30343</v>
      </c>
    </row>
    <row r="28" spans="1:7" ht="13.5">
      <c r="A28" s="3" t="s">
        <v>81</v>
      </c>
      <c r="B28" s="22">
        <v>1629996</v>
      </c>
      <c r="C28" s="22">
        <v>1641437</v>
      </c>
      <c r="D28" s="22">
        <v>1634581</v>
      </c>
      <c r="E28" s="22">
        <v>1666350</v>
      </c>
      <c r="F28" s="22">
        <v>1677335</v>
      </c>
      <c r="G28" s="22">
        <v>1663821</v>
      </c>
    </row>
    <row r="29" spans="1:7" ht="13.5">
      <c r="A29" s="4" t="s">
        <v>76</v>
      </c>
      <c r="B29" s="22">
        <v>-1575240</v>
      </c>
      <c r="C29" s="22">
        <v>-1574048</v>
      </c>
      <c r="D29" s="22">
        <v>-1549312</v>
      </c>
      <c r="E29" s="22">
        <v>-1545740</v>
      </c>
      <c r="F29" s="22">
        <v>-1533883</v>
      </c>
      <c r="G29" s="22">
        <v>-1493614</v>
      </c>
    </row>
    <row r="30" spans="1:7" ht="13.5">
      <c r="A30" s="4" t="s">
        <v>82</v>
      </c>
      <c r="B30" s="22">
        <v>54756</v>
      </c>
      <c r="C30" s="22">
        <v>67388</v>
      </c>
      <c r="D30" s="22">
        <v>85268</v>
      </c>
      <c r="E30" s="22">
        <v>120610</v>
      </c>
      <c r="F30" s="22">
        <v>143451</v>
      </c>
      <c r="G30" s="22">
        <v>170207</v>
      </c>
    </row>
    <row r="31" spans="1:7" ht="13.5">
      <c r="A31" s="3" t="s">
        <v>83</v>
      </c>
      <c r="B31" s="22">
        <v>108960</v>
      </c>
      <c r="C31" s="22">
        <v>130901</v>
      </c>
      <c r="D31" s="22">
        <v>130992</v>
      </c>
      <c r="E31" s="22">
        <v>139857</v>
      </c>
      <c r="F31" s="22">
        <v>126832</v>
      </c>
      <c r="G31" s="22">
        <v>121308</v>
      </c>
    </row>
    <row r="32" spans="1:7" ht="13.5">
      <c r="A32" s="4" t="s">
        <v>76</v>
      </c>
      <c r="B32" s="22">
        <v>-102992</v>
      </c>
      <c r="C32" s="22">
        <v>-119484</v>
      </c>
      <c r="D32" s="22">
        <v>-112558</v>
      </c>
      <c r="E32" s="22">
        <v>-115028</v>
      </c>
      <c r="F32" s="22">
        <v>-108519</v>
      </c>
      <c r="G32" s="22">
        <v>-96033</v>
      </c>
    </row>
    <row r="33" spans="1:7" ht="13.5">
      <c r="A33" s="4" t="s">
        <v>84</v>
      </c>
      <c r="B33" s="22">
        <v>5967</v>
      </c>
      <c r="C33" s="22">
        <v>11416</v>
      </c>
      <c r="D33" s="22">
        <v>18434</v>
      </c>
      <c r="E33" s="22">
        <v>24829</v>
      </c>
      <c r="F33" s="22">
        <v>18313</v>
      </c>
      <c r="G33" s="22">
        <v>25275</v>
      </c>
    </row>
    <row r="34" spans="1:7" ht="13.5">
      <c r="A34" s="3" t="s">
        <v>85</v>
      </c>
      <c r="B34" s="22">
        <v>337553</v>
      </c>
      <c r="C34" s="22">
        <v>324474</v>
      </c>
      <c r="D34" s="22">
        <v>327737</v>
      </c>
      <c r="E34" s="22">
        <v>321641</v>
      </c>
      <c r="F34" s="22">
        <v>368539</v>
      </c>
      <c r="G34" s="22">
        <v>253807</v>
      </c>
    </row>
    <row r="35" spans="1:7" ht="13.5">
      <c r="A35" s="4" t="s">
        <v>76</v>
      </c>
      <c r="B35" s="22">
        <v>-299180</v>
      </c>
      <c r="C35" s="22">
        <v>-277872</v>
      </c>
      <c r="D35" s="22">
        <v>-275293</v>
      </c>
      <c r="E35" s="22">
        <v>-267112</v>
      </c>
      <c r="F35" s="22">
        <v>-250894</v>
      </c>
      <c r="G35" s="22">
        <v>-200179</v>
      </c>
    </row>
    <row r="36" spans="1:7" ht="13.5">
      <c r="A36" s="4" t="s">
        <v>86</v>
      </c>
      <c r="B36" s="22">
        <v>38372</v>
      </c>
      <c r="C36" s="22">
        <v>46601</v>
      </c>
      <c r="D36" s="22">
        <v>52443</v>
      </c>
      <c r="E36" s="22">
        <v>54529</v>
      </c>
      <c r="F36" s="22">
        <v>117645</v>
      </c>
      <c r="G36" s="22">
        <v>53628</v>
      </c>
    </row>
    <row r="37" spans="1:7" ht="13.5">
      <c r="A37" s="3" t="s">
        <v>87</v>
      </c>
      <c r="B37" s="22">
        <v>1574272</v>
      </c>
      <c r="C37" s="22">
        <v>1574272</v>
      </c>
      <c r="D37" s="22">
        <v>2247702</v>
      </c>
      <c r="E37" s="22">
        <v>2247702</v>
      </c>
      <c r="F37" s="22">
        <v>2247702</v>
      </c>
      <c r="G37" s="22">
        <v>2310974</v>
      </c>
    </row>
    <row r="38" spans="1:7" ht="13.5">
      <c r="A38" s="3" t="s">
        <v>88</v>
      </c>
      <c r="B38" s="22">
        <v>3944866</v>
      </c>
      <c r="C38" s="22">
        <v>3932425</v>
      </c>
      <c r="D38" s="22">
        <v>4738042</v>
      </c>
      <c r="E38" s="22">
        <v>4968851</v>
      </c>
      <c r="F38" s="22">
        <v>5255322</v>
      </c>
      <c r="G38" s="22">
        <v>5509974</v>
      </c>
    </row>
    <row r="39" spans="1:7" ht="13.5">
      <c r="A39" s="3" t="s">
        <v>89</v>
      </c>
      <c r="B39" s="22">
        <v>449043</v>
      </c>
      <c r="C39" s="22">
        <v>449043</v>
      </c>
      <c r="D39" s="22">
        <v>449043</v>
      </c>
      <c r="E39" s="22">
        <v>449043</v>
      </c>
      <c r="F39" s="22">
        <v>449043</v>
      </c>
      <c r="G39" s="22">
        <v>449043</v>
      </c>
    </row>
    <row r="40" spans="1:7" ht="13.5">
      <c r="A40" s="3" t="s">
        <v>90</v>
      </c>
      <c r="B40" s="22">
        <v>57196</v>
      </c>
      <c r="C40" s="22">
        <v>64866</v>
      </c>
      <c r="D40" s="22">
        <v>56550</v>
      </c>
      <c r="E40" s="22">
        <v>56726</v>
      </c>
      <c r="F40" s="22">
        <v>68907</v>
      </c>
      <c r="G40" s="22">
        <v>28217</v>
      </c>
    </row>
    <row r="41" spans="1:7" ht="13.5">
      <c r="A41" s="3" t="s">
        <v>72</v>
      </c>
      <c r="B41" s="22">
        <v>16789</v>
      </c>
      <c r="C41" s="22">
        <v>16875</v>
      </c>
      <c r="D41" s="22">
        <v>16960</v>
      </c>
      <c r="E41" s="22">
        <v>17056</v>
      </c>
      <c r="F41" s="22">
        <v>17188</v>
      </c>
      <c r="G41" s="22"/>
    </row>
    <row r="42" spans="1:7" ht="13.5">
      <c r="A42" s="3" t="s">
        <v>91</v>
      </c>
      <c r="B42" s="22">
        <v>523029</v>
      </c>
      <c r="C42" s="22">
        <v>530785</v>
      </c>
      <c r="D42" s="22">
        <v>522554</v>
      </c>
      <c r="E42" s="22">
        <v>522826</v>
      </c>
      <c r="F42" s="22">
        <v>535140</v>
      </c>
      <c r="G42" s="22">
        <v>494586</v>
      </c>
    </row>
    <row r="43" spans="1:7" ht="13.5">
      <c r="A43" s="3" t="s">
        <v>92</v>
      </c>
      <c r="B43" s="22">
        <v>414276</v>
      </c>
      <c r="C43" s="22">
        <v>373972</v>
      </c>
      <c r="D43" s="22">
        <v>354963</v>
      </c>
      <c r="E43" s="22">
        <v>428212</v>
      </c>
      <c r="F43" s="22">
        <v>369073</v>
      </c>
      <c r="G43" s="22">
        <v>594821</v>
      </c>
    </row>
    <row r="44" spans="1:7" ht="13.5">
      <c r="A44" s="3" t="s">
        <v>93</v>
      </c>
      <c r="B44" s="22">
        <v>488336</v>
      </c>
      <c r="C44" s="22">
        <v>488336</v>
      </c>
      <c r="D44" s="22">
        <v>488336</v>
      </c>
      <c r="E44" s="22">
        <v>488336</v>
      </c>
      <c r="F44" s="22">
        <v>535352</v>
      </c>
      <c r="G44" s="22">
        <v>535352</v>
      </c>
    </row>
    <row r="45" spans="1:7" ht="13.5">
      <c r="A45" s="3" t="s">
        <v>94</v>
      </c>
      <c r="B45" s="22">
        <v>37650</v>
      </c>
      <c r="C45" s="22">
        <v>37650</v>
      </c>
      <c r="D45" s="22">
        <v>37650</v>
      </c>
      <c r="E45" s="22">
        <v>37650</v>
      </c>
      <c r="F45" s="22">
        <v>37650</v>
      </c>
      <c r="G45" s="22">
        <v>37855</v>
      </c>
    </row>
    <row r="46" spans="1:7" ht="13.5">
      <c r="A46" s="3" t="s">
        <v>95</v>
      </c>
      <c r="B46" s="22">
        <v>11945</v>
      </c>
      <c r="C46" s="22">
        <v>12793</v>
      </c>
      <c r="D46" s="22">
        <v>13478</v>
      </c>
      <c r="E46" s="22">
        <v>16285</v>
      </c>
      <c r="F46" s="22">
        <v>23351</v>
      </c>
      <c r="G46" s="22">
        <v>25954</v>
      </c>
    </row>
    <row r="47" spans="1:7" ht="13.5">
      <c r="A47" s="3" t="s">
        <v>96</v>
      </c>
      <c r="B47" s="22">
        <v>4244</v>
      </c>
      <c r="C47" s="22">
        <v>5676</v>
      </c>
      <c r="D47" s="22">
        <v>6314</v>
      </c>
      <c r="E47" s="22">
        <v>1579</v>
      </c>
      <c r="F47" s="22">
        <v>3096</v>
      </c>
      <c r="G47" s="22">
        <v>4588</v>
      </c>
    </row>
    <row r="48" spans="1:7" ht="13.5">
      <c r="A48" s="3" t="s">
        <v>70</v>
      </c>
      <c r="B48" s="22">
        <v>164226</v>
      </c>
      <c r="C48" s="22">
        <v>162211</v>
      </c>
      <c r="D48" s="22">
        <v>174497</v>
      </c>
      <c r="E48" s="22">
        <v>176536</v>
      </c>
      <c r="F48" s="22">
        <v>228758</v>
      </c>
      <c r="G48" s="22">
        <v>151947</v>
      </c>
    </row>
    <row r="49" spans="1:7" ht="13.5">
      <c r="A49" s="3" t="s">
        <v>97</v>
      </c>
      <c r="B49" s="22">
        <v>87082</v>
      </c>
      <c r="C49" s="22">
        <v>89266</v>
      </c>
      <c r="D49" s="22">
        <v>99468</v>
      </c>
      <c r="E49" s="22">
        <v>175550</v>
      </c>
      <c r="F49" s="22">
        <v>178359</v>
      </c>
      <c r="G49" s="22">
        <v>252370</v>
      </c>
    </row>
    <row r="50" spans="1:7" ht="13.5">
      <c r="A50" s="3" t="s">
        <v>98</v>
      </c>
      <c r="B50" s="22">
        <v>105716</v>
      </c>
      <c r="C50" s="22">
        <v>77504</v>
      </c>
      <c r="D50" s="22">
        <v>54666</v>
      </c>
      <c r="E50" s="22">
        <v>93452</v>
      </c>
      <c r="F50" s="22">
        <v>66736</v>
      </c>
      <c r="G50" s="22">
        <v>44314</v>
      </c>
    </row>
    <row r="51" spans="1:7" ht="13.5">
      <c r="A51" s="3" t="s">
        <v>72</v>
      </c>
      <c r="B51" s="22">
        <v>7190</v>
      </c>
      <c r="C51" s="22">
        <v>7190</v>
      </c>
      <c r="D51" s="22">
        <v>7190</v>
      </c>
      <c r="E51" s="22">
        <v>7190</v>
      </c>
      <c r="F51" s="22">
        <v>7190</v>
      </c>
      <c r="G51" s="22">
        <v>7190</v>
      </c>
    </row>
    <row r="52" spans="1:7" ht="13.5">
      <c r="A52" s="3" t="s">
        <v>73</v>
      </c>
      <c r="B52" s="22">
        <v>-11409</v>
      </c>
      <c r="C52" s="22">
        <v>-12226</v>
      </c>
      <c r="D52" s="22">
        <v>-12916</v>
      </c>
      <c r="E52" s="22">
        <v>-15805</v>
      </c>
      <c r="F52" s="22">
        <v>-19982</v>
      </c>
      <c r="G52" s="22">
        <v>-17146</v>
      </c>
    </row>
    <row r="53" spans="1:7" ht="13.5">
      <c r="A53" s="3" t="s">
        <v>99</v>
      </c>
      <c r="B53" s="22">
        <v>1309259</v>
      </c>
      <c r="C53" s="22">
        <v>1242374</v>
      </c>
      <c r="D53" s="22">
        <v>1223648</v>
      </c>
      <c r="E53" s="22">
        <v>1408987</v>
      </c>
      <c r="F53" s="22">
        <v>1429586</v>
      </c>
      <c r="G53" s="22">
        <v>1637248</v>
      </c>
    </row>
    <row r="54" spans="1:7" ht="13.5">
      <c r="A54" s="2" t="s">
        <v>100</v>
      </c>
      <c r="B54" s="22">
        <v>5777154</v>
      </c>
      <c r="C54" s="22">
        <v>5705585</v>
      </c>
      <c r="D54" s="22">
        <v>6484245</v>
      </c>
      <c r="E54" s="22">
        <v>6900666</v>
      </c>
      <c r="F54" s="22">
        <v>7220049</v>
      </c>
      <c r="G54" s="22">
        <v>7641809</v>
      </c>
    </row>
    <row r="55" spans="1:7" ht="14.25" thickBot="1">
      <c r="A55" s="5" t="s">
        <v>101</v>
      </c>
      <c r="B55" s="23">
        <v>9050886</v>
      </c>
      <c r="C55" s="23">
        <v>9432799</v>
      </c>
      <c r="D55" s="23">
        <v>10029053</v>
      </c>
      <c r="E55" s="23">
        <v>10135348</v>
      </c>
      <c r="F55" s="23">
        <v>10718779</v>
      </c>
      <c r="G55" s="23">
        <v>10867131</v>
      </c>
    </row>
    <row r="56" spans="1:7" ht="14.25" thickTop="1">
      <c r="A56" s="2" t="s">
        <v>102</v>
      </c>
      <c r="B56" s="22">
        <v>23662</v>
      </c>
      <c r="C56" s="22">
        <v>23714</v>
      </c>
      <c r="D56" s="22">
        <v>23351</v>
      </c>
      <c r="E56" s="22">
        <v>27449</v>
      </c>
      <c r="F56" s="22">
        <v>37892</v>
      </c>
      <c r="G56" s="22">
        <v>42897</v>
      </c>
    </row>
    <row r="57" spans="1:7" ht="13.5">
      <c r="A57" s="2" t="s">
        <v>103</v>
      </c>
      <c r="B57" s="22">
        <v>713682</v>
      </c>
      <c r="C57" s="22">
        <v>878726</v>
      </c>
      <c r="D57" s="22">
        <v>820348</v>
      </c>
      <c r="E57" s="22">
        <v>652304</v>
      </c>
      <c r="F57" s="22">
        <v>732950</v>
      </c>
      <c r="G57" s="22">
        <v>858925</v>
      </c>
    </row>
    <row r="58" spans="1:7" ht="13.5">
      <c r="A58" s="2" t="s">
        <v>104</v>
      </c>
      <c r="B58" s="22"/>
      <c r="C58" s="22">
        <v>520000</v>
      </c>
      <c r="D58" s="22">
        <v>220000</v>
      </c>
      <c r="E58" s="22">
        <v>20000</v>
      </c>
      <c r="F58" s="22">
        <v>20000</v>
      </c>
      <c r="G58" s="22">
        <v>130000</v>
      </c>
    </row>
    <row r="59" spans="1:7" ht="13.5">
      <c r="A59" s="2" t="s">
        <v>105</v>
      </c>
      <c r="B59" s="22">
        <v>509000</v>
      </c>
      <c r="C59" s="22">
        <v>500000</v>
      </c>
      <c r="D59" s="22">
        <v>496000</v>
      </c>
      <c r="E59" s="22">
        <v>510000</v>
      </c>
      <c r="F59" s="22">
        <v>498000</v>
      </c>
      <c r="G59" s="22">
        <v>498000</v>
      </c>
    </row>
    <row r="60" spans="1:7" ht="13.5">
      <c r="A60" s="2" t="s">
        <v>106</v>
      </c>
      <c r="B60" s="22">
        <v>140000</v>
      </c>
      <c r="C60" s="22">
        <v>90000</v>
      </c>
      <c r="D60" s="22">
        <v>150000</v>
      </c>
      <c r="E60" s="22">
        <v>169250</v>
      </c>
      <c r="F60" s="22">
        <v>335800</v>
      </c>
      <c r="G60" s="22">
        <v>120800</v>
      </c>
    </row>
    <row r="61" spans="1:7" ht="13.5">
      <c r="A61" s="2" t="s">
        <v>107</v>
      </c>
      <c r="B61" s="22">
        <v>41133</v>
      </c>
      <c r="C61" s="22">
        <v>77131</v>
      </c>
      <c r="D61" s="22">
        <v>31645</v>
      </c>
      <c r="E61" s="22">
        <v>55479</v>
      </c>
      <c r="F61" s="22">
        <v>49015</v>
      </c>
      <c r="G61" s="22">
        <v>71913</v>
      </c>
    </row>
    <row r="62" spans="1:7" ht="13.5">
      <c r="A62" s="2" t="s">
        <v>108</v>
      </c>
      <c r="B62" s="22">
        <v>28810</v>
      </c>
      <c r="C62" s="22">
        <v>32086</v>
      </c>
      <c r="D62" s="22">
        <v>47644</v>
      </c>
      <c r="E62" s="22">
        <v>30967</v>
      </c>
      <c r="F62" s="22">
        <v>33688</v>
      </c>
      <c r="G62" s="22">
        <v>36824</v>
      </c>
    </row>
    <row r="63" spans="1:7" ht="13.5">
      <c r="A63" s="2" t="s">
        <v>109</v>
      </c>
      <c r="B63" s="22">
        <v>42621</v>
      </c>
      <c r="C63" s="22">
        <v>80842</v>
      </c>
      <c r="D63" s="22">
        <v>56000</v>
      </c>
      <c r="E63" s="22">
        <v>277</v>
      </c>
      <c r="F63" s="22">
        <v>225978</v>
      </c>
      <c r="G63" s="22">
        <v>31725</v>
      </c>
    </row>
    <row r="64" spans="1:7" ht="13.5">
      <c r="A64" s="2" t="s">
        <v>110</v>
      </c>
      <c r="B64" s="22">
        <v>995</v>
      </c>
      <c r="C64" s="22">
        <v>55396</v>
      </c>
      <c r="D64" s="22">
        <v>1713</v>
      </c>
      <c r="E64" s="22"/>
      <c r="F64" s="22"/>
      <c r="G64" s="22">
        <v>8873</v>
      </c>
    </row>
    <row r="65" spans="1:7" ht="13.5">
      <c r="A65" s="2" t="s">
        <v>111</v>
      </c>
      <c r="B65" s="22"/>
      <c r="C65" s="22">
        <v>1882</v>
      </c>
      <c r="D65" s="22">
        <v>3034</v>
      </c>
      <c r="E65" s="22">
        <v>4237</v>
      </c>
      <c r="F65" s="22">
        <v>4237</v>
      </c>
      <c r="G65" s="22">
        <v>9657</v>
      </c>
    </row>
    <row r="66" spans="1:7" ht="13.5">
      <c r="A66" s="2" t="s">
        <v>112</v>
      </c>
      <c r="B66" s="22">
        <v>21902</v>
      </c>
      <c r="C66" s="22">
        <v>21955</v>
      </c>
      <c r="D66" s="22">
        <v>21456</v>
      </c>
      <c r="E66" s="22">
        <v>22312</v>
      </c>
      <c r="F66" s="22">
        <v>89193</v>
      </c>
      <c r="G66" s="22">
        <v>10079</v>
      </c>
    </row>
    <row r="67" spans="1:7" ht="13.5">
      <c r="A67" s="2" t="s">
        <v>113</v>
      </c>
      <c r="B67" s="22">
        <v>43537</v>
      </c>
      <c r="C67" s="22">
        <v>45637</v>
      </c>
      <c r="D67" s="22">
        <v>49728</v>
      </c>
      <c r="E67" s="22">
        <v>51436</v>
      </c>
      <c r="F67" s="22">
        <v>64679</v>
      </c>
      <c r="G67" s="22">
        <v>61242</v>
      </c>
    </row>
    <row r="68" spans="1:7" ht="13.5">
      <c r="A68" s="2" t="s">
        <v>114</v>
      </c>
      <c r="B68" s="22">
        <v>18850</v>
      </c>
      <c r="C68" s="22">
        <v>21000</v>
      </c>
      <c r="D68" s="22">
        <v>21000</v>
      </c>
      <c r="E68" s="22">
        <v>23000</v>
      </c>
      <c r="F68" s="22">
        <v>27000</v>
      </c>
      <c r="G68" s="22">
        <v>25000</v>
      </c>
    </row>
    <row r="69" spans="1:7" ht="13.5">
      <c r="A69" s="2" t="s">
        <v>72</v>
      </c>
      <c r="B69" s="22">
        <v>3772</v>
      </c>
      <c r="C69" s="22">
        <v>7144</v>
      </c>
      <c r="D69" s="22">
        <v>10803</v>
      </c>
      <c r="E69" s="22">
        <v>648</v>
      </c>
      <c r="F69" s="22">
        <v>6335</v>
      </c>
      <c r="G69" s="22">
        <v>47188</v>
      </c>
    </row>
    <row r="70" spans="1:7" ht="13.5">
      <c r="A70" s="2" t="s">
        <v>115</v>
      </c>
      <c r="B70" s="22">
        <v>1587969</v>
      </c>
      <c r="C70" s="22">
        <v>2355517</v>
      </c>
      <c r="D70" s="22">
        <v>1952727</v>
      </c>
      <c r="E70" s="22">
        <v>1662113</v>
      </c>
      <c r="F70" s="22">
        <v>2124770</v>
      </c>
      <c r="G70" s="22">
        <v>1953128</v>
      </c>
    </row>
    <row r="71" spans="1:7" ht="13.5">
      <c r="A71" s="2" t="s">
        <v>116</v>
      </c>
      <c r="B71" s="22">
        <v>500000</v>
      </c>
      <c r="C71" s="22"/>
      <c r="D71" s="22">
        <v>520000</v>
      </c>
      <c r="E71" s="22">
        <v>740000</v>
      </c>
      <c r="F71" s="22">
        <v>760000</v>
      </c>
      <c r="G71" s="22">
        <v>780000</v>
      </c>
    </row>
    <row r="72" spans="1:7" ht="13.5">
      <c r="A72" s="2" t="s">
        <v>117</v>
      </c>
      <c r="B72" s="22">
        <v>100000</v>
      </c>
      <c r="C72" s="22">
        <v>240000</v>
      </c>
      <c r="D72" s="22">
        <v>50000</v>
      </c>
      <c r="E72" s="22">
        <v>200000</v>
      </c>
      <c r="F72" s="22">
        <v>269250</v>
      </c>
      <c r="G72" s="22">
        <v>605050</v>
      </c>
    </row>
    <row r="73" spans="1:7" ht="13.5">
      <c r="A73" s="2" t="s">
        <v>118</v>
      </c>
      <c r="B73" s="22">
        <v>532537</v>
      </c>
      <c r="C73" s="22">
        <v>503215</v>
      </c>
      <c r="D73" s="22">
        <v>489316</v>
      </c>
      <c r="E73" s="22">
        <v>495141</v>
      </c>
      <c r="F73" s="22">
        <v>491435</v>
      </c>
      <c r="G73" s="22">
        <v>488257</v>
      </c>
    </row>
    <row r="74" spans="1:7" ht="13.5">
      <c r="A74" s="2" t="s">
        <v>119</v>
      </c>
      <c r="B74" s="22">
        <v>75400</v>
      </c>
      <c r="C74" s="22">
        <v>60900</v>
      </c>
      <c r="D74" s="22">
        <v>46400</v>
      </c>
      <c r="E74" s="22">
        <v>31900</v>
      </c>
      <c r="F74" s="22">
        <v>110500</v>
      </c>
      <c r="G74" s="22">
        <v>104450</v>
      </c>
    </row>
    <row r="75" spans="1:7" ht="13.5">
      <c r="A75" s="2" t="s">
        <v>72</v>
      </c>
      <c r="B75" s="22"/>
      <c r="C75" s="22">
        <v>5257</v>
      </c>
      <c r="D75" s="22">
        <v>12107</v>
      </c>
      <c r="E75" s="22">
        <v>12107</v>
      </c>
      <c r="F75" s="22">
        <v>12107</v>
      </c>
      <c r="G75" s="22">
        <v>12107</v>
      </c>
    </row>
    <row r="76" spans="1:7" ht="13.5">
      <c r="A76" s="2" t="s">
        <v>120</v>
      </c>
      <c r="B76" s="22">
        <v>1207937</v>
      </c>
      <c r="C76" s="22">
        <v>809373</v>
      </c>
      <c r="D76" s="22">
        <v>1117824</v>
      </c>
      <c r="E76" s="22">
        <v>1479149</v>
      </c>
      <c r="F76" s="22">
        <v>1643293</v>
      </c>
      <c r="G76" s="22">
        <v>1989865</v>
      </c>
    </row>
    <row r="77" spans="1:7" ht="14.25" thickBot="1">
      <c r="A77" s="5" t="s">
        <v>121</v>
      </c>
      <c r="B77" s="23">
        <v>2795906</v>
      </c>
      <c r="C77" s="23">
        <v>3164890</v>
      </c>
      <c r="D77" s="23">
        <v>3070551</v>
      </c>
      <c r="E77" s="23">
        <v>3141262</v>
      </c>
      <c r="F77" s="23">
        <v>3768063</v>
      </c>
      <c r="G77" s="23">
        <v>3942993</v>
      </c>
    </row>
    <row r="78" spans="1:7" ht="14.25" thickTop="1">
      <c r="A78" s="2" t="s">
        <v>122</v>
      </c>
      <c r="B78" s="22">
        <v>2133280</v>
      </c>
      <c r="C78" s="22">
        <v>2133280</v>
      </c>
      <c r="D78" s="22">
        <v>2133280</v>
      </c>
      <c r="E78" s="22">
        <v>2133280</v>
      </c>
      <c r="F78" s="22">
        <v>2133280</v>
      </c>
      <c r="G78" s="22">
        <v>2133280</v>
      </c>
    </row>
    <row r="79" spans="1:7" ht="13.5">
      <c r="A79" s="3" t="s">
        <v>123</v>
      </c>
      <c r="B79" s="22">
        <v>2170568</v>
      </c>
      <c r="C79" s="22">
        <v>2170568</v>
      </c>
      <c r="D79" s="22">
        <v>2170568</v>
      </c>
      <c r="E79" s="22">
        <v>2170568</v>
      </c>
      <c r="F79" s="22">
        <v>2170568</v>
      </c>
      <c r="G79" s="22">
        <v>2170568</v>
      </c>
    </row>
    <row r="80" spans="1:7" ht="13.5">
      <c r="A80" s="3" t="s">
        <v>124</v>
      </c>
      <c r="B80" s="22">
        <v>2170568</v>
      </c>
      <c r="C80" s="22">
        <v>2170568</v>
      </c>
      <c r="D80" s="22">
        <v>2170568</v>
      </c>
      <c r="E80" s="22">
        <v>2170568</v>
      </c>
      <c r="F80" s="22">
        <v>2170568</v>
      </c>
      <c r="G80" s="22">
        <v>2170568</v>
      </c>
    </row>
    <row r="81" spans="1:7" ht="13.5">
      <c r="A81" s="3" t="s">
        <v>125</v>
      </c>
      <c r="B81" s="22">
        <v>252440</v>
      </c>
      <c r="C81" s="22">
        <v>252440</v>
      </c>
      <c r="D81" s="22">
        <v>252440</v>
      </c>
      <c r="E81" s="22">
        <v>252440</v>
      </c>
      <c r="F81" s="22">
        <v>252440</v>
      </c>
      <c r="G81" s="22">
        <v>252440</v>
      </c>
    </row>
    <row r="82" spans="1:7" ht="13.5">
      <c r="A82" s="4" t="s">
        <v>126</v>
      </c>
      <c r="B82" s="22">
        <v>1300000</v>
      </c>
      <c r="C82" s="22">
        <v>1900000</v>
      </c>
      <c r="D82" s="22">
        <v>1900000</v>
      </c>
      <c r="E82" s="22">
        <v>1900000</v>
      </c>
      <c r="F82" s="22">
        <v>1900000</v>
      </c>
      <c r="G82" s="22">
        <v>1900000</v>
      </c>
    </row>
    <row r="83" spans="1:7" ht="13.5">
      <c r="A83" s="4" t="s">
        <v>127</v>
      </c>
      <c r="B83" s="22">
        <v>454636</v>
      </c>
      <c r="C83" s="22">
        <v>-128476</v>
      </c>
      <c r="D83" s="22">
        <v>554733</v>
      </c>
      <c r="E83" s="22">
        <v>572003</v>
      </c>
      <c r="F83" s="22">
        <v>536877</v>
      </c>
      <c r="G83" s="22">
        <v>397496</v>
      </c>
    </row>
    <row r="84" spans="1:7" ht="13.5">
      <c r="A84" s="3" t="s">
        <v>128</v>
      </c>
      <c r="B84" s="22">
        <v>2007076</v>
      </c>
      <c r="C84" s="22">
        <v>2023963</v>
      </c>
      <c r="D84" s="22">
        <v>2707174</v>
      </c>
      <c r="E84" s="22">
        <v>2724443</v>
      </c>
      <c r="F84" s="22">
        <v>2689318</v>
      </c>
      <c r="G84" s="22">
        <v>2549937</v>
      </c>
    </row>
    <row r="85" spans="1:7" ht="13.5">
      <c r="A85" s="2" t="s">
        <v>129</v>
      </c>
      <c r="B85" s="22">
        <v>-132372</v>
      </c>
      <c r="C85" s="22">
        <v>-112020</v>
      </c>
      <c r="D85" s="22">
        <v>-100995</v>
      </c>
      <c r="E85" s="22">
        <v>-91074</v>
      </c>
      <c r="F85" s="22">
        <v>-64249</v>
      </c>
      <c r="G85" s="22">
        <v>-60772</v>
      </c>
    </row>
    <row r="86" spans="1:7" ht="13.5">
      <c r="A86" s="2" t="s">
        <v>130</v>
      </c>
      <c r="B86" s="22">
        <v>6178554</v>
      </c>
      <c r="C86" s="22">
        <v>6215792</v>
      </c>
      <c r="D86" s="22">
        <v>6910028</v>
      </c>
      <c r="E86" s="22">
        <v>6937218</v>
      </c>
      <c r="F86" s="22">
        <v>6928918</v>
      </c>
      <c r="G86" s="22">
        <v>6793014</v>
      </c>
    </row>
    <row r="87" spans="1:7" ht="13.5">
      <c r="A87" s="2" t="s">
        <v>131</v>
      </c>
      <c r="B87" s="22">
        <v>76426</v>
      </c>
      <c r="C87" s="22">
        <v>52116</v>
      </c>
      <c r="D87" s="22">
        <v>48473</v>
      </c>
      <c r="E87" s="22">
        <v>56866</v>
      </c>
      <c r="F87" s="22">
        <v>21797</v>
      </c>
      <c r="G87" s="22">
        <v>131122</v>
      </c>
    </row>
    <row r="88" spans="1:7" ht="13.5">
      <c r="A88" s="2" t="s">
        <v>132</v>
      </c>
      <c r="B88" s="22">
        <v>76426</v>
      </c>
      <c r="C88" s="22">
        <v>52116</v>
      </c>
      <c r="D88" s="22">
        <v>48473</v>
      </c>
      <c r="E88" s="22">
        <v>56866</v>
      </c>
      <c r="F88" s="22">
        <v>21797</v>
      </c>
      <c r="G88" s="22">
        <v>131122</v>
      </c>
    </row>
    <row r="89" spans="1:7" ht="13.5">
      <c r="A89" s="6" t="s">
        <v>133</v>
      </c>
      <c r="B89" s="22">
        <v>6254980</v>
      </c>
      <c r="C89" s="22">
        <v>6267909</v>
      </c>
      <c r="D89" s="22">
        <v>6958501</v>
      </c>
      <c r="E89" s="22">
        <v>6994085</v>
      </c>
      <c r="F89" s="22">
        <v>6950715</v>
      </c>
      <c r="G89" s="22">
        <v>6924137</v>
      </c>
    </row>
    <row r="90" spans="1:7" ht="14.25" thickBot="1">
      <c r="A90" s="7" t="s">
        <v>134</v>
      </c>
      <c r="B90" s="22">
        <v>9050886</v>
      </c>
      <c r="C90" s="22">
        <v>9432799</v>
      </c>
      <c r="D90" s="22">
        <v>10029053</v>
      </c>
      <c r="E90" s="22">
        <v>10135348</v>
      </c>
      <c r="F90" s="22">
        <v>10718779</v>
      </c>
      <c r="G90" s="22">
        <v>10867131</v>
      </c>
    </row>
    <row r="91" spans="1:7" ht="14.25" thickTop="1">
      <c r="A91" s="8"/>
      <c r="B91" s="24"/>
      <c r="C91" s="24"/>
      <c r="D91" s="24"/>
      <c r="E91" s="24"/>
      <c r="F91" s="24"/>
      <c r="G91" s="24"/>
    </row>
    <row r="93" ht="13.5">
      <c r="A93" s="20" t="s">
        <v>139</v>
      </c>
    </row>
    <row r="94" ht="13.5">
      <c r="A94" s="20" t="s">
        <v>140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2014-02-14T01:53:33Z</dcterms:created>
  <dcterms:modified xsi:type="dcterms:W3CDTF">2014-02-14T01:53:43Z</dcterms:modified>
  <cp:category/>
  <cp:version/>
  <cp:contentType/>
  <cp:contentStatus/>
</cp:coreProperties>
</file>