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128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<sst xmlns="http://schemas.openxmlformats.org/spreadsheetml/2006/main" count="672" uniqueCount="263">
  <si>
    <t>供給販売費</t>
  </si>
  <si>
    <t>受取配当金</t>
  </si>
  <si>
    <t>営業外収益</t>
  </si>
  <si>
    <t>特別利益</t>
  </si>
  <si>
    <t>特別損失</t>
  </si>
  <si>
    <t>少数株主損益調整前四半期純利益</t>
  </si>
  <si>
    <t>賃貸事業等売上高</t>
  </si>
  <si>
    <t>連結・損益計算書</t>
  </si>
  <si>
    <t>有価証券</t>
  </si>
  <si>
    <t>貯蔵品</t>
  </si>
  <si>
    <t>未成工事支出金</t>
  </si>
  <si>
    <t>繰延資産</t>
  </si>
  <si>
    <t>長期借入金</t>
  </si>
  <si>
    <t>繰延税金負債</t>
  </si>
  <si>
    <t>支払手形及び買掛金</t>
  </si>
  <si>
    <t>未払法人税等</t>
  </si>
  <si>
    <t>負債</t>
  </si>
  <si>
    <t>資本剰余金</t>
  </si>
  <si>
    <t>株主資本</t>
  </si>
  <si>
    <t>評価・換算差額等</t>
  </si>
  <si>
    <t>少数株主持分</t>
  </si>
  <si>
    <t>連結・貸借対照表</t>
  </si>
  <si>
    <t>累積四半期</t>
  </si>
  <si>
    <t>2013/04/01</t>
  </si>
  <si>
    <t>減価償却費</t>
  </si>
  <si>
    <t>繰延資産償却額</t>
  </si>
  <si>
    <t>退職給付引当金の増減額（△は減少）</t>
  </si>
  <si>
    <t>役員退職慰労引当金の増減額（△は減少）</t>
  </si>
  <si>
    <t>ガスホルダー修繕引当金の増減額（△は減少）</t>
  </si>
  <si>
    <t>貸倒引当金の増減額（△は減少）</t>
  </si>
  <si>
    <t>役員賞与引当金の増減額（△は減少）</t>
  </si>
  <si>
    <t>受取利息及び受取配当金</t>
  </si>
  <si>
    <t>投資有価証券売却損益（△は益）</t>
  </si>
  <si>
    <t>有形固定資産売却損益（△は益）</t>
  </si>
  <si>
    <t>有形固定資産除却損</t>
  </si>
  <si>
    <t>売上債権の増減額（△は増加）</t>
  </si>
  <si>
    <t>たな卸資産の増減額（△は増加）</t>
  </si>
  <si>
    <t>その他の流動資産の増減額（△は増加）</t>
  </si>
  <si>
    <t>仕入債務の増減額（△は減少）</t>
  </si>
  <si>
    <t>未払消費税等の増減額（△は減少）</t>
  </si>
  <si>
    <t>その他の流動負債の増減額（△は減少）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</si>
  <si>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</si>
  <si>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</si>
  <si>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</si>
  <si>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</si>
  <si>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</si>
  <si>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</si>
  <si>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</si>
  <si>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有価証券の償還による収入</t>
  </si>
  <si>
    <t>有価証券の取得による支出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</si>
  <si>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</si>
  <si>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</si>
  <si>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</si>
  <si>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</si>
  <si>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</si>
  <si>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繰延資産の取得による支出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</si>
  <si>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</si>
  <si>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</si>
  <si>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</si>
  <si>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</si>
  <si>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</si>
  <si>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自己株式の売却による収入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</si>
  <si>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</si>
  <si>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</si>
  <si>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</si>
  <si>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</si>
  <si>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現金及び現金同等物の増減額（△は減少）</t>
  </si>
  <si>
    <t>現金及び現金同等物の残高</t>
  </si>
  <si>
    <t>連結子会社の決算期変更に伴う現金及び現金同等物の減少額</t>
  </si>
  <si>
    <t>連結・キャッシュフロー計算書</t>
  </si>
  <si>
    <t>売上高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</si>
  <si>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</si>
  <si>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</si>
  <si>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</si>
  <si>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</si>
  <si>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</si>
  <si>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</si>
  <si>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</si>
  <si>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2017/05/02</t>
  </si>
  <si>
    <t>通期</t>
  </si>
  <si>
    <t>2013/03/31</t>
  </si>
  <si>
    <t>2012/03/31</t>
  </si>
  <si>
    <t>2011/03/31</t>
  </si>
  <si>
    <t>2011/06/29</t>
  </si>
  <si>
    <t>2010/03/31</t>
  </si>
  <si>
    <t>2010/06/29</t>
  </si>
  <si>
    <t>2009/03/31</t>
  </si>
  <si>
    <t>2009/06/26</t>
  </si>
  <si>
    <t>2008/03/31</t>
  </si>
  <si>
    <t>製造設備</t>
  </si>
  <si>
    <t>千円</t>
  </si>
  <si>
    <t>供給設備</t>
  </si>
  <si>
    <t>業務設備</t>
  </si>
  <si>
    <t>建設仮勘定</t>
  </si>
  <si>
    <t>建設仮勘定</t>
  </si>
  <si>
    <t>有形固定資産</t>
  </si>
  <si>
    <t>借地権</t>
  </si>
  <si>
    <t>鉱業権</t>
  </si>
  <si>
    <t>のれん</t>
  </si>
  <si>
    <t>ソフトウエア</t>
  </si>
  <si>
    <t>その他</t>
  </si>
  <si>
    <t>無形固定資産</t>
  </si>
  <si>
    <t>投資有価証券</t>
  </si>
  <si>
    <t>関係会社投資</t>
  </si>
  <si>
    <t>長期貸付金</t>
  </si>
  <si>
    <t>出資金</t>
  </si>
  <si>
    <t>長期前払費用</t>
  </si>
  <si>
    <t>その他</t>
  </si>
  <si>
    <t>貸倒引当金</t>
  </si>
  <si>
    <t>投資その他の資産</t>
  </si>
  <si>
    <t>固定資産</t>
  </si>
  <si>
    <t>現金及び預金</t>
  </si>
  <si>
    <t>受取手形</t>
  </si>
  <si>
    <t>売掛金</t>
  </si>
  <si>
    <t>関係会社売掛金</t>
  </si>
  <si>
    <t>未収入金</t>
  </si>
  <si>
    <t>有価証券</t>
  </si>
  <si>
    <t>製品</t>
  </si>
  <si>
    <t>原料</t>
  </si>
  <si>
    <t>貯蔵品</t>
  </si>
  <si>
    <t>前払費用</t>
  </si>
  <si>
    <t>関係会社短期債権</t>
  </si>
  <si>
    <t>繰延税金資産</t>
  </si>
  <si>
    <t>流動資産</t>
  </si>
  <si>
    <t>開発費</t>
  </si>
  <si>
    <t>繰延資産</t>
  </si>
  <si>
    <t>資産</t>
  </si>
  <si>
    <t>長期借入金</t>
  </si>
  <si>
    <t>繰延税金負債</t>
  </si>
  <si>
    <t>退職給付引当金</t>
  </si>
  <si>
    <t>役員退職慰労引当金</t>
  </si>
  <si>
    <t>ガスホルダー修繕引当金</t>
  </si>
  <si>
    <t>その他</t>
  </si>
  <si>
    <t>固定負債</t>
  </si>
  <si>
    <t>1年以内に期限到来の固定負債</t>
  </si>
  <si>
    <t>1年以内に期限到来の固定負債</t>
  </si>
  <si>
    <t>買掛金</t>
  </si>
  <si>
    <t>短期借入金</t>
  </si>
  <si>
    <t>未払金</t>
  </si>
  <si>
    <t>未払費用</t>
  </si>
  <si>
    <t>未払法人税等</t>
  </si>
  <si>
    <t>前受金</t>
  </si>
  <si>
    <t>預り金</t>
  </si>
  <si>
    <t>関係会社短期債務</t>
  </si>
  <si>
    <t>未払役員賞与</t>
  </si>
  <si>
    <t>流動負債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</si>
  <si>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</si>
  <si>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</si>
  <si>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</si>
  <si>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</si>
  <si>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</si>
  <si>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</si>
  <si>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固定資産圧縮積立金</t>
  </si>
  <si>
    <t>圧縮記帳特別勘定積立金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</si>
  <si>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</si>
  <si>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</si>
  <si>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</si>
  <si>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</si>
  <si>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</si>
  <si>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</si>
  <si>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</si>
  <si>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</si>
  <si>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純資産</t>
  </si>
  <si>
    <t>負債純資産</t>
  </si>
  <si>
    <t>証券コード</t>
  </si>
  <si>
    <t>企業名</t>
  </si>
  <si>
    <t>北陸瓦斯株式会社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</si>
  <si>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</si>
  <si>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</si>
  <si>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</si>
  <si>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</si>
  <si>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</si>
  <si>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</si>
  <si>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</si>
  <si>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</si>
  <si>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</si>
  <si>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ガス売上</t>
  </si>
  <si>
    <t>期首たな卸高</t>
  </si>
  <si>
    <t>当期製品製造原価</t>
  </si>
  <si>
    <t>当期製品仕入高</t>
  </si>
  <si>
    <t>当期製品自家使用高</t>
  </si>
  <si>
    <t>期末たな卸高</t>
  </si>
  <si>
    <t>売上原価</t>
  </si>
  <si>
    <t>売上総利益</t>
  </si>
  <si>
    <t>供給販売費</t>
  </si>
  <si>
    <t>一般管理費</t>
  </si>
  <si>
    <t>供給販売費及び一般管理費</t>
  </si>
  <si>
    <t>事業利益</t>
  </si>
  <si>
    <t>営業雑収益</t>
  </si>
  <si>
    <t>受注工事収益</t>
  </si>
  <si>
    <t>器具販売収益</t>
  </si>
  <si>
    <t>その他営業雑収益</t>
  </si>
  <si>
    <t>営業雑費用</t>
  </si>
  <si>
    <t>受注工事費用</t>
  </si>
  <si>
    <t>器具販売費用</t>
  </si>
  <si>
    <t>営業利益</t>
  </si>
  <si>
    <t>営業利益</t>
  </si>
  <si>
    <t>受取利息</t>
  </si>
  <si>
    <t>有価証券利息</t>
  </si>
  <si>
    <t>受取配当金</t>
  </si>
  <si>
    <t>導管修理補償料</t>
  </si>
  <si>
    <t>受取賃貸料</t>
  </si>
  <si>
    <t>貸倒引当金戻入額</t>
  </si>
  <si>
    <t>投資有価証券受贈益</t>
  </si>
  <si>
    <t>雑収入</t>
  </si>
  <si>
    <t>営業外収益</t>
  </si>
  <si>
    <t>支払利息</t>
  </si>
  <si>
    <t>投資有価証券評価損</t>
  </si>
  <si>
    <t>雑支出</t>
  </si>
  <si>
    <t>営業外費用</t>
  </si>
  <si>
    <t>経常利益</t>
  </si>
  <si>
    <t>固定資産売却益</t>
  </si>
  <si>
    <t>投資有価証券売却益</t>
  </si>
  <si>
    <t>特別利益</t>
  </si>
  <si>
    <t>税引前四半期純利益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</si>
  <si>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</si>
  <si>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</si>
  <si>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</si>
  <si>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</si>
  <si>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</si>
  <si>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</si>
  <si>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</si>
  <si>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</si>
  <si>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</si>
  <si>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</si>
  <si>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</si>
  <si>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</si>
  <si>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2013/08/14</t>
  </si>
  <si>
    <t>2013/06/30</t>
  </si>
  <si>
    <t>2013/02/14</t>
  </si>
  <si>
    <t>2012/12/31</t>
  </si>
  <si>
    <t>2012/11/14</t>
  </si>
  <si>
    <t>2012/09/30</t>
  </si>
  <si>
    <t>2012/08/14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</si>
  <si>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</si>
  <si>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</si>
  <si>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</si>
  <si>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</si>
  <si>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</si>
  <si>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</si>
  <si>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</si>
  <si>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</si>
  <si>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</si>
  <si>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</si>
  <si>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</si>
  <si>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</si>
  <si>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</si>
  <si>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</si>
  <si>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</si>
  <si>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</si>
  <si>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</si>
  <si>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</si>
  <si>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</si>
  <si>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</si>
  <si>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</si>
  <si>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</si>
  <si>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</si>
  <si>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</si>
  <si>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</si>
  <si>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供給設備</t>
  </si>
  <si>
    <t>その他の設備</t>
  </si>
  <si>
    <t>のれん</t>
  </si>
  <si>
    <t>受取手形及び営業未収入金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</si>
</sst>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4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164</v>
      </c>
      <c r="B2" s="14">
        <v>9537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165</v>
      </c>
      <c r="B3" s="1" t="s">
        <v>166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71</v>
      </c>
      <c r="B4" s="15" t="str">
        <f>HYPERLINK("http://www.kabupro.jp/mark/20140214/S10015MA.htm","四半期報告書")</f>
        <v>四半期報告書</v>
      </c>
      <c r="C4" s="15" t="str">
        <f>HYPERLINK("http://www.kabupro.jp/mark/20131114/S1000IED.htm","四半期報告書")</f>
        <v>四半期報告書</v>
      </c>
      <c r="D4" s="15" t="str">
        <f>HYPERLINK("http://www.kabupro.jp/mark/20130814/S000EA4Z.htm","四半期報告書")</f>
        <v>四半期報告書</v>
      </c>
      <c r="E4" s="15" t="str">
        <f>HYPERLINK("http://www.kabupro.jp/mark/20170502/S100A624.htm","訂正有価証券報告書")</f>
        <v>訂正有価証券報告書</v>
      </c>
      <c r="F4" s="15" t="str">
        <f>HYPERLINK("http://www.kabupro.jp/mark/20140214/S10015MA.htm","四半期報告書")</f>
        <v>四半期報告書</v>
      </c>
      <c r="G4" s="15" t="str">
        <f>HYPERLINK("http://www.kabupro.jp/mark/20131114/S1000IED.htm","四半期報告書")</f>
        <v>四半期報告書</v>
      </c>
      <c r="H4" s="15" t="str">
        <f>HYPERLINK("http://www.kabupro.jp/mark/20130814/S000EA4Z.htm","四半期報告書")</f>
        <v>四半期報告書</v>
      </c>
      <c r="I4" s="15" t="str">
        <f>HYPERLINK("http://www.kabupro.jp/mark/20170502/S100A624.htm","訂正有価証券報告書")</f>
        <v>訂正有価証券報告書</v>
      </c>
      <c r="J4" s="15" t="str">
        <f>HYPERLINK("http://www.kabupro.jp/mark/20130214/S000CV8K.htm","四半期報告書")</f>
        <v>四半期報告書</v>
      </c>
      <c r="K4" s="15" t="str">
        <f>HYPERLINK("http://www.kabupro.jp/mark/20121114/S000CBGP.htm","四半期報告書")</f>
        <v>四半期報告書</v>
      </c>
      <c r="L4" s="15" t="str">
        <f>HYPERLINK("http://www.kabupro.jp/mark/20120814/S000BR5X.htm","四半期報告書")</f>
        <v>四半期報告書</v>
      </c>
      <c r="M4" s="15" t="str">
        <f>HYPERLINK("http://www.kabupro.jp/mark/20170502/S100A622.htm","訂正有価証券報告書")</f>
        <v>訂正有価証券報告書</v>
      </c>
      <c r="N4" s="15" t="str">
        <f>HYPERLINK("http://www.kabupro.jp/mark/20120214/S000ABXQ.htm","四半期報告書")</f>
        <v>四半期報告書</v>
      </c>
      <c r="O4" s="15" t="str">
        <f>HYPERLINK("http://www.kabupro.jp/mark/20111114/S0009Q2S.htm","四半期報告書")</f>
        <v>四半期報告書</v>
      </c>
      <c r="P4" s="15" t="str">
        <f>HYPERLINK("http://www.kabupro.jp/mark/20110812/S000958S.htm","四半期報告書")</f>
        <v>四半期報告書</v>
      </c>
      <c r="Q4" s="15" t="str">
        <f>HYPERLINK("http://www.kabupro.jp/mark/20110629/S0008IYY.htm","有価証券報告書")</f>
        <v>有価証券報告書</v>
      </c>
      <c r="R4" s="15" t="str">
        <f>HYPERLINK("http://www.kabupro.jp/mark/20110214/S0007SF6.htm","四半期報告書")</f>
        <v>四半期報告書</v>
      </c>
      <c r="S4" s="15" t="str">
        <f>HYPERLINK("http://www.kabupro.jp/mark/20101112/S00074HM.htm","四半期報告書")</f>
        <v>四半期報告書</v>
      </c>
      <c r="T4" s="15" t="str">
        <f>HYPERLINK("http://www.kabupro.jp/mark/20100813/S0006LP3.htm","四半期報告書")</f>
        <v>四半期報告書</v>
      </c>
      <c r="U4" s="15" t="str">
        <f>HYPERLINK("http://www.kabupro.jp/mark/20100629/S0005Y3S.htm","有価証券報告書")</f>
        <v>有価証券報告書</v>
      </c>
      <c r="V4" s="15" t="str">
        <f>HYPERLINK("http://www.kabupro.jp/mark/20100212/S00054LN.htm","四半期報告書")</f>
        <v>四半期報告書</v>
      </c>
      <c r="W4" s="15" t="str">
        <f>HYPERLINK("http://www.kabupro.jp/mark/20091113/S0004LQ6.htm","四半期報告書")</f>
        <v>四半期報告書</v>
      </c>
      <c r="X4" s="15" t="str">
        <f>HYPERLINK("http://www.kabupro.jp/mark/20090814/S0003YVE.htm","四半期報告書")</f>
        <v>四半期報告書</v>
      </c>
      <c r="Y4" s="15" t="str">
        <f>HYPERLINK("http://www.kabupro.jp/mark/20090626/S0003AN1.htm","有価証券報告書")</f>
        <v>有価証券報告書</v>
      </c>
    </row>
    <row r="5" spans="1:25" ht="14.25" thickBot="1">
      <c r="A5" s="11" t="s">
        <v>72</v>
      </c>
      <c r="B5" s="1" t="s">
        <v>222</v>
      </c>
      <c r="C5" s="1" t="s">
        <v>225</v>
      </c>
      <c r="D5" s="1" t="s">
        <v>227</v>
      </c>
      <c r="E5" s="1" t="s">
        <v>78</v>
      </c>
      <c r="F5" s="1" t="s">
        <v>222</v>
      </c>
      <c r="G5" s="1" t="s">
        <v>225</v>
      </c>
      <c r="H5" s="1" t="s">
        <v>227</v>
      </c>
      <c r="I5" s="1" t="s">
        <v>78</v>
      </c>
      <c r="J5" s="1" t="s">
        <v>229</v>
      </c>
      <c r="K5" s="1" t="s">
        <v>231</v>
      </c>
      <c r="L5" s="1" t="s">
        <v>233</v>
      </c>
      <c r="M5" s="1" t="s">
        <v>78</v>
      </c>
      <c r="N5" s="1" t="s">
        <v>235</v>
      </c>
      <c r="O5" s="1" t="s">
        <v>237</v>
      </c>
      <c r="P5" s="1" t="s">
        <v>239</v>
      </c>
      <c r="Q5" s="1" t="s">
        <v>83</v>
      </c>
      <c r="R5" s="1" t="s">
        <v>241</v>
      </c>
      <c r="S5" s="1" t="s">
        <v>243</v>
      </c>
      <c r="T5" s="1" t="s">
        <v>245</v>
      </c>
      <c r="U5" s="1" t="s">
        <v>85</v>
      </c>
      <c r="V5" s="1" t="s">
        <v>247</v>
      </c>
      <c r="W5" s="1" t="s">
        <v>249</v>
      </c>
      <c r="X5" s="1" t="s">
        <v>251</v>
      </c>
      <c r="Y5" s="1" t="s">
        <v>87</v>
      </c>
    </row>
    <row r="6" spans="1:25" ht="15" thickBot="1" thickTop="1">
      <c r="A6" s="10" t="s">
        <v>73</v>
      </c>
      <c r="B6" s="18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74</v>
      </c>
      <c r="B7" s="14" t="s">
        <v>22</v>
      </c>
      <c r="C7" s="14" t="s">
        <v>22</v>
      </c>
      <c r="D7" s="14" t="s">
        <v>22</v>
      </c>
      <c r="E7" s="16" t="s">
        <v>79</v>
      </c>
      <c r="F7" s="14" t="s">
        <v>22</v>
      </c>
      <c r="G7" s="14" t="s">
        <v>22</v>
      </c>
      <c r="H7" s="14" t="s">
        <v>22</v>
      </c>
      <c r="I7" s="16" t="s">
        <v>79</v>
      </c>
      <c r="J7" s="14" t="s">
        <v>22</v>
      </c>
      <c r="K7" s="14" t="s">
        <v>22</v>
      </c>
      <c r="L7" s="14" t="s">
        <v>22</v>
      </c>
      <c r="M7" s="16" t="s">
        <v>79</v>
      </c>
      <c r="N7" s="14" t="s">
        <v>22</v>
      </c>
      <c r="O7" s="14" t="s">
        <v>22</v>
      </c>
      <c r="P7" s="14" t="s">
        <v>22</v>
      </c>
      <c r="Q7" s="16" t="s">
        <v>79</v>
      </c>
      <c r="R7" s="14" t="s">
        <v>22</v>
      </c>
      <c r="S7" s="14" t="s">
        <v>22</v>
      </c>
      <c r="T7" s="14" t="s">
        <v>22</v>
      </c>
      <c r="U7" s="16" t="s">
        <v>79</v>
      </c>
      <c r="V7" s="14" t="s">
        <v>22</v>
      </c>
      <c r="W7" s="14" t="s">
        <v>22</v>
      </c>
      <c r="X7" s="14" t="s">
        <v>22</v>
      </c>
      <c r="Y7" s="16" t="s">
        <v>79</v>
      </c>
    </row>
    <row r="8" spans="1:25" ht="13.5">
      <c r="A8" s="13" t="s">
        <v>75</v>
      </c>
      <c r="B8" s="1" t="s">
        <v>23</v>
      </c>
      <c r="C8" s="1" t="s">
        <v>23</v>
      </c>
      <c r="D8" s="1" t="s">
        <v>23</v>
      </c>
      <c r="E8" s="17" t="s">
        <v>170</v>
      </c>
      <c r="F8" s="1" t="s">
        <v>170</v>
      </c>
      <c r="G8" s="1" t="s">
        <v>170</v>
      </c>
      <c r="H8" s="1" t="s">
        <v>170</v>
      </c>
      <c r="I8" s="17" t="s">
        <v>171</v>
      </c>
      <c r="J8" s="1" t="s">
        <v>171</v>
      </c>
      <c r="K8" s="1" t="s">
        <v>171</v>
      </c>
      <c r="L8" s="1" t="s">
        <v>171</v>
      </c>
      <c r="M8" s="17" t="s">
        <v>172</v>
      </c>
      <c r="N8" s="1" t="s">
        <v>172</v>
      </c>
      <c r="O8" s="1" t="s">
        <v>172</v>
      </c>
      <c r="P8" s="1" t="s">
        <v>172</v>
      </c>
      <c r="Q8" s="17" t="s">
        <v>173</v>
      </c>
      <c r="R8" s="1" t="s">
        <v>173</v>
      </c>
      <c r="S8" s="1" t="s">
        <v>173</v>
      </c>
      <c r="T8" s="1" t="s">
        <v>173</v>
      </c>
      <c r="U8" s="17" t="s">
        <v>174</v>
      </c>
      <c r="V8" s="1" t="s">
        <v>174</v>
      </c>
      <c r="W8" s="1" t="s">
        <v>174</v>
      </c>
      <c r="X8" s="1" t="s">
        <v>174</v>
      </c>
      <c r="Y8" s="17" t="s">
        <v>175</v>
      </c>
    </row>
    <row r="9" spans="1:25" ht="13.5">
      <c r="A9" s="13" t="s">
        <v>76</v>
      </c>
      <c r="B9" s="1" t="s">
        <v>224</v>
      </c>
      <c r="C9" s="1" t="s">
        <v>226</v>
      </c>
      <c r="D9" s="1" t="s">
        <v>228</v>
      </c>
      <c r="E9" s="17" t="s">
        <v>80</v>
      </c>
      <c r="F9" s="1" t="s">
        <v>230</v>
      </c>
      <c r="G9" s="1" t="s">
        <v>232</v>
      </c>
      <c r="H9" s="1" t="s">
        <v>234</v>
      </c>
      <c r="I9" s="17" t="s">
        <v>81</v>
      </c>
      <c r="J9" s="1" t="s">
        <v>236</v>
      </c>
      <c r="K9" s="1" t="s">
        <v>238</v>
      </c>
      <c r="L9" s="1" t="s">
        <v>240</v>
      </c>
      <c r="M9" s="17" t="s">
        <v>82</v>
      </c>
      <c r="N9" s="1" t="s">
        <v>242</v>
      </c>
      <c r="O9" s="1" t="s">
        <v>244</v>
      </c>
      <c r="P9" s="1" t="s">
        <v>246</v>
      </c>
      <c r="Q9" s="17" t="s">
        <v>84</v>
      </c>
      <c r="R9" s="1" t="s">
        <v>248</v>
      </c>
      <c r="S9" s="1" t="s">
        <v>250</v>
      </c>
      <c r="T9" s="1" t="s">
        <v>252</v>
      </c>
      <c r="U9" s="17" t="s">
        <v>86</v>
      </c>
      <c r="V9" s="1" t="s">
        <v>254</v>
      </c>
      <c r="W9" s="1" t="s">
        <v>256</v>
      </c>
      <c r="X9" s="1" t="s">
        <v>258</v>
      </c>
      <c r="Y9" s="17" t="s">
        <v>88</v>
      </c>
    </row>
    <row r="10" spans="1:25" ht="14.25" thickBot="1">
      <c r="A10" s="13" t="s">
        <v>77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  <c r="V10" s="1" t="s">
        <v>90</v>
      </c>
      <c r="W10" s="1" t="s">
        <v>90</v>
      </c>
      <c r="X10" s="1" t="s">
        <v>90</v>
      </c>
      <c r="Y10" s="17" t="s">
        <v>90</v>
      </c>
    </row>
    <row r="11" spans="1:25" ht="14.25" thickTop="1">
      <c r="A11" s="30" t="s">
        <v>70</v>
      </c>
      <c r="B11" s="27">
        <v>33561721</v>
      </c>
      <c r="C11" s="27">
        <v>20848867</v>
      </c>
      <c r="D11" s="27">
        <v>11446592</v>
      </c>
      <c r="E11" s="21">
        <v>48895985</v>
      </c>
      <c r="F11" s="27">
        <v>32525100</v>
      </c>
      <c r="G11" s="27">
        <v>20369607</v>
      </c>
      <c r="H11" s="27">
        <v>11228631</v>
      </c>
      <c r="I11" s="21">
        <v>46579157</v>
      </c>
      <c r="J11" s="27">
        <v>30091511</v>
      </c>
      <c r="K11" s="27">
        <v>18739887</v>
      </c>
      <c r="L11" s="27">
        <v>10307515</v>
      </c>
      <c r="M11" s="21">
        <v>44750843</v>
      </c>
      <c r="N11" s="27">
        <v>29782597</v>
      </c>
      <c r="O11" s="27">
        <v>19597391</v>
      </c>
      <c r="P11" s="27">
        <v>11052042</v>
      </c>
      <c r="Q11" s="21">
        <v>42616882</v>
      </c>
      <c r="R11" s="27">
        <v>28493619</v>
      </c>
      <c r="S11" s="27">
        <v>19314514</v>
      </c>
      <c r="T11" s="27">
        <v>11732917</v>
      </c>
      <c r="U11" s="21">
        <v>43221006</v>
      </c>
      <c r="V11" s="27">
        <v>28814898</v>
      </c>
      <c r="W11" s="27">
        <v>18825095</v>
      </c>
      <c r="X11" s="27">
        <v>10915587</v>
      </c>
      <c r="Y11" s="21">
        <v>42550754</v>
      </c>
    </row>
    <row r="12" spans="1:25" ht="13.5">
      <c r="A12" s="7" t="s">
        <v>182</v>
      </c>
      <c r="B12" s="28">
        <v>21881612</v>
      </c>
      <c r="C12" s="28">
        <v>12775114</v>
      </c>
      <c r="D12" s="28">
        <v>6622204</v>
      </c>
      <c r="E12" s="22">
        <v>30983836</v>
      </c>
      <c r="F12" s="28">
        <v>20692545</v>
      </c>
      <c r="G12" s="28">
        <v>12225022</v>
      </c>
      <c r="H12" s="28">
        <v>6389847</v>
      </c>
      <c r="I12" s="22">
        <v>28809599</v>
      </c>
      <c r="J12" s="28">
        <v>18646510</v>
      </c>
      <c r="K12" s="28">
        <v>10821971</v>
      </c>
      <c r="L12" s="28">
        <v>5475791</v>
      </c>
      <c r="M12" s="22">
        <v>26449120</v>
      </c>
      <c r="N12" s="28">
        <v>17375391</v>
      </c>
      <c r="O12" s="28">
        <v>10937056</v>
      </c>
      <c r="P12" s="28">
        <v>5871321</v>
      </c>
      <c r="Q12" s="22">
        <v>25151903</v>
      </c>
      <c r="R12" s="28">
        <v>16725647</v>
      </c>
      <c r="S12" s="28">
        <v>10842269</v>
      </c>
      <c r="T12" s="28">
        <v>6489838</v>
      </c>
      <c r="U12" s="22">
        <v>27282400</v>
      </c>
      <c r="V12" s="28">
        <v>18332949</v>
      </c>
      <c r="W12" s="28">
        <v>11154510</v>
      </c>
      <c r="X12" s="28">
        <v>6361237</v>
      </c>
      <c r="Y12" s="22">
        <v>25721895</v>
      </c>
    </row>
    <row r="13" spans="1:25" ht="13.5">
      <c r="A13" s="7" t="s">
        <v>183</v>
      </c>
      <c r="B13" s="28">
        <v>11680108</v>
      </c>
      <c r="C13" s="28">
        <v>8073753</v>
      </c>
      <c r="D13" s="28">
        <v>4824388</v>
      </c>
      <c r="E13" s="22">
        <v>17912148</v>
      </c>
      <c r="F13" s="28">
        <v>11832554</v>
      </c>
      <c r="G13" s="28">
        <v>8144585</v>
      </c>
      <c r="H13" s="28">
        <v>4838784</v>
      </c>
      <c r="I13" s="22">
        <v>17769557</v>
      </c>
      <c r="J13" s="28">
        <v>11445001</v>
      </c>
      <c r="K13" s="28">
        <v>7917915</v>
      </c>
      <c r="L13" s="28">
        <v>4831724</v>
      </c>
      <c r="M13" s="22">
        <v>18301722</v>
      </c>
      <c r="N13" s="28">
        <v>12407205</v>
      </c>
      <c r="O13" s="28">
        <v>8660335</v>
      </c>
      <c r="P13" s="28">
        <v>5180720</v>
      </c>
      <c r="Q13" s="22">
        <v>17464979</v>
      </c>
      <c r="R13" s="28">
        <v>11767971</v>
      </c>
      <c r="S13" s="28">
        <v>8472245</v>
      </c>
      <c r="T13" s="28">
        <v>5243079</v>
      </c>
      <c r="U13" s="22">
        <v>15938606</v>
      </c>
      <c r="V13" s="28">
        <v>10481948</v>
      </c>
      <c r="W13" s="28">
        <v>7670585</v>
      </c>
      <c r="X13" s="28">
        <v>4554350</v>
      </c>
      <c r="Y13" s="22">
        <v>16828859</v>
      </c>
    </row>
    <row r="14" spans="1:25" ht="13.5">
      <c r="A14" s="6" t="s">
        <v>0</v>
      </c>
      <c r="B14" s="28">
        <v>9206878</v>
      </c>
      <c r="C14" s="28">
        <v>5992812</v>
      </c>
      <c r="D14" s="28">
        <v>2948900</v>
      </c>
      <c r="E14" s="22">
        <v>12601715</v>
      </c>
      <c r="F14" s="28">
        <v>9391286</v>
      </c>
      <c r="G14" s="28">
        <v>6113042</v>
      </c>
      <c r="H14" s="28">
        <v>3029246</v>
      </c>
      <c r="I14" s="22">
        <v>12726288</v>
      </c>
      <c r="J14" s="28">
        <v>9378527</v>
      </c>
      <c r="K14" s="28">
        <v>6068625</v>
      </c>
      <c r="L14" s="28">
        <v>2962470</v>
      </c>
      <c r="M14" s="22">
        <v>13657895</v>
      </c>
      <c r="N14" s="28">
        <v>10320092</v>
      </c>
      <c r="O14" s="28">
        <v>6591657</v>
      </c>
      <c r="P14" s="28">
        <v>3233804</v>
      </c>
      <c r="Q14" s="22">
        <v>13266026</v>
      </c>
      <c r="R14" s="28">
        <v>9703083</v>
      </c>
      <c r="S14" s="28">
        <v>6199053</v>
      </c>
      <c r="T14" s="28">
        <v>3032374</v>
      </c>
      <c r="U14" s="22">
        <v>12504195</v>
      </c>
      <c r="V14" s="28">
        <v>9328336</v>
      </c>
      <c r="W14" s="28">
        <v>6186407</v>
      </c>
      <c r="X14" s="28">
        <v>3069723</v>
      </c>
      <c r="Y14" s="22">
        <v>12973169</v>
      </c>
    </row>
    <row r="15" spans="1:25" ht="13.5">
      <c r="A15" s="6" t="s">
        <v>185</v>
      </c>
      <c r="B15" s="28">
        <v>2161908</v>
      </c>
      <c r="C15" s="28">
        <v>1433839</v>
      </c>
      <c r="D15" s="28">
        <v>756822</v>
      </c>
      <c r="E15" s="22">
        <v>3106929</v>
      </c>
      <c r="F15" s="28">
        <v>2269796</v>
      </c>
      <c r="G15" s="28">
        <v>1512098</v>
      </c>
      <c r="H15" s="28">
        <v>796364</v>
      </c>
      <c r="I15" s="22">
        <v>2908546</v>
      </c>
      <c r="J15" s="28">
        <v>2119511</v>
      </c>
      <c r="K15" s="28">
        <v>1423134</v>
      </c>
      <c r="L15" s="28">
        <v>746045</v>
      </c>
      <c r="M15" s="22">
        <v>2761993</v>
      </c>
      <c r="N15" s="28">
        <v>1953758</v>
      </c>
      <c r="O15" s="28">
        <v>1302041</v>
      </c>
      <c r="P15" s="28">
        <v>677732</v>
      </c>
      <c r="Q15" s="22">
        <v>2807235</v>
      </c>
      <c r="R15" s="28">
        <v>2025322</v>
      </c>
      <c r="S15" s="28">
        <v>1372951</v>
      </c>
      <c r="T15" s="28">
        <v>715379</v>
      </c>
      <c r="U15" s="22">
        <v>2697157</v>
      </c>
      <c r="V15" s="28">
        <v>2011652</v>
      </c>
      <c r="W15" s="28">
        <v>1365653</v>
      </c>
      <c r="X15" s="28">
        <v>685279</v>
      </c>
      <c r="Y15" s="22">
        <v>2819292</v>
      </c>
    </row>
    <row r="16" spans="1:25" ht="13.5">
      <c r="A16" s="6" t="s">
        <v>186</v>
      </c>
      <c r="B16" s="28">
        <v>11368787</v>
      </c>
      <c r="C16" s="28">
        <v>7426652</v>
      </c>
      <c r="D16" s="28">
        <v>3705723</v>
      </c>
      <c r="E16" s="22">
        <v>15708644</v>
      </c>
      <c r="F16" s="28">
        <v>11661082</v>
      </c>
      <c r="G16" s="28">
        <v>7625141</v>
      </c>
      <c r="H16" s="28">
        <v>3825611</v>
      </c>
      <c r="I16" s="22">
        <v>15634835</v>
      </c>
      <c r="J16" s="28">
        <v>11498039</v>
      </c>
      <c r="K16" s="28">
        <v>7491760</v>
      </c>
      <c r="L16" s="28">
        <v>3708515</v>
      </c>
      <c r="M16" s="22">
        <v>16419889</v>
      </c>
      <c r="N16" s="28">
        <v>12273850</v>
      </c>
      <c r="O16" s="28">
        <v>7893699</v>
      </c>
      <c r="P16" s="28">
        <v>3911537</v>
      </c>
      <c r="Q16" s="22">
        <v>16073262</v>
      </c>
      <c r="R16" s="28">
        <v>11728405</v>
      </c>
      <c r="S16" s="28">
        <v>7572005</v>
      </c>
      <c r="T16" s="28">
        <v>3747754</v>
      </c>
      <c r="U16" s="22">
        <v>15201353</v>
      </c>
      <c r="V16" s="28">
        <v>11339989</v>
      </c>
      <c r="W16" s="28">
        <v>7552060</v>
      </c>
      <c r="X16" s="28">
        <v>3755002</v>
      </c>
      <c r="Y16" s="22">
        <v>15792462</v>
      </c>
    </row>
    <row r="17" spans="1:25" ht="14.25" thickBot="1">
      <c r="A17" s="25" t="s">
        <v>195</v>
      </c>
      <c r="B17" s="29">
        <v>311321</v>
      </c>
      <c r="C17" s="29">
        <v>647101</v>
      </c>
      <c r="D17" s="29">
        <v>1118664</v>
      </c>
      <c r="E17" s="23">
        <v>2203503</v>
      </c>
      <c r="F17" s="29">
        <v>171471</v>
      </c>
      <c r="G17" s="29">
        <v>519444</v>
      </c>
      <c r="H17" s="29">
        <v>1013172</v>
      </c>
      <c r="I17" s="23">
        <v>2134722</v>
      </c>
      <c r="J17" s="29">
        <v>-53038</v>
      </c>
      <c r="K17" s="29">
        <v>426155</v>
      </c>
      <c r="L17" s="29">
        <v>1123209</v>
      </c>
      <c r="M17" s="23">
        <v>1881833</v>
      </c>
      <c r="N17" s="29">
        <v>133354</v>
      </c>
      <c r="O17" s="29">
        <v>766636</v>
      </c>
      <c r="P17" s="29">
        <v>1269183</v>
      </c>
      <c r="Q17" s="23">
        <v>1391717</v>
      </c>
      <c r="R17" s="29">
        <v>39565</v>
      </c>
      <c r="S17" s="29">
        <v>900239</v>
      </c>
      <c r="T17" s="29">
        <v>1495325</v>
      </c>
      <c r="U17" s="23">
        <v>737253</v>
      </c>
      <c r="V17" s="29">
        <v>-858040</v>
      </c>
      <c r="W17" s="29">
        <v>118524</v>
      </c>
      <c r="X17" s="29">
        <v>799347</v>
      </c>
      <c r="Y17" s="23">
        <v>1036397</v>
      </c>
    </row>
    <row r="18" spans="1:25" ht="14.25" thickTop="1">
      <c r="A18" s="6" t="s">
        <v>197</v>
      </c>
      <c r="B18" s="28">
        <v>9949</v>
      </c>
      <c r="C18" s="28">
        <v>6721</v>
      </c>
      <c r="D18" s="28">
        <v>3755</v>
      </c>
      <c r="E18" s="22">
        <v>13146</v>
      </c>
      <c r="F18" s="28">
        <v>9577</v>
      </c>
      <c r="G18" s="28">
        <v>6355</v>
      </c>
      <c r="H18" s="28">
        <v>2118</v>
      </c>
      <c r="I18" s="22">
        <v>12263</v>
      </c>
      <c r="J18" s="28">
        <v>8568</v>
      </c>
      <c r="K18" s="28">
        <v>7034</v>
      </c>
      <c r="L18" s="28">
        <v>2303</v>
      </c>
      <c r="M18" s="22">
        <v>14740</v>
      </c>
      <c r="N18" s="28">
        <v>9381</v>
      </c>
      <c r="O18" s="28">
        <v>7606</v>
      </c>
      <c r="P18" s="28">
        <v>1959</v>
      </c>
      <c r="Q18" s="22">
        <v>16601</v>
      </c>
      <c r="R18" s="28">
        <v>10818</v>
      </c>
      <c r="S18" s="28">
        <v>9137</v>
      </c>
      <c r="T18" s="28">
        <v>2537</v>
      </c>
      <c r="U18" s="22">
        <v>19314</v>
      </c>
      <c r="V18" s="28">
        <v>13360</v>
      </c>
      <c r="W18" s="28">
        <v>9832</v>
      </c>
      <c r="X18" s="28">
        <v>3217</v>
      </c>
      <c r="Y18" s="22">
        <v>17995</v>
      </c>
    </row>
    <row r="19" spans="1:25" ht="13.5">
      <c r="A19" s="6" t="s">
        <v>1</v>
      </c>
      <c r="B19" s="28">
        <v>44625</v>
      </c>
      <c r="C19" s="28">
        <v>28793</v>
      </c>
      <c r="D19" s="28">
        <v>28494</v>
      </c>
      <c r="E19" s="22">
        <v>41998</v>
      </c>
      <c r="F19" s="28">
        <v>41626</v>
      </c>
      <c r="G19" s="28">
        <v>27307</v>
      </c>
      <c r="H19" s="28">
        <v>27039</v>
      </c>
      <c r="I19" s="22">
        <v>43496</v>
      </c>
      <c r="J19" s="28">
        <v>43121</v>
      </c>
      <c r="K19" s="28">
        <v>28609</v>
      </c>
      <c r="L19" s="28">
        <v>27987</v>
      </c>
      <c r="M19" s="22">
        <v>42504</v>
      </c>
      <c r="N19" s="28">
        <v>42136</v>
      </c>
      <c r="O19" s="28">
        <v>30041</v>
      </c>
      <c r="P19" s="28">
        <v>29702</v>
      </c>
      <c r="Q19" s="22">
        <v>43961</v>
      </c>
      <c r="R19" s="28">
        <v>43772</v>
      </c>
      <c r="S19" s="28">
        <v>31826</v>
      </c>
      <c r="T19" s="28">
        <v>31397</v>
      </c>
      <c r="U19" s="22">
        <v>50754</v>
      </c>
      <c r="V19" s="28">
        <v>49181</v>
      </c>
      <c r="W19" s="28">
        <v>35881</v>
      </c>
      <c r="X19" s="28">
        <v>34083</v>
      </c>
      <c r="Y19" s="22">
        <v>48913</v>
      </c>
    </row>
    <row r="20" spans="1:25" ht="13.5">
      <c r="A20" s="6" t="s">
        <v>200</v>
      </c>
      <c r="B20" s="28"/>
      <c r="C20" s="28"/>
      <c r="D20" s="28"/>
      <c r="E20" s="22">
        <v>63503</v>
      </c>
      <c r="F20" s="28"/>
      <c r="G20" s="28"/>
      <c r="H20" s="28"/>
      <c r="I20" s="22">
        <v>115076</v>
      </c>
      <c r="J20" s="28"/>
      <c r="K20" s="28"/>
      <c r="L20" s="28"/>
      <c r="M20" s="22">
        <v>59567</v>
      </c>
      <c r="N20" s="28">
        <v>26852</v>
      </c>
      <c r="O20" s="28"/>
      <c r="P20" s="28"/>
      <c r="Q20" s="22">
        <v>602770</v>
      </c>
      <c r="R20" s="28">
        <v>285089</v>
      </c>
      <c r="S20" s="28">
        <v>142013</v>
      </c>
      <c r="T20" s="28">
        <v>10307</v>
      </c>
      <c r="U20" s="22">
        <v>67010</v>
      </c>
      <c r="V20" s="28">
        <v>18437</v>
      </c>
      <c r="W20" s="28">
        <v>11832</v>
      </c>
      <c r="X20" s="28">
        <v>3935</v>
      </c>
      <c r="Y20" s="22">
        <v>32840</v>
      </c>
    </row>
    <row r="21" spans="1:25" ht="13.5">
      <c r="A21" s="6" t="s">
        <v>201</v>
      </c>
      <c r="B21" s="28">
        <v>60241</v>
      </c>
      <c r="C21" s="28">
        <v>40510</v>
      </c>
      <c r="D21" s="28">
        <v>19785</v>
      </c>
      <c r="E21" s="22">
        <v>80285</v>
      </c>
      <c r="F21" s="28">
        <v>60401</v>
      </c>
      <c r="G21" s="28">
        <v>39997</v>
      </c>
      <c r="H21" s="28">
        <v>19860</v>
      </c>
      <c r="I21" s="22">
        <v>66105</v>
      </c>
      <c r="J21" s="28">
        <v>46319</v>
      </c>
      <c r="K21" s="28">
        <v>26573</v>
      </c>
      <c r="L21" s="28">
        <v>13288</v>
      </c>
      <c r="M21" s="22">
        <v>52821</v>
      </c>
      <c r="N21" s="28">
        <v>39264</v>
      </c>
      <c r="O21" s="28">
        <v>25737</v>
      </c>
      <c r="P21" s="28">
        <v>12275</v>
      </c>
      <c r="Q21" s="22">
        <v>49623</v>
      </c>
      <c r="R21" s="28">
        <v>38066</v>
      </c>
      <c r="S21" s="28">
        <v>24972</v>
      </c>
      <c r="T21" s="28">
        <v>12064</v>
      </c>
      <c r="U21" s="22">
        <v>54408</v>
      </c>
      <c r="V21" s="28">
        <v>42232</v>
      </c>
      <c r="W21" s="28">
        <v>29903</v>
      </c>
      <c r="X21" s="28">
        <v>15319</v>
      </c>
      <c r="Y21" s="22">
        <v>54464</v>
      </c>
    </row>
    <row r="22" spans="1:25" ht="13.5">
      <c r="A22" s="6" t="s">
        <v>203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>
        <v>56000</v>
      </c>
      <c r="N22" s="28">
        <v>56000</v>
      </c>
      <c r="O22" s="28">
        <v>56000</v>
      </c>
      <c r="P22" s="28">
        <v>56000</v>
      </c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100</v>
      </c>
      <c r="B23" s="28">
        <v>127538</v>
      </c>
      <c r="C23" s="28">
        <v>76435</v>
      </c>
      <c r="D23" s="28">
        <v>35153</v>
      </c>
      <c r="E23" s="22">
        <v>79036</v>
      </c>
      <c r="F23" s="28">
        <v>142241</v>
      </c>
      <c r="G23" s="28">
        <v>83378</v>
      </c>
      <c r="H23" s="28">
        <v>50002</v>
      </c>
      <c r="I23" s="22">
        <v>99739</v>
      </c>
      <c r="J23" s="28">
        <v>157226</v>
      </c>
      <c r="K23" s="28">
        <v>84762</v>
      </c>
      <c r="L23" s="28">
        <v>47737</v>
      </c>
      <c r="M23" s="22">
        <v>123100</v>
      </c>
      <c r="N23" s="28">
        <v>144633</v>
      </c>
      <c r="O23" s="28">
        <v>129134</v>
      </c>
      <c r="P23" s="28">
        <v>72742</v>
      </c>
      <c r="Q23" s="22">
        <v>136243</v>
      </c>
      <c r="R23" s="28">
        <v>87079</v>
      </c>
      <c r="S23" s="28">
        <v>54477</v>
      </c>
      <c r="T23" s="28">
        <v>26633</v>
      </c>
      <c r="U23" s="22">
        <v>119806</v>
      </c>
      <c r="V23" s="28">
        <v>89690</v>
      </c>
      <c r="W23" s="28">
        <v>67263</v>
      </c>
      <c r="X23" s="28">
        <v>30826</v>
      </c>
      <c r="Y23" s="22">
        <v>101684</v>
      </c>
    </row>
    <row r="24" spans="1:25" ht="13.5">
      <c r="A24" s="6" t="s">
        <v>2</v>
      </c>
      <c r="B24" s="28">
        <v>242354</v>
      </c>
      <c r="C24" s="28">
        <v>152460</v>
      </c>
      <c r="D24" s="28">
        <v>87189</v>
      </c>
      <c r="E24" s="22">
        <v>329588</v>
      </c>
      <c r="F24" s="28">
        <v>253847</v>
      </c>
      <c r="G24" s="28">
        <v>157038</v>
      </c>
      <c r="H24" s="28">
        <v>99021</v>
      </c>
      <c r="I24" s="22">
        <v>388301</v>
      </c>
      <c r="J24" s="28">
        <v>255236</v>
      </c>
      <c r="K24" s="28">
        <v>146979</v>
      </c>
      <c r="L24" s="28">
        <v>91317</v>
      </c>
      <c r="M24" s="22">
        <v>400354</v>
      </c>
      <c r="N24" s="28">
        <v>318269</v>
      </c>
      <c r="O24" s="28">
        <v>248519</v>
      </c>
      <c r="P24" s="28">
        <v>172680</v>
      </c>
      <c r="Q24" s="22">
        <v>849201</v>
      </c>
      <c r="R24" s="28">
        <v>464826</v>
      </c>
      <c r="S24" s="28">
        <v>262427</v>
      </c>
      <c r="T24" s="28">
        <v>82940</v>
      </c>
      <c r="U24" s="22">
        <v>311295</v>
      </c>
      <c r="V24" s="28">
        <v>212902</v>
      </c>
      <c r="W24" s="28">
        <v>154713</v>
      </c>
      <c r="X24" s="28">
        <v>87381</v>
      </c>
      <c r="Y24" s="22">
        <v>255897</v>
      </c>
    </row>
    <row r="25" spans="1:25" ht="13.5">
      <c r="A25" s="6" t="s">
        <v>206</v>
      </c>
      <c r="B25" s="28">
        <v>53250</v>
      </c>
      <c r="C25" s="28">
        <v>35924</v>
      </c>
      <c r="D25" s="28">
        <v>18268</v>
      </c>
      <c r="E25" s="22">
        <v>85137</v>
      </c>
      <c r="F25" s="28">
        <v>65880</v>
      </c>
      <c r="G25" s="28">
        <v>44256</v>
      </c>
      <c r="H25" s="28">
        <v>23152</v>
      </c>
      <c r="I25" s="22">
        <v>102624</v>
      </c>
      <c r="J25" s="28">
        <v>78842</v>
      </c>
      <c r="K25" s="28">
        <v>52918</v>
      </c>
      <c r="L25" s="28">
        <v>26786</v>
      </c>
      <c r="M25" s="22">
        <v>122699</v>
      </c>
      <c r="N25" s="28">
        <v>92640</v>
      </c>
      <c r="O25" s="28">
        <v>62416</v>
      </c>
      <c r="P25" s="28">
        <v>31562</v>
      </c>
      <c r="Q25" s="22">
        <v>111217</v>
      </c>
      <c r="R25" s="28">
        <v>75914</v>
      </c>
      <c r="S25" s="28">
        <v>45033</v>
      </c>
      <c r="T25" s="28">
        <v>22851</v>
      </c>
      <c r="U25" s="22">
        <v>91384</v>
      </c>
      <c r="V25" s="28">
        <v>64961</v>
      </c>
      <c r="W25" s="28">
        <v>39329</v>
      </c>
      <c r="X25" s="28">
        <v>17397</v>
      </c>
      <c r="Y25" s="22">
        <v>88621</v>
      </c>
    </row>
    <row r="26" spans="1:25" ht="13.5">
      <c r="A26" s="6" t="s">
        <v>207</v>
      </c>
      <c r="B26" s="28"/>
      <c r="C26" s="28"/>
      <c r="D26" s="28"/>
      <c r="E26" s="22">
        <v>16512</v>
      </c>
      <c r="F26" s="28"/>
      <c r="G26" s="28"/>
      <c r="H26" s="28"/>
      <c r="I26" s="22">
        <v>3276</v>
      </c>
      <c r="J26" s="28"/>
      <c r="K26" s="28">
        <v>122</v>
      </c>
      <c r="L26" s="28"/>
      <c r="M26" s="22"/>
      <c r="N26" s="28"/>
      <c r="O26" s="28"/>
      <c r="P26" s="28"/>
      <c r="Q26" s="22"/>
      <c r="R26" s="28"/>
      <c r="S26" s="28"/>
      <c r="T26" s="28"/>
      <c r="U26" s="22">
        <v>23229</v>
      </c>
      <c r="V26" s="28"/>
      <c r="W26" s="28">
        <v>11670</v>
      </c>
      <c r="X26" s="28">
        <v>12860</v>
      </c>
      <c r="Y26" s="22"/>
    </row>
    <row r="27" spans="1:25" ht="13.5">
      <c r="A27" s="6" t="s">
        <v>107</v>
      </c>
      <c r="B27" s="28">
        <v>5263</v>
      </c>
      <c r="C27" s="28">
        <v>2013</v>
      </c>
      <c r="D27" s="28">
        <v>1115</v>
      </c>
      <c r="E27" s="22">
        <v>13980</v>
      </c>
      <c r="F27" s="28">
        <v>20852</v>
      </c>
      <c r="G27" s="28">
        <v>19421</v>
      </c>
      <c r="H27" s="28">
        <v>6329</v>
      </c>
      <c r="I27" s="22">
        <v>5051</v>
      </c>
      <c r="J27" s="28">
        <v>3285</v>
      </c>
      <c r="K27" s="28">
        <v>811</v>
      </c>
      <c r="L27" s="28">
        <v>602</v>
      </c>
      <c r="M27" s="22">
        <v>19336</v>
      </c>
      <c r="N27" s="28">
        <v>4728</v>
      </c>
      <c r="O27" s="28">
        <v>3251</v>
      </c>
      <c r="P27" s="28">
        <v>2296</v>
      </c>
      <c r="Q27" s="22">
        <v>25326</v>
      </c>
      <c r="R27" s="28">
        <v>11866</v>
      </c>
      <c r="S27" s="28">
        <v>10341</v>
      </c>
      <c r="T27" s="28">
        <v>9143</v>
      </c>
      <c r="U27" s="22">
        <v>14255</v>
      </c>
      <c r="V27" s="28">
        <v>20885</v>
      </c>
      <c r="W27" s="28">
        <v>6755</v>
      </c>
      <c r="X27" s="28">
        <v>4881</v>
      </c>
      <c r="Y27" s="22">
        <v>27594</v>
      </c>
    </row>
    <row r="28" spans="1:25" ht="13.5">
      <c r="A28" s="6" t="s">
        <v>209</v>
      </c>
      <c r="B28" s="28">
        <v>58513</v>
      </c>
      <c r="C28" s="28">
        <v>37938</v>
      </c>
      <c r="D28" s="28">
        <v>19383</v>
      </c>
      <c r="E28" s="22">
        <v>115630</v>
      </c>
      <c r="F28" s="28">
        <v>86733</v>
      </c>
      <c r="G28" s="28">
        <v>63678</v>
      </c>
      <c r="H28" s="28">
        <v>29481</v>
      </c>
      <c r="I28" s="22">
        <v>110952</v>
      </c>
      <c r="J28" s="28">
        <v>82128</v>
      </c>
      <c r="K28" s="28">
        <v>53852</v>
      </c>
      <c r="L28" s="28">
        <v>27389</v>
      </c>
      <c r="M28" s="22">
        <v>142036</v>
      </c>
      <c r="N28" s="28">
        <v>97368</v>
      </c>
      <c r="O28" s="28">
        <v>65668</v>
      </c>
      <c r="P28" s="28">
        <v>33858</v>
      </c>
      <c r="Q28" s="22">
        <v>136543</v>
      </c>
      <c r="R28" s="28">
        <v>87780</v>
      </c>
      <c r="S28" s="28">
        <v>55375</v>
      </c>
      <c r="T28" s="28">
        <v>31994</v>
      </c>
      <c r="U28" s="22">
        <v>160499</v>
      </c>
      <c r="V28" s="28">
        <v>85846</v>
      </c>
      <c r="W28" s="28">
        <v>57755</v>
      </c>
      <c r="X28" s="28">
        <v>35138</v>
      </c>
      <c r="Y28" s="22">
        <v>116215</v>
      </c>
    </row>
    <row r="29" spans="1:25" ht="14.25" thickBot="1">
      <c r="A29" s="25" t="s">
        <v>210</v>
      </c>
      <c r="B29" s="29">
        <v>495162</v>
      </c>
      <c r="C29" s="29">
        <v>761623</v>
      </c>
      <c r="D29" s="29">
        <v>1186471</v>
      </c>
      <c r="E29" s="23">
        <v>2417462</v>
      </c>
      <c r="F29" s="29">
        <v>338585</v>
      </c>
      <c r="G29" s="29">
        <v>612804</v>
      </c>
      <c r="H29" s="29">
        <v>1082712</v>
      </c>
      <c r="I29" s="23">
        <v>2412070</v>
      </c>
      <c r="J29" s="29">
        <v>120069</v>
      </c>
      <c r="K29" s="29">
        <v>519282</v>
      </c>
      <c r="L29" s="29">
        <v>1187137</v>
      </c>
      <c r="M29" s="23">
        <v>2140152</v>
      </c>
      <c r="N29" s="29">
        <v>354255</v>
      </c>
      <c r="O29" s="29">
        <v>949487</v>
      </c>
      <c r="P29" s="29">
        <v>1408004</v>
      </c>
      <c r="Q29" s="23">
        <v>2104374</v>
      </c>
      <c r="R29" s="29">
        <v>416611</v>
      </c>
      <c r="S29" s="29">
        <v>1107292</v>
      </c>
      <c r="T29" s="29">
        <v>1546270</v>
      </c>
      <c r="U29" s="23">
        <v>888049</v>
      </c>
      <c r="V29" s="29">
        <v>-730984</v>
      </c>
      <c r="W29" s="29">
        <v>215482</v>
      </c>
      <c r="X29" s="29">
        <v>851590</v>
      </c>
      <c r="Y29" s="23">
        <v>1176079</v>
      </c>
    </row>
    <row r="30" spans="1:25" ht="14.25" thickTop="1">
      <c r="A30" s="6" t="s">
        <v>211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>
        <v>235440</v>
      </c>
    </row>
    <row r="31" spans="1:25" ht="13.5">
      <c r="A31" s="6" t="s">
        <v>212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>
        <v>184322</v>
      </c>
    </row>
    <row r="32" spans="1:25" ht="13.5">
      <c r="A32" s="6" t="s">
        <v>3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>
        <v>419762</v>
      </c>
    </row>
    <row r="33" spans="1:25" ht="13.5">
      <c r="A33" s="6" t="s">
        <v>4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>
        <v>53608</v>
      </c>
      <c r="R33" s="28"/>
      <c r="S33" s="28"/>
      <c r="T33" s="28"/>
      <c r="U33" s="22">
        <v>47647</v>
      </c>
      <c r="V33" s="28">
        <v>47641</v>
      </c>
      <c r="W33" s="28">
        <v>48245</v>
      </c>
      <c r="X33" s="28"/>
      <c r="Y33" s="22"/>
    </row>
    <row r="34" spans="1:25" ht="13.5">
      <c r="A34" s="7" t="s">
        <v>214</v>
      </c>
      <c r="B34" s="28">
        <v>495162</v>
      </c>
      <c r="C34" s="28">
        <v>761623</v>
      </c>
      <c r="D34" s="28">
        <v>1186471</v>
      </c>
      <c r="E34" s="22">
        <v>2417462</v>
      </c>
      <c r="F34" s="28">
        <v>338585</v>
      </c>
      <c r="G34" s="28">
        <v>612804</v>
      </c>
      <c r="H34" s="28">
        <v>1082712</v>
      </c>
      <c r="I34" s="22">
        <v>2412070</v>
      </c>
      <c r="J34" s="28">
        <v>120069</v>
      </c>
      <c r="K34" s="28">
        <v>519282</v>
      </c>
      <c r="L34" s="28">
        <v>1187137</v>
      </c>
      <c r="M34" s="22">
        <v>2140152</v>
      </c>
      <c r="N34" s="28">
        <v>354255</v>
      </c>
      <c r="O34" s="28">
        <v>949487</v>
      </c>
      <c r="P34" s="28">
        <v>1408004</v>
      </c>
      <c r="Q34" s="22">
        <v>2050765</v>
      </c>
      <c r="R34" s="28">
        <v>416611</v>
      </c>
      <c r="S34" s="28">
        <v>1107292</v>
      </c>
      <c r="T34" s="28">
        <v>1546270</v>
      </c>
      <c r="U34" s="22">
        <v>840401</v>
      </c>
      <c r="V34" s="28">
        <v>-778625</v>
      </c>
      <c r="W34" s="28">
        <v>167236</v>
      </c>
      <c r="X34" s="28">
        <v>851590</v>
      </c>
      <c r="Y34" s="22">
        <v>1595842</v>
      </c>
    </row>
    <row r="35" spans="1:25" ht="13.5">
      <c r="A35" s="7" t="s">
        <v>219</v>
      </c>
      <c r="B35" s="28">
        <v>179258</v>
      </c>
      <c r="C35" s="28">
        <v>261507</v>
      </c>
      <c r="D35" s="28">
        <v>397806</v>
      </c>
      <c r="E35" s="22">
        <v>825812</v>
      </c>
      <c r="F35" s="28">
        <v>104112</v>
      </c>
      <c r="G35" s="28">
        <v>211476</v>
      </c>
      <c r="H35" s="28">
        <v>382311</v>
      </c>
      <c r="I35" s="22">
        <v>963982</v>
      </c>
      <c r="J35" s="28">
        <v>62899</v>
      </c>
      <c r="K35" s="28">
        <v>187269</v>
      </c>
      <c r="L35" s="28">
        <v>434023</v>
      </c>
      <c r="M35" s="22">
        <v>739114</v>
      </c>
      <c r="N35" s="28">
        <v>116960</v>
      </c>
      <c r="O35" s="28">
        <v>343757</v>
      </c>
      <c r="P35" s="28">
        <v>503082</v>
      </c>
      <c r="Q35" s="22">
        <v>788172</v>
      </c>
      <c r="R35" s="28">
        <v>156400</v>
      </c>
      <c r="S35" s="28">
        <v>408143</v>
      </c>
      <c r="T35" s="28">
        <v>566760</v>
      </c>
      <c r="U35" s="22">
        <v>257692</v>
      </c>
      <c r="V35" s="28">
        <v>-272799</v>
      </c>
      <c r="W35" s="28">
        <v>67774</v>
      </c>
      <c r="X35" s="28">
        <v>257298</v>
      </c>
      <c r="Y35" s="22">
        <v>695436</v>
      </c>
    </row>
    <row r="36" spans="1:25" ht="13.5">
      <c r="A36" s="7" t="s">
        <v>5</v>
      </c>
      <c r="B36" s="28">
        <v>315904</v>
      </c>
      <c r="C36" s="28">
        <v>500115</v>
      </c>
      <c r="D36" s="28">
        <v>788664</v>
      </c>
      <c r="E36" s="22">
        <v>1591649</v>
      </c>
      <c r="F36" s="28">
        <v>234472</v>
      </c>
      <c r="G36" s="28">
        <v>401328</v>
      </c>
      <c r="H36" s="28">
        <v>700401</v>
      </c>
      <c r="I36" s="22">
        <v>1448088</v>
      </c>
      <c r="J36" s="28">
        <v>57170</v>
      </c>
      <c r="K36" s="28">
        <v>332012</v>
      </c>
      <c r="L36" s="28">
        <v>753113</v>
      </c>
      <c r="M36" s="22">
        <v>1401038</v>
      </c>
      <c r="N36" s="28">
        <v>237294</v>
      </c>
      <c r="O36" s="28">
        <v>605730</v>
      </c>
      <c r="P36" s="28">
        <v>904921</v>
      </c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7" t="s">
        <v>6</v>
      </c>
      <c r="B37" s="28">
        <v>71419</v>
      </c>
      <c r="C37" s="28">
        <v>64414</v>
      </c>
      <c r="D37" s="28">
        <v>56167</v>
      </c>
      <c r="E37" s="22">
        <v>153016</v>
      </c>
      <c r="F37" s="28">
        <v>61727</v>
      </c>
      <c r="G37" s="28">
        <v>46597</v>
      </c>
      <c r="H37" s="28">
        <v>48247</v>
      </c>
      <c r="I37" s="22">
        <v>111864</v>
      </c>
      <c r="J37" s="28">
        <v>31299</v>
      </c>
      <c r="K37" s="28">
        <v>43084</v>
      </c>
      <c r="L37" s="28">
        <v>50308</v>
      </c>
      <c r="M37" s="22">
        <v>167719</v>
      </c>
      <c r="N37" s="28">
        <v>152818</v>
      </c>
      <c r="O37" s="28">
        <v>147760</v>
      </c>
      <c r="P37" s="28">
        <v>88970</v>
      </c>
      <c r="Q37" s="22">
        <v>137352</v>
      </c>
      <c r="R37" s="28">
        <v>141538</v>
      </c>
      <c r="S37" s="28">
        <v>149796</v>
      </c>
      <c r="T37" s="28">
        <v>106902</v>
      </c>
      <c r="U37" s="22">
        <v>89618</v>
      </c>
      <c r="V37" s="28">
        <v>86824</v>
      </c>
      <c r="W37" s="28">
        <v>88191</v>
      </c>
      <c r="X37" s="28">
        <v>154378</v>
      </c>
      <c r="Y37" s="22">
        <v>-32860</v>
      </c>
    </row>
    <row r="38" spans="1:25" ht="14.25" thickBot="1">
      <c r="A38" s="7" t="s">
        <v>220</v>
      </c>
      <c r="B38" s="28">
        <v>244484</v>
      </c>
      <c r="C38" s="28">
        <v>435701</v>
      </c>
      <c r="D38" s="28">
        <v>732497</v>
      </c>
      <c r="E38" s="22">
        <v>1438633</v>
      </c>
      <c r="F38" s="28">
        <v>172745</v>
      </c>
      <c r="G38" s="28">
        <v>354730</v>
      </c>
      <c r="H38" s="28">
        <v>652153</v>
      </c>
      <c r="I38" s="22">
        <v>1336223</v>
      </c>
      <c r="J38" s="28">
        <v>25871</v>
      </c>
      <c r="K38" s="28">
        <v>288928</v>
      </c>
      <c r="L38" s="28">
        <v>702805</v>
      </c>
      <c r="M38" s="22">
        <v>1233318</v>
      </c>
      <c r="N38" s="28">
        <v>84476</v>
      </c>
      <c r="O38" s="28">
        <v>457969</v>
      </c>
      <c r="P38" s="28">
        <v>815950</v>
      </c>
      <c r="Q38" s="22">
        <v>1125241</v>
      </c>
      <c r="R38" s="28">
        <v>118672</v>
      </c>
      <c r="S38" s="28">
        <v>549352</v>
      </c>
      <c r="T38" s="28">
        <v>872607</v>
      </c>
      <c r="U38" s="22">
        <v>493090</v>
      </c>
      <c r="V38" s="28">
        <v>-592650</v>
      </c>
      <c r="W38" s="28">
        <v>11270</v>
      </c>
      <c r="X38" s="28">
        <v>439913</v>
      </c>
      <c r="Y38" s="22">
        <v>933266</v>
      </c>
    </row>
    <row r="39" spans="1:25" ht="14.25" thickTop="1">
      <c r="A39" s="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1" ht="13.5">
      <c r="A41" s="20" t="s">
        <v>168</v>
      </c>
    </row>
    <row r="42" ht="13.5">
      <c r="A42" s="20" t="s">
        <v>169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164</v>
      </c>
      <c r="B2" s="14">
        <v>9537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165</v>
      </c>
      <c r="B3" s="1" t="s">
        <v>166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71</v>
      </c>
      <c r="B4" s="15" t="str">
        <f>HYPERLINK("http://www.kabupro.jp/mark/20131114/S1000IED.htm","四半期報告書")</f>
        <v>四半期報告書</v>
      </c>
      <c r="C4" s="15" t="str">
        <f>HYPERLINK("http://www.kabupro.jp/mark/20170502/S100A624.htm","訂正有価証券報告書")</f>
        <v>訂正有価証券報告書</v>
      </c>
      <c r="D4" s="15" t="str">
        <f>HYPERLINK("http://www.kabupro.jp/mark/20131114/S1000IED.htm","四半期報告書")</f>
        <v>四半期報告書</v>
      </c>
      <c r="E4" s="15" t="str">
        <f>HYPERLINK("http://www.kabupro.jp/mark/20170502/S100A624.htm","訂正有価証券報告書")</f>
        <v>訂正有価証券報告書</v>
      </c>
      <c r="F4" s="15" t="str">
        <f>HYPERLINK("http://www.kabupro.jp/mark/20121114/S000CBGP.htm","四半期報告書")</f>
        <v>四半期報告書</v>
      </c>
      <c r="G4" s="15" t="str">
        <f>HYPERLINK("http://www.kabupro.jp/mark/20170502/S100A622.htm","訂正有価証券報告書")</f>
        <v>訂正有価証券報告書</v>
      </c>
      <c r="H4" s="15" t="str">
        <f>HYPERLINK("http://www.kabupro.jp/mark/20110214/S0007SF6.htm","四半期報告書")</f>
        <v>四半期報告書</v>
      </c>
      <c r="I4" s="15" t="str">
        <f>HYPERLINK("http://www.kabupro.jp/mark/20111114/S0009Q2S.htm","四半期報告書")</f>
        <v>四半期報告書</v>
      </c>
      <c r="J4" s="15" t="str">
        <f>HYPERLINK("http://www.kabupro.jp/mark/20100813/S0006LP3.htm","四半期報告書")</f>
        <v>四半期報告書</v>
      </c>
      <c r="K4" s="15" t="str">
        <f>HYPERLINK("http://www.kabupro.jp/mark/20110629/S0008IYY.htm","有価証券報告書")</f>
        <v>有価証券報告書</v>
      </c>
      <c r="L4" s="15" t="str">
        <f>HYPERLINK("http://www.kabupro.jp/mark/20110214/S0007SF6.htm","四半期報告書")</f>
        <v>四半期報告書</v>
      </c>
      <c r="M4" s="15" t="str">
        <f>HYPERLINK("http://www.kabupro.jp/mark/20101112/S00074HM.htm","四半期報告書")</f>
        <v>四半期報告書</v>
      </c>
      <c r="N4" s="15" t="str">
        <f>HYPERLINK("http://www.kabupro.jp/mark/20100813/S0006LP3.htm","四半期報告書")</f>
        <v>四半期報告書</v>
      </c>
      <c r="O4" s="15" t="str">
        <f>HYPERLINK("http://www.kabupro.jp/mark/20100629/S0005Y3S.htm","有価証券報告書")</f>
        <v>有価証券報告書</v>
      </c>
      <c r="P4" s="15" t="str">
        <f>HYPERLINK("http://www.kabupro.jp/mark/20100212/S00054LN.htm","四半期報告書")</f>
        <v>四半期報告書</v>
      </c>
      <c r="Q4" s="15" t="str">
        <f>HYPERLINK("http://www.kabupro.jp/mark/20091113/S0004LQ6.htm","四半期報告書")</f>
        <v>四半期報告書</v>
      </c>
      <c r="R4" s="15" t="str">
        <f>HYPERLINK("http://www.kabupro.jp/mark/20090814/S0003YVE.htm","四半期報告書")</f>
        <v>四半期報告書</v>
      </c>
      <c r="S4" s="15" t="str">
        <f>HYPERLINK("http://www.kabupro.jp/mark/20090626/S0003AN1.htm","有価証券報告書")</f>
        <v>有価証券報告書</v>
      </c>
    </row>
    <row r="5" spans="1:19" ht="14.25" thickBot="1">
      <c r="A5" s="11" t="s">
        <v>72</v>
      </c>
      <c r="B5" s="1" t="s">
        <v>225</v>
      </c>
      <c r="C5" s="1" t="s">
        <v>78</v>
      </c>
      <c r="D5" s="1" t="s">
        <v>225</v>
      </c>
      <c r="E5" s="1" t="s">
        <v>78</v>
      </c>
      <c r="F5" s="1" t="s">
        <v>231</v>
      </c>
      <c r="G5" s="1" t="s">
        <v>78</v>
      </c>
      <c r="H5" s="1" t="s">
        <v>241</v>
      </c>
      <c r="I5" s="1" t="s">
        <v>237</v>
      </c>
      <c r="J5" s="1" t="s">
        <v>245</v>
      </c>
      <c r="K5" s="1" t="s">
        <v>83</v>
      </c>
      <c r="L5" s="1" t="s">
        <v>241</v>
      </c>
      <c r="M5" s="1" t="s">
        <v>243</v>
      </c>
      <c r="N5" s="1" t="s">
        <v>245</v>
      </c>
      <c r="O5" s="1" t="s">
        <v>85</v>
      </c>
      <c r="P5" s="1" t="s">
        <v>247</v>
      </c>
      <c r="Q5" s="1" t="s">
        <v>249</v>
      </c>
      <c r="R5" s="1" t="s">
        <v>251</v>
      </c>
      <c r="S5" s="1" t="s">
        <v>87</v>
      </c>
    </row>
    <row r="6" spans="1:19" ht="15" thickBot="1" thickTop="1">
      <c r="A6" s="10" t="s">
        <v>73</v>
      </c>
      <c r="B6" s="18" t="s">
        <v>69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74</v>
      </c>
      <c r="B7" s="14" t="s">
        <v>22</v>
      </c>
      <c r="C7" s="16" t="s">
        <v>79</v>
      </c>
      <c r="D7" s="14" t="s">
        <v>22</v>
      </c>
      <c r="E7" s="16" t="s">
        <v>79</v>
      </c>
      <c r="F7" s="14" t="s">
        <v>22</v>
      </c>
      <c r="G7" s="16" t="s">
        <v>79</v>
      </c>
      <c r="H7" s="14" t="s">
        <v>22</v>
      </c>
      <c r="I7" s="14" t="s">
        <v>22</v>
      </c>
      <c r="J7" s="14" t="s">
        <v>22</v>
      </c>
      <c r="K7" s="16" t="s">
        <v>79</v>
      </c>
      <c r="L7" s="14" t="s">
        <v>22</v>
      </c>
      <c r="M7" s="14" t="s">
        <v>22</v>
      </c>
      <c r="N7" s="14" t="s">
        <v>22</v>
      </c>
      <c r="O7" s="16" t="s">
        <v>79</v>
      </c>
      <c r="P7" s="14" t="s">
        <v>22</v>
      </c>
      <c r="Q7" s="14" t="s">
        <v>22</v>
      </c>
      <c r="R7" s="14" t="s">
        <v>22</v>
      </c>
      <c r="S7" s="16" t="s">
        <v>79</v>
      </c>
    </row>
    <row r="8" spans="1:19" ht="13.5">
      <c r="A8" s="13" t="s">
        <v>75</v>
      </c>
      <c r="B8" s="1" t="s">
        <v>23</v>
      </c>
      <c r="C8" s="17" t="s">
        <v>170</v>
      </c>
      <c r="D8" s="1" t="s">
        <v>170</v>
      </c>
      <c r="E8" s="17" t="s">
        <v>171</v>
      </c>
      <c r="F8" s="1" t="s">
        <v>171</v>
      </c>
      <c r="G8" s="17" t="s">
        <v>172</v>
      </c>
      <c r="H8" s="1" t="s">
        <v>172</v>
      </c>
      <c r="I8" s="1" t="s">
        <v>172</v>
      </c>
      <c r="J8" s="1" t="s">
        <v>172</v>
      </c>
      <c r="K8" s="17" t="s">
        <v>173</v>
      </c>
      <c r="L8" s="1" t="s">
        <v>173</v>
      </c>
      <c r="M8" s="1" t="s">
        <v>173</v>
      </c>
      <c r="N8" s="1" t="s">
        <v>173</v>
      </c>
      <c r="O8" s="17" t="s">
        <v>174</v>
      </c>
      <c r="P8" s="1" t="s">
        <v>174</v>
      </c>
      <c r="Q8" s="1" t="s">
        <v>174</v>
      </c>
      <c r="R8" s="1" t="s">
        <v>174</v>
      </c>
      <c r="S8" s="17" t="s">
        <v>175</v>
      </c>
    </row>
    <row r="9" spans="1:19" ht="13.5">
      <c r="A9" s="13" t="s">
        <v>76</v>
      </c>
      <c r="B9" s="1" t="s">
        <v>226</v>
      </c>
      <c r="C9" s="17" t="s">
        <v>80</v>
      </c>
      <c r="D9" s="1" t="s">
        <v>232</v>
      </c>
      <c r="E9" s="17" t="s">
        <v>81</v>
      </c>
      <c r="F9" s="1" t="s">
        <v>238</v>
      </c>
      <c r="G9" s="17" t="s">
        <v>82</v>
      </c>
      <c r="H9" s="1" t="s">
        <v>242</v>
      </c>
      <c r="I9" s="1" t="s">
        <v>244</v>
      </c>
      <c r="J9" s="1" t="s">
        <v>246</v>
      </c>
      <c r="K9" s="17" t="s">
        <v>84</v>
      </c>
      <c r="L9" s="1" t="s">
        <v>248</v>
      </c>
      <c r="M9" s="1" t="s">
        <v>250</v>
      </c>
      <c r="N9" s="1" t="s">
        <v>252</v>
      </c>
      <c r="O9" s="17" t="s">
        <v>86</v>
      </c>
      <c r="P9" s="1" t="s">
        <v>254</v>
      </c>
      <c r="Q9" s="1" t="s">
        <v>256</v>
      </c>
      <c r="R9" s="1" t="s">
        <v>258</v>
      </c>
      <c r="S9" s="17" t="s">
        <v>88</v>
      </c>
    </row>
    <row r="10" spans="1:19" ht="14.25" thickBot="1">
      <c r="A10" s="13" t="s">
        <v>77</v>
      </c>
      <c r="B10" s="1" t="s">
        <v>90</v>
      </c>
      <c r="C10" s="17" t="s">
        <v>90</v>
      </c>
      <c r="D10" s="1" t="s">
        <v>90</v>
      </c>
      <c r="E10" s="17" t="s">
        <v>90</v>
      </c>
      <c r="F10" s="1" t="s">
        <v>90</v>
      </c>
      <c r="G10" s="17" t="s">
        <v>90</v>
      </c>
      <c r="H10" s="1" t="s">
        <v>90</v>
      </c>
      <c r="I10" s="1" t="s">
        <v>90</v>
      </c>
      <c r="J10" s="1" t="s">
        <v>90</v>
      </c>
      <c r="K10" s="17" t="s">
        <v>90</v>
      </c>
      <c r="L10" s="1" t="s">
        <v>90</v>
      </c>
      <c r="M10" s="1" t="s">
        <v>90</v>
      </c>
      <c r="N10" s="1" t="s">
        <v>90</v>
      </c>
      <c r="O10" s="17" t="s">
        <v>90</v>
      </c>
      <c r="P10" s="1" t="s">
        <v>90</v>
      </c>
      <c r="Q10" s="1" t="s">
        <v>90</v>
      </c>
      <c r="R10" s="1" t="s">
        <v>90</v>
      </c>
      <c r="S10" s="17" t="s">
        <v>90</v>
      </c>
    </row>
    <row r="11" spans="1:19" ht="14.25" thickTop="1">
      <c r="A11" s="26" t="s">
        <v>214</v>
      </c>
      <c r="B11" s="27">
        <v>761623</v>
      </c>
      <c r="C11" s="21">
        <v>2417462</v>
      </c>
      <c r="D11" s="27">
        <v>612804</v>
      </c>
      <c r="E11" s="21">
        <v>2412070</v>
      </c>
      <c r="F11" s="27">
        <v>519282</v>
      </c>
      <c r="G11" s="21">
        <v>2140152</v>
      </c>
      <c r="H11" s="27">
        <v>354255</v>
      </c>
      <c r="I11" s="27">
        <v>949487</v>
      </c>
      <c r="J11" s="27">
        <v>1408004</v>
      </c>
      <c r="K11" s="21">
        <v>2050765</v>
      </c>
      <c r="L11" s="27">
        <v>416611</v>
      </c>
      <c r="M11" s="27">
        <v>1107292</v>
      </c>
      <c r="N11" s="27">
        <v>1546270</v>
      </c>
      <c r="O11" s="21">
        <v>840401</v>
      </c>
      <c r="P11" s="27">
        <v>-778625</v>
      </c>
      <c r="Q11" s="27">
        <v>167236</v>
      </c>
      <c r="R11" s="27">
        <v>851590</v>
      </c>
      <c r="S11" s="21">
        <v>1595842</v>
      </c>
    </row>
    <row r="12" spans="1:19" ht="13.5">
      <c r="A12" s="6" t="s">
        <v>24</v>
      </c>
      <c r="B12" s="28">
        <v>2575857</v>
      </c>
      <c r="C12" s="22">
        <v>5608978</v>
      </c>
      <c r="D12" s="28">
        <v>2708494</v>
      </c>
      <c r="E12" s="22">
        <v>5975869</v>
      </c>
      <c r="F12" s="28">
        <v>2874109</v>
      </c>
      <c r="G12" s="22">
        <v>6182637</v>
      </c>
      <c r="H12" s="28">
        <v>4490205</v>
      </c>
      <c r="I12" s="28">
        <v>2923484</v>
      </c>
      <c r="J12" s="28">
        <v>1440068</v>
      </c>
      <c r="K12" s="22">
        <v>5962708</v>
      </c>
      <c r="L12" s="28">
        <v>4301467</v>
      </c>
      <c r="M12" s="28">
        <v>2734858</v>
      </c>
      <c r="N12" s="28">
        <v>1342006</v>
      </c>
      <c r="O12" s="22">
        <v>5794052</v>
      </c>
      <c r="P12" s="28">
        <v>4286108</v>
      </c>
      <c r="Q12" s="28">
        <v>2818207</v>
      </c>
      <c r="R12" s="28">
        <v>1392956</v>
      </c>
      <c r="S12" s="22">
        <v>5947048</v>
      </c>
    </row>
    <row r="13" spans="1:19" ht="13.5">
      <c r="A13" s="6" t="s">
        <v>25</v>
      </c>
      <c r="B13" s="28">
        <v>283824</v>
      </c>
      <c r="C13" s="22">
        <v>686510</v>
      </c>
      <c r="D13" s="28">
        <v>355366</v>
      </c>
      <c r="E13" s="22">
        <v>713466</v>
      </c>
      <c r="F13" s="28">
        <v>356033</v>
      </c>
      <c r="G13" s="22">
        <v>642544</v>
      </c>
      <c r="H13" s="28">
        <v>465309</v>
      </c>
      <c r="I13" s="28">
        <v>297316</v>
      </c>
      <c r="J13" s="28">
        <v>141908</v>
      </c>
      <c r="K13" s="22">
        <v>421534</v>
      </c>
      <c r="L13" s="28">
        <v>294954</v>
      </c>
      <c r="M13" s="28">
        <v>183018</v>
      </c>
      <c r="N13" s="28">
        <v>84530</v>
      </c>
      <c r="O13" s="22">
        <v>207819</v>
      </c>
      <c r="P13" s="28">
        <v>135364</v>
      </c>
      <c r="Q13" s="28">
        <v>75652</v>
      </c>
      <c r="R13" s="28">
        <v>30263</v>
      </c>
      <c r="S13" s="22">
        <v>28700</v>
      </c>
    </row>
    <row r="14" spans="1:19" ht="13.5">
      <c r="A14" s="6" t="s">
        <v>26</v>
      </c>
      <c r="B14" s="28">
        <v>-183817</v>
      </c>
      <c r="C14" s="22">
        <v>5656</v>
      </c>
      <c r="D14" s="28">
        <v>61043</v>
      </c>
      <c r="E14" s="22">
        <v>47366</v>
      </c>
      <c r="F14" s="28">
        <v>19132</v>
      </c>
      <c r="G14" s="22">
        <v>-211573</v>
      </c>
      <c r="H14" s="28">
        <v>-162066</v>
      </c>
      <c r="I14" s="28">
        <v>-110691</v>
      </c>
      <c r="J14" s="28">
        <v>-53969</v>
      </c>
      <c r="K14" s="22">
        <v>-62387</v>
      </c>
      <c r="L14" s="28">
        <v>-79880</v>
      </c>
      <c r="M14" s="28">
        <v>-53720</v>
      </c>
      <c r="N14" s="28">
        <v>-28629</v>
      </c>
      <c r="O14" s="22">
        <v>-390301</v>
      </c>
      <c r="P14" s="28">
        <v>-315469</v>
      </c>
      <c r="Q14" s="28">
        <v>-201461</v>
      </c>
      <c r="R14" s="28">
        <v>-108198</v>
      </c>
      <c r="S14" s="22">
        <v>-498029</v>
      </c>
    </row>
    <row r="15" spans="1:19" ht="13.5">
      <c r="A15" s="6" t="s">
        <v>27</v>
      </c>
      <c r="B15" s="28">
        <v>20961</v>
      </c>
      <c r="C15" s="22">
        <v>43521</v>
      </c>
      <c r="D15" s="28">
        <v>14938</v>
      </c>
      <c r="E15" s="22">
        <v>7260</v>
      </c>
      <c r="F15" s="28">
        <v>-17661</v>
      </c>
      <c r="G15" s="22">
        <v>8696</v>
      </c>
      <c r="H15" s="28">
        <v>-4440</v>
      </c>
      <c r="I15" s="28">
        <v>-18016</v>
      </c>
      <c r="J15" s="28">
        <v>-21259</v>
      </c>
      <c r="K15" s="22">
        <v>-168094</v>
      </c>
      <c r="L15" s="28">
        <v>-183606</v>
      </c>
      <c r="M15" s="28">
        <v>-197863</v>
      </c>
      <c r="N15" s="28">
        <v>-168203</v>
      </c>
      <c r="O15" s="22">
        <v>58191</v>
      </c>
      <c r="P15" s="28">
        <v>28507</v>
      </c>
      <c r="Q15" s="28">
        <v>14251</v>
      </c>
      <c r="R15" s="28">
        <v>-230</v>
      </c>
      <c r="S15" s="22">
        <v>-107921</v>
      </c>
    </row>
    <row r="16" spans="1:19" ht="13.5">
      <c r="A16" s="6" t="s">
        <v>28</v>
      </c>
      <c r="B16" s="28">
        <v>115065</v>
      </c>
      <c r="C16" s="22">
        <v>62526</v>
      </c>
      <c r="D16" s="28">
        <v>115304</v>
      </c>
      <c r="E16" s="22">
        <v>135015</v>
      </c>
      <c r="F16" s="28">
        <v>129154</v>
      </c>
      <c r="G16" s="22">
        <v>91531</v>
      </c>
      <c r="H16" s="28">
        <v>56863</v>
      </c>
      <c r="I16" s="28">
        <v>148866</v>
      </c>
      <c r="J16" s="28">
        <v>80793</v>
      </c>
      <c r="K16" s="22">
        <v>-57335</v>
      </c>
      <c r="L16" s="28">
        <v>-110554</v>
      </c>
      <c r="M16" s="28">
        <v>20932</v>
      </c>
      <c r="N16" s="28">
        <v>48656</v>
      </c>
      <c r="O16" s="22">
        <v>-33073</v>
      </c>
      <c r="P16" s="28">
        <v>-82275</v>
      </c>
      <c r="Q16" s="28">
        <v>-20878</v>
      </c>
      <c r="R16" s="28">
        <v>52588</v>
      </c>
      <c r="S16" s="22">
        <v>-135270</v>
      </c>
    </row>
    <row r="17" spans="1:19" ht="13.5">
      <c r="A17" s="6" t="s">
        <v>29</v>
      </c>
      <c r="B17" s="28">
        <v>-4069</v>
      </c>
      <c r="C17" s="22">
        <v>-29134</v>
      </c>
      <c r="D17" s="28">
        <v>-17477</v>
      </c>
      <c r="E17" s="22">
        <v>14412</v>
      </c>
      <c r="F17" s="28">
        <v>-8679</v>
      </c>
      <c r="G17" s="22">
        <v>-8126</v>
      </c>
      <c r="H17" s="28">
        <v>1815</v>
      </c>
      <c r="I17" s="28">
        <v>-11478</v>
      </c>
      <c r="J17" s="28">
        <v>-8815</v>
      </c>
      <c r="K17" s="22">
        <v>46647</v>
      </c>
      <c r="L17" s="28">
        <v>40432</v>
      </c>
      <c r="M17" s="28">
        <v>1425</v>
      </c>
      <c r="N17" s="28">
        <v>-1266</v>
      </c>
      <c r="O17" s="22">
        <v>-10042</v>
      </c>
      <c r="P17" s="28">
        <v>-8718</v>
      </c>
      <c r="Q17" s="28">
        <v>-10314</v>
      </c>
      <c r="R17" s="28">
        <v>-11981</v>
      </c>
      <c r="S17" s="22">
        <v>1581</v>
      </c>
    </row>
    <row r="18" spans="1:19" ht="13.5">
      <c r="A18" s="6" t="s">
        <v>30</v>
      </c>
      <c r="B18" s="28">
        <v>-17609</v>
      </c>
      <c r="C18" s="22">
        <v>921</v>
      </c>
      <c r="D18" s="28">
        <v>-16687</v>
      </c>
      <c r="E18" s="22">
        <v>3815</v>
      </c>
      <c r="F18" s="28">
        <v>-12871</v>
      </c>
      <c r="G18" s="22">
        <v>10</v>
      </c>
      <c r="H18" s="28">
        <v>-15470</v>
      </c>
      <c r="I18" s="28">
        <v>-15470</v>
      </c>
      <c r="J18" s="28">
        <v>-15470</v>
      </c>
      <c r="K18" s="22">
        <v>10970</v>
      </c>
      <c r="L18" s="28">
        <v>-4500</v>
      </c>
      <c r="M18" s="28">
        <v>-4500</v>
      </c>
      <c r="N18" s="28">
        <v>-4500</v>
      </c>
      <c r="O18" s="22">
        <v>-12000</v>
      </c>
      <c r="P18" s="28">
        <v>-16500</v>
      </c>
      <c r="Q18" s="28">
        <v>-16500</v>
      </c>
      <c r="R18" s="28">
        <v>-16500</v>
      </c>
      <c r="S18" s="22">
        <v>4500</v>
      </c>
    </row>
    <row r="19" spans="1:19" ht="13.5">
      <c r="A19" s="6" t="s">
        <v>31</v>
      </c>
      <c r="B19" s="28">
        <v>-35514</v>
      </c>
      <c r="C19" s="22">
        <v>-55144</v>
      </c>
      <c r="D19" s="28">
        <v>-33662</v>
      </c>
      <c r="E19" s="22">
        <v>-55759</v>
      </c>
      <c r="F19" s="28">
        <v>-35644</v>
      </c>
      <c r="G19" s="22">
        <v>-57245</v>
      </c>
      <c r="H19" s="28">
        <v>-51517</v>
      </c>
      <c r="I19" s="28">
        <v>-37647</v>
      </c>
      <c r="J19" s="28">
        <v>-31662</v>
      </c>
      <c r="K19" s="22">
        <v>-60562</v>
      </c>
      <c r="L19" s="28">
        <v>-54591</v>
      </c>
      <c r="M19" s="28">
        <v>-40964</v>
      </c>
      <c r="N19" s="28">
        <v>-33934</v>
      </c>
      <c r="O19" s="22">
        <v>-70069</v>
      </c>
      <c r="P19" s="28">
        <v>-62541</v>
      </c>
      <c r="Q19" s="28">
        <v>-45713</v>
      </c>
      <c r="R19" s="28">
        <v>-37301</v>
      </c>
      <c r="S19" s="22">
        <v>-66909</v>
      </c>
    </row>
    <row r="20" spans="1:19" ht="13.5">
      <c r="A20" s="6" t="s">
        <v>206</v>
      </c>
      <c r="B20" s="28">
        <v>35924</v>
      </c>
      <c r="C20" s="22">
        <v>85137</v>
      </c>
      <c r="D20" s="28">
        <v>44256</v>
      </c>
      <c r="E20" s="22">
        <v>102624</v>
      </c>
      <c r="F20" s="28">
        <v>52918</v>
      </c>
      <c r="G20" s="22">
        <v>122699</v>
      </c>
      <c r="H20" s="28">
        <v>92640</v>
      </c>
      <c r="I20" s="28">
        <v>62416</v>
      </c>
      <c r="J20" s="28">
        <v>31562</v>
      </c>
      <c r="K20" s="22">
        <v>111217</v>
      </c>
      <c r="L20" s="28">
        <v>75914</v>
      </c>
      <c r="M20" s="28">
        <v>45033</v>
      </c>
      <c r="N20" s="28">
        <v>22851</v>
      </c>
      <c r="O20" s="22">
        <v>91384</v>
      </c>
      <c r="P20" s="28">
        <v>64961</v>
      </c>
      <c r="Q20" s="28">
        <v>39329</v>
      </c>
      <c r="R20" s="28">
        <v>17397</v>
      </c>
      <c r="S20" s="22">
        <v>88621</v>
      </c>
    </row>
    <row r="21" spans="1:19" ht="13.5">
      <c r="A21" s="6" t="s">
        <v>32</v>
      </c>
      <c r="B21" s="28"/>
      <c r="C21" s="22"/>
      <c r="D21" s="28"/>
      <c r="E21" s="22"/>
      <c r="F21" s="28">
        <v>122</v>
      </c>
      <c r="G21" s="22"/>
      <c r="H21" s="28"/>
      <c r="I21" s="28"/>
      <c r="J21" s="28"/>
      <c r="K21" s="22"/>
      <c r="L21" s="28"/>
      <c r="M21" s="28"/>
      <c r="N21" s="28"/>
      <c r="O21" s="22"/>
      <c r="P21" s="28"/>
      <c r="Q21" s="28"/>
      <c r="R21" s="28"/>
      <c r="S21" s="22">
        <v>-184322</v>
      </c>
    </row>
    <row r="22" spans="1:19" ht="13.5">
      <c r="A22" s="6" t="s">
        <v>33</v>
      </c>
      <c r="B22" s="28"/>
      <c r="C22" s="22"/>
      <c r="D22" s="28"/>
      <c r="E22" s="22"/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>
        <v>-235440</v>
      </c>
    </row>
    <row r="23" spans="1:19" ht="13.5">
      <c r="A23" s="6" t="s">
        <v>34</v>
      </c>
      <c r="B23" s="28">
        <v>12974</v>
      </c>
      <c r="C23" s="22">
        <v>61948</v>
      </c>
      <c r="D23" s="28">
        <v>26522</v>
      </c>
      <c r="E23" s="22">
        <v>54184</v>
      </c>
      <c r="F23" s="28">
        <v>15890</v>
      </c>
      <c r="G23" s="22">
        <v>95371</v>
      </c>
      <c r="H23" s="28">
        <v>39154</v>
      </c>
      <c r="I23" s="28">
        <v>18176</v>
      </c>
      <c r="J23" s="28">
        <v>11779</v>
      </c>
      <c r="K23" s="22">
        <v>69575</v>
      </c>
      <c r="L23" s="28">
        <v>36403</v>
      </c>
      <c r="M23" s="28">
        <v>15495</v>
      </c>
      <c r="N23" s="28">
        <v>6801</v>
      </c>
      <c r="O23" s="22">
        <v>43403</v>
      </c>
      <c r="P23" s="28">
        <v>24429</v>
      </c>
      <c r="Q23" s="28">
        <v>9761</v>
      </c>
      <c r="R23" s="28">
        <v>3251</v>
      </c>
      <c r="S23" s="22">
        <v>66217</v>
      </c>
    </row>
    <row r="24" spans="1:19" ht="13.5">
      <c r="A24" s="6" t="s">
        <v>35</v>
      </c>
      <c r="B24" s="28">
        <v>1542437</v>
      </c>
      <c r="C24" s="22">
        <v>-108207</v>
      </c>
      <c r="D24" s="28">
        <v>1327382</v>
      </c>
      <c r="E24" s="22">
        <v>-607256</v>
      </c>
      <c r="F24" s="28">
        <v>1310043</v>
      </c>
      <c r="G24" s="22">
        <v>-507603</v>
      </c>
      <c r="H24" s="28">
        <v>-312908</v>
      </c>
      <c r="I24" s="28">
        <v>821204</v>
      </c>
      <c r="J24" s="28">
        <v>1074736</v>
      </c>
      <c r="K24" s="22">
        <v>-343202</v>
      </c>
      <c r="L24" s="28">
        <v>119764</v>
      </c>
      <c r="M24" s="28">
        <v>1059746</v>
      </c>
      <c r="N24" s="28">
        <v>905936</v>
      </c>
      <c r="O24" s="22">
        <v>316914</v>
      </c>
      <c r="P24" s="28">
        <v>527583</v>
      </c>
      <c r="Q24" s="28">
        <v>1113770</v>
      </c>
      <c r="R24" s="28">
        <v>930052</v>
      </c>
      <c r="S24" s="22">
        <v>-360387</v>
      </c>
    </row>
    <row r="25" spans="1:19" ht="13.5">
      <c r="A25" s="6" t="s">
        <v>36</v>
      </c>
      <c r="B25" s="28">
        <v>-385743</v>
      </c>
      <c r="C25" s="22">
        <v>-338</v>
      </c>
      <c r="D25" s="28">
        <v>-133475</v>
      </c>
      <c r="E25" s="22">
        <v>-25529</v>
      </c>
      <c r="F25" s="28">
        <v>-244056</v>
      </c>
      <c r="G25" s="22">
        <v>93544</v>
      </c>
      <c r="H25" s="28">
        <v>-70299</v>
      </c>
      <c r="I25" s="28">
        <v>-83911</v>
      </c>
      <c r="J25" s="28">
        <v>69589</v>
      </c>
      <c r="K25" s="22">
        <v>1586142</v>
      </c>
      <c r="L25" s="28">
        <v>1121180</v>
      </c>
      <c r="M25" s="28">
        <v>1182552</v>
      </c>
      <c r="N25" s="28">
        <v>1256181</v>
      </c>
      <c r="O25" s="22">
        <v>-221567</v>
      </c>
      <c r="P25" s="28">
        <v>-1057050</v>
      </c>
      <c r="Q25" s="28">
        <v>-528787</v>
      </c>
      <c r="R25" s="28">
        <v>355884</v>
      </c>
      <c r="S25" s="22">
        <v>417140</v>
      </c>
    </row>
    <row r="26" spans="1:19" ht="13.5">
      <c r="A26" s="6" t="s">
        <v>37</v>
      </c>
      <c r="B26" s="28">
        <v>-298436</v>
      </c>
      <c r="C26" s="22">
        <v>36698</v>
      </c>
      <c r="D26" s="28">
        <v>-217925</v>
      </c>
      <c r="E26" s="22">
        <v>28698</v>
      </c>
      <c r="F26" s="28">
        <v>-274642</v>
      </c>
      <c r="G26" s="22">
        <v>250185</v>
      </c>
      <c r="H26" s="28">
        <v>15953</v>
      </c>
      <c r="I26" s="28">
        <v>94539</v>
      </c>
      <c r="J26" s="28">
        <v>151028</v>
      </c>
      <c r="K26" s="22">
        <v>-67551</v>
      </c>
      <c r="L26" s="28">
        <v>-81618</v>
      </c>
      <c r="M26" s="28">
        <v>45668</v>
      </c>
      <c r="N26" s="28">
        <v>185865</v>
      </c>
      <c r="O26" s="22">
        <v>48029</v>
      </c>
      <c r="P26" s="28">
        <v>-60825</v>
      </c>
      <c r="Q26" s="28">
        <v>21374</v>
      </c>
      <c r="R26" s="28">
        <v>40329</v>
      </c>
      <c r="S26" s="22">
        <v>347920</v>
      </c>
    </row>
    <row r="27" spans="1:19" ht="13.5">
      <c r="A27" s="6" t="s">
        <v>38</v>
      </c>
      <c r="B27" s="28">
        <v>-1270053</v>
      </c>
      <c r="C27" s="22">
        <v>19267</v>
      </c>
      <c r="D27" s="28">
        <v>-1337065</v>
      </c>
      <c r="E27" s="22">
        <v>113075</v>
      </c>
      <c r="F27" s="28">
        <v>-1353138</v>
      </c>
      <c r="G27" s="22">
        <v>132100</v>
      </c>
      <c r="H27" s="28">
        <v>-285193</v>
      </c>
      <c r="I27" s="28">
        <v>-1220640</v>
      </c>
      <c r="J27" s="28">
        <v>-1343447</v>
      </c>
      <c r="K27" s="22">
        <v>-1058</v>
      </c>
      <c r="L27" s="28">
        <v>-503368</v>
      </c>
      <c r="M27" s="28">
        <v>-1401066</v>
      </c>
      <c r="N27" s="28">
        <v>-1250022</v>
      </c>
      <c r="O27" s="22">
        <v>-146368</v>
      </c>
      <c r="P27" s="28">
        <v>206354</v>
      </c>
      <c r="Q27" s="28">
        <v>-930277</v>
      </c>
      <c r="R27" s="28">
        <v>-860103</v>
      </c>
      <c r="S27" s="22">
        <v>134933</v>
      </c>
    </row>
    <row r="28" spans="1:19" ht="13.5">
      <c r="A28" s="6" t="s">
        <v>39</v>
      </c>
      <c r="B28" s="28">
        <v>-18128</v>
      </c>
      <c r="C28" s="22">
        <v>-114005</v>
      </c>
      <c r="D28" s="28">
        <v>-88593</v>
      </c>
      <c r="E28" s="22">
        <v>-34727</v>
      </c>
      <c r="F28" s="28">
        <v>-121962</v>
      </c>
      <c r="G28" s="22">
        <v>188541</v>
      </c>
      <c r="H28" s="28">
        <v>73645</v>
      </c>
      <c r="I28" s="28">
        <v>125314</v>
      </c>
      <c r="J28" s="28">
        <v>130297</v>
      </c>
      <c r="K28" s="22">
        <v>-34615</v>
      </c>
      <c r="L28" s="28">
        <v>-22655</v>
      </c>
      <c r="M28" s="28">
        <v>13845</v>
      </c>
      <c r="N28" s="28">
        <v>161679</v>
      </c>
      <c r="O28" s="22">
        <v>13749</v>
      </c>
      <c r="P28" s="28">
        <v>-23192</v>
      </c>
      <c r="Q28" s="28">
        <v>19531</v>
      </c>
      <c r="R28" s="28">
        <v>77052</v>
      </c>
      <c r="S28" s="22">
        <v>-123996</v>
      </c>
    </row>
    <row r="29" spans="1:19" ht="13.5">
      <c r="A29" s="6" t="s">
        <v>40</v>
      </c>
      <c r="B29" s="28">
        <v>180826</v>
      </c>
      <c r="C29" s="22">
        <v>-27434</v>
      </c>
      <c r="D29" s="28">
        <v>-96699</v>
      </c>
      <c r="E29" s="22">
        <v>107993</v>
      </c>
      <c r="F29" s="28">
        <v>-98547</v>
      </c>
      <c r="G29" s="22">
        <v>205555</v>
      </c>
      <c r="H29" s="28">
        <v>10178</v>
      </c>
      <c r="I29" s="28">
        <v>180825</v>
      </c>
      <c r="J29" s="28">
        <v>171501</v>
      </c>
      <c r="K29" s="22">
        <v>-539374</v>
      </c>
      <c r="L29" s="28">
        <v>-416635</v>
      </c>
      <c r="M29" s="28">
        <v>-161545</v>
      </c>
      <c r="N29" s="28">
        <v>-135522</v>
      </c>
      <c r="O29" s="22">
        <v>-10005</v>
      </c>
      <c r="P29" s="28">
        <v>319119</v>
      </c>
      <c r="Q29" s="28">
        <v>604622</v>
      </c>
      <c r="R29" s="28">
        <v>415718</v>
      </c>
      <c r="S29" s="22">
        <v>-287434</v>
      </c>
    </row>
    <row r="30" spans="1:19" ht="13.5">
      <c r="A30" s="6" t="s">
        <v>100</v>
      </c>
      <c r="B30" s="28">
        <v>-69257</v>
      </c>
      <c r="C30" s="22">
        <v>-13714</v>
      </c>
      <c r="D30" s="28">
        <v>-63740</v>
      </c>
      <c r="E30" s="22">
        <v>34981</v>
      </c>
      <c r="F30" s="28">
        <v>-76752</v>
      </c>
      <c r="G30" s="22">
        <v>57446</v>
      </c>
      <c r="H30" s="28">
        <v>-162601</v>
      </c>
      <c r="I30" s="28">
        <v>-121152</v>
      </c>
      <c r="J30" s="28">
        <v>-171885</v>
      </c>
      <c r="K30" s="22">
        <v>-44215</v>
      </c>
      <c r="L30" s="28">
        <v>-159022</v>
      </c>
      <c r="M30" s="28">
        <v>-70533</v>
      </c>
      <c r="N30" s="28">
        <v>-108929</v>
      </c>
      <c r="O30" s="22">
        <v>-54287</v>
      </c>
      <c r="P30" s="28">
        <v>-127745</v>
      </c>
      <c r="Q30" s="28">
        <v>-35949</v>
      </c>
      <c r="R30" s="28">
        <v>-100354</v>
      </c>
      <c r="S30" s="22">
        <v>74660</v>
      </c>
    </row>
    <row r="31" spans="1:19" ht="13.5">
      <c r="A31" s="6" t="s">
        <v>41</v>
      </c>
      <c r="B31" s="28">
        <v>3246863</v>
      </c>
      <c r="C31" s="22">
        <v>8697163</v>
      </c>
      <c r="D31" s="28">
        <v>3260782</v>
      </c>
      <c r="E31" s="22">
        <v>9030842</v>
      </c>
      <c r="F31" s="28">
        <v>3032731</v>
      </c>
      <c r="G31" s="22">
        <v>9426468</v>
      </c>
      <c r="H31" s="28">
        <v>4535523</v>
      </c>
      <c r="I31" s="28">
        <v>4002622</v>
      </c>
      <c r="J31" s="28">
        <v>3064761</v>
      </c>
      <c r="K31" s="22">
        <v>8881164</v>
      </c>
      <c r="L31" s="28">
        <v>4790298</v>
      </c>
      <c r="M31" s="28">
        <v>4479674</v>
      </c>
      <c r="N31" s="28">
        <v>3829771</v>
      </c>
      <c r="O31" s="22">
        <v>6489460</v>
      </c>
      <c r="P31" s="28">
        <v>3059483</v>
      </c>
      <c r="Q31" s="28">
        <v>3093858</v>
      </c>
      <c r="R31" s="28">
        <v>3032414</v>
      </c>
      <c r="S31" s="22">
        <v>6707453</v>
      </c>
    </row>
    <row r="32" spans="1:19" ht="13.5">
      <c r="A32" s="6" t="s">
        <v>42</v>
      </c>
      <c r="B32" s="28">
        <v>38511</v>
      </c>
      <c r="C32" s="22">
        <v>60216</v>
      </c>
      <c r="D32" s="28">
        <v>36022</v>
      </c>
      <c r="E32" s="22">
        <v>58172</v>
      </c>
      <c r="F32" s="28">
        <v>36640</v>
      </c>
      <c r="G32" s="22">
        <v>58732</v>
      </c>
      <c r="H32" s="28">
        <v>52697</v>
      </c>
      <c r="I32" s="28">
        <v>38412</v>
      </c>
      <c r="J32" s="28">
        <v>32044</v>
      </c>
      <c r="K32" s="22">
        <v>61642</v>
      </c>
      <c r="L32" s="28">
        <v>55084</v>
      </c>
      <c r="M32" s="28">
        <v>41003</v>
      </c>
      <c r="N32" s="28">
        <v>33866</v>
      </c>
      <c r="O32" s="22">
        <v>70759</v>
      </c>
      <c r="P32" s="28">
        <v>63145</v>
      </c>
      <c r="Q32" s="28">
        <v>46011</v>
      </c>
      <c r="R32" s="28">
        <v>37422</v>
      </c>
      <c r="S32" s="22">
        <v>67890</v>
      </c>
    </row>
    <row r="33" spans="1:19" ht="13.5">
      <c r="A33" s="6" t="s">
        <v>43</v>
      </c>
      <c r="B33" s="28">
        <v>-36477</v>
      </c>
      <c r="C33" s="22">
        <v>-85891</v>
      </c>
      <c r="D33" s="28">
        <v>-44690</v>
      </c>
      <c r="E33" s="22">
        <v>-103713</v>
      </c>
      <c r="F33" s="28">
        <v>-53818</v>
      </c>
      <c r="G33" s="22">
        <v>-123606</v>
      </c>
      <c r="H33" s="28">
        <v>-85658</v>
      </c>
      <c r="I33" s="28">
        <v>-63264</v>
      </c>
      <c r="J33" s="28">
        <v>-22969</v>
      </c>
      <c r="K33" s="22">
        <v>-109420</v>
      </c>
      <c r="L33" s="28">
        <v>-66549</v>
      </c>
      <c r="M33" s="28">
        <v>-45628</v>
      </c>
      <c r="N33" s="28">
        <v>-16254</v>
      </c>
      <c r="O33" s="22">
        <v>-90284</v>
      </c>
      <c r="P33" s="28">
        <v>-57272</v>
      </c>
      <c r="Q33" s="28">
        <v>-39507</v>
      </c>
      <c r="R33" s="28">
        <v>-12515</v>
      </c>
      <c r="S33" s="22">
        <v>-87028</v>
      </c>
    </row>
    <row r="34" spans="1:19" ht="13.5">
      <c r="A34" s="6" t="s">
        <v>44</v>
      </c>
      <c r="B34" s="28">
        <v>-670638</v>
      </c>
      <c r="C34" s="22">
        <v>-922625</v>
      </c>
      <c r="D34" s="28">
        <v>-763700</v>
      </c>
      <c r="E34" s="22">
        <v>-633314</v>
      </c>
      <c r="F34" s="28">
        <v>-539258</v>
      </c>
      <c r="G34" s="22">
        <v>-489849</v>
      </c>
      <c r="H34" s="28">
        <v>-463410</v>
      </c>
      <c r="I34" s="28">
        <v>-408588</v>
      </c>
      <c r="J34" s="28">
        <v>-407758</v>
      </c>
      <c r="K34" s="22">
        <v>-205231</v>
      </c>
      <c r="L34" s="28">
        <v>-199588</v>
      </c>
      <c r="M34" s="28">
        <v>-133450</v>
      </c>
      <c r="N34" s="28">
        <v>-130486</v>
      </c>
      <c r="O34" s="22">
        <v>-330729</v>
      </c>
      <c r="P34" s="28">
        <v>-306416</v>
      </c>
      <c r="Q34" s="28">
        <v>-264878</v>
      </c>
      <c r="R34" s="28">
        <v>-262207</v>
      </c>
      <c r="S34" s="22">
        <v>-378279</v>
      </c>
    </row>
    <row r="35" spans="1:19" ht="14.25" thickBot="1">
      <c r="A35" s="4" t="s">
        <v>45</v>
      </c>
      <c r="B35" s="29">
        <v>2578259</v>
      </c>
      <c r="C35" s="23">
        <v>7748862</v>
      </c>
      <c r="D35" s="29">
        <v>2488414</v>
      </c>
      <c r="E35" s="23">
        <v>8351987</v>
      </c>
      <c r="F35" s="29">
        <v>2476294</v>
      </c>
      <c r="G35" s="23">
        <v>8871745</v>
      </c>
      <c r="H35" s="29">
        <v>4039151</v>
      </c>
      <c r="I35" s="29">
        <v>3569181</v>
      </c>
      <c r="J35" s="29">
        <v>2666078</v>
      </c>
      <c r="K35" s="23">
        <v>8628155</v>
      </c>
      <c r="L35" s="29">
        <v>4579245</v>
      </c>
      <c r="M35" s="29">
        <v>4341600</v>
      </c>
      <c r="N35" s="29">
        <v>3716897</v>
      </c>
      <c r="O35" s="23">
        <v>6139204</v>
      </c>
      <c r="P35" s="29">
        <v>2758939</v>
      </c>
      <c r="Q35" s="29">
        <v>2835484</v>
      </c>
      <c r="R35" s="29">
        <v>2795114</v>
      </c>
      <c r="S35" s="23">
        <v>6310036</v>
      </c>
    </row>
    <row r="36" spans="1:19" ht="14.25" thickTop="1">
      <c r="A36" s="6" t="s">
        <v>46</v>
      </c>
      <c r="B36" s="28">
        <v>-670000</v>
      </c>
      <c r="C36" s="22">
        <v>-2350000</v>
      </c>
      <c r="D36" s="28">
        <v>-1600000</v>
      </c>
      <c r="E36" s="22">
        <v>-1930000</v>
      </c>
      <c r="F36" s="28">
        <v>-80000</v>
      </c>
      <c r="G36" s="22">
        <v>-809055</v>
      </c>
      <c r="H36" s="28">
        <v>-499055</v>
      </c>
      <c r="I36" s="28">
        <v>-429055</v>
      </c>
      <c r="J36" s="28">
        <v>-429055</v>
      </c>
      <c r="K36" s="22">
        <v>-1036153</v>
      </c>
      <c r="L36" s="28">
        <v>-767030</v>
      </c>
      <c r="M36" s="28">
        <v>-758030</v>
      </c>
      <c r="N36" s="28">
        <v>-559000</v>
      </c>
      <c r="O36" s="22">
        <v>-616000</v>
      </c>
      <c r="P36" s="28">
        <v>-547000</v>
      </c>
      <c r="Q36" s="28">
        <v>-468000</v>
      </c>
      <c r="R36" s="28">
        <v>-269000</v>
      </c>
      <c r="S36" s="22">
        <v>-459000</v>
      </c>
    </row>
    <row r="37" spans="1:19" ht="13.5">
      <c r="A37" s="6" t="s">
        <v>47</v>
      </c>
      <c r="B37" s="28">
        <v>270000</v>
      </c>
      <c r="C37" s="22">
        <v>3400000</v>
      </c>
      <c r="D37" s="28">
        <v>1340000</v>
      </c>
      <c r="E37" s="22">
        <v>1120000</v>
      </c>
      <c r="F37" s="28">
        <v>430000</v>
      </c>
      <c r="G37" s="22">
        <v>225832</v>
      </c>
      <c r="H37" s="28">
        <v>195832</v>
      </c>
      <c r="I37" s="28">
        <v>165832</v>
      </c>
      <c r="J37" s="28">
        <v>99832</v>
      </c>
      <c r="K37" s="22">
        <v>658030</v>
      </c>
      <c r="L37" s="28">
        <v>658030</v>
      </c>
      <c r="M37" s="28">
        <v>658030</v>
      </c>
      <c r="N37" s="28"/>
      <c r="O37" s="22">
        <v>594000</v>
      </c>
      <c r="P37" s="28">
        <v>534000</v>
      </c>
      <c r="Q37" s="28">
        <v>110000</v>
      </c>
      <c r="R37" s="28">
        <v>10000</v>
      </c>
      <c r="S37" s="22">
        <v>330000</v>
      </c>
    </row>
    <row r="38" spans="1:19" ht="13.5">
      <c r="A38" s="6" t="s">
        <v>48</v>
      </c>
      <c r="B38" s="28">
        <v>7479401</v>
      </c>
      <c r="C38" s="22">
        <v>9119538</v>
      </c>
      <c r="D38" s="28">
        <v>2829887</v>
      </c>
      <c r="E38" s="22">
        <v>1200035</v>
      </c>
      <c r="F38" s="28">
        <v>1099984</v>
      </c>
      <c r="G38" s="22">
        <v>199967</v>
      </c>
      <c r="H38" s="28">
        <v>199967</v>
      </c>
      <c r="I38" s="28"/>
      <c r="J38" s="28"/>
      <c r="K38" s="22">
        <v>300000</v>
      </c>
      <c r="L38" s="28">
        <v>100008</v>
      </c>
      <c r="M38" s="28">
        <v>100008</v>
      </c>
      <c r="N38" s="28"/>
      <c r="O38" s="22">
        <v>200000</v>
      </c>
      <c r="P38" s="28">
        <v>200000</v>
      </c>
      <c r="Q38" s="28">
        <v>100068</v>
      </c>
      <c r="R38" s="28"/>
      <c r="S38" s="22">
        <v>400012</v>
      </c>
    </row>
    <row r="39" spans="1:19" ht="13.5">
      <c r="A39" s="6" t="s">
        <v>49</v>
      </c>
      <c r="B39" s="28">
        <v>-5599514</v>
      </c>
      <c r="C39" s="22">
        <v>-10279427</v>
      </c>
      <c r="D39" s="28">
        <v>-1579976</v>
      </c>
      <c r="E39" s="22">
        <v>-1099870</v>
      </c>
      <c r="F39" s="28"/>
      <c r="G39" s="22">
        <v>-899854</v>
      </c>
      <c r="H39" s="28">
        <v>-99903</v>
      </c>
      <c r="I39" s="28">
        <v>-99903</v>
      </c>
      <c r="J39" s="28">
        <v>-99903</v>
      </c>
      <c r="K39" s="22"/>
      <c r="L39" s="28"/>
      <c r="M39" s="28"/>
      <c r="N39" s="28"/>
      <c r="O39" s="22"/>
      <c r="P39" s="28"/>
      <c r="Q39" s="28"/>
      <c r="R39" s="28"/>
      <c r="S39" s="22"/>
    </row>
    <row r="40" spans="1:19" ht="13.5">
      <c r="A40" s="6" t="s">
        <v>50</v>
      </c>
      <c r="B40" s="28">
        <v>-2794549</v>
      </c>
      <c r="C40" s="22">
        <v>-4497832</v>
      </c>
      <c r="D40" s="28">
        <v>-2055476</v>
      </c>
      <c r="E40" s="22">
        <v>-4768980</v>
      </c>
      <c r="F40" s="28">
        <v>-2236657</v>
      </c>
      <c r="G40" s="22">
        <v>-4653152</v>
      </c>
      <c r="H40" s="28">
        <v>-3843364</v>
      </c>
      <c r="I40" s="28">
        <v>-2394215</v>
      </c>
      <c r="J40" s="28">
        <v>-1080956</v>
      </c>
      <c r="K40" s="22">
        <v>-5047750</v>
      </c>
      <c r="L40" s="28">
        <v>-4166949</v>
      </c>
      <c r="M40" s="28">
        <v>-2504677</v>
      </c>
      <c r="N40" s="28">
        <v>-968862</v>
      </c>
      <c r="O40" s="22">
        <v>-4189476</v>
      </c>
      <c r="P40" s="28">
        <v>-3336946</v>
      </c>
      <c r="Q40" s="28">
        <v>-2476879</v>
      </c>
      <c r="R40" s="28">
        <v>-1109455</v>
      </c>
      <c r="S40" s="22">
        <v>-4393854</v>
      </c>
    </row>
    <row r="41" spans="1:19" ht="13.5">
      <c r="A41" s="6" t="s">
        <v>51</v>
      </c>
      <c r="B41" s="28">
        <v>93</v>
      </c>
      <c r="C41" s="22">
        <v>173</v>
      </c>
      <c r="D41" s="28">
        <v>173</v>
      </c>
      <c r="E41" s="22">
        <v>1775</v>
      </c>
      <c r="F41" s="28">
        <v>1714</v>
      </c>
      <c r="G41" s="22">
        <v>6689</v>
      </c>
      <c r="H41" s="28">
        <v>6689</v>
      </c>
      <c r="I41" s="28">
        <v>6688</v>
      </c>
      <c r="J41" s="28">
        <v>6657</v>
      </c>
      <c r="K41" s="22">
        <v>18629</v>
      </c>
      <c r="L41" s="28">
        <v>18420</v>
      </c>
      <c r="M41" s="28">
        <v>192</v>
      </c>
      <c r="N41" s="28">
        <v>192</v>
      </c>
      <c r="O41" s="22">
        <v>22149</v>
      </c>
      <c r="P41" s="28">
        <v>20393</v>
      </c>
      <c r="Q41" s="28">
        <v>19981</v>
      </c>
      <c r="R41" s="28">
        <v>19038</v>
      </c>
      <c r="S41" s="22">
        <v>252542</v>
      </c>
    </row>
    <row r="42" spans="1:19" ht="13.5">
      <c r="A42" s="6" t="s">
        <v>52</v>
      </c>
      <c r="B42" s="28">
        <v>-51648</v>
      </c>
      <c r="C42" s="22">
        <v>-363116</v>
      </c>
      <c r="D42" s="28">
        <v>-340993</v>
      </c>
      <c r="E42" s="22">
        <v>-44208</v>
      </c>
      <c r="F42" s="28">
        <v>-32864</v>
      </c>
      <c r="G42" s="22">
        <v>-229364</v>
      </c>
      <c r="H42" s="28">
        <v>-171729</v>
      </c>
      <c r="I42" s="28">
        <v>-219039</v>
      </c>
      <c r="J42" s="28">
        <v>-134857</v>
      </c>
      <c r="K42" s="22">
        <v>-99470</v>
      </c>
      <c r="L42" s="28">
        <v>-83364</v>
      </c>
      <c r="M42" s="28">
        <v>-56632</v>
      </c>
      <c r="N42" s="28">
        <v>-22857</v>
      </c>
      <c r="O42" s="22">
        <v>-122415</v>
      </c>
      <c r="P42" s="28">
        <v>-103679</v>
      </c>
      <c r="Q42" s="28">
        <v>-33613</v>
      </c>
      <c r="R42" s="28">
        <v>-9752</v>
      </c>
      <c r="S42" s="22">
        <v>-212076</v>
      </c>
    </row>
    <row r="43" spans="1:19" ht="13.5">
      <c r="A43" s="6" t="s">
        <v>53</v>
      </c>
      <c r="B43" s="28">
        <v>-181909</v>
      </c>
      <c r="C43" s="22">
        <v>-571411</v>
      </c>
      <c r="D43" s="28">
        <v>-489068</v>
      </c>
      <c r="E43" s="22">
        <v>-681355</v>
      </c>
      <c r="F43" s="28">
        <v>-576555</v>
      </c>
      <c r="G43" s="22">
        <v>-200946</v>
      </c>
      <c r="H43" s="28">
        <v>-191214</v>
      </c>
      <c r="I43" s="28">
        <v>-33339</v>
      </c>
      <c r="J43" s="28"/>
      <c r="K43" s="22">
        <v>-279396</v>
      </c>
      <c r="L43" s="28">
        <v>-278405</v>
      </c>
      <c r="M43" s="28">
        <v>-276999</v>
      </c>
      <c r="N43" s="28"/>
      <c r="O43" s="22">
        <v>-250178</v>
      </c>
      <c r="P43" s="28">
        <v>-250149</v>
      </c>
      <c r="Q43" s="28">
        <v>-151172</v>
      </c>
      <c r="R43" s="28"/>
      <c r="S43" s="22">
        <v>-232164</v>
      </c>
    </row>
    <row r="44" spans="1:19" ht="13.5">
      <c r="A44" s="6" t="s">
        <v>54</v>
      </c>
      <c r="B44" s="28"/>
      <c r="C44" s="22"/>
      <c r="D44" s="28"/>
      <c r="E44" s="22"/>
      <c r="F44" s="28"/>
      <c r="G44" s="22"/>
      <c r="H44" s="28"/>
      <c r="I44" s="28"/>
      <c r="J44" s="28"/>
      <c r="K44" s="22"/>
      <c r="L44" s="28"/>
      <c r="M44" s="28"/>
      <c r="N44" s="28"/>
      <c r="O44" s="22"/>
      <c r="P44" s="28"/>
      <c r="Q44" s="28"/>
      <c r="R44" s="28"/>
      <c r="S44" s="22">
        <v>188700</v>
      </c>
    </row>
    <row r="45" spans="1:19" ht="13.5">
      <c r="A45" s="6" t="s">
        <v>55</v>
      </c>
      <c r="B45" s="28"/>
      <c r="C45" s="22"/>
      <c r="D45" s="28"/>
      <c r="E45" s="22">
        <v>-32236</v>
      </c>
      <c r="F45" s="28">
        <v>-21566</v>
      </c>
      <c r="G45" s="22">
        <v>-1021186</v>
      </c>
      <c r="H45" s="28">
        <v>-823737</v>
      </c>
      <c r="I45" s="28">
        <v>-582444</v>
      </c>
      <c r="J45" s="28">
        <v>-306818</v>
      </c>
      <c r="K45" s="22">
        <v>-1081673</v>
      </c>
      <c r="L45" s="28">
        <v>-784034</v>
      </c>
      <c r="M45" s="28">
        <v>-525320</v>
      </c>
      <c r="N45" s="28">
        <v>-238053</v>
      </c>
      <c r="O45" s="22">
        <v>-1091236</v>
      </c>
      <c r="P45" s="28">
        <v>-830448</v>
      </c>
      <c r="Q45" s="28">
        <v>-556665</v>
      </c>
      <c r="R45" s="28">
        <v>-243049</v>
      </c>
      <c r="S45" s="22">
        <v>-355074</v>
      </c>
    </row>
    <row r="46" spans="1:19" ht="13.5">
      <c r="A46" s="6" t="s">
        <v>56</v>
      </c>
      <c r="B46" s="28"/>
      <c r="C46" s="22">
        <v>91210</v>
      </c>
      <c r="D46" s="28"/>
      <c r="E46" s="22">
        <v>2884</v>
      </c>
      <c r="F46" s="28">
        <v>2272</v>
      </c>
      <c r="G46" s="22"/>
      <c r="H46" s="28"/>
      <c r="I46" s="28"/>
      <c r="J46" s="28"/>
      <c r="K46" s="22"/>
      <c r="L46" s="28"/>
      <c r="M46" s="28"/>
      <c r="N46" s="28"/>
      <c r="O46" s="22"/>
      <c r="P46" s="28"/>
      <c r="Q46" s="28"/>
      <c r="R46" s="28"/>
      <c r="S46" s="22"/>
    </row>
    <row r="47" spans="1:19" ht="13.5">
      <c r="A47" s="6" t="s">
        <v>100</v>
      </c>
      <c r="B47" s="28">
        <v>1053</v>
      </c>
      <c r="C47" s="22">
        <v>12729</v>
      </c>
      <c r="D47" s="28">
        <v>97388</v>
      </c>
      <c r="E47" s="22">
        <v>25670</v>
      </c>
      <c r="F47" s="28">
        <v>76434</v>
      </c>
      <c r="G47" s="22">
        <v>7034</v>
      </c>
      <c r="H47" s="28">
        <v>68380</v>
      </c>
      <c r="I47" s="28">
        <v>69799</v>
      </c>
      <c r="J47" s="28">
        <v>40912</v>
      </c>
      <c r="K47" s="22">
        <v>59208</v>
      </c>
      <c r="L47" s="28">
        <v>95420</v>
      </c>
      <c r="M47" s="28">
        <v>95783</v>
      </c>
      <c r="N47" s="28">
        <v>9998</v>
      </c>
      <c r="O47" s="22">
        <v>67286</v>
      </c>
      <c r="P47" s="28">
        <v>55363</v>
      </c>
      <c r="Q47" s="28">
        <v>82641</v>
      </c>
      <c r="R47" s="28">
        <v>61050</v>
      </c>
      <c r="S47" s="22">
        <v>53526</v>
      </c>
    </row>
    <row r="48" spans="1:19" ht="14.25" thickBot="1">
      <c r="A48" s="4" t="s">
        <v>57</v>
      </c>
      <c r="B48" s="29">
        <v>-1547073</v>
      </c>
      <c r="C48" s="23">
        <v>-5438135</v>
      </c>
      <c r="D48" s="29">
        <v>-1798066</v>
      </c>
      <c r="E48" s="23">
        <v>-6206284</v>
      </c>
      <c r="F48" s="29">
        <v>-1337237</v>
      </c>
      <c r="G48" s="23">
        <v>-7374036</v>
      </c>
      <c r="H48" s="29">
        <v>-5158137</v>
      </c>
      <c r="I48" s="29">
        <v>-3515676</v>
      </c>
      <c r="J48" s="29">
        <v>-1904189</v>
      </c>
      <c r="K48" s="23">
        <v>-10603608</v>
      </c>
      <c r="L48" s="29">
        <v>-9302937</v>
      </c>
      <c r="M48" s="29">
        <v>-3267644</v>
      </c>
      <c r="N48" s="29">
        <v>-1778581</v>
      </c>
      <c r="O48" s="23">
        <v>-5427388</v>
      </c>
      <c r="P48" s="29">
        <v>-4299984</v>
      </c>
      <c r="Q48" s="29">
        <v>-3373640</v>
      </c>
      <c r="R48" s="29">
        <v>-1541169</v>
      </c>
      <c r="S48" s="23">
        <v>-4427386</v>
      </c>
    </row>
    <row r="49" spans="1:19" ht="14.25" thickTop="1">
      <c r="A49" s="6" t="s">
        <v>58</v>
      </c>
      <c r="B49" s="28">
        <v>87000</v>
      </c>
      <c r="C49" s="22"/>
      <c r="D49" s="28">
        <v>63000</v>
      </c>
      <c r="E49" s="22"/>
      <c r="F49" s="28">
        <v>42000</v>
      </c>
      <c r="G49" s="22"/>
      <c r="H49" s="28">
        <v>1450000</v>
      </c>
      <c r="I49" s="28">
        <v>301000</v>
      </c>
      <c r="J49" s="28"/>
      <c r="K49" s="22"/>
      <c r="L49" s="28">
        <v>1650000</v>
      </c>
      <c r="M49" s="28"/>
      <c r="N49" s="28"/>
      <c r="O49" s="22">
        <v>-300000</v>
      </c>
      <c r="P49" s="28">
        <v>400000</v>
      </c>
      <c r="Q49" s="28">
        <v>-200000</v>
      </c>
      <c r="R49" s="28">
        <v>150000</v>
      </c>
      <c r="S49" s="22">
        <v>-1400000</v>
      </c>
    </row>
    <row r="50" spans="1:19" ht="13.5">
      <c r="A50" s="6" t="s">
        <v>59</v>
      </c>
      <c r="B50" s="28"/>
      <c r="C50" s="22"/>
      <c r="D50" s="28"/>
      <c r="E50" s="22">
        <v>10880</v>
      </c>
      <c r="F50" s="28"/>
      <c r="G50" s="22">
        <v>8640</v>
      </c>
      <c r="H50" s="28"/>
      <c r="I50" s="28"/>
      <c r="J50" s="28"/>
      <c r="K50" s="22">
        <v>4207680</v>
      </c>
      <c r="L50" s="28">
        <v>4200000</v>
      </c>
      <c r="M50" s="28"/>
      <c r="N50" s="28"/>
      <c r="O50" s="22">
        <v>2209520</v>
      </c>
      <c r="P50" s="28">
        <v>2200000</v>
      </c>
      <c r="Q50" s="28">
        <v>2200000</v>
      </c>
      <c r="R50" s="28"/>
      <c r="S50" s="22">
        <v>1809440</v>
      </c>
    </row>
    <row r="51" spans="1:19" ht="13.5">
      <c r="A51" s="6" t="s">
        <v>60</v>
      </c>
      <c r="B51" s="28">
        <v>-610200</v>
      </c>
      <c r="C51" s="22">
        <v>-1324268</v>
      </c>
      <c r="D51" s="28">
        <v>-666800</v>
      </c>
      <c r="E51" s="22">
        <v>-1392855</v>
      </c>
      <c r="F51" s="28">
        <v>-715900</v>
      </c>
      <c r="G51" s="22">
        <v>-1498818</v>
      </c>
      <c r="H51" s="28">
        <v>-1008650</v>
      </c>
      <c r="I51" s="28">
        <v>-771500</v>
      </c>
      <c r="J51" s="28">
        <v>-261250</v>
      </c>
      <c r="K51" s="22">
        <v>-1580916</v>
      </c>
      <c r="L51" s="28">
        <v>-1021450</v>
      </c>
      <c r="M51" s="28">
        <v>-727900</v>
      </c>
      <c r="N51" s="28">
        <v>-263050</v>
      </c>
      <c r="O51" s="22">
        <v>-1496153</v>
      </c>
      <c r="P51" s="28">
        <v>-1022550</v>
      </c>
      <c r="Q51" s="28">
        <v>-738700</v>
      </c>
      <c r="R51" s="28">
        <v>-300800</v>
      </c>
      <c r="S51" s="22">
        <v>-1530073</v>
      </c>
    </row>
    <row r="52" spans="1:19" ht="13.5">
      <c r="A52" s="6" t="s">
        <v>61</v>
      </c>
      <c r="B52" s="28"/>
      <c r="C52" s="22">
        <v>119</v>
      </c>
      <c r="D52" s="28"/>
      <c r="E52" s="22">
        <v>36</v>
      </c>
      <c r="F52" s="28">
        <v>36</v>
      </c>
      <c r="G52" s="22"/>
      <c r="H52" s="28"/>
      <c r="I52" s="28"/>
      <c r="J52" s="28"/>
      <c r="K52" s="22"/>
      <c r="L52" s="28"/>
      <c r="M52" s="28"/>
      <c r="N52" s="28"/>
      <c r="O52" s="22">
        <v>635</v>
      </c>
      <c r="P52" s="28">
        <v>566</v>
      </c>
      <c r="Q52" s="28"/>
      <c r="R52" s="28"/>
      <c r="S52" s="22">
        <v>328</v>
      </c>
    </row>
    <row r="53" spans="1:19" ht="13.5">
      <c r="A53" s="6" t="s">
        <v>62</v>
      </c>
      <c r="B53" s="28">
        <v>-345</v>
      </c>
      <c r="C53" s="22">
        <v>-36</v>
      </c>
      <c r="D53" s="28"/>
      <c r="E53" s="22">
        <v>-698</v>
      </c>
      <c r="F53" s="28">
        <v>-329</v>
      </c>
      <c r="G53" s="22">
        <v>-324</v>
      </c>
      <c r="H53" s="28">
        <v>-292</v>
      </c>
      <c r="I53" s="28">
        <v>-281</v>
      </c>
      <c r="J53" s="28">
        <v>-265</v>
      </c>
      <c r="K53" s="22">
        <v>-768</v>
      </c>
      <c r="L53" s="28">
        <v>-619</v>
      </c>
      <c r="M53" s="28">
        <v>-619</v>
      </c>
      <c r="N53" s="28">
        <v>-435</v>
      </c>
      <c r="O53" s="22">
        <v>-2754</v>
      </c>
      <c r="P53" s="28">
        <v>-1868</v>
      </c>
      <c r="Q53" s="28">
        <v>-1429</v>
      </c>
      <c r="R53" s="28">
        <v>-213</v>
      </c>
      <c r="S53" s="22">
        <v>-3336</v>
      </c>
    </row>
    <row r="54" spans="1:19" ht="13.5">
      <c r="A54" s="6" t="s">
        <v>63</v>
      </c>
      <c r="B54" s="28">
        <v>-430280</v>
      </c>
      <c r="C54" s="22">
        <v>-335923</v>
      </c>
      <c r="D54" s="28">
        <v>-335260</v>
      </c>
      <c r="E54" s="22">
        <v>-335588</v>
      </c>
      <c r="F54" s="28">
        <v>-335435</v>
      </c>
      <c r="G54" s="22">
        <v>-335976</v>
      </c>
      <c r="H54" s="28">
        <v>-335976</v>
      </c>
      <c r="I54" s="28">
        <v>-334972</v>
      </c>
      <c r="J54" s="28">
        <v>-335754</v>
      </c>
      <c r="K54" s="22">
        <v>-335447</v>
      </c>
      <c r="L54" s="28">
        <v>-335101</v>
      </c>
      <c r="M54" s="28">
        <v>-334908</v>
      </c>
      <c r="N54" s="28">
        <v>-335903</v>
      </c>
      <c r="O54" s="22">
        <v>-383129</v>
      </c>
      <c r="P54" s="28">
        <v>-383034</v>
      </c>
      <c r="Q54" s="28">
        <v>-382481</v>
      </c>
      <c r="R54" s="28">
        <v>-383745</v>
      </c>
      <c r="S54" s="22">
        <v>-335717</v>
      </c>
    </row>
    <row r="55" spans="1:19" ht="13.5">
      <c r="A55" s="6" t="s">
        <v>64</v>
      </c>
      <c r="B55" s="28">
        <v>-14428</v>
      </c>
      <c r="C55" s="22">
        <v>-13301</v>
      </c>
      <c r="D55" s="28">
        <v>-13294</v>
      </c>
      <c r="E55" s="22">
        <v>-4025</v>
      </c>
      <c r="F55" s="28">
        <v>-3981</v>
      </c>
      <c r="G55" s="22">
        <v>-14635</v>
      </c>
      <c r="H55" s="28"/>
      <c r="I55" s="28"/>
      <c r="J55" s="28"/>
      <c r="K55" s="22">
        <v>-12576</v>
      </c>
      <c r="L55" s="28"/>
      <c r="M55" s="28"/>
      <c r="N55" s="28"/>
      <c r="O55" s="22">
        <v>-12796</v>
      </c>
      <c r="P55" s="28">
        <v>-2324</v>
      </c>
      <c r="Q55" s="28">
        <v>-2324</v>
      </c>
      <c r="R55" s="28"/>
      <c r="S55" s="22">
        <v>-15098</v>
      </c>
    </row>
    <row r="56" spans="1:19" ht="14.25" thickBot="1">
      <c r="A56" s="4" t="s">
        <v>65</v>
      </c>
      <c r="B56" s="29">
        <v>-968253</v>
      </c>
      <c r="C56" s="23">
        <v>-1673409</v>
      </c>
      <c r="D56" s="29">
        <v>-952355</v>
      </c>
      <c r="E56" s="23">
        <v>-1722251</v>
      </c>
      <c r="F56" s="29">
        <v>-1013610</v>
      </c>
      <c r="G56" s="23">
        <v>-1841113</v>
      </c>
      <c r="H56" s="29">
        <v>105081</v>
      </c>
      <c r="I56" s="29">
        <v>-805754</v>
      </c>
      <c r="J56" s="29">
        <v>-597269</v>
      </c>
      <c r="K56" s="23">
        <v>2277972</v>
      </c>
      <c r="L56" s="29">
        <v>4492828</v>
      </c>
      <c r="M56" s="29">
        <v>-1063428</v>
      </c>
      <c r="N56" s="29">
        <v>-599388</v>
      </c>
      <c r="O56" s="23">
        <v>15323</v>
      </c>
      <c r="P56" s="29">
        <v>1190789</v>
      </c>
      <c r="Q56" s="29">
        <v>875064</v>
      </c>
      <c r="R56" s="29">
        <v>-534758</v>
      </c>
      <c r="S56" s="23">
        <v>-1474457</v>
      </c>
    </row>
    <row r="57" spans="1:19" ht="14.25" thickTop="1">
      <c r="A57" s="7" t="s">
        <v>66</v>
      </c>
      <c r="B57" s="28">
        <v>62931</v>
      </c>
      <c r="C57" s="22">
        <v>637317</v>
      </c>
      <c r="D57" s="28">
        <v>-262007</v>
      </c>
      <c r="E57" s="22">
        <v>423452</v>
      </c>
      <c r="F57" s="28">
        <v>125446</v>
      </c>
      <c r="G57" s="22">
        <v>-343405</v>
      </c>
      <c r="H57" s="28">
        <v>-1013903</v>
      </c>
      <c r="I57" s="28">
        <v>-752248</v>
      </c>
      <c r="J57" s="28">
        <v>164619</v>
      </c>
      <c r="K57" s="22">
        <v>302518</v>
      </c>
      <c r="L57" s="28">
        <v>-230863</v>
      </c>
      <c r="M57" s="28">
        <v>10527</v>
      </c>
      <c r="N57" s="28">
        <v>1338926</v>
      </c>
      <c r="O57" s="22">
        <v>727138</v>
      </c>
      <c r="P57" s="28">
        <v>-350255</v>
      </c>
      <c r="Q57" s="28">
        <v>336908</v>
      </c>
      <c r="R57" s="28">
        <v>719186</v>
      </c>
      <c r="S57" s="22">
        <v>408193</v>
      </c>
    </row>
    <row r="58" spans="1:19" ht="13.5">
      <c r="A58" s="7" t="s">
        <v>67</v>
      </c>
      <c r="B58" s="28">
        <v>3645724</v>
      </c>
      <c r="C58" s="22">
        <v>3008407</v>
      </c>
      <c r="D58" s="28">
        <v>3008407</v>
      </c>
      <c r="E58" s="22">
        <v>2610395</v>
      </c>
      <c r="F58" s="28">
        <v>2610395</v>
      </c>
      <c r="G58" s="22">
        <v>2953800</v>
      </c>
      <c r="H58" s="28">
        <v>2953800</v>
      </c>
      <c r="I58" s="28">
        <v>2953800</v>
      </c>
      <c r="J58" s="28">
        <v>2953800</v>
      </c>
      <c r="K58" s="22">
        <v>2651281</v>
      </c>
      <c r="L58" s="28">
        <v>2651281</v>
      </c>
      <c r="M58" s="28">
        <v>2651281</v>
      </c>
      <c r="N58" s="28">
        <v>2651281</v>
      </c>
      <c r="O58" s="22">
        <v>1924143</v>
      </c>
      <c r="P58" s="28">
        <v>1924143</v>
      </c>
      <c r="Q58" s="28">
        <v>1924143</v>
      </c>
      <c r="R58" s="28">
        <v>1924143</v>
      </c>
      <c r="S58" s="22">
        <v>1515949</v>
      </c>
    </row>
    <row r="59" spans="1:19" ht="13.5">
      <c r="A59" s="7" t="s">
        <v>68</v>
      </c>
      <c r="B59" s="28"/>
      <c r="C59" s="22"/>
      <c r="D59" s="28"/>
      <c r="E59" s="22">
        <v>-25440</v>
      </c>
      <c r="F59" s="28">
        <v>-25440</v>
      </c>
      <c r="G59" s="22"/>
      <c r="H59" s="28"/>
      <c r="I59" s="28"/>
      <c r="J59" s="28"/>
      <c r="K59" s="22"/>
      <c r="L59" s="28"/>
      <c r="M59" s="28"/>
      <c r="N59" s="28"/>
      <c r="O59" s="22"/>
      <c r="P59" s="28"/>
      <c r="Q59" s="28"/>
      <c r="R59" s="28"/>
      <c r="S59" s="22"/>
    </row>
    <row r="60" spans="1:19" ht="14.25" thickBot="1">
      <c r="A60" s="7" t="s">
        <v>67</v>
      </c>
      <c r="B60" s="28">
        <v>3708656</v>
      </c>
      <c r="C60" s="22">
        <v>3645724</v>
      </c>
      <c r="D60" s="28">
        <v>2746399</v>
      </c>
      <c r="E60" s="22">
        <v>3008407</v>
      </c>
      <c r="F60" s="28">
        <v>2710401</v>
      </c>
      <c r="G60" s="22">
        <v>2610395</v>
      </c>
      <c r="H60" s="28">
        <v>1939897</v>
      </c>
      <c r="I60" s="28">
        <v>2201551</v>
      </c>
      <c r="J60" s="28">
        <v>3118419</v>
      </c>
      <c r="K60" s="22">
        <v>2953800</v>
      </c>
      <c r="L60" s="28">
        <v>2420418</v>
      </c>
      <c r="M60" s="28">
        <v>2661808</v>
      </c>
      <c r="N60" s="28">
        <v>3990208</v>
      </c>
      <c r="O60" s="22">
        <v>2651281</v>
      </c>
      <c r="P60" s="28">
        <v>1573887</v>
      </c>
      <c r="Q60" s="28">
        <v>2261051</v>
      </c>
      <c r="R60" s="28">
        <v>2643329</v>
      </c>
      <c r="S60" s="22">
        <v>1924143</v>
      </c>
    </row>
    <row r="61" spans="1:19" ht="14.25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3" ht="13.5">
      <c r="A63" s="20" t="s">
        <v>168</v>
      </c>
    </row>
    <row r="64" ht="13.5">
      <c r="A64" s="20" t="s">
        <v>169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164</v>
      </c>
      <c r="B2" s="14">
        <v>9537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165</v>
      </c>
      <c r="B3" s="1" t="s">
        <v>166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71</v>
      </c>
      <c r="B4" s="15" t="str">
        <f>HYPERLINK("http://www.kabupro.jp/mark/20140214/S10015MA.htm","四半期報告書")</f>
        <v>四半期報告書</v>
      </c>
      <c r="C4" s="15" t="str">
        <f>HYPERLINK("http://www.kabupro.jp/mark/20131114/S1000IED.htm","四半期報告書")</f>
        <v>四半期報告書</v>
      </c>
      <c r="D4" s="15" t="str">
        <f>HYPERLINK("http://www.kabupro.jp/mark/20130814/S000EA4Z.htm","四半期報告書")</f>
        <v>四半期報告書</v>
      </c>
      <c r="E4" s="15" t="str">
        <f>HYPERLINK("http://www.kabupro.jp/mark/20170502/S100A624.htm","訂正有価証券報告書")</f>
        <v>訂正有価証券報告書</v>
      </c>
      <c r="F4" s="15" t="str">
        <f>HYPERLINK("http://www.kabupro.jp/mark/20130214/S000CV8K.htm","四半期報告書")</f>
        <v>四半期報告書</v>
      </c>
      <c r="G4" s="15" t="str">
        <f>HYPERLINK("http://www.kabupro.jp/mark/20121114/S000CBGP.htm","四半期報告書")</f>
        <v>四半期報告書</v>
      </c>
      <c r="H4" s="15" t="str">
        <f>HYPERLINK("http://www.kabupro.jp/mark/20120814/S000BR5X.htm","四半期報告書")</f>
        <v>四半期報告書</v>
      </c>
      <c r="I4" s="15" t="str">
        <f>HYPERLINK("http://www.kabupro.jp/mark/20170502/S100A624.htm","訂正有価証券報告書")</f>
        <v>訂正有価証券報告書</v>
      </c>
      <c r="J4" s="15" t="str">
        <f>HYPERLINK("http://www.kabupro.jp/mark/20120214/S000ABXQ.htm","四半期報告書")</f>
        <v>四半期報告書</v>
      </c>
      <c r="K4" s="15" t="str">
        <f>HYPERLINK("http://www.kabupro.jp/mark/20111114/S0009Q2S.htm","四半期報告書")</f>
        <v>四半期報告書</v>
      </c>
      <c r="L4" s="15" t="str">
        <f>HYPERLINK("http://www.kabupro.jp/mark/20110812/S000958S.htm","四半期報告書")</f>
        <v>四半期報告書</v>
      </c>
      <c r="M4" s="15" t="str">
        <f>HYPERLINK("http://www.kabupro.jp/mark/20170502/S100A622.htm","訂正有価証券報告書")</f>
        <v>訂正有価証券報告書</v>
      </c>
      <c r="N4" s="15" t="str">
        <f>HYPERLINK("http://www.kabupro.jp/mark/20110214/S0007SF6.htm","四半期報告書")</f>
        <v>四半期報告書</v>
      </c>
      <c r="O4" s="15" t="str">
        <f>HYPERLINK("http://www.kabupro.jp/mark/20101112/S00074HM.htm","四半期報告書")</f>
        <v>四半期報告書</v>
      </c>
      <c r="P4" s="15" t="str">
        <f>HYPERLINK("http://www.kabupro.jp/mark/20100813/S0006LP3.htm","四半期報告書")</f>
        <v>四半期報告書</v>
      </c>
      <c r="Q4" s="15" t="str">
        <f>HYPERLINK("http://www.kabupro.jp/mark/20110629/S0008IYY.htm","有価証券報告書")</f>
        <v>有価証券報告書</v>
      </c>
      <c r="R4" s="15" t="str">
        <f>HYPERLINK("http://www.kabupro.jp/mark/20100212/S00054LN.htm","四半期報告書")</f>
        <v>四半期報告書</v>
      </c>
      <c r="S4" s="15" t="str">
        <f>HYPERLINK("http://www.kabupro.jp/mark/20091113/S0004LQ6.htm","四半期報告書")</f>
        <v>四半期報告書</v>
      </c>
      <c r="T4" s="15" t="str">
        <f>HYPERLINK("http://www.kabupro.jp/mark/20090814/S0003YVE.htm","四半期報告書")</f>
        <v>四半期報告書</v>
      </c>
      <c r="U4" s="15" t="str">
        <f>HYPERLINK("http://www.kabupro.jp/mark/20100629/S0005Y3S.htm","有価証券報告書")</f>
        <v>有価証券報告書</v>
      </c>
      <c r="V4" s="15" t="str">
        <f>HYPERLINK("http://www.kabupro.jp/mark/20090213/S0002GXE.htm","四半期報告書")</f>
        <v>四半期報告書</v>
      </c>
      <c r="W4" s="15" t="str">
        <f>HYPERLINK("http://www.kabupro.jp/mark/20081114/S0001T7K.htm","四半期報告書")</f>
        <v>四半期報告書</v>
      </c>
      <c r="X4" s="15" t="str">
        <f>HYPERLINK("http://www.kabupro.jp/mark/20080814/S00014TG.htm","四半期報告書")</f>
        <v>四半期報告書</v>
      </c>
      <c r="Y4" s="15" t="str">
        <f>HYPERLINK("http://www.kabupro.jp/mark/20090626/S0003AN1.htm","有価証券報告書")</f>
        <v>有価証券報告書</v>
      </c>
    </row>
    <row r="5" spans="1:25" ht="14.25" thickBot="1">
      <c r="A5" s="11" t="s">
        <v>72</v>
      </c>
      <c r="B5" s="1" t="s">
        <v>222</v>
      </c>
      <c r="C5" s="1" t="s">
        <v>225</v>
      </c>
      <c r="D5" s="1" t="s">
        <v>227</v>
      </c>
      <c r="E5" s="1" t="s">
        <v>78</v>
      </c>
      <c r="F5" s="1" t="s">
        <v>229</v>
      </c>
      <c r="G5" s="1" t="s">
        <v>231</v>
      </c>
      <c r="H5" s="1" t="s">
        <v>233</v>
      </c>
      <c r="I5" s="1" t="s">
        <v>78</v>
      </c>
      <c r="J5" s="1" t="s">
        <v>235</v>
      </c>
      <c r="K5" s="1" t="s">
        <v>237</v>
      </c>
      <c r="L5" s="1" t="s">
        <v>239</v>
      </c>
      <c r="M5" s="1" t="s">
        <v>78</v>
      </c>
      <c r="N5" s="1" t="s">
        <v>241</v>
      </c>
      <c r="O5" s="1" t="s">
        <v>243</v>
      </c>
      <c r="P5" s="1" t="s">
        <v>245</v>
      </c>
      <c r="Q5" s="1" t="s">
        <v>83</v>
      </c>
      <c r="R5" s="1" t="s">
        <v>247</v>
      </c>
      <c r="S5" s="1" t="s">
        <v>249</v>
      </c>
      <c r="T5" s="1" t="s">
        <v>251</v>
      </c>
      <c r="U5" s="1" t="s">
        <v>85</v>
      </c>
      <c r="V5" s="1" t="s">
        <v>253</v>
      </c>
      <c r="W5" s="1" t="s">
        <v>255</v>
      </c>
      <c r="X5" s="1" t="s">
        <v>257</v>
      </c>
      <c r="Y5" s="1" t="s">
        <v>87</v>
      </c>
    </row>
    <row r="6" spans="1:25" ht="15" thickBot="1" thickTop="1">
      <c r="A6" s="10" t="s">
        <v>73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74</v>
      </c>
      <c r="B7" s="14" t="s">
        <v>223</v>
      </c>
      <c r="C7" s="14" t="s">
        <v>223</v>
      </c>
      <c r="D7" s="14" t="s">
        <v>223</v>
      </c>
      <c r="E7" s="16" t="s">
        <v>79</v>
      </c>
      <c r="F7" s="14" t="s">
        <v>223</v>
      </c>
      <c r="G7" s="14" t="s">
        <v>223</v>
      </c>
      <c r="H7" s="14" t="s">
        <v>223</v>
      </c>
      <c r="I7" s="16" t="s">
        <v>79</v>
      </c>
      <c r="J7" s="14" t="s">
        <v>223</v>
      </c>
      <c r="K7" s="14" t="s">
        <v>223</v>
      </c>
      <c r="L7" s="14" t="s">
        <v>223</v>
      </c>
      <c r="M7" s="16" t="s">
        <v>79</v>
      </c>
      <c r="N7" s="14" t="s">
        <v>223</v>
      </c>
      <c r="O7" s="14" t="s">
        <v>223</v>
      </c>
      <c r="P7" s="14" t="s">
        <v>223</v>
      </c>
      <c r="Q7" s="16" t="s">
        <v>79</v>
      </c>
      <c r="R7" s="14" t="s">
        <v>223</v>
      </c>
      <c r="S7" s="14" t="s">
        <v>223</v>
      </c>
      <c r="T7" s="14" t="s">
        <v>223</v>
      </c>
      <c r="U7" s="16" t="s">
        <v>79</v>
      </c>
      <c r="V7" s="14" t="s">
        <v>223</v>
      </c>
      <c r="W7" s="14" t="s">
        <v>223</v>
      </c>
      <c r="X7" s="14" t="s">
        <v>223</v>
      </c>
      <c r="Y7" s="16" t="s">
        <v>79</v>
      </c>
    </row>
    <row r="8" spans="1:25" ht="13.5">
      <c r="A8" s="13" t="s">
        <v>75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76</v>
      </c>
      <c r="B9" s="1" t="s">
        <v>224</v>
      </c>
      <c r="C9" s="1" t="s">
        <v>226</v>
      </c>
      <c r="D9" s="1" t="s">
        <v>228</v>
      </c>
      <c r="E9" s="17" t="s">
        <v>80</v>
      </c>
      <c r="F9" s="1" t="s">
        <v>230</v>
      </c>
      <c r="G9" s="1" t="s">
        <v>232</v>
      </c>
      <c r="H9" s="1" t="s">
        <v>234</v>
      </c>
      <c r="I9" s="17" t="s">
        <v>81</v>
      </c>
      <c r="J9" s="1" t="s">
        <v>236</v>
      </c>
      <c r="K9" s="1" t="s">
        <v>238</v>
      </c>
      <c r="L9" s="1" t="s">
        <v>240</v>
      </c>
      <c r="M9" s="17" t="s">
        <v>82</v>
      </c>
      <c r="N9" s="1" t="s">
        <v>242</v>
      </c>
      <c r="O9" s="1" t="s">
        <v>244</v>
      </c>
      <c r="P9" s="1" t="s">
        <v>246</v>
      </c>
      <c r="Q9" s="17" t="s">
        <v>84</v>
      </c>
      <c r="R9" s="1" t="s">
        <v>248</v>
      </c>
      <c r="S9" s="1" t="s">
        <v>250</v>
      </c>
      <c r="T9" s="1" t="s">
        <v>252</v>
      </c>
      <c r="U9" s="17" t="s">
        <v>86</v>
      </c>
      <c r="V9" s="1" t="s">
        <v>254</v>
      </c>
      <c r="W9" s="1" t="s">
        <v>256</v>
      </c>
      <c r="X9" s="1" t="s">
        <v>258</v>
      </c>
      <c r="Y9" s="17" t="s">
        <v>88</v>
      </c>
    </row>
    <row r="10" spans="1:25" ht="14.25" thickBot="1">
      <c r="A10" s="13" t="s">
        <v>77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  <c r="V10" s="1" t="s">
        <v>90</v>
      </c>
      <c r="W10" s="1" t="s">
        <v>90</v>
      </c>
      <c r="X10" s="1" t="s">
        <v>90</v>
      </c>
      <c r="Y10" s="17" t="s">
        <v>90</v>
      </c>
    </row>
    <row r="11" spans="1:25" ht="14.25" thickTop="1">
      <c r="A11" s="9" t="s">
        <v>89</v>
      </c>
      <c r="B11" s="27">
        <v>5445178</v>
      </c>
      <c r="C11" s="27">
        <v>5520644</v>
      </c>
      <c r="D11" s="27">
        <v>5616502</v>
      </c>
      <c r="E11" s="21">
        <v>5713709</v>
      </c>
      <c r="F11" s="27">
        <v>5831867</v>
      </c>
      <c r="G11" s="27">
        <v>5944494</v>
      </c>
      <c r="H11" s="27">
        <v>6046677</v>
      </c>
      <c r="I11" s="21">
        <v>6141387</v>
      </c>
      <c r="J11" s="27">
        <v>6282104</v>
      </c>
      <c r="K11" s="27">
        <v>6411394</v>
      </c>
      <c r="L11" s="27">
        <v>6556413</v>
      </c>
      <c r="M11" s="21">
        <v>6704037</v>
      </c>
      <c r="N11" s="27">
        <v>6935651</v>
      </c>
      <c r="O11" s="27">
        <v>689932</v>
      </c>
      <c r="P11" s="27">
        <v>595495</v>
      </c>
      <c r="Q11" s="21">
        <v>548759</v>
      </c>
      <c r="R11" s="27">
        <v>569681</v>
      </c>
      <c r="S11" s="27">
        <v>584665</v>
      </c>
      <c r="T11" s="27">
        <v>601757</v>
      </c>
      <c r="U11" s="21">
        <v>617618</v>
      </c>
      <c r="V11" s="27">
        <v>636586</v>
      </c>
      <c r="W11" s="27">
        <v>655429</v>
      </c>
      <c r="X11" s="27">
        <v>671884</v>
      </c>
      <c r="Y11" s="21">
        <v>690628</v>
      </c>
    </row>
    <row r="12" spans="1:25" ht="13.5">
      <c r="A12" s="2" t="s">
        <v>259</v>
      </c>
      <c r="B12" s="28">
        <v>28394950</v>
      </c>
      <c r="C12" s="28">
        <v>28494163</v>
      </c>
      <c r="D12" s="28">
        <v>28576333</v>
      </c>
      <c r="E12" s="22">
        <v>29075310</v>
      </c>
      <c r="F12" s="28">
        <v>29009821</v>
      </c>
      <c r="G12" s="28">
        <v>28819609</v>
      </c>
      <c r="H12" s="28">
        <v>28883303</v>
      </c>
      <c r="I12" s="22">
        <v>29228750</v>
      </c>
      <c r="J12" s="28">
        <v>29384433</v>
      </c>
      <c r="K12" s="28">
        <v>29239358</v>
      </c>
      <c r="L12" s="28">
        <v>29555352</v>
      </c>
      <c r="M12" s="22">
        <v>29979536</v>
      </c>
      <c r="N12" s="28">
        <v>29982860</v>
      </c>
      <c r="O12" s="28">
        <v>35061383</v>
      </c>
      <c r="P12" s="28">
        <v>35552744</v>
      </c>
      <c r="Q12" s="22">
        <v>36134375</v>
      </c>
      <c r="R12" s="28">
        <v>36121203</v>
      </c>
      <c r="S12" s="28">
        <v>34205897</v>
      </c>
      <c r="T12" s="28">
        <v>33719723</v>
      </c>
      <c r="U12" s="22">
        <v>34297316</v>
      </c>
      <c r="V12" s="28">
        <v>34526943</v>
      </c>
      <c r="W12" s="28">
        <v>34964291</v>
      </c>
      <c r="X12" s="28">
        <v>35385460</v>
      </c>
      <c r="Y12" s="22">
        <v>36026966</v>
      </c>
    </row>
    <row r="13" spans="1:25" ht="13.5">
      <c r="A13" s="2" t="s">
        <v>92</v>
      </c>
      <c r="B13" s="28">
        <v>1187236</v>
      </c>
      <c r="C13" s="28">
        <v>1162694</v>
      </c>
      <c r="D13" s="28">
        <v>1156372</v>
      </c>
      <c r="E13" s="22">
        <v>1167365</v>
      </c>
      <c r="F13" s="28">
        <v>1192337</v>
      </c>
      <c r="G13" s="28">
        <v>1203781</v>
      </c>
      <c r="H13" s="28">
        <v>1224403</v>
      </c>
      <c r="I13" s="22">
        <v>1196172</v>
      </c>
      <c r="J13" s="28">
        <v>1228019</v>
      </c>
      <c r="K13" s="28">
        <v>1242826</v>
      </c>
      <c r="L13" s="28">
        <v>1259769</v>
      </c>
      <c r="M13" s="22">
        <v>1257093</v>
      </c>
      <c r="N13" s="28">
        <v>1276900</v>
      </c>
      <c r="O13" s="28">
        <v>1297835</v>
      </c>
      <c r="P13" s="28">
        <v>1284455</v>
      </c>
      <c r="Q13" s="22">
        <v>1301202</v>
      </c>
      <c r="R13" s="28">
        <v>1318834</v>
      </c>
      <c r="S13" s="28">
        <v>1286053</v>
      </c>
      <c r="T13" s="28">
        <v>1295443</v>
      </c>
      <c r="U13" s="22">
        <v>1316987</v>
      </c>
      <c r="V13" s="28">
        <v>1322883</v>
      </c>
      <c r="W13" s="28">
        <v>1346291</v>
      </c>
      <c r="X13" s="28">
        <v>1368750</v>
      </c>
      <c r="Y13" s="22">
        <v>1387065</v>
      </c>
    </row>
    <row r="14" spans="1:25" ht="13.5">
      <c r="A14" s="2" t="s">
        <v>260</v>
      </c>
      <c r="B14" s="28">
        <v>1445707</v>
      </c>
      <c r="C14" s="28">
        <v>962800</v>
      </c>
      <c r="D14" s="28">
        <v>927726</v>
      </c>
      <c r="E14" s="22">
        <v>927849</v>
      </c>
      <c r="F14" s="28">
        <v>927145</v>
      </c>
      <c r="G14" s="28">
        <v>930986</v>
      </c>
      <c r="H14" s="28">
        <v>938022</v>
      </c>
      <c r="I14" s="22">
        <v>945357</v>
      </c>
      <c r="J14" s="28">
        <v>954192</v>
      </c>
      <c r="K14" s="28">
        <v>961967</v>
      </c>
      <c r="L14" s="28">
        <v>969984</v>
      </c>
      <c r="M14" s="22">
        <v>978517</v>
      </c>
      <c r="N14" s="28">
        <v>984544</v>
      </c>
      <c r="O14" s="28">
        <v>990090</v>
      </c>
      <c r="P14" s="28">
        <v>996738</v>
      </c>
      <c r="Q14" s="22">
        <v>995508</v>
      </c>
      <c r="R14" s="28">
        <v>1003778</v>
      </c>
      <c r="S14" s="28">
        <v>1034736</v>
      </c>
      <c r="T14" s="28">
        <v>1046851</v>
      </c>
      <c r="U14" s="22">
        <v>1059318</v>
      </c>
      <c r="V14" s="28">
        <v>1073391</v>
      </c>
      <c r="W14" s="28">
        <v>1099221</v>
      </c>
      <c r="X14" s="28">
        <v>1110587</v>
      </c>
      <c r="Y14" s="22">
        <v>1126095</v>
      </c>
    </row>
    <row r="15" spans="1:25" ht="13.5">
      <c r="A15" s="2" t="s">
        <v>93</v>
      </c>
      <c r="B15" s="28">
        <v>1515485</v>
      </c>
      <c r="C15" s="28">
        <v>1324462</v>
      </c>
      <c r="D15" s="28">
        <v>923202</v>
      </c>
      <c r="E15" s="22">
        <v>548736</v>
      </c>
      <c r="F15" s="28">
        <v>770123</v>
      </c>
      <c r="G15" s="28">
        <v>616812</v>
      </c>
      <c r="H15" s="28">
        <v>358178</v>
      </c>
      <c r="I15" s="22">
        <v>575606</v>
      </c>
      <c r="J15" s="28">
        <v>903675</v>
      </c>
      <c r="K15" s="28">
        <v>1021332</v>
      </c>
      <c r="L15" s="28">
        <v>486408</v>
      </c>
      <c r="M15" s="22">
        <v>350469</v>
      </c>
      <c r="N15" s="28">
        <v>599170</v>
      </c>
      <c r="O15" s="28">
        <v>1654798</v>
      </c>
      <c r="P15" s="28">
        <v>1200611</v>
      </c>
      <c r="Q15" s="22">
        <v>1298663</v>
      </c>
      <c r="R15" s="28">
        <v>1479525</v>
      </c>
      <c r="S15" s="28">
        <v>1633411</v>
      </c>
      <c r="T15" s="28">
        <v>1288820</v>
      </c>
      <c r="U15" s="22">
        <v>1155079</v>
      </c>
      <c r="V15" s="28">
        <v>1246286</v>
      </c>
      <c r="W15" s="28">
        <v>1108143</v>
      </c>
      <c r="X15" s="28">
        <v>1146995</v>
      </c>
      <c r="Y15" s="22">
        <v>344469</v>
      </c>
    </row>
    <row r="16" spans="1:25" ht="13.5">
      <c r="A16" s="2" t="s">
        <v>95</v>
      </c>
      <c r="B16" s="28">
        <v>37988558</v>
      </c>
      <c r="C16" s="28">
        <v>37464765</v>
      </c>
      <c r="D16" s="28">
        <v>37200137</v>
      </c>
      <c r="E16" s="22">
        <v>37432971</v>
      </c>
      <c r="F16" s="28">
        <v>37731295</v>
      </c>
      <c r="G16" s="28">
        <v>37515684</v>
      </c>
      <c r="H16" s="28">
        <v>37450586</v>
      </c>
      <c r="I16" s="22">
        <v>38087274</v>
      </c>
      <c r="J16" s="28">
        <v>38752425</v>
      </c>
      <c r="K16" s="28">
        <v>38876879</v>
      </c>
      <c r="L16" s="28">
        <v>38827928</v>
      </c>
      <c r="M16" s="22">
        <v>39269654</v>
      </c>
      <c r="N16" s="28">
        <v>39779127</v>
      </c>
      <c r="O16" s="28">
        <v>39694041</v>
      </c>
      <c r="P16" s="28">
        <v>39630046</v>
      </c>
      <c r="Q16" s="22">
        <v>40278509</v>
      </c>
      <c r="R16" s="28">
        <v>40493023</v>
      </c>
      <c r="S16" s="28">
        <v>38744763</v>
      </c>
      <c r="T16" s="28">
        <v>37952596</v>
      </c>
      <c r="U16" s="22">
        <v>38446321</v>
      </c>
      <c r="V16" s="28">
        <v>38806091</v>
      </c>
      <c r="W16" s="28">
        <v>39173377</v>
      </c>
      <c r="X16" s="28">
        <v>39683677</v>
      </c>
      <c r="Y16" s="22">
        <v>39575225</v>
      </c>
    </row>
    <row r="17" spans="1:25" ht="13.5">
      <c r="A17" s="2" t="s">
        <v>261</v>
      </c>
      <c r="B17" s="28">
        <v>1474710</v>
      </c>
      <c r="C17" s="28">
        <v>1498119</v>
      </c>
      <c r="D17" s="28">
        <v>1521527</v>
      </c>
      <c r="E17" s="22">
        <v>1544935</v>
      </c>
      <c r="F17" s="28">
        <v>1568343</v>
      </c>
      <c r="G17" s="28">
        <v>1591751</v>
      </c>
      <c r="H17" s="28">
        <v>1615159</v>
      </c>
      <c r="I17" s="22">
        <v>1638567</v>
      </c>
      <c r="J17" s="28">
        <v>1661975</v>
      </c>
      <c r="K17" s="28">
        <v>1685383</v>
      </c>
      <c r="L17" s="28">
        <v>1708792</v>
      </c>
      <c r="M17" s="22">
        <v>1732200</v>
      </c>
      <c r="N17" s="28">
        <v>1755608</v>
      </c>
      <c r="O17" s="28">
        <v>1779016</v>
      </c>
      <c r="P17" s="28">
        <v>1802424</v>
      </c>
      <c r="Q17" s="22">
        <v>1825832</v>
      </c>
      <c r="R17" s="28">
        <v>1857389</v>
      </c>
      <c r="S17" s="28"/>
      <c r="T17" s="28"/>
      <c r="U17" s="22"/>
      <c r="V17" s="28"/>
      <c r="W17" s="28"/>
      <c r="X17" s="28"/>
      <c r="Y17" s="22"/>
    </row>
    <row r="18" spans="1:25" ht="13.5">
      <c r="A18" s="2" t="s">
        <v>100</v>
      </c>
      <c r="B18" s="28">
        <v>628469</v>
      </c>
      <c r="C18" s="28">
        <v>520737</v>
      </c>
      <c r="D18" s="28">
        <v>504403</v>
      </c>
      <c r="E18" s="22">
        <v>542593</v>
      </c>
      <c r="F18" s="28">
        <v>524561</v>
      </c>
      <c r="G18" s="28">
        <v>570703</v>
      </c>
      <c r="H18" s="28">
        <v>598262</v>
      </c>
      <c r="I18" s="22">
        <v>388602</v>
      </c>
      <c r="J18" s="28">
        <v>355032</v>
      </c>
      <c r="K18" s="28">
        <v>383256</v>
      </c>
      <c r="L18" s="28">
        <v>418548</v>
      </c>
      <c r="M18" s="22">
        <v>428168</v>
      </c>
      <c r="N18" s="28">
        <v>492072</v>
      </c>
      <c r="O18" s="28">
        <v>700994</v>
      </c>
      <c r="P18" s="28">
        <v>794851</v>
      </c>
      <c r="Q18" s="22">
        <v>823410</v>
      </c>
      <c r="R18" s="28">
        <v>815688</v>
      </c>
      <c r="S18" s="28">
        <v>925048</v>
      </c>
      <c r="T18" s="28">
        <v>1018918</v>
      </c>
      <c r="U18" s="22">
        <v>1124790</v>
      </c>
      <c r="V18" s="28">
        <v>1230204</v>
      </c>
      <c r="W18" s="28">
        <v>1294984</v>
      </c>
      <c r="X18" s="28">
        <v>1412759</v>
      </c>
      <c r="Y18" s="22">
        <v>1521950</v>
      </c>
    </row>
    <row r="19" spans="1:25" ht="13.5">
      <c r="A19" s="2" t="s">
        <v>101</v>
      </c>
      <c r="B19" s="28">
        <v>2103180</v>
      </c>
      <c r="C19" s="28">
        <v>2018856</v>
      </c>
      <c r="D19" s="28">
        <v>2025930</v>
      </c>
      <c r="E19" s="22">
        <v>2087528</v>
      </c>
      <c r="F19" s="28">
        <v>2092905</v>
      </c>
      <c r="G19" s="28">
        <v>2162455</v>
      </c>
      <c r="H19" s="28">
        <v>2213421</v>
      </c>
      <c r="I19" s="22">
        <v>2027170</v>
      </c>
      <c r="J19" s="28">
        <v>2017008</v>
      </c>
      <c r="K19" s="28">
        <v>2068640</v>
      </c>
      <c r="L19" s="28">
        <v>2127340</v>
      </c>
      <c r="M19" s="22">
        <v>2160368</v>
      </c>
      <c r="N19" s="28">
        <v>2247680</v>
      </c>
      <c r="O19" s="28">
        <v>2480011</v>
      </c>
      <c r="P19" s="28">
        <v>2597276</v>
      </c>
      <c r="Q19" s="22">
        <v>2649242</v>
      </c>
      <c r="R19" s="28">
        <v>2673077</v>
      </c>
      <c r="S19" s="28">
        <v>925048</v>
      </c>
      <c r="T19" s="28">
        <v>1018918</v>
      </c>
      <c r="U19" s="22">
        <v>1124790</v>
      </c>
      <c r="V19" s="28">
        <v>1230204</v>
      </c>
      <c r="W19" s="28">
        <v>1294984</v>
      </c>
      <c r="X19" s="28">
        <v>1412759</v>
      </c>
      <c r="Y19" s="22">
        <v>1521950</v>
      </c>
    </row>
    <row r="20" spans="1:25" ht="13.5">
      <c r="A20" s="2" t="s">
        <v>102</v>
      </c>
      <c r="B20" s="28">
        <v>3803866</v>
      </c>
      <c r="C20" s="28">
        <v>3755785</v>
      </c>
      <c r="D20" s="28">
        <v>3728263</v>
      </c>
      <c r="E20" s="22">
        <v>3554427</v>
      </c>
      <c r="F20" s="28">
        <v>3237896</v>
      </c>
      <c r="G20" s="28">
        <v>3069366</v>
      </c>
      <c r="H20" s="28">
        <v>2788774</v>
      </c>
      <c r="I20" s="22">
        <v>2981719</v>
      </c>
      <c r="J20" s="28">
        <v>2660295</v>
      </c>
      <c r="K20" s="28">
        <v>2797963</v>
      </c>
      <c r="L20" s="28">
        <v>2756173</v>
      </c>
      <c r="M20" s="22">
        <v>2583649</v>
      </c>
      <c r="N20" s="28">
        <v>2551627</v>
      </c>
      <c r="O20" s="28">
        <v>2404732</v>
      </c>
      <c r="P20" s="28">
        <v>2611989</v>
      </c>
      <c r="Q20" s="22">
        <v>2828365</v>
      </c>
      <c r="R20" s="28">
        <v>2752800</v>
      </c>
      <c r="S20" s="28">
        <v>3045835</v>
      </c>
      <c r="T20" s="28">
        <v>2959986</v>
      </c>
      <c r="U20" s="22">
        <v>2709743</v>
      </c>
      <c r="V20" s="28">
        <v>3025626</v>
      </c>
      <c r="W20" s="28">
        <v>3373421</v>
      </c>
      <c r="X20" s="28">
        <v>3788943</v>
      </c>
      <c r="Y20" s="22">
        <v>3405398</v>
      </c>
    </row>
    <row r="21" spans="1:25" ht="13.5">
      <c r="A21" s="2" t="s">
        <v>104</v>
      </c>
      <c r="B21" s="28"/>
      <c r="C21" s="28"/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>
        <v>8100</v>
      </c>
      <c r="S21" s="28">
        <v>8119</v>
      </c>
      <c r="T21" s="28">
        <v>9089</v>
      </c>
      <c r="U21" s="22">
        <v>199425</v>
      </c>
      <c r="V21" s="28">
        <v>203900</v>
      </c>
      <c r="W21" s="28">
        <v>226295</v>
      </c>
      <c r="X21" s="28">
        <v>287355</v>
      </c>
      <c r="Y21" s="22">
        <v>348047</v>
      </c>
    </row>
    <row r="22" spans="1:25" ht="13.5">
      <c r="A22" s="2" t="s">
        <v>122</v>
      </c>
      <c r="B22" s="28">
        <v>433119</v>
      </c>
      <c r="C22" s="28">
        <v>439901</v>
      </c>
      <c r="D22" s="28">
        <v>437232</v>
      </c>
      <c r="E22" s="22">
        <v>440566</v>
      </c>
      <c r="F22" s="28">
        <v>450215</v>
      </c>
      <c r="G22" s="28">
        <v>455314</v>
      </c>
      <c r="H22" s="28">
        <v>453183</v>
      </c>
      <c r="I22" s="22">
        <v>463960</v>
      </c>
      <c r="J22" s="28">
        <v>501756</v>
      </c>
      <c r="K22" s="28">
        <v>487055</v>
      </c>
      <c r="L22" s="28">
        <v>487450</v>
      </c>
      <c r="M22" s="22">
        <v>496316</v>
      </c>
      <c r="N22" s="28">
        <v>508519</v>
      </c>
      <c r="O22" s="28">
        <v>508643</v>
      </c>
      <c r="P22" s="28">
        <v>508397</v>
      </c>
      <c r="Q22" s="22">
        <v>508430</v>
      </c>
      <c r="R22" s="28">
        <v>629423</v>
      </c>
      <c r="S22" s="28">
        <v>621688</v>
      </c>
      <c r="T22" s="28">
        <v>616078</v>
      </c>
      <c r="U22" s="22">
        <v>622589</v>
      </c>
      <c r="V22" s="28">
        <v>590971</v>
      </c>
      <c r="W22" s="28">
        <v>537418</v>
      </c>
      <c r="X22" s="28">
        <v>533512</v>
      </c>
      <c r="Y22" s="22">
        <v>535623</v>
      </c>
    </row>
    <row r="23" spans="1:25" ht="13.5">
      <c r="A23" s="2" t="s">
        <v>100</v>
      </c>
      <c r="B23" s="28">
        <v>1228331</v>
      </c>
      <c r="C23" s="28">
        <v>1323160</v>
      </c>
      <c r="D23" s="28">
        <v>1326772</v>
      </c>
      <c r="E23" s="22">
        <v>1108066</v>
      </c>
      <c r="F23" s="28">
        <v>947616</v>
      </c>
      <c r="G23" s="28">
        <v>907550</v>
      </c>
      <c r="H23" s="28">
        <v>916574</v>
      </c>
      <c r="I23" s="22">
        <v>1009760</v>
      </c>
      <c r="J23" s="28">
        <v>747172</v>
      </c>
      <c r="K23" s="28">
        <v>709103</v>
      </c>
      <c r="L23" s="28">
        <v>740657</v>
      </c>
      <c r="M23" s="22">
        <v>794037</v>
      </c>
      <c r="N23" s="28">
        <v>749074</v>
      </c>
      <c r="O23" s="28">
        <v>750582</v>
      </c>
      <c r="P23" s="28">
        <v>829797</v>
      </c>
      <c r="Q23" s="22">
        <v>660208</v>
      </c>
      <c r="R23" s="28">
        <v>427406</v>
      </c>
      <c r="S23" s="28">
        <v>428218</v>
      </c>
      <c r="T23" s="28">
        <v>435310</v>
      </c>
      <c r="U23" s="22">
        <v>439555</v>
      </c>
      <c r="V23" s="28">
        <v>443531</v>
      </c>
      <c r="W23" s="28">
        <v>385386</v>
      </c>
      <c r="X23" s="28">
        <v>409844</v>
      </c>
      <c r="Y23" s="22">
        <v>410248</v>
      </c>
    </row>
    <row r="24" spans="1:25" ht="13.5">
      <c r="A24" s="2" t="s">
        <v>108</v>
      </c>
      <c r="B24" s="28">
        <v>-13189</v>
      </c>
      <c r="C24" s="28">
        <v>-13197</v>
      </c>
      <c r="D24" s="28">
        <v>-13228</v>
      </c>
      <c r="E24" s="22">
        <v>-13405</v>
      </c>
      <c r="F24" s="28">
        <v>-18315</v>
      </c>
      <c r="G24" s="28">
        <v>-20817</v>
      </c>
      <c r="H24" s="28">
        <v>-25191</v>
      </c>
      <c r="I24" s="22">
        <v>-26492</v>
      </c>
      <c r="J24" s="28">
        <v>-20114</v>
      </c>
      <c r="K24" s="28">
        <v>-12892</v>
      </c>
      <c r="L24" s="28">
        <v>-9114</v>
      </c>
      <c r="M24" s="22">
        <v>-8890</v>
      </c>
      <c r="N24" s="28">
        <v>-10459</v>
      </c>
      <c r="O24" s="28">
        <v>-10459</v>
      </c>
      <c r="P24" s="28">
        <v>-38315</v>
      </c>
      <c r="Q24" s="22">
        <v>-39960</v>
      </c>
      <c r="R24" s="28">
        <v>-3628</v>
      </c>
      <c r="S24" s="28">
        <v>-3628</v>
      </c>
      <c r="T24" s="28">
        <v>-3628</v>
      </c>
      <c r="U24" s="22">
        <v>-4825</v>
      </c>
      <c r="V24" s="28">
        <v>-4827</v>
      </c>
      <c r="W24" s="28">
        <v>-4245</v>
      </c>
      <c r="X24" s="28">
        <v>-4719</v>
      </c>
      <c r="Y24" s="22">
        <v>-5200</v>
      </c>
    </row>
    <row r="25" spans="1:25" ht="13.5">
      <c r="A25" s="2" t="s">
        <v>109</v>
      </c>
      <c r="B25" s="28">
        <v>5452128</v>
      </c>
      <c r="C25" s="28">
        <v>5505650</v>
      </c>
      <c r="D25" s="28">
        <v>5479039</v>
      </c>
      <c r="E25" s="22">
        <v>5089654</v>
      </c>
      <c r="F25" s="28">
        <v>4617412</v>
      </c>
      <c r="G25" s="28">
        <v>4411414</v>
      </c>
      <c r="H25" s="28">
        <v>4133341</v>
      </c>
      <c r="I25" s="22">
        <v>4428947</v>
      </c>
      <c r="J25" s="28">
        <v>3889110</v>
      </c>
      <c r="K25" s="28">
        <v>3981229</v>
      </c>
      <c r="L25" s="28">
        <v>3975167</v>
      </c>
      <c r="M25" s="22">
        <v>3865112</v>
      </c>
      <c r="N25" s="28">
        <v>3798761</v>
      </c>
      <c r="O25" s="28">
        <v>3653498</v>
      </c>
      <c r="P25" s="28">
        <v>3911868</v>
      </c>
      <c r="Q25" s="22">
        <v>3957044</v>
      </c>
      <c r="R25" s="28">
        <v>3814102</v>
      </c>
      <c r="S25" s="28">
        <v>4100233</v>
      </c>
      <c r="T25" s="28">
        <v>4016835</v>
      </c>
      <c r="U25" s="22">
        <v>3966487</v>
      </c>
      <c r="V25" s="28">
        <v>4259202</v>
      </c>
      <c r="W25" s="28">
        <v>4518277</v>
      </c>
      <c r="X25" s="28">
        <v>5014936</v>
      </c>
      <c r="Y25" s="22">
        <v>4694116</v>
      </c>
    </row>
    <row r="26" spans="1:25" ht="13.5">
      <c r="A26" s="3" t="s">
        <v>110</v>
      </c>
      <c r="B26" s="28">
        <v>45543867</v>
      </c>
      <c r="C26" s="28">
        <v>44989272</v>
      </c>
      <c r="D26" s="28">
        <v>44705108</v>
      </c>
      <c r="E26" s="22">
        <v>44610155</v>
      </c>
      <c r="F26" s="28">
        <v>44441613</v>
      </c>
      <c r="G26" s="28">
        <v>44089554</v>
      </c>
      <c r="H26" s="28">
        <v>43797348</v>
      </c>
      <c r="I26" s="22">
        <v>44543392</v>
      </c>
      <c r="J26" s="28">
        <v>44658543</v>
      </c>
      <c r="K26" s="28">
        <v>44926749</v>
      </c>
      <c r="L26" s="28">
        <v>44930436</v>
      </c>
      <c r="M26" s="22">
        <v>45295135</v>
      </c>
      <c r="N26" s="28">
        <v>45825569</v>
      </c>
      <c r="O26" s="28">
        <v>45827550</v>
      </c>
      <c r="P26" s="28">
        <v>46139191</v>
      </c>
      <c r="Q26" s="22">
        <v>46884796</v>
      </c>
      <c r="R26" s="28">
        <v>46980204</v>
      </c>
      <c r="S26" s="28">
        <v>43770045</v>
      </c>
      <c r="T26" s="28">
        <v>42988350</v>
      </c>
      <c r="U26" s="22">
        <v>43537598</v>
      </c>
      <c r="V26" s="28">
        <v>44295498</v>
      </c>
      <c r="W26" s="28">
        <v>44986640</v>
      </c>
      <c r="X26" s="28">
        <v>46111372</v>
      </c>
      <c r="Y26" s="22">
        <v>45791292</v>
      </c>
    </row>
    <row r="27" spans="1:25" ht="13.5">
      <c r="A27" s="3" t="s">
        <v>111</v>
      </c>
      <c r="B27" s="28">
        <v>4604514</v>
      </c>
      <c r="C27" s="28">
        <v>4518656</v>
      </c>
      <c r="D27" s="28">
        <v>4385811</v>
      </c>
      <c r="E27" s="22">
        <v>4275724</v>
      </c>
      <c r="F27" s="28">
        <v>3551197</v>
      </c>
      <c r="G27" s="28">
        <v>4886399</v>
      </c>
      <c r="H27" s="28">
        <v>5853786</v>
      </c>
      <c r="I27" s="22">
        <v>4888407</v>
      </c>
      <c r="J27" s="28">
        <v>3113117</v>
      </c>
      <c r="K27" s="28">
        <v>3660401</v>
      </c>
      <c r="L27" s="28">
        <v>4195309</v>
      </c>
      <c r="M27" s="22">
        <v>3910395</v>
      </c>
      <c r="N27" s="28">
        <v>2989897</v>
      </c>
      <c r="O27" s="28">
        <v>3211551</v>
      </c>
      <c r="P27" s="28">
        <v>4164419</v>
      </c>
      <c r="Q27" s="22">
        <v>3840577</v>
      </c>
      <c r="R27" s="28">
        <v>3038194</v>
      </c>
      <c r="S27" s="28">
        <v>3270585</v>
      </c>
      <c r="T27" s="28">
        <v>5058015</v>
      </c>
      <c r="U27" s="22">
        <v>3159935</v>
      </c>
      <c r="V27" s="28">
        <v>2073541</v>
      </c>
      <c r="W27" s="28">
        <v>3105705</v>
      </c>
      <c r="X27" s="28">
        <v>3388983</v>
      </c>
      <c r="Y27" s="22">
        <v>2410673</v>
      </c>
    </row>
    <row r="28" spans="1:25" ht="13.5">
      <c r="A28" s="3" t="s">
        <v>262</v>
      </c>
      <c r="B28" s="28">
        <v>4493813</v>
      </c>
      <c r="C28" s="28">
        <v>3252855</v>
      </c>
      <c r="D28" s="28">
        <v>3075458</v>
      </c>
      <c r="E28" s="22">
        <v>4791790</v>
      </c>
      <c r="F28" s="28">
        <v>5301582</v>
      </c>
      <c r="G28" s="28">
        <v>3360052</v>
      </c>
      <c r="H28" s="28">
        <v>2957672</v>
      </c>
      <c r="I28" s="22">
        <v>4683582</v>
      </c>
      <c r="J28" s="28">
        <v>4293019</v>
      </c>
      <c r="K28" s="28">
        <v>2769808</v>
      </c>
      <c r="L28" s="28">
        <v>2469396</v>
      </c>
      <c r="M28" s="22">
        <v>4064240</v>
      </c>
      <c r="N28" s="28">
        <v>3872956</v>
      </c>
      <c r="O28" s="28">
        <v>2738843</v>
      </c>
      <c r="P28" s="28">
        <v>2485311</v>
      </c>
      <c r="Q28" s="22">
        <v>3560048</v>
      </c>
      <c r="R28" s="28">
        <v>3097080</v>
      </c>
      <c r="S28" s="28">
        <v>2157098</v>
      </c>
      <c r="T28" s="28">
        <v>2310908</v>
      </c>
      <c r="U28" s="22">
        <v>3216845</v>
      </c>
      <c r="V28" s="28">
        <v>3006176</v>
      </c>
      <c r="W28" s="28">
        <v>2419989</v>
      </c>
      <c r="X28" s="28">
        <v>2603707</v>
      </c>
      <c r="Y28" s="22">
        <v>3533760</v>
      </c>
    </row>
    <row r="29" spans="1:25" ht="13.5">
      <c r="A29" s="3" t="s">
        <v>8</v>
      </c>
      <c r="B29" s="28">
        <v>180360</v>
      </c>
      <c r="C29" s="28">
        <v>980525</v>
      </c>
      <c r="D29" s="28">
        <v>2099893</v>
      </c>
      <c r="E29" s="22">
        <v>2780089</v>
      </c>
      <c r="F29" s="28">
        <v>709832</v>
      </c>
      <c r="G29" s="28">
        <v>269754</v>
      </c>
      <c r="H29" s="28">
        <v>619802</v>
      </c>
      <c r="I29" s="22">
        <v>1339999</v>
      </c>
      <c r="J29" s="28">
        <v>310506</v>
      </c>
      <c r="K29" s="28">
        <v>250712</v>
      </c>
      <c r="L29" s="28">
        <v>600212</v>
      </c>
      <c r="M29" s="22">
        <v>1200387</v>
      </c>
      <c r="N29" s="28">
        <v>300222</v>
      </c>
      <c r="O29" s="28">
        <v>450107</v>
      </c>
      <c r="P29" s="28">
        <v>299822</v>
      </c>
      <c r="Q29" s="22">
        <v>199879</v>
      </c>
      <c r="R29" s="28">
        <v>349925</v>
      </c>
      <c r="S29" s="28">
        <v>200143</v>
      </c>
      <c r="T29" s="28">
        <v>300247</v>
      </c>
      <c r="U29" s="22">
        <v>300304</v>
      </c>
      <c r="V29" s="28">
        <v>100026</v>
      </c>
      <c r="W29" s="28">
        <v>200122</v>
      </c>
      <c r="X29" s="28">
        <v>200243</v>
      </c>
      <c r="Y29" s="22">
        <v>200399</v>
      </c>
    </row>
    <row r="30" spans="1:25" ht="13.5">
      <c r="A30" s="3" t="s">
        <v>9</v>
      </c>
      <c r="B30" s="28"/>
      <c r="C30" s="28"/>
      <c r="D30" s="28"/>
      <c r="E30" s="22"/>
      <c r="F30" s="28"/>
      <c r="G30" s="28"/>
      <c r="H30" s="28"/>
      <c r="I30" s="22"/>
      <c r="J30" s="28">
        <v>323935</v>
      </c>
      <c r="K30" s="28">
        <v>392070</v>
      </c>
      <c r="L30" s="28"/>
      <c r="M30" s="22"/>
      <c r="N30" s="28">
        <v>276812</v>
      </c>
      <c r="O30" s="28">
        <v>319565</v>
      </c>
      <c r="P30" s="28"/>
      <c r="Q30" s="22">
        <v>322298</v>
      </c>
      <c r="R30" s="28">
        <v>490424</v>
      </c>
      <c r="S30" s="28">
        <v>451478</v>
      </c>
      <c r="T30" s="28"/>
      <c r="U30" s="22">
        <v>496239</v>
      </c>
      <c r="V30" s="28">
        <v>464954</v>
      </c>
      <c r="W30" s="28">
        <v>578140</v>
      </c>
      <c r="X30" s="28"/>
      <c r="Y30" s="22"/>
    </row>
    <row r="31" spans="1:25" ht="13.5">
      <c r="A31" s="3" t="s">
        <v>10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>
        <v>69930</v>
      </c>
      <c r="R31" s="28">
        <v>378901</v>
      </c>
      <c r="S31" s="28">
        <v>361288</v>
      </c>
      <c r="T31" s="28">
        <v>240545</v>
      </c>
      <c r="U31" s="22">
        <v>1544825</v>
      </c>
      <c r="V31" s="28">
        <v>2330399</v>
      </c>
      <c r="W31" s="28">
        <v>1699111</v>
      </c>
      <c r="X31" s="28">
        <v>860053</v>
      </c>
      <c r="Y31" s="22"/>
    </row>
    <row r="32" spans="1:25" ht="13.5">
      <c r="A32" s="3" t="s">
        <v>122</v>
      </c>
      <c r="B32" s="28">
        <v>350362</v>
      </c>
      <c r="C32" s="28">
        <v>349070</v>
      </c>
      <c r="D32" s="28">
        <v>353239</v>
      </c>
      <c r="E32" s="22">
        <v>345063</v>
      </c>
      <c r="F32" s="28">
        <v>375579</v>
      </c>
      <c r="G32" s="28">
        <v>350182</v>
      </c>
      <c r="H32" s="28">
        <v>353072</v>
      </c>
      <c r="I32" s="22">
        <v>348013</v>
      </c>
      <c r="J32" s="28">
        <v>470002</v>
      </c>
      <c r="K32" s="28">
        <v>383045</v>
      </c>
      <c r="L32" s="28">
        <v>385949</v>
      </c>
      <c r="M32" s="22">
        <v>369138</v>
      </c>
      <c r="N32" s="28">
        <v>437791</v>
      </c>
      <c r="O32" s="28">
        <v>338122</v>
      </c>
      <c r="P32" s="28">
        <v>339384</v>
      </c>
      <c r="Q32" s="22">
        <v>336603</v>
      </c>
      <c r="R32" s="28">
        <v>461397</v>
      </c>
      <c r="S32" s="28">
        <v>390851</v>
      </c>
      <c r="T32" s="28">
        <v>394063</v>
      </c>
      <c r="U32" s="22">
        <v>381008</v>
      </c>
      <c r="V32" s="28">
        <v>831957</v>
      </c>
      <c r="W32" s="28">
        <v>490412</v>
      </c>
      <c r="X32" s="28">
        <v>413664</v>
      </c>
      <c r="Y32" s="22">
        <v>408483</v>
      </c>
    </row>
    <row r="33" spans="1:25" ht="13.5">
      <c r="A33" s="3" t="s">
        <v>100</v>
      </c>
      <c r="B33" s="28">
        <v>1295856</v>
      </c>
      <c r="C33" s="28">
        <v>1399492</v>
      </c>
      <c r="D33" s="28">
        <v>898245</v>
      </c>
      <c r="E33" s="22">
        <v>733234</v>
      </c>
      <c r="F33" s="28">
        <v>1004667</v>
      </c>
      <c r="G33" s="28">
        <v>1008069</v>
      </c>
      <c r="H33" s="28">
        <v>902254</v>
      </c>
      <c r="I33" s="22">
        <v>761593</v>
      </c>
      <c r="J33" s="28">
        <v>611170</v>
      </c>
      <c r="K33" s="28">
        <v>842239</v>
      </c>
      <c r="L33" s="28">
        <v>1147389</v>
      </c>
      <c r="M33" s="22">
        <v>757562</v>
      </c>
      <c r="N33" s="28">
        <v>729275</v>
      </c>
      <c r="O33" s="28">
        <v>763968</v>
      </c>
      <c r="P33" s="28">
        <v>872723</v>
      </c>
      <c r="Q33" s="22">
        <v>701027</v>
      </c>
      <c r="R33" s="28">
        <v>892630</v>
      </c>
      <c r="S33" s="28">
        <v>658874</v>
      </c>
      <c r="T33" s="28">
        <v>1096182</v>
      </c>
      <c r="U33" s="22">
        <v>542967</v>
      </c>
      <c r="V33" s="28">
        <v>730697</v>
      </c>
      <c r="W33" s="28">
        <v>614338</v>
      </c>
      <c r="X33" s="28">
        <v>1109681</v>
      </c>
      <c r="Y33" s="22">
        <v>503333</v>
      </c>
    </row>
    <row r="34" spans="1:25" ht="13.5">
      <c r="A34" s="3" t="s">
        <v>108</v>
      </c>
      <c r="B34" s="28">
        <v>-14856</v>
      </c>
      <c r="C34" s="28">
        <v>-10251</v>
      </c>
      <c r="D34" s="28">
        <v>-11583</v>
      </c>
      <c r="E34" s="22">
        <v>-14113</v>
      </c>
      <c r="F34" s="28">
        <v>-27671</v>
      </c>
      <c r="G34" s="28">
        <v>-18358</v>
      </c>
      <c r="H34" s="28">
        <v>-19232</v>
      </c>
      <c r="I34" s="22">
        <v>-30160</v>
      </c>
      <c r="J34" s="28">
        <v>-28674</v>
      </c>
      <c r="K34" s="28">
        <v>-20668</v>
      </c>
      <c r="L34" s="28">
        <v>-21051</v>
      </c>
      <c r="M34" s="22">
        <v>-32021</v>
      </c>
      <c r="N34" s="28">
        <v>-40394</v>
      </c>
      <c r="O34" s="28">
        <v>-27100</v>
      </c>
      <c r="P34" s="28">
        <v>-21852</v>
      </c>
      <c r="Q34" s="22">
        <v>-29022</v>
      </c>
      <c r="R34" s="28">
        <v>-59140</v>
      </c>
      <c r="S34" s="28">
        <v>-20132</v>
      </c>
      <c r="T34" s="28">
        <v>-17439</v>
      </c>
      <c r="U34" s="22">
        <v>-17509</v>
      </c>
      <c r="V34" s="28">
        <v>-18831</v>
      </c>
      <c r="W34" s="28">
        <v>-17818</v>
      </c>
      <c r="X34" s="28">
        <v>-15676</v>
      </c>
      <c r="Y34" s="22">
        <v>-27176</v>
      </c>
    </row>
    <row r="35" spans="1:25" ht="13.5">
      <c r="A35" s="3" t="s">
        <v>123</v>
      </c>
      <c r="B35" s="28">
        <v>10910050</v>
      </c>
      <c r="C35" s="28">
        <v>10490349</v>
      </c>
      <c r="D35" s="28">
        <v>10801064</v>
      </c>
      <c r="E35" s="22">
        <v>12911788</v>
      </c>
      <c r="F35" s="28">
        <v>10915188</v>
      </c>
      <c r="G35" s="28">
        <v>9856099</v>
      </c>
      <c r="H35" s="28">
        <v>10667355</v>
      </c>
      <c r="I35" s="22">
        <v>11991434</v>
      </c>
      <c r="J35" s="28">
        <v>9093076</v>
      </c>
      <c r="K35" s="28">
        <v>8277609</v>
      </c>
      <c r="L35" s="28">
        <v>8777206</v>
      </c>
      <c r="M35" s="22">
        <v>10269702</v>
      </c>
      <c r="N35" s="28">
        <v>8566562</v>
      </c>
      <c r="O35" s="28">
        <v>7795057</v>
      </c>
      <c r="P35" s="28">
        <v>8139809</v>
      </c>
      <c r="Q35" s="22">
        <v>9001341</v>
      </c>
      <c r="R35" s="28">
        <v>8649414</v>
      </c>
      <c r="S35" s="28">
        <v>7470187</v>
      </c>
      <c r="T35" s="28">
        <v>9382523</v>
      </c>
      <c r="U35" s="22">
        <v>9624615</v>
      </c>
      <c r="V35" s="28">
        <v>9518922</v>
      </c>
      <c r="W35" s="28">
        <v>9090002</v>
      </c>
      <c r="X35" s="28">
        <v>8560658</v>
      </c>
      <c r="Y35" s="22">
        <v>8842212</v>
      </c>
    </row>
    <row r="36" spans="1:25" ht="13.5">
      <c r="A36" s="3" t="s">
        <v>124</v>
      </c>
      <c r="B36" s="28">
        <v>475934</v>
      </c>
      <c r="C36" s="28">
        <v>595973</v>
      </c>
      <c r="D36" s="28">
        <v>730324</v>
      </c>
      <c r="E36" s="22">
        <v>879798</v>
      </c>
      <c r="F36" s="28">
        <v>1040829</v>
      </c>
      <c r="G36" s="28">
        <v>1210951</v>
      </c>
      <c r="H36" s="28">
        <v>1387517</v>
      </c>
      <c r="I36" s="22">
        <v>1566317</v>
      </c>
      <c r="J36" s="28">
        <v>1743724</v>
      </c>
      <c r="K36" s="28">
        <v>1917119</v>
      </c>
      <c r="L36" s="28">
        <v>2083269</v>
      </c>
      <c r="M36" s="22">
        <v>2249982</v>
      </c>
      <c r="N36" s="28">
        <v>2342501</v>
      </c>
      <c r="O36" s="28">
        <v>2234483</v>
      </c>
      <c r="P36" s="28">
        <v>2150153</v>
      </c>
      <c r="Q36" s="22">
        <v>1975665</v>
      </c>
      <c r="R36" s="28">
        <v>1821750</v>
      </c>
      <c r="S36" s="28">
        <v>1639812</v>
      </c>
      <c r="T36" s="28">
        <v>1474106</v>
      </c>
      <c r="U36" s="22">
        <v>1296197</v>
      </c>
      <c r="V36" s="28">
        <v>1131909</v>
      </c>
      <c r="W36" s="28">
        <v>904280</v>
      </c>
      <c r="X36" s="28">
        <v>644789</v>
      </c>
      <c r="Y36" s="22">
        <v>401002</v>
      </c>
    </row>
    <row r="37" spans="1:25" ht="13.5">
      <c r="A37" s="3" t="s">
        <v>11</v>
      </c>
      <c r="B37" s="28">
        <v>475934</v>
      </c>
      <c r="C37" s="28">
        <v>595973</v>
      </c>
      <c r="D37" s="28">
        <v>730324</v>
      </c>
      <c r="E37" s="22">
        <v>879798</v>
      </c>
      <c r="F37" s="28">
        <v>1040829</v>
      </c>
      <c r="G37" s="28">
        <v>1210951</v>
      </c>
      <c r="H37" s="28">
        <v>1387517</v>
      </c>
      <c r="I37" s="22">
        <v>1566317</v>
      </c>
      <c r="J37" s="28">
        <v>1743724</v>
      </c>
      <c r="K37" s="28">
        <v>1917119</v>
      </c>
      <c r="L37" s="28">
        <v>2083269</v>
      </c>
      <c r="M37" s="22">
        <v>2249982</v>
      </c>
      <c r="N37" s="28">
        <v>2342501</v>
      </c>
      <c r="O37" s="28">
        <v>2234483</v>
      </c>
      <c r="P37" s="28">
        <v>2150153</v>
      </c>
      <c r="Q37" s="22">
        <v>1975665</v>
      </c>
      <c r="R37" s="28">
        <v>1821750</v>
      </c>
      <c r="S37" s="28">
        <v>1639812</v>
      </c>
      <c r="T37" s="28">
        <v>1474106</v>
      </c>
      <c r="U37" s="22">
        <v>1296197</v>
      </c>
      <c r="V37" s="28">
        <v>1131909</v>
      </c>
      <c r="W37" s="28">
        <v>904280</v>
      </c>
      <c r="X37" s="28">
        <v>644789</v>
      </c>
      <c r="Y37" s="22">
        <v>401002</v>
      </c>
    </row>
    <row r="38" spans="1:25" ht="14.25" thickBot="1">
      <c r="A38" s="4" t="s">
        <v>126</v>
      </c>
      <c r="B38" s="29">
        <v>56929852</v>
      </c>
      <c r="C38" s="29">
        <v>56075595</v>
      </c>
      <c r="D38" s="29">
        <v>56236497</v>
      </c>
      <c r="E38" s="23">
        <v>58401742</v>
      </c>
      <c r="F38" s="29">
        <v>56397631</v>
      </c>
      <c r="G38" s="29">
        <v>55156605</v>
      </c>
      <c r="H38" s="29">
        <v>55852222</v>
      </c>
      <c r="I38" s="23">
        <v>58101145</v>
      </c>
      <c r="J38" s="29">
        <v>55495344</v>
      </c>
      <c r="K38" s="29">
        <v>55121479</v>
      </c>
      <c r="L38" s="29">
        <v>55790911</v>
      </c>
      <c r="M38" s="23">
        <v>57814820</v>
      </c>
      <c r="N38" s="29">
        <v>56734633</v>
      </c>
      <c r="O38" s="29">
        <v>55857091</v>
      </c>
      <c r="P38" s="29">
        <v>56429155</v>
      </c>
      <c r="Q38" s="23">
        <v>57861803</v>
      </c>
      <c r="R38" s="29">
        <v>57451368</v>
      </c>
      <c r="S38" s="29">
        <v>52880046</v>
      </c>
      <c r="T38" s="29">
        <v>53844980</v>
      </c>
      <c r="U38" s="23">
        <v>54458412</v>
      </c>
      <c r="V38" s="29">
        <v>54946329</v>
      </c>
      <c r="W38" s="29">
        <v>54980922</v>
      </c>
      <c r="X38" s="29">
        <v>55316820</v>
      </c>
      <c r="Y38" s="23">
        <v>55034507</v>
      </c>
    </row>
    <row r="39" spans="1:25" ht="14.25" thickTop="1">
      <c r="A39" s="3" t="s">
        <v>12</v>
      </c>
      <c r="B39" s="28">
        <v>3449321</v>
      </c>
      <c r="C39" s="28">
        <v>3668490</v>
      </c>
      <c r="D39" s="28">
        <v>4017740</v>
      </c>
      <c r="E39" s="22">
        <v>4237290</v>
      </c>
      <c r="F39" s="28">
        <v>4590140</v>
      </c>
      <c r="G39" s="28">
        <v>4820637</v>
      </c>
      <c r="H39" s="28">
        <v>5197487</v>
      </c>
      <c r="I39" s="22">
        <v>5430837</v>
      </c>
      <c r="J39" s="28">
        <v>5840987</v>
      </c>
      <c r="K39" s="28">
        <v>6077425</v>
      </c>
      <c r="L39" s="28">
        <v>6507075</v>
      </c>
      <c r="M39" s="22">
        <v>6835225</v>
      </c>
      <c r="N39" s="28">
        <v>7266390</v>
      </c>
      <c r="O39" s="28">
        <v>7503540</v>
      </c>
      <c r="P39" s="28">
        <v>7982290</v>
      </c>
      <c r="Q39" s="22">
        <v>8219440</v>
      </c>
      <c r="R39" s="28">
        <v>8714444</v>
      </c>
      <c r="S39" s="28">
        <v>5171594</v>
      </c>
      <c r="T39" s="28">
        <v>5546844</v>
      </c>
      <c r="U39" s="22">
        <v>5733094</v>
      </c>
      <c r="V39" s="28">
        <v>6148277</v>
      </c>
      <c r="W39" s="28">
        <v>6366827</v>
      </c>
      <c r="X39" s="28">
        <v>4868927</v>
      </c>
      <c r="Y39" s="22">
        <v>5004727</v>
      </c>
    </row>
    <row r="40" spans="1:25" ht="13.5">
      <c r="A40" s="3" t="s">
        <v>13</v>
      </c>
      <c r="B40" s="28">
        <v>411092</v>
      </c>
      <c r="C40" s="28">
        <v>396414</v>
      </c>
      <c r="D40" s="28">
        <v>362590</v>
      </c>
      <c r="E40" s="22">
        <v>251731</v>
      </c>
      <c r="F40" s="28">
        <v>271757</v>
      </c>
      <c r="G40" s="28">
        <v>230731</v>
      </c>
      <c r="H40" s="28">
        <v>220681</v>
      </c>
      <c r="I40" s="22">
        <v>193499</v>
      </c>
      <c r="J40" s="28">
        <v>155319</v>
      </c>
      <c r="K40" s="28">
        <v>221737</v>
      </c>
      <c r="L40" s="28">
        <v>256508</v>
      </c>
      <c r="M40" s="22">
        <v>202829</v>
      </c>
      <c r="N40" s="28">
        <v>89647</v>
      </c>
      <c r="O40" s="28">
        <v>76018</v>
      </c>
      <c r="P40" s="28">
        <v>107659</v>
      </c>
      <c r="Q40" s="22">
        <v>202956</v>
      </c>
      <c r="R40" s="28">
        <v>13499</v>
      </c>
      <c r="S40" s="28">
        <v>63397</v>
      </c>
      <c r="T40" s="28">
        <v>132278</v>
      </c>
      <c r="U40" s="22">
        <v>37964</v>
      </c>
      <c r="V40" s="28"/>
      <c r="W40" s="28">
        <v>109957</v>
      </c>
      <c r="X40" s="28">
        <v>273592</v>
      </c>
      <c r="Y40" s="22">
        <v>131725</v>
      </c>
    </row>
    <row r="41" spans="1:25" ht="13.5">
      <c r="A41" s="3" t="s">
        <v>129</v>
      </c>
      <c r="B41" s="28">
        <v>130093</v>
      </c>
      <c r="C41" s="28">
        <v>221646</v>
      </c>
      <c r="D41" s="28">
        <v>314921</v>
      </c>
      <c r="E41" s="22">
        <v>405464</v>
      </c>
      <c r="F41" s="28">
        <v>428816</v>
      </c>
      <c r="G41" s="28">
        <v>460852</v>
      </c>
      <c r="H41" s="28">
        <v>429578</v>
      </c>
      <c r="I41" s="22">
        <v>399808</v>
      </c>
      <c r="J41" s="28">
        <v>383117</v>
      </c>
      <c r="K41" s="28">
        <v>371574</v>
      </c>
      <c r="L41" s="28">
        <v>361982</v>
      </c>
      <c r="M41" s="22">
        <v>349234</v>
      </c>
      <c r="N41" s="28">
        <v>398741</v>
      </c>
      <c r="O41" s="28">
        <v>450116</v>
      </c>
      <c r="P41" s="28">
        <v>506839</v>
      </c>
      <c r="Q41" s="22">
        <v>763403</v>
      </c>
      <c r="R41" s="28">
        <v>745910</v>
      </c>
      <c r="S41" s="28">
        <v>772070</v>
      </c>
      <c r="T41" s="28">
        <v>797161</v>
      </c>
      <c r="U41" s="22">
        <v>825790</v>
      </c>
      <c r="V41" s="28">
        <v>900622</v>
      </c>
      <c r="W41" s="28">
        <v>1014631</v>
      </c>
      <c r="X41" s="28">
        <v>1107894</v>
      </c>
      <c r="Y41" s="22">
        <v>1216092</v>
      </c>
    </row>
    <row r="42" spans="1:25" ht="13.5">
      <c r="A42" s="3" t="s">
        <v>130</v>
      </c>
      <c r="B42" s="28">
        <v>578763</v>
      </c>
      <c r="C42" s="28">
        <v>564583</v>
      </c>
      <c r="D42" s="28">
        <v>550403</v>
      </c>
      <c r="E42" s="22">
        <v>543622</v>
      </c>
      <c r="F42" s="28">
        <v>529336</v>
      </c>
      <c r="G42" s="28">
        <v>515039</v>
      </c>
      <c r="H42" s="28">
        <v>500849</v>
      </c>
      <c r="I42" s="22">
        <v>500101</v>
      </c>
      <c r="J42" s="28">
        <v>487640</v>
      </c>
      <c r="K42" s="28">
        <v>475179</v>
      </c>
      <c r="L42" s="28">
        <v>462717</v>
      </c>
      <c r="M42" s="22">
        <v>490505</v>
      </c>
      <c r="N42" s="28">
        <v>477368</v>
      </c>
      <c r="O42" s="28">
        <v>463792</v>
      </c>
      <c r="P42" s="28">
        <v>460548</v>
      </c>
      <c r="Q42" s="22">
        <v>481808</v>
      </c>
      <c r="R42" s="28">
        <v>466296</v>
      </c>
      <c r="S42" s="28">
        <v>452039</v>
      </c>
      <c r="T42" s="28">
        <v>481700</v>
      </c>
      <c r="U42" s="22">
        <v>649903</v>
      </c>
      <c r="V42" s="28">
        <v>620219</v>
      </c>
      <c r="W42" s="28">
        <v>605962</v>
      </c>
      <c r="X42" s="28">
        <v>591481</v>
      </c>
      <c r="Y42" s="22">
        <v>591711</v>
      </c>
    </row>
    <row r="43" spans="1:25" ht="13.5">
      <c r="A43" s="3" t="s">
        <v>131</v>
      </c>
      <c r="B43" s="28">
        <v>1188195</v>
      </c>
      <c r="C43" s="28">
        <v>1201010</v>
      </c>
      <c r="D43" s="28">
        <v>1143469</v>
      </c>
      <c r="E43" s="22">
        <v>1085945</v>
      </c>
      <c r="F43" s="28">
        <v>1026849</v>
      </c>
      <c r="G43" s="28">
        <v>1138722</v>
      </c>
      <c r="H43" s="28">
        <v>1081063</v>
      </c>
      <c r="I43" s="22">
        <v>1023418</v>
      </c>
      <c r="J43" s="28">
        <v>996141</v>
      </c>
      <c r="K43" s="28">
        <v>1017557</v>
      </c>
      <c r="L43" s="28">
        <v>952968</v>
      </c>
      <c r="M43" s="22">
        <v>922168</v>
      </c>
      <c r="N43" s="28">
        <v>887501</v>
      </c>
      <c r="O43" s="28">
        <v>979503</v>
      </c>
      <c r="P43" s="28">
        <v>911431</v>
      </c>
      <c r="Q43" s="22">
        <v>830637</v>
      </c>
      <c r="R43" s="28">
        <v>777418</v>
      </c>
      <c r="S43" s="28">
        <v>908904</v>
      </c>
      <c r="T43" s="28">
        <v>936629</v>
      </c>
      <c r="U43" s="22">
        <v>887972</v>
      </c>
      <c r="V43" s="28">
        <v>838770</v>
      </c>
      <c r="W43" s="28">
        <v>900167</v>
      </c>
      <c r="X43" s="28">
        <v>973634</v>
      </c>
      <c r="Y43" s="22">
        <v>921045</v>
      </c>
    </row>
    <row r="44" spans="1:25" ht="13.5">
      <c r="A44" s="3" t="s">
        <v>107</v>
      </c>
      <c r="B44" s="28">
        <v>234474</v>
      </c>
      <c r="C44" s="28">
        <v>247343</v>
      </c>
      <c r="D44" s="28">
        <v>260213</v>
      </c>
      <c r="E44" s="22">
        <v>665326</v>
      </c>
      <c r="F44" s="28">
        <v>289287</v>
      </c>
      <c r="G44" s="28">
        <v>279198</v>
      </c>
      <c r="H44" s="28">
        <v>292068</v>
      </c>
      <c r="I44" s="22">
        <v>661283</v>
      </c>
      <c r="J44" s="28">
        <v>333355</v>
      </c>
      <c r="K44" s="28">
        <v>346225</v>
      </c>
      <c r="L44" s="28">
        <v>359094</v>
      </c>
      <c r="M44" s="22">
        <v>643917</v>
      </c>
      <c r="N44" s="28">
        <v>345030</v>
      </c>
      <c r="O44" s="28">
        <v>357935</v>
      </c>
      <c r="P44" s="28">
        <v>371465</v>
      </c>
      <c r="Q44" s="22">
        <v>193571</v>
      </c>
      <c r="R44" s="28">
        <v>206476</v>
      </c>
      <c r="S44" s="28">
        <v>219380</v>
      </c>
      <c r="T44" s="28">
        <v>232285</v>
      </c>
      <c r="U44" s="22">
        <v>245190</v>
      </c>
      <c r="V44" s="28">
        <v>258095</v>
      </c>
      <c r="W44" s="28"/>
      <c r="X44" s="28"/>
      <c r="Y44" s="22"/>
    </row>
    <row r="45" spans="1:25" ht="13.5">
      <c r="A45" s="3" t="s">
        <v>133</v>
      </c>
      <c r="B45" s="28">
        <v>5991941</v>
      </c>
      <c r="C45" s="28">
        <v>6299489</v>
      </c>
      <c r="D45" s="28">
        <v>6649339</v>
      </c>
      <c r="E45" s="22">
        <v>7189381</v>
      </c>
      <c r="F45" s="28">
        <v>7136186</v>
      </c>
      <c r="G45" s="28">
        <v>7445181</v>
      </c>
      <c r="H45" s="28">
        <v>7721728</v>
      </c>
      <c r="I45" s="22">
        <v>8208949</v>
      </c>
      <c r="J45" s="28">
        <v>8196561</v>
      </c>
      <c r="K45" s="28">
        <v>8509699</v>
      </c>
      <c r="L45" s="28">
        <v>8900347</v>
      </c>
      <c r="M45" s="22">
        <v>9443881</v>
      </c>
      <c r="N45" s="28">
        <v>9464679</v>
      </c>
      <c r="O45" s="28">
        <v>9830906</v>
      </c>
      <c r="P45" s="28">
        <v>10340233</v>
      </c>
      <c r="Q45" s="22">
        <v>10691817</v>
      </c>
      <c r="R45" s="28">
        <v>10924045</v>
      </c>
      <c r="S45" s="28">
        <v>7587387</v>
      </c>
      <c r="T45" s="28">
        <v>8126897</v>
      </c>
      <c r="U45" s="22">
        <v>8379915</v>
      </c>
      <c r="V45" s="28">
        <v>8765984</v>
      </c>
      <c r="W45" s="28">
        <v>8997546</v>
      </c>
      <c r="X45" s="28">
        <v>7815529</v>
      </c>
      <c r="Y45" s="22">
        <v>7865302</v>
      </c>
    </row>
    <row r="46" spans="1:25" ht="13.5">
      <c r="A46" s="3" t="s">
        <v>134</v>
      </c>
      <c r="B46" s="28">
        <v>1140819</v>
      </c>
      <c r="C46" s="28">
        <v>1152147</v>
      </c>
      <c r="D46" s="28">
        <v>1179747</v>
      </c>
      <c r="E46" s="22">
        <v>1193547</v>
      </c>
      <c r="F46" s="28">
        <v>1250847</v>
      </c>
      <c r="G46" s="28">
        <v>1267668</v>
      </c>
      <c r="H46" s="28">
        <v>1320468</v>
      </c>
      <c r="I46" s="22">
        <v>1324268</v>
      </c>
      <c r="J46" s="28">
        <v>1343768</v>
      </c>
      <c r="K46" s="28">
        <v>1343755</v>
      </c>
      <c r="L46" s="28">
        <v>1392855</v>
      </c>
      <c r="M46" s="22">
        <v>1392855</v>
      </c>
      <c r="N46" s="28">
        <v>1443218</v>
      </c>
      <c r="O46" s="28">
        <v>1443218</v>
      </c>
      <c r="P46" s="28">
        <v>1474718</v>
      </c>
      <c r="Q46" s="22">
        <v>1498818</v>
      </c>
      <c r="R46" s="28">
        <v>1555600</v>
      </c>
      <c r="S46" s="28">
        <v>1192000</v>
      </c>
      <c r="T46" s="28">
        <v>1281600</v>
      </c>
      <c r="U46" s="22">
        <v>1358400</v>
      </c>
      <c r="V46" s="28">
        <v>1407300</v>
      </c>
      <c r="W46" s="28">
        <v>1472600</v>
      </c>
      <c r="X46" s="28">
        <v>1208400</v>
      </c>
      <c r="Y46" s="22">
        <v>1373400</v>
      </c>
    </row>
    <row r="47" spans="1:25" ht="13.5">
      <c r="A47" s="3" t="s">
        <v>14</v>
      </c>
      <c r="B47" s="28">
        <v>3410038</v>
      </c>
      <c r="C47" s="28">
        <v>2092385</v>
      </c>
      <c r="D47" s="28">
        <v>1759326</v>
      </c>
      <c r="E47" s="22">
        <v>3219086</v>
      </c>
      <c r="F47" s="28">
        <v>3554462</v>
      </c>
      <c r="G47" s="28">
        <v>2015795</v>
      </c>
      <c r="H47" s="28">
        <v>1850763</v>
      </c>
      <c r="I47" s="22">
        <v>3278877</v>
      </c>
      <c r="J47" s="28">
        <v>3193064</v>
      </c>
      <c r="K47" s="28">
        <v>1860176</v>
      </c>
      <c r="L47" s="28">
        <v>1575197</v>
      </c>
      <c r="M47" s="22">
        <v>3035663</v>
      </c>
      <c r="N47" s="28">
        <v>2709334</v>
      </c>
      <c r="O47" s="28">
        <v>1812748</v>
      </c>
      <c r="P47" s="28">
        <v>1680875</v>
      </c>
      <c r="Q47" s="22">
        <v>2837833</v>
      </c>
      <c r="R47" s="28">
        <v>2573751</v>
      </c>
      <c r="S47" s="28">
        <v>1615016</v>
      </c>
      <c r="T47" s="28">
        <v>1737708</v>
      </c>
      <c r="U47" s="22">
        <v>2880865</v>
      </c>
      <c r="V47" s="28">
        <v>3339388</v>
      </c>
      <c r="W47" s="28">
        <v>2212457</v>
      </c>
      <c r="X47" s="28">
        <v>2319193</v>
      </c>
      <c r="Y47" s="22">
        <v>3044261</v>
      </c>
    </row>
    <row r="48" spans="1:25" ht="13.5">
      <c r="A48" s="3" t="s">
        <v>137</v>
      </c>
      <c r="B48" s="28">
        <v>117000</v>
      </c>
      <c r="C48" s="28">
        <v>87000</v>
      </c>
      <c r="D48" s="28">
        <v>59000</v>
      </c>
      <c r="E48" s="22"/>
      <c r="F48" s="28">
        <v>155000</v>
      </c>
      <c r="G48" s="28">
        <v>63000</v>
      </c>
      <c r="H48" s="28">
        <v>36000</v>
      </c>
      <c r="I48" s="22"/>
      <c r="J48" s="28">
        <v>179000</v>
      </c>
      <c r="K48" s="28">
        <v>42000</v>
      </c>
      <c r="L48" s="28"/>
      <c r="M48" s="22"/>
      <c r="N48" s="28">
        <v>1450000</v>
      </c>
      <c r="O48" s="28">
        <v>301000</v>
      </c>
      <c r="P48" s="28"/>
      <c r="Q48" s="22"/>
      <c r="R48" s="28">
        <v>1650000</v>
      </c>
      <c r="S48" s="28"/>
      <c r="T48" s="28"/>
      <c r="U48" s="22"/>
      <c r="V48" s="28">
        <v>700000</v>
      </c>
      <c r="W48" s="28">
        <v>100000</v>
      </c>
      <c r="X48" s="28">
        <v>450000</v>
      </c>
      <c r="Y48" s="22">
        <v>300000</v>
      </c>
    </row>
    <row r="49" spans="1:25" ht="13.5">
      <c r="A49" s="3" t="s">
        <v>15</v>
      </c>
      <c r="B49" s="28">
        <v>162848</v>
      </c>
      <c r="C49" s="28">
        <v>411854</v>
      </c>
      <c r="D49" s="28">
        <v>493619</v>
      </c>
      <c r="E49" s="22">
        <v>865634</v>
      </c>
      <c r="F49" s="28">
        <v>54953</v>
      </c>
      <c r="G49" s="28">
        <v>360637</v>
      </c>
      <c r="H49" s="28">
        <v>471935</v>
      </c>
      <c r="I49" s="22">
        <v>973489</v>
      </c>
      <c r="J49" s="28">
        <v>175885</v>
      </c>
      <c r="K49" s="28">
        <v>335871</v>
      </c>
      <c r="L49" s="28">
        <v>524439</v>
      </c>
      <c r="M49" s="22">
        <v>743449</v>
      </c>
      <c r="N49" s="28">
        <v>230870</v>
      </c>
      <c r="O49" s="28">
        <v>486832</v>
      </c>
      <c r="P49" s="28">
        <v>593794</v>
      </c>
      <c r="Q49" s="22">
        <v>552347</v>
      </c>
      <c r="R49" s="28">
        <v>206772</v>
      </c>
      <c r="S49" s="28">
        <v>538269</v>
      </c>
      <c r="T49" s="28">
        <v>648708</v>
      </c>
      <c r="U49" s="22">
        <v>301165</v>
      </c>
      <c r="V49" s="28">
        <v>192614</v>
      </c>
      <c r="W49" s="28">
        <v>295587</v>
      </c>
      <c r="X49" s="28">
        <v>395951</v>
      </c>
      <c r="Y49" s="22">
        <v>459406</v>
      </c>
    </row>
    <row r="50" spans="1:25" ht="13.5">
      <c r="A50" s="3" t="s">
        <v>144</v>
      </c>
      <c r="B50" s="28"/>
      <c r="C50" s="28"/>
      <c r="D50" s="28"/>
      <c r="E50" s="22">
        <v>17609</v>
      </c>
      <c r="F50" s="28"/>
      <c r="G50" s="28"/>
      <c r="H50" s="28"/>
      <c r="I50" s="22">
        <v>16687</v>
      </c>
      <c r="J50" s="28"/>
      <c r="K50" s="28"/>
      <c r="L50" s="28"/>
      <c r="M50" s="22">
        <v>15480</v>
      </c>
      <c r="N50" s="28"/>
      <c r="O50" s="28"/>
      <c r="P50" s="28"/>
      <c r="Q50" s="22">
        <v>15470</v>
      </c>
      <c r="R50" s="28"/>
      <c r="S50" s="28"/>
      <c r="T50" s="28"/>
      <c r="U50" s="22">
        <v>4500</v>
      </c>
      <c r="V50" s="28"/>
      <c r="W50" s="28"/>
      <c r="X50" s="28"/>
      <c r="Y50" s="22">
        <v>16500</v>
      </c>
    </row>
    <row r="51" spans="1:25" ht="13.5">
      <c r="A51" s="3" t="s">
        <v>132</v>
      </c>
      <c r="B51" s="28">
        <v>3306973</v>
      </c>
      <c r="C51" s="28">
        <v>3082770</v>
      </c>
      <c r="D51" s="28">
        <v>2932566</v>
      </c>
      <c r="E51" s="22">
        <v>3355629</v>
      </c>
      <c r="F51" s="28">
        <v>3059454</v>
      </c>
      <c r="G51" s="28">
        <v>2744874</v>
      </c>
      <c r="H51" s="28">
        <v>2915090</v>
      </c>
      <c r="I51" s="22">
        <v>3190705</v>
      </c>
      <c r="J51" s="28">
        <v>2697930</v>
      </c>
      <c r="K51" s="28">
        <v>3036712</v>
      </c>
      <c r="L51" s="28">
        <v>2922067</v>
      </c>
      <c r="M51" s="22">
        <v>3380693</v>
      </c>
      <c r="N51" s="28">
        <v>2731320</v>
      </c>
      <c r="O51" s="28">
        <v>2932645</v>
      </c>
      <c r="P51" s="28">
        <v>2934516</v>
      </c>
      <c r="Q51" s="22">
        <v>3260885</v>
      </c>
      <c r="R51" s="28">
        <v>2620059</v>
      </c>
      <c r="S51" s="28">
        <v>3496163</v>
      </c>
      <c r="T51" s="28">
        <v>3196303</v>
      </c>
      <c r="U51" s="22">
        <v>3482179</v>
      </c>
      <c r="V51" s="28">
        <v>3502801</v>
      </c>
      <c r="W51" s="28">
        <v>3674303</v>
      </c>
      <c r="X51" s="28">
        <v>4102445</v>
      </c>
      <c r="Y51" s="22">
        <v>3413632</v>
      </c>
    </row>
    <row r="52" spans="1:25" ht="13.5">
      <c r="A52" s="3" t="s">
        <v>145</v>
      </c>
      <c r="B52" s="28">
        <v>8137680</v>
      </c>
      <c r="C52" s="28">
        <v>6826158</v>
      </c>
      <c r="D52" s="28">
        <v>6424258</v>
      </c>
      <c r="E52" s="22">
        <v>8651506</v>
      </c>
      <c r="F52" s="28">
        <v>8074717</v>
      </c>
      <c r="G52" s="28">
        <v>6451975</v>
      </c>
      <c r="H52" s="28">
        <v>6594257</v>
      </c>
      <c r="I52" s="22">
        <v>8784028</v>
      </c>
      <c r="J52" s="28">
        <v>7589649</v>
      </c>
      <c r="K52" s="28">
        <v>6618515</v>
      </c>
      <c r="L52" s="28">
        <v>6414559</v>
      </c>
      <c r="M52" s="22">
        <v>8568141</v>
      </c>
      <c r="N52" s="28">
        <v>8564742</v>
      </c>
      <c r="O52" s="28">
        <v>6976444</v>
      </c>
      <c r="P52" s="28">
        <v>6683904</v>
      </c>
      <c r="Q52" s="22">
        <v>8165354</v>
      </c>
      <c r="R52" s="28">
        <v>8606183</v>
      </c>
      <c r="S52" s="28">
        <v>6841449</v>
      </c>
      <c r="T52" s="28">
        <v>6864320</v>
      </c>
      <c r="U52" s="22">
        <v>8027110</v>
      </c>
      <c r="V52" s="28">
        <v>9142104</v>
      </c>
      <c r="W52" s="28">
        <v>7754949</v>
      </c>
      <c r="X52" s="28">
        <v>8475990</v>
      </c>
      <c r="Y52" s="22">
        <v>8607200</v>
      </c>
    </row>
    <row r="53" spans="1:25" ht="14.25" thickBot="1">
      <c r="A53" s="4" t="s">
        <v>16</v>
      </c>
      <c r="B53" s="29">
        <v>14129621</v>
      </c>
      <c r="C53" s="29">
        <v>13125647</v>
      </c>
      <c r="D53" s="29">
        <v>13073598</v>
      </c>
      <c r="E53" s="23">
        <v>15840887</v>
      </c>
      <c r="F53" s="29">
        <v>15210904</v>
      </c>
      <c r="G53" s="29">
        <v>13897157</v>
      </c>
      <c r="H53" s="29">
        <v>14315985</v>
      </c>
      <c r="I53" s="23">
        <v>16992977</v>
      </c>
      <c r="J53" s="29">
        <v>15786210</v>
      </c>
      <c r="K53" s="29">
        <v>15128215</v>
      </c>
      <c r="L53" s="29">
        <v>15314906</v>
      </c>
      <c r="M53" s="23">
        <v>18012022</v>
      </c>
      <c r="N53" s="29">
        <v>18029422</v>
      </c>
      <c r="O53" s="29">
        <v>16807350</v>
      </c>
      <c r="P53" s="29">
        <v>17024138</v>
      </c>
      <c r="Q53" s="23">
        <v>18857172</v>
      </c>
      <c r="R53" s="29">
        <v>19530228</v>
      </c>
      <c r="S53" s="29">
        <v>14428837</v>
      </c>
      <c r="T53" s="29">
        <v>14991218</v>
      </c>
      <c r="U53" s="23">
        <v>16407025</v>
      </c>
      <c r="V53" s="29">
        <v>17908089</v>
      </c>
      <c r="W53" s="29">
        <v>16752495</v>
      </c>
      <c r="X53" s="29">
        <v>16291520</v>
      </c>
      <c r="Y53" s="23">
        <v>16472502</v>
      </c>
    </row>
    <row r="54" spans="1:25" ht="14.25" thickTop="1">
      <c r="A54" s="3" t="s">
        <v>147</v>
      </c>
      <c r="B54" s="28">
        <v>2400000</v>
      </c>
      <c r="C54" s="28">
        <v>2400000</v>
      </c>
      <c r="D54" s="28">
        <v>2400000</v>
      </c>
      <c r="E54" s="22">
        <v>2400000</v>
      </c>
      <c r="F54" s="28">
        <v>2400000</v>
      </c>
      <c r="G54" s="28">
        <v>2400000</v>
      </c>
      <c r="H54" s="28">
        <v>2400000</v>
      </c>
      <c r="I54" s="22">
        <v>2400000</v>
      </c>
      <c r="J54" s="28">
        <v>2400000</v>
      </c>
      <c r="K54" s="28">
        <v>2400000</v>
      </c>
      <c r="L54" s="28">
        <v>2400000</v>
      </c>
      <c r="M54" s="22">
        <v>2400000</v>
      </c>
      <c r="N54" s="28">
        <v>2400000</v>
      </c>
      <c r="O54" s="28">
        <v>2400000</v>
      </c>
      <c r="P54" s="28">
        <v>2400000</v>
      </c>
      <c r="Q54" s="22">
        <v>2400000</v>
      </c>
      <c r="R54" s="28">
        <v>2400000</v>
      </c>
      <c r="S54" s="28">
        <v>2400000</v>
      </c>
      <c r="T54" s="28">
        <v>2400000</v>
      </c>
      <c r="U54" s="22">
        <v>2400000</v>
      </c>
      <c r="V54" s="28">
        <v>2400000</v>
      </c>
      <c r="W54" s="28">
        <v>2400000</v>
      </c>
      <c r="X54" s="28">
        <v>2400000</v>
      </c>
      <c r="Y54" s="22">
        <v>2400000</v>
      </c>
    </row>
    <row r="55" spans="1:25" ht="13.5">
      <c r="A55" s="3" t="s">
        <v>17</v>
      </c>
      <c r="B55" s="28">
        <v>21043</v>
      </c>
      <c r="C55" s="28">
        <v>21043</v>
      </c>
      <c r="D55" s="28">
        <v>21043</v>
      </c>
      <c r="E55" s="22">
        <v>21043</v>
      </c>
      <c r="F55" s="28">
        <v>21043</v>
      </c>
      <c r="G55" s="28">
        <v>21043</v>
      </c>
      <c r="H55" s="28">
        <v>21043</v>
      </c>
      <c r="I55" s="22">
        <v>21043</v>
      </c>
      <c r="J55" s="28">
        <v>21043</v>
      </c>
      <c r="K55" s="28">
        <v>21043</v>
      </c>
      <c r="L55" s="28">
        <v>21043</v>
      </c>
      <c r="M55" s="22">
        <v>21043</v>
      </c>
      <c r="N55" s="28">
        <v>21043</v>
      </c>
      <c r="O55" s="28">
        <v>21043</v>
      </c>
      <c r="P55" s="28">
        <v>21043</v>
      </c>
      <c r="Q55" s="22">
        <v>21043</v>
      </c>
      <c r="R55" s="28">
        <v>21043</v>
      </c>
      <c r="S55" s="28">
        <v>21043</v>
      </c>
      <c r="T55" s="28">
        <v>21043</v>
      </c>
      <c r="U55" s="22">
        <v>21043</v>
      </c>
      <c r="V55" s="28">
        <v>21043</v>
      </c>
      <c r="W55" s="28">
        <v>21140</v>
      </c>
      <c r="X55" s="28">
        <v>21140</v>
      </c>
      <c r="Y55" s="22">
        <v>21140</v>
      </c>
    </row>
    <row r="56" spans="1:25" ht="13.5">
      <c r="A56" s="3" t="s">
        <v>156</v>
      </c>
      <c r="B56" s="28">
        <v>36978363</v>
      </c>
      <c r="C56" s="28">
        <v>37169580</v>
      </c>
      <c r="D56" s="28">
        <v>37466376</v>
      </c>
      <c r="E56" s="22">
        <v>36904356</v>
      </c>
      <c r="F56" s="28">
        <v>35867233</v>
      </c>
      <c r="G56" s="28">
        <v>36049218</v>
      </c>
      <c r="H56" s="28">
        <v>36346641</v>
      </c>
      <c r="I56" s="22">
        <v>35801411</v>
      </c>
      <c r="J56" s="28">
        <v>34658576</v>
      </c>
      <c r="K56" s="28">
        <v>34921633</v>
      </c>
      <c r="L56" s="28">
        <v>35335527</v>
      </c>
      <c r="M56" s="22">
        <v>34732369</v>
      </c>
      <c r="N56" s="28">
        <v>33721635</v>
      </c>
      <c r="O56" s="28">
        <v>34095129</v>
      </c>
      <c r="P56" s="28">
        <v>34453110</v>
      </c>
      <c r="Q56" s="22">
        <v>33972844</v>
      </c>
      <c r="R56" s="28">
        <v>32957943</v>
      </c>
      <c r="S56" s="28">
        <v>33388790</v>
      </c>
      <c r="T56" s="28">
        <v>33711897</v>
      </c>
      <c r="U56" s="22">
        <v>33183308</v>
      </c>
      <c r="V56" s="28">
        <v>32097578</v>
      </c>
      <c r="W56" s="28">
        <v>32701559</v>
      </c>
      <c r="X56" s="28">
        <v>33130202</v>
      </c>
      <c r="Y56" s="22">
        <v>33074009</v>
      </c>
    </row>
    <row r="57" spans="1:25" ht="13.5">
      <c r="A57" s="3" t="s">
        <v>157</v>
      </c>
      <c r="B57" s="28">
        <v>-15478</v>
      </c>
      <c r="C57" s="28">
        <v>-15426</v>
      </c>
      <c r="D57" s="28">
        <v>-15278</v>
      </c>
      <c r="E57" s="22">
        <v>-15081</v>
      </c>
      <c r="F57" s="28">
        <v>-15198</v>
      </c>
      <c r="G57" s="28">
        <v>-15198</v>
      </c>
      <c r="H57" s="28">
        <v>-15198</v>
      </c>
      <c r="I57" s="22">
        <v>-15198</v>
      </c>
      <c r="J57" s="28">
        <v>-15026</v>
      </c>
      <c r="K57" s="28">
        <v>-14830</v>
      </c>
      <c r="L57" s="28">
        <v>-14694</v>
      </c>
      <c r="M57" s="22">
        <v>-14552</v>
      </c>
      <c r="N57" s="28">
        <v>-14520</v>
      </c>
      <c r="O57" s="28">
        <v>-14510</v>
      </c>
      <c r="P57" s="28">
        <v>-14493</v>
      </c>
      <c r="Q57" s="22">
        <v>-14228</v>
      </c>
      <c r="R57" s="28">
        <v>-14079</v>
      </c>
      <c r="S57" s="28">
        <v>-14079</v>
      </c>
      <c r="T57" s="28">
        <v>-13895</v>
      </c>
      <c r="U57" s="22">
        <v>-13460</v>
      </c>
      <c r="V57" s="28">
        <v>-12655</v>
      </c>
      <c r="W57" s="28">
        <v>-12939</v>
      </c>
      <c r="X57" s="28">
        <v>-11723</v>
      </c>
      <c r="Y57" s="22">
        <v>-11510</v>
      </c>
    </row>
    <row r="58" spans="1:25" ht="13.5">
      <c r="A58" s="3" t="s">
        <v>18</v>
      </c>
      <c r="B58" s="28">
        <v>39383928</v>
      </c>
      <c r="C58" s="28">
        <v>39575196</v>
      </c>
      <c r="D58" s="28">
        <v>39872141</v>
      </c>
      <c r="E58" s="22">
        <v>39310318</v>
      </c>
      <c r="F58" s="28">
        <v>38273077</v>
      </c>
      <c r="G58" s="28">
        <v>38455063</v>
      </c>
      <c r="H58" s="28">
        <v>38752486</v>
      </c>
      <c r="I58" s="22">
        <v>38207255</v>
      </c>
      <c r="J58" s="28">
        <v>37064592</v>
      </c>
      <c r="K58" s="28">
        <v>37327847</v>
      </c>
      <c r="L58" s="28">
        <v>37741876</v>
      </c>
      <c r="M58" s="22">
        <v>37138860</v>
      </c>
      <c r="N58" s="28">
        <v>36128158</v>
      </c>
      <c r="O58" s="28">
        <v>36501662</v>
      </c>
      <c r="P58" s="28">
        <v>36859659</v>
      </c>
      <c r="Q58" s="22">
        <v>36379659</v>
      </c>
      <c r="R58" s="28">
        <v>35364907</v>
      </c>
      <c r="S58" s="28">
        <v>35795754</v>
      </c>
      <c r="T58" s="28">
        <v>36119045</v>
      </c>
      <c r="U58" s="22">
        <v>35590891</v>
      </c>
      <c r="V58" s="28">
        <v>34505966</v>
      </c>
      <c r="W58" s="28">
        <v>35109760</v>
      </c>
      <c r="X58" s="28">
        <v>35539619</v>
      </c>
      <c r="Y58" s="22">
        <v>35483640</v>
      </c>
    </row>
    <row r="59" spans="1:25" ht="13.5">
      <c r="A59" s="3" t="s">
        <v>159</v>
      </c>
      <c r="B59" s="28">
        <v>993935</v>
      </c>
      <c r="C59" s="28">
        <v>959496</v>
      </c>
      <c r="D59" s="28">
        <v>883926</v>
      </c>
      <c r="E59" s="22">
        <v>884811</v>
      </c>
      <c r="F59" s="28">
        <v>630395</v>
      </c>
      <c r="G59" s="28">
        <v>536658</v>
      </c>
      <c r="H59" s="28">
        <v>514430</v>
      </c>
      <c r="I59" s="22">
        <v>675683</v>
      </c>
      <c r="J59" s="28">
        <v>500643</v>
      </c>
      <c r="K59" s="28">
        <v>509539</v>
      </c>
      <c r="L59" s="28">
        <v>570971</v>
      </c>
      <c r="M59" s="22">
        <v>643723</v>
      </c>
      <c r="N59" s="28">
        <v>557316</v>
      </c>
      <c r="O59" s="28">
        <v>533291</v>
      </c>
      <c r="P59" s="28">
        <v>589213</v>
      </c>
      <c r="Q59" s="22">
        <v>757789</v>
      </c>
      <c r="R59" s="28">
        <v>672349</v>
      </c>
      <c r="S59" s="28">
        <v>762859</v>
      </c>
      <c r="T59" s="28">
        <v>885099</v>
      </c>
      <c r="U59" s="22">
        <v>717674</v>
      </c>
      <c r="V59" s="28">
        <v>781564</v>
      </c>
      <c r="W59" s="28">
        <v>1066287</v>
      </c>
      <c r="X59" s="28">
        <v>1364321</v>
      </c>
      <c r="Y59" s="22">
        <v>1111883</v>
      </c>
    </row>
    <row r="60" spans="1:25" ht="13.5">
      <c r="A60" s="3" t="s">
        <v>19</v>
      </c>
      <c r="B60" s="28">
        <v>993935</v>
      </c>
      <c r="C60" s="28">
        <v>959496</v>
      </c>
      <c r="D60" s="28">
        <v>883926</v>
      </c>
      <c r="E60" s="22">
        <v>884811</v>
      </c>
      <c r="F60" s="28">
        <v>630395</v>
      </c>
      <c r="G60" s="28">
        <v>536658</v>
      </c>
      <c r="H60" s="28">
        <v>514430</v>
      </c>
      <c r="I60" s="22">
        <v>675683</v>
      </c>
      <c r="J60" s="28">
        <v>500643</v>
      </c>
      <c r="K60" s="28">
        <v>509539</v>
      </c>
      <c r="L60" s="28">
        <v>570971</v>
      </c>
      <c r="M60" s="22">
        <v>643723</v>
      </c>
      <c r="N60" s="28">
        <v>557316</v>
      </c>
      <c r="O60" s="28">
        <v>533291</v>
      </c>
      <c r="P60" s="28">
        <v>589213</v>
      </c>
      <c r="Q60" s="22">
        <v>757789</v>
      </c>
      <c r="R60" s="28">
        <v>672349</v>
      </c>
      <c r="S60" s="28">
        <v>762859</v>
      </c>
      <c r="T60" s="28">
        <v>885099</v>
      </c>
      <c r="U60" s="22">
        <v>717674</v>
      </c>
      <c r="V60" s="28">
        <v>781564</v>
      </c>
      <c r="W60" s="28">
        <v>1066287</v>
      </c>
      <c r="X60" s="28">
        <v>1364321</v>
      </c>
      <c r="Y60" s="22">
        <v>1111883</v>
      </c>
    </row>
    <row r="61" spans="1:25" ht="13.5">
      <c r="A61" s="6" t="s">
        <v>20</v>
      </c>
      <c r="B61" s="28">
        <v>2422366</v>
      </c>
      <c r="C61" s="28">
        <v>2415254</v>
      </c>
      <c r="D61" s="28">
        <v>2406830</v>
      </c>
      <c r="E61" s="22">
        <v>2365724</v>
      </c>
      <c r="F61" s="28">
        <v>2283254</v>
      </c>
      <c r="G61" s="28">
        <v>2267726</v>
      </c>
      <c r="H61" s="28">
        <v>2269319</v>
      </c>
      <c r="I61" s="22">
        <v>2225228</v>
      </c>
      <c r="J61" s="28">
        <v>2143896</v>
      </c>
      <c r="K61" s="28">
        <v>2155877</v>
      </c>
      <c r="L61" s="28">
        <v>2163157</v>
      </c>
      <c r="M61" s="22">
        <v>2020213</v>
      </c>
      <c r="N61" s="28">
        <v>2019736</v>
      </c>
      <c r="O61" s="28">
        <v>2014787</v>
      </c>
      <c r="P61" s="28">
        <v>1956143</v>
      </c>
      <c r="Q61" s="22">
        <v>1867182</v>
      </c>
      <c r="R61" s="28">
        <v>1883883</v>
      </c>
      <c r="S61" s="28">
        <v>1892595</v>
      </c>
      <c r="T61" s="28">
        <v>1849617</v>
      </c>
      <c r="U61" s="22">
        <v>1742820</v>
      </c>
      <c r="V61" s="28">
        <v>1750709</v>
      </c>
      <c r="W61" s="28">
        <v>2052379</v>
      </c>
      <c r="X61" s="28">
        <v>2121359</v>
      </c>
      <c r="Y61" s="22">
        <v>1966482</v>
      </c>
    </row>
    <row r="62" spans="1:25" ht="13.5">
      <c r="A62" s="6" t="s">
        <v>161</v>
      </c>
      <c r="B62" s="28">
        <v>42800231</v>
      </c>
      <c r="C62" s="28">
        <v>42949947</v>
      </c>
      <c r="D62" s="28">
        <v>43162898</v>
      </c>
      <c r="E62" s="22">
        <v>42560854</v>
      </c>
      <c r="F62" s="28">
        <v>41186727</v>
      </c>
      <c r="G62" s="28">
        <v>41259448</v>
      </c>
      <c r="H62" s="28">
        <v>41536236</v>
      </c>
      <c r="I62" s="22">
        <v>41108167</v>
      </c>
      <c r="J62" s="28">
        <v>39709133</v>
      </c>
      <c r="K62" s="28">
        <v>39993264</v>
      </c>
      <c r="L62" s="28">
        <v>40476005</v>
      </c>
      <c r="M62" s="22">
        <v>39802797</v>
      </c>
      <c r="N62" s="28">
        <v>38705211</v>
      </c>
      <c r="O62" s="28">
        <v>39049740</v>
      </c>
      <c r="P62" s="28">
        <v>39405016</v>
      </c>
      <c r="Q62" s="22">
        <v>39004631</v>
      </c>
      <c r="R62" s="28">
        <v>37921139</v>
      </c>
      <c r="S62" s="28">
        <v>38451208</v>
      </c>
      <c r="T62" s="28">
        <v>38853761</v>
      </c>
      <c r="U62" s="22">
        <v>38051386</v>
      </c>
      <c r="V62" s="28">
        <v>37038240</v>
      </c>
      <c r="W62" s="28">
        <v>38228427</v>
      </c>
      <c r="X62" s="28">
        <v>39025300</v>
      </c>
      <c r="Y62" s="22">
        <v>38562005</v>
      </c>
    </row>
    <row r="63" spans="1:25" ht="14.25" thickBot="1">
      <c r="A63" s="7" t="s">
        <v>163</v>
      </c>
      <c r="B63" s="28">
        <v>56929852</v>
      </c>
      <c r="C63" s="28">
        <v>56075595</v>
      </c>
      <c r="D63" s="28">
        <v>56236497</v>
      </c>
      <c r="E63" s="22">
        <v>58401742</v>
      </c>
      <c r="F63" s="28">
        <v>56397631</v>
      </c>
      <c r="G63" s="28">
        <v>55156605</v>
      </c>
      <c r="H63" s="28">
        <v>55852222</v>
      </c>
      <c r="I63" s="22">
        <v>58101145</v>
      </c>
      <c r="J63" s="28">
        <v>55495344</v>
      </c>
      <c r="K63" s="28">
        <v>55121479</v>
      </c>
      <c r="L63" s="28">
        <v>55790911</v>
      </c>
      <c r="M63" s="22">
        <v>57814820</v>
      </c>
      <c r="N63" s="28">
        <v>56734633</v>
      </c>
      <c r="O63" s="28">
        <v>55857091</v>
      </c>
      <c r="P63" s="28">
        <v>56429155</v>
      </c>
      <c r="Q63" s="22">
        <v>57861803</v>
      </c>
      <c r="R63" s="28">
        <v>57451368</v>
      </c>
      <c r="S63" s="28">
        <v>52880046</v>
      </c>
      <c r="T63" s="28">
        <v>53844980</v>
      </c>
      <c r="U63" s="22">
        <v>54458412</v>
      </c>
      <c r="V63" s="28">
        <v>54946329</v>
      </c>
      <c r="W63" s="28">
        <v>54980922</v>
      </c>
      <c r="X63" s="28">
        <v>55316820</v>
      </c>
      <c r="Y63" s="22">
        <v>55034507</v>
      </c>
    </row>
    <row r="64" spans="1:25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6" ht="13.5">
      <c r="A66" s="20" t="s">
        <v>168</v>
      </c>
    </row>
    <row r="67" ht="13.5">
      <c r="A67" s="20" t="s">
        <v>169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164</v>
      </c>
      <c r="B2" s="14">
        <v>9537</v>
      </c>
      <c r="C2" s="14"/>
      <c r="D2" s="14"/>
      <c r="E2" s="14"/>
      <c r="F2" s="14"/>
      <c r="G2" s="14"/>
    </row>
    <row r="3" spans="1:7" ht="14.25" thickBot="1">
      <c r="A3" s="11" t="s">
        <v>165</v>
      </c>
      <c r="B3" s="1" t="s">
        <v>166</v>
      </c>
      <c r="C3" s="1"/>
      <c r="D3" s="1"/>
      <c r="E3" s="1"/>
      <c r="F3" s="1"/>
      <c r="G3" s="1"/>
    </row>
    <row r="4" spans="1:7" ht="14.25" thickTop="1">
      <c r="A4" s="10" t="s">
        <v>71</v>
      </c>
      <c r="B4" s="15" t="str">
        <f>HYPERLINK("http://www.kabupro.jp/mark/20170502/S100A624.htm","訂正有価証券報告書")</f>
        <v>訂正有価証券報告書</v>
      </c>
      <c r="C4" s="15" t="str">
        <f>HYPERLINK("http://www.kabupro.jp/mark/20170502/S100A624.htm","訂正有価証券報告書")</f>
        <v>訂正有価証券報告書</v>
      </c>
      <c r="D4" s="15" t="str">
        <f>HYPERLINK("http://www.kabupro.jp/mark/20170502/S100A622.htm","訂正有価証券報告書")</f>
        <v>訂正有価証券報告書</v>
      </c>
      <c r="E4" s="15" t="str">
        <f>HYPERLINK("http://www.kabupro.jp/mark/20110629/S0008IYY.htm","有価証券報告書")</f>
        <v>有価証券報告書</v>
      </c>
      <c r="F4" s="15" t="str">
        <f>HYPERLINK("http://www.kabupro.jp/mark/20100629/S0005Y3S.htm","有価証券報告書")</f>
        <v>有価証券報告書</v>
      </c>
      <c r="G4" s="15" t="str">
        <f>HYPERLINK("http://www.kabupro.jp/mark/20090626/S0003AN1.htm","有価証券報告書")</f>
        <v>有価証券報告書</v>
      </c>
    </row>
    <row r="5" spans="1:7" ht="14.25" thickBot="1">
      <c r="A5" s="11" t="s">
        <v>72</v>
      </c>
      <c r="B5" s="1" t="s">
        <v>78</v>
      </c>
      <c r="C5" s="1" t="s">
        <v>78</v>
      </c>
      <c r="D5" s="1" t="s">
        <v>78</v>
      </c>
      <c r="E5" s="1" t="s">
        <v>83</v>
      </c>
      <c r="F5" s="1" t="s">
        <v>85</v>
      </c>
      <c r="G5" s="1" t="s">
        <v>87</v>
      </c>
    </row>
    <row r="6" spans="1:7" ht="15" thickBot="1" thickTop="1">
      <c r="A6" s="10" t="s">
        <v>73</v>
      </c>
      <c r="B6" s="18" t="s">
        <v>221</v>
      </c>
      <c r="C6" s="19"/>
      <c r="D6" s="19"/>
      <c r="E6" s="19"/>
      <c r="F6" s="19"/>
      <c r="G6" s="19"/>
    </row>
    <row r="7" spans="1:7" ht="14.25" thickTop="1">
      <c r="A7" s="12" t="s">
        <v>74</v>
      </c>
      <c r="B7" s="16" t="s">
        <v>79</v>
      </c>
      <c r="C7" s="16" t="s">
        <v>79</v>
      </c>
      <c r="D7" s="16" t="s">
        <v>79</v>
      </c>
      <c r="E7" s="16" t="s">
        <v>79</v>
      </c>
      <c r="F7" s="16" t="s">
        <v>79</v>
      </c>
      <c r="G7" s="16" t="s">
        <v>79</v>
      </c>
    </row>
    <row r="8" spans="1:7" ht="13.5">
      <c r="A8" s="13" t="s">
        <v>75</v>
      </c>
      <c r="B8" s="17" t="s">
        <v>170</v>
      </c>
      <c r="C8" s="17" t="s">
        <v>171</v>
      </c>
      <c r="D8" s="17" t="s">
        <v>172</v>
      </c>
      <c r="E8" s="17" t="s">
        <v>173</v>
      </c>
      <c r="F8" s="17" t="s">
        <v>174</v>
      </c>
      <c r="G8" s="17" t="s">
        <v>175</v>
      </c>
    </row>
    <row r="9" spans="1:7" ht="13.5">
      <c r="A9" s="13" t="s">
        <v>76</v>
      </c>
      <c r="B9" s="17" t="s">
        <v>80</v>
      </c>
      <c r="C9" s="17" t="s">
        <v>81</v>
      </c>
      <c r="D9" s="17" t="s">
        <v>82</v>
      </c>
      <c r="E9" s="17" t="s">
        <v>84</v>
      </c>
      <c r="F9" s="17" t="s">
        <v>86</v>
      </c>
      <c r="G9" s="17" t="s">
        <v>88</v>
      </c>
    </row>
    <row r="10" spans="1:7" ht="14.25" thickBot="1">
      <c r="A10" s="13" t="s">
        <v>77</v>
      </c>
      <c r="B10" s="17" t="s">
        <v>90</v>
      </c>
      <c r="C10" s="17" t="s">
        <v>90</v>
      </c>
      <c r="D10" s="17" t="s">
        <v>90</v>
      </c>
      <c r="E10" s="17" t="s">
        <v>90</v>
      </c>
      <c r="F10" s="17" t="s">
        <v>90</v>
      </c>
      <c r="G10" s="17" t="s">
        <v>90</v>
      </c>
    </row>
    <row r="11" spans="1:7" ht="14.25" thickTop="1">
      <c r="A11" s="26" t="s">
        <v>176</v>
      </c>
      <c r="B11" s="21">
        <v>35574023</v>
      </c>
      <c r="C11" s="21">
        <v>34505420</v>
      </c>
      <c r="D11" s="21">
        <v>32722046</v>
      </c>
      <c r="E11" s="21">
        <v>29874312</v>
      </c>
      <c r="F11" s="21">
        <v>29301242</v>
      </c>
      <c r="G11" s="21">
        <v>28522939</v>
      </c>
    </row>
    <row r="12" spans="1:7" ht="13.5">
      <c r="A12" s="6" t="s">
        <v>177</v>
      </c>
      <c r="B12" s="22">
        <v>66012</v>
      </c>
      <c r="C12" s="22">
        <v>63717</v>
      </c>
      <c r="D12" s="22">
        <v>55396</v>
      </c>
      <c r="E12" s="22">
        <v>51449</v>
      </c>
      <c r="F12" s="22">
        <v>46271</v>
      </c>
      <c r="G12" s="22">
        <v>43443</v>
      </c>
    </row>
    <row r="13" spans="1:7" ht="13.5">
      <c r="A13" s="6" t="s">
        <v>178</v>
      </c>
      <c r="B13" s="22">
        <v>15284029</v>
      </c>
      <c r="C13" s="22">
        <v>14444903</v>
      </c>
      <c r="D13" s="22">
        <v>9304725</v>
      </c>
      <c r="E13" s="22">
        <v>4895339</v>
      </c>
      <c r="F13" s="22">
        <v>4924538</v>
      </c>
      <c r="G13" s="22">
        <v>4881875</v>
      </c>
    </row>
    <row r="14" spans="1:7" ht="13.5">
      <c r="A14" s="6" t="s">
        <v>179</v>
      </c>
      <c r="B14" s="22">
        <v>5185433</v>
      </c>
      <c r="C14" s="22">
        <v>4967669</v>
      </c>
      <c r="D14" s="22">
        <v>7883999</v>
      </c>
      <c r="E14" s="22">
        <v>10262524</v>
      </c>
      <c r="F14" s="22">
        <v>11265855</v>
      </c>
      <c r="G14" s="22">
        <v>9576093</v>
      </c>
    </row>
    <row r="15" spans="1:7" ht="13.5">
      <c r="A15" s="6" t="s">
        <v>180</v>
      </c>
      <c r="B15" s="22">
        <v>87637</v>
      </c>
      <c r="C15" s="22">
        <v>58351</v>
      </c>
      <c r="D15" s="22">
        <v>57408</v>
      </c>
      <c r="E15" s="22">
        <v>31929</v>
      </c>
      <c r="F15" s="22">
        <v>39022</v>
      </c>
      <c r="G15" s="22">
        <v>29483</v>
      </c>
    </row>
    <row r="16" spans="1:7" ht="13.5">
      <c r="A16" s="6" t="s">
        <v>181</v>
      </c>
      <c r="B16" s="22">
        <v>75416</v>
      </c>
      <c r="C16" s="22">
        <v>66012</v>
      </c>
      <c r="D16" s="22">
        <v>63717</v>
      </c>
      <c r="E16" s="22">
        <v>55396</v>
      </c>
      <c r="F16" s="22">
        <v>51449</v>
      </c>
      <c r="G16" s="22">
        <v>46271</v>
      </c>
    </row>
    <row r="17" spans="1:7" ht="13.5">
      <c r="A17" s="6" t="s">
        <v>182</v>
      </c>
      <c r="B17" s="22">
        <v>20372420</v>
      </c>
      <c r="C17" s="22">
        <v>19351927</v>
      </c>
      <c r="D17" s="22">
        <v>17122996</v>
      </c>
      <c r="E17" s="22">
        <v>15121987</v>
      </c>
      <c r="F17" s="22">
        <v>16146193</v>
      </c>
      <c r="G17" s="22">
        <v>14425658</v>
      </c>
    </row>
    <row r="18" spans="1:7" ht="13.5">
      <c r="A18" s="7" t="s">
        <v>183</v>
      </c>
      <c r="B18" s="22">
        <v>15201602</v>
      </c>
      <c r="C18" s="22">
        <v>15153493</v>
      </c>
      <c r="D18" s="22">
        <v>15599049</v>
      </c>
      <c r="E18" s="22">
        <v>14752324</v>
      </c>
      <c r="F18" s="22">
        <v>13155049</v>
      </c>
      <c r="G18" s="22">
        <v>14097281</v>
      </c>
    </row>
    <row r="19" spans="1:7" ht="13.5">
      <c r="A19" s="7" t="s">
        <v>184</v>
      </c>
      <c r="B19" s="22">
        <v>11274385</v>
      </c>
      <c r="C19" s="22">
        <v>11344933</v>
      </c>
      <c r="D19" s="22">
        <v>12365172</v>
      </c>
      <c r="E19" s="22">
        <v>11821255</v>
      </c>
      <c r="F19" s="22">
        <v>10958618</v>
      </c>
      <c r="G19" s="22">
        <v>11323345</v>
      </c>
    </row>
    <row r="20" spans="1:7" ht="13.5">
      <c r="A20" s="7" t="s">
        <v>185</v>
      </c>
      <c r="B20" s="22">
        <v>2469886</v>
      </c>
      <c r="C20" s="22">
        <v>2331002</v>
      </c>
      <c r="D20" s="22">
        <v>2149028</v>
      </c>
      <c r="E20" s="22">
        <v>2244305</v>
      </c>
      <c r="F20" s="22">
        <v>1996737</v>
      </c>
      <c r="G20" s="22">
        <v>2083766</v>
      </c>
    </row>
    <row r="21" spans="1:7" ht="13.5">
      <c r="A21" s="7" t="s">
        <v>186</v>
      </c>
      <c r="B21" s="22">
        <v>13744272</v>
      </c>
      <c r="C21" s="22">
        <v>13675936</v>
      </c>
      <c r="D21" s="22">
        <v>14514201</v>
      </c>
      <c r="E21" s="22">
        <v>14065561</v>
      </c>
      <c r="F21" s="22">
        <v>12955356</v>
      </c>
      <c r="G21" s="22">
        <v>13407111</v>
      </c>
    </row>
    <row r="22" spans="1:7" ht="13.5">
      <c r="A22" s="7" t="s">
        <v>187</v>
      </c>
      <c r="B22" s="22">
        <v>1457330</v>
      </c>
      <c r="C22" s="22">
        <v>1477556</v>
      </c>
      <c r="D22" s="22">
        <v>1084848</v>
      </c>
      <c r="E22" s="22">
        <v>686763</v>
      </c>
      <c r="F22" s="22">
        <v>199693</v>
      </c>
      <c r="G22" s="22">
        <v>690170</v>
      </c>
    </row>
    <row r="23" spans="1:7" ht="13.5">
      <c r="A23" s="6" t="s">
        <v>189</v>
      </c>
      <c r="B23" s="22">
        <v>1138725</v>
      </c>
      <c r="C23" s="22">
        <v>1031433</v>
      </c>
      <c r="D23" s="22">
        <v>963081</v>
      </c>
      <c r="E23" s="22">
        <v>1149904</v>
      </c>
      <c r="F23" s="22">
        <v>1267287</v>
      </c>
      <c r="G23" s="22">
        <v>1356521</v>
      </c>
    </row>
    <row r="24" spans="1:7" ht="13.5">
      <c r="A24" s="6" t="s">
        <v>190</v>
      </c>
      <c r="B24" s="22">
        <v>3338682</v>
      </c>
      <c r="C24" s="22">
        <v>3132905</v>
      </c>
      <c r="D24" s="22">
        <v>2763390</v>
      </c>
      <c r="E24" s="22">
        <v>2743471</v>
      </c>
      <c r="F24" s="22">
        <v>2954937</v>
      </c>
      <c r="G24" s="22">
        <v>3086852</v>
      </c>
    </row>
    <row r="25" spans="1:7" ht="13.5">
      <c r="A25" s="6" t="s">
        <v>191</v>
      </c>
      <c r="B25" s="22">
        <v>17271</v>
      </c>
      <c r="C25" s="22">
        <v>18436</v>
      </c>
      <c r="D25" s="22">
        <v>11461</v>
      </c>
      <c r="E25" s="22">
        <v>14875</v>
      </c>
      <c r="F25" s="22">
        <v>9633</v>
      </c>
      <c r="G25" s="22">
        <v>7305</v>
      </c>
    </row>
    <row r="26" spans="1:7" ht="13.5">
      <c r="A26" s="6" t="s">
        <v>188</v>
      </c>
      <c r="B26" s="22">
        <v>4494680</v>
      </c>
      <c r="C26" s="22">
        <v>4182775</v>
      </c>
      <c r="D26" s="22">
        <v>3737932</v>
      </c>
      <c r="E26" s="22">
        <v>3908251</v>
      </c>
      <c r="F26" s="22">
        <v>4231858</v>
      </c>
      <c r="G26" s="22">
        <v>4450679</v>
      </c>
    </row>
    <row r="27" spans="1:7" ht="13.5">
      <c r="A27" s="6" t="s">
        <v>193</v>
      </c>
      <c r="B27" s="22">
        <v>1124163</v>
      </c>
      <c r="C27" s="22">
        <v>1022136</v>
      </c>
      <c r="D27" s="22">
        <v>970086</v>
      </c>
      <c r="E27" s="22">
        <v>1141096</v>
      </c>
      <c r="F27" s="22">
        <v>1235127</v>
      </c>
      <c r="G27" s="22">
        <v>1312240</v>
      </c>
    </row>
    <row r="28" spans="1:7" ht="13.5">
      <c r="A28" s="6" t="s">
        <v>194</v>
      </c>
      <c r="B28" s="22">
        <v>3338925</v>
      </c>
      <c r="C28" s="22">
        <v>3122232</v>
      </c>
      <c r="D28" s="22">
        <v>2628424</v>
      </c>
      <c r="E28" s="22">
        <v>2671037</v>
      </c>
      <c r="F28" s="22">
        <v>2892529</v>
      </c>
      <c r="G28" s="22">
        <v>3043966</v>
      </c>
    </row>
    <row r="29" spans="1:7" ht="13.5">
      <c r="A29" s="6" t="s">
        <v>192</v>
      </c>
      <c r="B29" s="22">
        <v>4463088</v>
      </c>
      <c r="C29" s="22">
        <v>4144368</v>
      </c>
      <c r="D29" s="22">
        <v>3598510</v>
      </c>
      <c r="E29" s="22">
        <v>3812134</v>
      </c>
      <c r="F29" s="22">
        <v>4127656</v>
      </c>
      <c r="G29" s="22">
        <v>4356207</v>
      </c>
    </row>
    <row r="30" spans="1:7" ht="14.25" thickBot="1">
      <c r="A30" s="25" t="s">
        <v>196</v>
      </c>
      <c r="B30" s="23">
        <v>1488921</v>
      </c>
      <c r="C30" s="23">
        <v>1515963</v>
      </c>
      <c r="D30" s="23">
        <v>1224270</v>
      </c>
      <c r="E30" s="23">
        <v>782880</v>
      </c>
      <c r="F30" s="23">
        <v>303894</v>
      </c>
      <c r="G30" s="23">
        <v>784642</v>
      </c>
    </row>
    <row r="31" spans="1:7" ht="14.25" thickTop="1">
      <c r="A31" s="6" t="s">
        <v>197</v>
      </c>
      <c r="B31" s="22">
        <v>1930</v>
      </c>
      <c r="C31" s="22">
        <v>515</v>
      </c>
      <c r="D31" s="22">
        <v>428</v>
      </c>
      <c r="E31" s="22">
        <v>834</v>
      </c>
      <c r="F31" s="22">
        <v>2372</v>
      </c>
      <c r="G31" s="22">
        <v>2431</v>
      </c>
    </row>
    <row r="32" spans="1:7" ht="13.5">
      <c r="A32" s="6" t="s">
        <v>198</v>
      </c>
      <c r="B32" s="22">
        <v>610</v>
      </c>
      <c r="C32" s="22">
        <v>499</v>
      </c>
      <c r="D32" s="22">
        <v>360</v>
      </c>
      <c r="E32" s="22"/>
      <c r="F32" s="22"/>
      <c r="G32" s="22"/>
    </row>
    <row r="33" spans="1:7" ht="13.5">
      <c r="A33" s="6" t="s">
        <v>199</v>
      </c>
      <c r="B33" s="22">
        <v>50737</v>
      </c>
      <c r="C33" s="22">
        <v>45657</v>
      </c>
      <c r="D33" s="22">
        <v>49823</v>
      </c>
      <c r="E33" s="22">
        <v>52840</v>
      </c>
      <c r="F33" s="22">
        <v>60211</v>
      </c>
      <c r="G33" s="22">
        <v>58736</v>
      </c>
    </row>
    <row r="34" spans="1:7" ht="13.5">
      <c r="A34" s="6" t="s">
        <v>200</v>
      </c>
      <c r="B34" s="22">
        <v>36145</v>
      </c>
      <c r="C34" s="22">
        <v>75022</v>
      </c>
      <c r="D34" s="22">
        <v>30601</v>
      </c>
      <c r="E34" s="22">
        <v>466254</v>
      </c>
      <c r="F34" s="22">
        <v>22609</v>
      </c>
      <c r="G34" s="22">
        <v>32840</v>
      </c>
    </row>
    <row r="35" spans="1:7" ht="13.5">
      <c r="A35" s="6" t="s">
        <v>201</v>
      </c>
      <c r="B35" s="22">
        <v>94634</v>
      </c>
      <c r="C35" s="22">
        <v>78229</v>
      </c>
      <c r="D35" s="22">
        <v>67957</v>
      </c>
      <c r="E35" s="22">
        <v>67085</v>
      </c>
      <c r="F35" s="22">
        <v>70991</v>
      </c>
      <c r="G35" s="22">
        <v>78621</v>
      </c>
    </row>
    <row r="36" spans="1:7" ht="13.5">
      <c r="A36" s="6" t="s">
        <v>202</v>
      </c>
      <c r="B36" s="22"/>
      <c r="C36" s="22"/>
      <c r="D36" s="22"/>
      <c r="E36" s="22"/>
      <c r="F36" s="22">
        <v>829</v>
      </c>
      <c r="G36" s="22">
        <v>372</v>
      </c>
    </row>
    <row r="37" spans="1:7" ht="13.5">
      <c r="A37" s="6" t="s">
        <v>203</v>
      </c>
      <c r="B37" s="22"/>
      <c r="C37" s="22"/>
      <c r="D37" s="22">
        <v>56000</v>
      </c>
      <c r="E37" s="22"/>
      <c r="F37" s="22"/>
      <c r="G37" s="22"/>
    </row>
    <row r="38" spans="1:7" ht="13.5">
      <c r="A38" s="6" t="s">
        <v>204</v>
      </c>
      <c r="B38" s="22">
        <v>67010</v>
      </c>
      <c r="C38" s="22">
        <v>57171</v>
      </c>
      <c r="D38" s="22">
        <v>65661</v>
      </c>
      <c r="E38" s="22">
        <v>72507</v>
      </c>
      <c r="F38" s="22">
        <v>79285</v>
      </c>
      <c r="G38" s="22">
        <v>68656</v>
      </c>
    </row>
    <row r="39" spans="1:7" ht="13.5">
      <c r="A39" s="6" t="s">
        <v>205</v>
      </c>
      <c r="B39" s="22">
        <v>251069</v>
      </c>
      <c r="C39" s="22">
        <v>257095</v>
      </c>
      <c r="D39" s="22">
        <v>270832</v>
      </c>
      <c r="E39" s="22">
        <v>659522</v>
      </c>
      <c r="F39" s="22">
        <v>236301</v>
      </c>
      <c r="G39" s="22">
        <v>241659</v>
      </c>
    </row>
    <row r="40" spans="1:7" ht="13.5">
      <c r="A40" s="6" t="s">
        <v>206</v>
      </c>
      <c r="B40" s="22">
        <v>75601</v>
      </c>
      <c r="C40" s="22">
        <v>89271</v>
      </c>
      <c r="D40" s="22">
        <v>104933</v>
      </c>
      <c r="E40" s="22">
        <v>89616</v>
      </c>
      <c r="F40" s="22">
        <v>65813</v>
      </c>
      <c r="G40" s="22">
        <v>59007</v>
      </c>
    </row>
    <row r="41" spans="1:7" ht="13.5">
      <c r="A41" s="6" t="s">
        <v>207</v>
      </c>
      <c r="B41" s="22">
        <v>16012</v>
      </c>
      <c r="C41" s="22">
        <v>2005</v>
      </c>
      <c r="D41" s="22"/>
      <c r="E41" s="22"/>
      <c r="F41" s="22">
        <v>23229</v>
      </c>
      <c r="G41" s="22"/>
    </row>
    <row r="42" spans="1:7" ht="13.5">
      <c r="A42" s="6" t="s">
        <v>208</v>
      </c>
      <c r="B42" s="22">
        <v>1820</v>
      </c>
      <c r="C42" s="22">
        <v>1466</v>
      </c>
      <c r="D42" s="22">
        <v>12348</v>
      </c>
      <c r="E42" s="22">
        <v>10428</v>
      </c>
      <c r="F42" s="22">
        <v>4898</v>
      </c>
      <c r="G42" s="22">
        <v>3367</v>
      </c>
    </row>
    <row r="43" spans="1:7" ht="13.5">
      <c r="A43" s="6" t="s">
        <v>209</v>
      </c>
      <c r="B43" s="22">
        <v>93434</v>
      </c>
      <c r="C43" s="22">
        <v>92742</v>
      </c>
      <c r="D43" s="22">
        <v>117282</v>
      </c>
      <c r="E43" s="22">
        <v>100045</v>
      </c>
      <c r="F43" s="22">
        <v>93941</v>
      </c>
      <c r="G43" s="22">
        <v>62375</v>
      </c>
    </row>
    <row r="44" spans="1:7" ht="14.25" thickBot="1">
      <c r="A44" s="25" t="s">
        <v>210</v>
      </c>
      <c r="B44" s="23">
        <v>1646557</v>
      </c>
      <c r="C44" s="23">
        <v>1680316</v>
      </c>
      <c r="D44" s="23">
        <v>1377820</v>
      </c>
      <c r="E44" s="23">
        <v>1342357</v>
      </c>
      <c r="F44" s="23">
        <v>446254</v>
      </c>
      <c r="G44" s="23">
        <v>963926</v>
      </c>
    </row>
    <row r="45" spans="1:7" ht="14.25" thickTop="1">
      <c r="A45" s="6" t="s">
        <v>211</v>
      </c>
      <c r="B45" s="22"/>
      <c r="C45" s="22"/>
      <c r="D45" s="22"/>
      <c r="E45" s="22"/>
      <c r="F45" s="22"/>
      <c r="G45" s="22">
        <v>235440</v>
      </c>
    </row>
    <row r="46" spans="1:7" ht="13.5">
      <c r="A46" s="6" t="s">
        <v>212</v>
      </c>
      <c r="B46" s="22"/>
      <c r="C46" s="22"/>
      <c r="D46" s="22"/>
      <c r="E46" s="22"/>
      <c r="F46" s="22"/>
      <c r="G46" s="22">
        <v>184322</v>
      </c>
    </row>
    <row r="47" spans="1:7" ht="13.5">
      <c r="A47" s="6" t="s">
        <v>213</v>
      </c>
      <c r="B47" s="22"/>
      <c r="C47" s="22"/>
      <c r="D47" s="22"/>
      <c r="E47" s="22"/>
      <c r="F47" s="22"/>
      <c r="G47" s="22">
        <v>419762</v>
      </c>
    </row>
    <row r="48" spans="1:7" ht="13.5">
      <c r="A48" s="7" t="s">
        <v>215</v>
      </c>
      <c r="B48" s="22">
        <v>1646557</v>
      </c>
      <c r="C48" s="22">
        <v>1680316</v>
      </c>
      <c r="D48" s="22">
        <v>1377820</v>
      </c>
      <c r="E48" s="22">
        <v>1342357</v>
      </c>
      <c r="F48" s="22">
        <v>446254</v>
      </c>
      <c r="G48" s="22">
        <v>1383689</v>
      </c>
    </row>
    <row r="49" spans="1:7" ht="13.5">
      <c r="A49" s="7" t="s">
        <v>216</v>
      </c>
      <c r="B49" s="22">
        <v>582000</v>
      </c>
      <c r="C49" s="22">
        <v>577000</v>
      </c>
      <c r="D49" s="22">
        <v>373000</v>
      </c>
      <c r="E49" s="22">
        <v>333000</v>
      </c>
      <c r="F49" s="22"/>
      <c r="G49" s="22">
        <v>195000</v>
      </c>
    </row>
    <row r="50" spans="1:7" ht="13.5">
      <c r="A50" s="7" t="s">
        <v>217</v>
      </c>
      <c r="B50" s="22"/>
      <c r="C50" s="22"/>
      <c r="D50" s="22"/>
      <c r="E50" s="22"/>
      <c r="F50" s="22">
        <v>18386</v>
      </c>
      <c r="G50" s="22"/>
    </row>
    <row r="51" spans="1:7" ht="13.5">
      <c r="A51" s="7" t="s">
        <v>218</v>
      </c>
      <c r="B51" s="22">
        <v>-21482</v>
      </c>
      <c r="C51" s="22">
        <v>78887</v>
      </c>
      <c r="D51" s="22">
        <v>126658</v>
      </c>
      <c r="E51" s="22">
        <v>160110</v>
      </c>
      <c r="F51" s="22">
        <v>137941</v>
      </c>
      <c r="G51" s="22">
        <v>306735</v>
      </c>
    </row>
    <row r="52" spans="1:7" ht="13.5">
      <c r="A52" s="7" t="s">
        <v>219</v>
      </c>
      <c r="B52" s="22">
        <v>560517</v>
      </c>
      <c r="C52" s="22">
        <v>655887</v>
      </c>
      <c r="D52" s="22">
        <v>499658</v>
      </c>
      <c r="E52" s="22">
        <v>493110</v>
      </c>
      <c r="F52" s="22">
        <v>156327</v>
      </c>
      <c r="G52" s="22">
        <v>501735</v>
      </c>
    </row>
    <row r="53" spans="1:7" ht="14.25" thickBot="1">
      <c r="A53" s="7" t="s">
        <v>220</v>
      </c>
      <c r="B53" s="22">
        <v>1086039</v>
      </c>
      <c r="C53" s="22">
        <v>1024428</v>
      </c>
      <c r="D53" s="22">
        <v>878162</v>
      </c>
      <c r="E53" s="22">
        <v>849247</v>
      </c>
      <c r="F53" s="22">
        <v>289926</v>
      </c>
      <c r="G53" s="22">
        <v>881953</v>
      </c>
    </row>
    <row r="54" spans="1:7" ht="14.25" thickTop="1">
      <c r="A54" s="8"/>
      <c r="B54" s="24"/>
      <c r="C54" s="24"/>
      <c r="D54" s="24"/>
      <c r="E54" s="24"/>
      <c r="F54" s="24"/>
      <c r="G54" s="24"/>
    </row>
    <row r="56" ht="13.5">
      <c r="A56" s="20" t="s">
        <v>168</v>
      </c>
    </row>
    <row r="57" ht="13.5">
      <c r="A57" s="20" t="s">
        <v>169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164</v>
      </c>
      <c r="B2" s="14">
        <v>9537</v>
      </c>
      <c r="C2" s="14"/>
      <c r="D2" s="14"/>
      <c r="E2" s="14"/>
      <c r="F2" s="14"/>
      <c r="G2" s="14"/>
    </row>
    <row r="3" spans="1:7" ht="14.25" thickBot="1">
      <c r="A3" s="11" t="s">
        <v>165</v>
      </c>
      <c r="B3" s="1" t="s">
        <v>166</v>
      </c>
      <c r="C3" s="1"/>
      <c r="D3" s="1"/>
      <c r="E3" s="1"/>
      <c r="F3" s="1"/>
      <c r="G3" s="1"/>
    </row>
    <row r="4" spans="1:7" ht="14.25" thickTop="1">
      <c r="A4" s="10" t="s">
        <v>71</v>
      </c>
      <c r="B4" s="15" t="str">
        <f>HYPERLINK("http://www.kabupro.jp/mark/20170502/S100A624.htm","訂正有価証券報告書")</f>
        <v>訂正有価証券報告書</v>
      </c>
      <c r="C4" s="15" t="str">
        <f>HYPERLINK("http://www.kabupro.jp/mark/20170502/S100A624.htm","訂正有価証券報告書")</f>
        <v>訂正有価証券報告書</v>
      </c>
      <c r="D4" s="15" t="str">
        <f>HYPERLINK("http://www.kabupro.jp/mark/20170502/S100A622.htm","訂正有価証券報告書")</f>
        <v>訂正有価証券報告書</v>
      </c>
      <c r="E4" s="15" t="str">
        <f>HYPERLINK("http://www.kabupro.jp/mark/20110629/S0008IYY.htm","有価証券報告書")</f>
        <v>有価証券報告書</v>
      </c>
      <c r="F4" s="15" t="str">
        <f>HYPERLINK("http://www.kabupro.jp/mark/20100629/S0005Y3S.htm","有価証券報告書")</f>
        <v>有価証券報告書</v>
      </c>
      <c r="G4" s="15" t="str">
        <f>HYPERLINK("http://www.kabupro.jp/mark/20090626/S0003AN1.htm","有価証券報告書")</f>
        <v>有価証券報告書</v>
      </c>
    </row>
    <row r="5" spans="1:7" ht="14.25" thickBot="1">
      <c r="A5" s="11" t="s">
        <v>72</v>
      </c>
      <c r="B5" s="1" t="s">
        <v>78</v>
      </c>
      <c r="C5" s="1" t="s">
        <v>78</v>
      </c>
      <c r="D5" s="1" t="s">
        <v>78</v>
      </c>
      <c r="E5" s="1" t="s">
        <v>83</v>
      </c>
      <c r="F5" s="1" t="s">
        <v>85</v>
      </c>
      <c r="G5" s="1" t="s">
        <v>87</v>
      </c>
    </row>
    <row r="6" spans="1:7" ht="15" thickBot="1" thickTop="1">
      <c r="A6" s="10" t="s">
        <v>73</v>
      </c>
      <c r="B6" s="18" t="s">
        <v>167</v>
      </c>
      <c r="C6" s="19"/>
      <c r="D6" s="19"/>
      <c r="E6" s="19"/>
      <c r="F6" s="19"/>
      <c r="G6" s="19"/>
    </row>
    <row r="7" spans="1:7" ht="14.25" thickTop="1">
      <c r="A7" s="12" t="s">
        <v>74</v>
      </c>
      <c r="B7" s="16" t="s">
        <v>79</v>
      </c>
      <c r="C7" s="16" t="s">
        <v>79</v>
      </c>
      <c r="D7" s="16" t="s">
        <v>79</v>
      </c>
      <c r="E7" s="16" t="s">
        <v>79</v>
      </c>
      <c r="F7" s="16" t="s">
        <v>79</v>
      </c>
      <c r="G7" s="16" t="s">
        <v>79</v>
      </c>
    </row>
    <row r="8" spans="1:7" ht="13.5">
      <c r="A8" s="13" t="s">
        <v>75</v>
      </c>
      <c r="B8" s="17"/>
      <c r="C8" s="17"/>
      <c r="D8" s="17"/>
      <c r="E8" s="17"/>
      <c r="F8" s="17"/>
      <c r="G8" s="17"/>
    </row>
    <row r="9" spans="1:7" ht="13.5">
      <c r="A9" s="13" t="s">
        <v>76</v>
      </c>
      <c r="B9" s="17" t="s">
        <v>80</v>
      </c>
      <c r="C9" s="17" t="s">
        <v>81</v>
      </c>
      <c r="D9" s="17" t="s">
        <v>82</v>
      </c>
      <c r="E9" s="17" t="s">
        <v>84</v>
      </c>
      <c r="F9" s="17" t="s">
        <v>86</v>
      </c>
      <c r="G9" s="17" t="s">
        <v>88</v>
      </c>
    </row>
    <row r="10" spans="1:7" ht="14.25" thickBot="1">
      <c r="A10" s="13" t="s">
        <v>77</v>
      </c>
      <c r="B10" s="17" t="s">
        <v>90</v>
      </c>
      <c r="C10" s="17" t="s">
        <v>90</v>
      </c>
      <c r="D10" s="17" t="s">
        <v>90</v>
      </c>
      <c r="E10" s="17" t="s">
        <v>90</v>
      </c>
      <c r="F10" s="17" t="s">
        <v>90</v>
      </c>
      <c r="G10" s="17" t="s">
        <v>90</v>
      </c>
    </row>
    <row r="11" spans="1:7" ht="14.25" thickTop="1">
      <c r="A11" s="9" t="s">
        <v>89</v>
      </c>
      <c r="B11" s="21">
        <v>5713708</v>
      </c>
      <c r="C11" s="21">
        <v>6141420</v>
      </c>
      <c r="D11" s="21">
        <v>6704115</v>
      </c>
      <c r="E11" s="21">
        <v>548879</v>
      </c>
      <c r="F11" s="21">
        <v>617762</v>
      </c>
      <c r="G11" s="21">
        <v>690800</v>
      </c>
    </row>
    <row r="12" spans="1:7" ht="13.5">
      <c r="A12" s="2" t="s">
        <v>91</v>
      </c>
      <c r="B12" s="22">
        <v>26177693</v>
      </c>
      <c r="C12" s="22">
        <v>26175096</v>
      </c>
      <c r="D12" s="22">
        <v>26975381</v>
      </c>
      <c r="E12" s="22">
        <v>33004213</v>
      </c>
      <c r="F12" s="22">
        <v>31021899</v>
      </c>
      <c r="G12" s="22">
        <v>32535056</v>
      </c>
    </row>
    <row r="13" spans="1:7" ht="13.5">
      <c r="A13" s="2" t="s">
        <v>92</v>
      </c>
      <c r="B13" s="22">
        <v>928658</v>
      </c>
      <c r="C13" s="22">
        <v>957037</v>
      </c>
      <c r="D13" s="22">
        <v>1017886</v>
      </c>
      <c r="E13" s="22">
        <v>1062172</v>
      </c>
      <c r="F13" s="22">
        <v>1074687</v>
      </c>
      <c r="G13" s="22">
        <v>1159390</v>
      </c>
    </row>
    <row r="14" spans="1:7" ht="13.5">
      <c r="A14" s="2" t="s">
        <v>94</v>
      </c>
      <c r="B14" s="22">
        <v>521721</v>
      </c>
      <c r="C14" s="22">
        <v>566032</v>
      </c>
      <c r="D14" s="22">
        <v>331098</v>
      </c>
      <c r="E14" s="22">
        <v>1283463</v>
      </c>
      <c r="F14" s="22">
        <v>1131180</v>
      </c>
      <c r="G14" s="22">
        <v>333395</v>
      </c>
    </row>
    <row r="15" spans="1:7" ht="13.5">
      <c r="A15" s="2" t="s">
        <v>95</v>
      </c>
      <c r="B15" s="22">
        <v>33341782</v>
      </c>
      <c r="C15" s="22">
        <v>33839587</v>
      </c>
      <c r="D15" s="22">
        <v>35028482</v>
      </c>
      <c r="E15" s="22">
        <v>35898729</v>
      </c>
      <c r="F15" s="22">
        <v>33845531</v>
      </c>
      <c r="G15" s="22">
        <v>34718642</v>
      </c>
    </row>
    <row r="16" spans="1:7" ht="13.5">
      <c r="A16" s="2" t="s">
        <v>96</v>
      </c>
      <c r="B16" s="22">
        <v>1017</v>
      </c>
      <c r="C16" s="22">
        <v>1017</v>
      </c>
      <c r="D16" s="22"/>
      <c r="E16" s="22"/>
      <c r="F16" s="22"/>
      <c r="G16" s="22"/>
    </row>
    <row r="17" spans="1:7" ht="13.5">
      <c r="A17" s="2" t="s">
        <v>97</v>
      </c>
      <c r="B17" s="22">
        <v>500</v>
      </c>
      <c r="C17" s="22">
        <v>500</v>
      </c>
      <c r="D17" s="22">
        <v>500</v>
      </c>
      <c r="E17" s="22">
        <v>500</v>
      </c>
      <c r="F17" s="22">
        <v>500</v>
      </c>
      <c r="G17" s="22">
        <v>500</v>
      </c>
    </row>
    <row r="18" spans="1:7" ht="13.5">
      <c r="A18" s="2" t="s">
        <v>98</v>
      </c>
      <c r="B18" s="22">
        <v>1544935</v>
      </c>
      <c r="C18" s="22">
        <v>1638567</v>
      </c>
      <c r="D18" s="22">
        <v>1732200</v>
      </c>
      <c r="E18" s="22">
        <v>1825832</v>
      </c>
      <c r="F18" s="22"/>
      <c r="G18" s="22"/>
    </row>
    <row r="19" spans="1:7" ht="13.5">
      <c r="A19" s="2" t="s">
        <v>99</v>
      </c>
      <c r="B19" s="22">
        <v>481121</v>
      </c>
      <c r="C19" s="22">
        <v>331187</v>
      </c>
      <c r="D19" s="22"/>
      <c r="E19" s="22">
        <v>644705</v>
      </c>
      <c r="F19" s="22">
        <v>1024305</v>
      </c>
      <c r="G19" s="22">
        <v>1371224</v>
      </c>
    </row>
    <row r="20" spans="1:7" ht="13.5">
      <c r="A20" s="2" t="s">
        <v>100</v>
      </c>
      <c r="B20" s="22">
        <v>28248</v>
      </c>
      <c r="C20" s="22">
        <v>10359</v>
      </c>
      <c r="D20" s="22">
        <v>375123</v>
      </c>
      <c r="E20" s="22">
        <v>134676</v>
      </c>
      <c r="F20" s="22">
        <v>15813</v>
      </c>
      <c r="G20" s="22">
        <v>17488</v>
      </c>
    </row>
    <row r="21" spans="1:7" ht="13.5">
      <c r="A21" s="2" t="s">
        <v>101</v>
      </c>
      <c r="B21" s="22">
        <v>2055822</v>
      </c>
      <c r="C21" s="22">
        <v>1981631</v>
      </c>
      <c r="D21" s="22">
        <v>2107823</v>
      </c>
      <c r="E21" s="22">
        <v>2605715</v>
      </c>
      <c r="F21" s="22">
        <v>1040618</v>
      </c>
      <c r="G21" s="22">
        <v>1389212</v>
      </c>
    </row>
    <row r="22" spans="1:7" ht="13.5">
      <c r="A22" s="2" t="s">
        <v>102</v>
      </c>
      <c r="B22" s="22">
        <v>1985653</v>
      </c>
      <c r="C22" s="22">
        <v>1699615</v>
      </c>
      <c r="D22" s="22">
        <v>1731410</v>
      </c>
      <c r="E22" s="22">
        <v>1860231</v>
      </c>
      <c r="F22" s="22">
        <v>1802707</v>
      </c>
      <c r="G22" s="22">
        <v>2441455</v>
      </c>
    </row>
    <row r="23" spans="1:7" ht="13.5">
      <c r="A23" s="2" t="s">
        <v>103</v>
      </c>
      <c r="B23" s="22">
        <v>310123</v>
      </c>
      <c r="C23" s="22">
        <v>310123</v>
      </c>
      <c r="D23" s="22">
        <v>310689</v>
      </c>
      <c r="E23" s="22">
        <v>311255</v>
      </c>
      <c r="F23" s="22">
        <v>311821</v>
      </c>
      <c r="G23" s="22">
        <v>312388</v>
      </c>
    </row>
    <row r="24" spans="1:7" ht="13.5">
      <c r="A24" s="2" t="s">
        <v>105</v>
      </c>
      <c r="B24" s="22">
        <v>15</v>
      </c>
      <c r="C24" s="22">
        <v>15</v>
      </c>
      <c r="D24" s="22">
        <v>15</v>
      </c>
      <c r="E24" s="22">
        <v>15</v>
      </c>
      <c r="F24" s="22">
        <v>15</v>
      </c>
      <c r="G24" s="22">
        <v>6</v>
      </c>
    </row>
    <row r="25" spans="1:7" ht="13.5">
      <c r="A25" s="2" t="s">
        <v>106</v>
      </c>
      <c r="B25" s="22">
        <v>194556</v>
      </c>
      <c r="C25" s="22">
        <v>194627</v>
      </c>
      <c r="D25" s="22">
        <v>187948</v>
      </c>
      <c r="E25" s="22">
        <v>194325</v>
      </c>
      <c r="F25" s="22">
        <v>202876</v>
      </c>
      <c r="G25" s="22">
        <v>174413</v>
      </c>
    </row>
    <row r="26" spans="1:7" ht="13.5">
      <c r="A26" s="2" t="s">
        <v>107</v>
      </c>
      <c r="B26" s="22">
        <v>56907</v>
      </c>
      <c r="C26" s="22">
        <v>62552</v>
      </c>
      <c r="D26" s="22">
        <v>82909</v>
      </c>
      <c r="E26" s="22">
        <v>119028</v>
      </c>
      <c r="F26" s="22">
        <v>91593</v>
      </c>
      <c r="G26" s="22">
        <v>107530</v>
      </c>
    </row>
    <row r="27" spans="1:7" ht="13.5">
      <c r="A27" s="2" t="s">
        <v>108</v>
      </c>
      <c r="B27" s="22">
        <v>-12291</v>
      </c>
      <c r="C27" s="22">
        <v>-16290</v>
      </c>
      <c r="D27" s="22">
        <v>-5919</v>
      </c>
      <c r="E27" s="22">
        <v>-35521</v>
      </c>
      <c r="F27" s="22">
        <v>-750</v>
      </c>
      <c r="G27" s="22"/>
    </row>
    <row r="28" spans="1:7" ht="13.5">
      <c r="A28" s="2" t="s">
        <v>109</v>
      </c>
      <c r="B28" s="22">
        <v>2534964</v>
      </c>
      <c r="C28" s="22">
        <v>2250643</v>
      </c>
      <c r="D28" s="22">
        <v>2307053</v>
      </c>
      <c r="E28" s="22">
        <v>2449333</v>
      </c>
      <c r="F28" s="22">
        <v>2408264</v>
      </c>
      <c r="G28" s="22">
        <v>3035793</v>
      </c>
    </row>
    <row r="29" spans="1:7" ht="13.5">
      <c r="A29" s="3" t="s">
        <v>110</v>
      </c>
      <c r="B29" s="22">
        <v>37932568</v>
      </c>
      <c r="C29" s="22">
        <v>38071862</v>
      </c>
      <c r="D29" s="22">
        <v>39443359</v>
      </c>
      <c r="E29" s="22">
        <v>40953778</v>
      </c>
      <c r="F29" s="22">
        <v>37294414</v>
      </c>
      <c r="G29" s="22">
        <v>39143649</v>
      </c>
    </row>
    <row r="30" spans="1:7" ht="13.5">
      <c r="A30" s="3" t="s">
        <v>111</v>
      </c>
      <c r="B30" s="22">
        <v>2228552</v>
      </c>
      <c r="C30" s="22">
        <v>2646113</v>
      </c>
      <c r="D30" s="22">
        <v>1113180</v>
      </c>
      <c r="E30" s="22">
        <v>1253554</v>
      </c>
      <c r="F30" s="22">
        <v>1220285</v>
      </c>
      <c r="G30" s="22">
        <v>600780</v>
      </c>
    </row>
    <row r="31" spans="1:7" ht="13.5">
      <c r="A31" s="3" t="s">
        <v>112</v>
      </c>
      <c r="B31" s="22">
        <v>230756</v>
      </c>
      <c r="C31" s="22">
        <v>196280</v>
      </c>
      <c r="D31" s="22">
        <v>115243</v>
      </c>
      <c r="E31" s="22">
        <v>72425</v>
      </c>
      <c r="F31" s="22">
        <v>258982</v>
      </c>
      <c r="G31" s="22">
        <v>241595</v>
      </c>
    </row>
    <row r="32" spans="1:7" ht="13.5">
      <c r="A32" s="3" t="s">
        <v>113</v>
      </c>
      <c r="B32" s="22">
        <v>3235819</v>
      </c>
      <c r="C32" s="22">
        <v>3242287</v>
      </c>
      <c r="D32" s="22">
        <v>2836606</v>
      </c>
      <c r="E32" s="22">
        <v>2534929</v>
      </c>
      <c r="F32" s="22">
        <v>2407928</v>
      </c>
      <c r="G32" s="22">
        <v>2468561</v>
      </c>
    </row>
    <row r="33" spans="1:7" ht="13.5">
      <c r="A33" s="3" t="s">
        <v>114</v>
      </c>
      <c r="B33" s="22">
        <v>13359</v>
      </c>
      <c r="C33" s="22">
        <v>13338</v>
      </c>
      <c r="D33" s="22">
        <v>11014</v>
      </c>
      <c r="E33" s="22">
        <v>9169</v>
      </c>
      <c r="F33" s="22">
        <v>5500</v>
      </c>
      <c r="G33" s="22">
        <v>6587</v>
      </c>
    </row>
    <row r="34" spans="1:7" ht="13.5">
      <c r="A34" s="3" t="s">
        <v>115</v>
      </c>
      <c r="B34" s="22">
        <v>203653</v>
      </c>
      <c r="C34" s="22">
        <v>222270</v>
      </c>
      <c r="D34" s="22">
        <v>223978</v>
      </c>
      <c r="E34" s="22">
        <v>450064</v>
      </c>
      <c r="F34" s="22">
        <v>263627</v>
      </c>
      <c r="G34" s="22">
        <v>219559</v>
      </c>
    </row>
    <row r="35" spans="1:7" ht="13.5">
      <c r="A35" s="3" t="s">
        <v>116</v>
      </c>
      <c r="B35" s="22">
        <v>2499850</v>
      </c>
      <c r="C35" s="22">
        <v>1099910</v>
      </c>
      <c r="D35" s="22">
        <v>799975</v>
      </c>
      <c r="E35" s="22"/>
      <c r="F35" s="22"/>
      <c r="G35" s="22"/>
    </row>
    <row r="36" spans="1:7" ht="13.5">
      <c r="A36" s="3" t="s">
        <v>117</v>
      </c>
      <c r="B36" s="22">
        <v>75416</v>
      </c>
      <c r="C36" s="22">
        <v>66012</v>
      </c>
      <c r="D36" s="22">
        <v>63717</v>
      </c>
      <c r="E36" s="22">
        <v>55396</v>
      </c>
      <c r="F36" s="22">
        <v>51449</v>
      </c>
      <c r="G36" s="22">
        <v>46271</v>
      </c>
    </row>
    <row r="37" spans="1:7" ht="13.5">
      <c r="A37" s="3" t="s">
        <v>118</v>
      </c>
      <c r="B37" s="22">
        <v>17159</v>
      </c>
      <c r="C37" s="22">
        <v>23673</v>
      </c>
      <c r="D37" s="22">
        <v>20130</v>
      </c>
      <c r="E37" s="22">
        <v>5546</v>
      </c>
      <c r="F37" s="22">
        <v>6686</v>
      </c>
      <c r="G37" s="22">
        <v>5130</v>
      </c>
    </row>
    <row r="38" spans="1:7" ht="13.5">
      <c r="A38" s="3" t="s">
        <v>119</v>
      </c>
      <c r="B38" s="22">
        <v>265753</v>
      </c>
      <c r="C38" s="22">
        <v>240958</v>
      </c>
      <c r="D38" s="22">
        <v>238315</v>
      </c>
      <c r="E38" s="22">
        <v>284323</v>
      </c>
      <c r="F38" s="22">
        <v>367746</v>
      </c>
      <c r="G38" s="22">
        <v>367784</v>
      </c>
    </row>
    <row r="39" spans="1:7" ht="13.5">
      <c r="A39" s="3" t="s">
        <v>120</v>
      </c>
      <c r="B39" s="22">
        <v>259</v>
      </c>
      <c r="C39" s="22">
        <v>480</v>
      </c>
      <c r="D39" s="22"/>
      <c r="E39" s="22">
        <v>2</v>
      </c>
      <c r="F39" s="22">
        <v>217</v>
      </c>
      <c r="G39" s="22">
        <v>955</v>
      </c>
    </row>
    <row r="40" spans="1:7" ht="13.5">
      <c r="A40" s="3" t="s">
        <v>121</v>
      </c>
      <c r="B40" s="22">
        <v>39499</v>
      </c>
      <c r="C40" s="22">
        <v>37498</v>
      </c>
      <c r="D40" s="22">
        <v>41400</v>
      </c>
      <c r="E40" s="22">
        <v>35390</v>
      </c>
      <c r="F40" s="22">
        <v>40320</v>
      </c>
      <c r="G40" s="22">
        <v>42675</v>
      </c>
    </row>
    <row r="41" spans="1:7" ht="13.5">
      <c r="A41" s="3" t="s">
        <v>122</v>
      </c>
      <c r="B41" s="22">
        <v>277882</v>
      </c>
      <c r="C41" s="22">
        <v>290179</v>
      </c>
      <c r="D41" s="22">
        <v>313198</v>
      </c>
      <c r="E41" s="22">
        <v>297433</v>
      </c>
      <c r="F41" s="22">
        <v>315798</v>
      </c>
      <c r="G41" s="22">
        <v>325015</v>
      </c>
    </row>
    <row r="42" spans="1:7" ht="13.5">
      <c r="A42" s="3" t="s">
        <v>100</v>
      </c>
      <c r="B42" s="22">
        <v>38652</v>
      </c>
      <c r="C42" s="22">
        <v>46183</v>
      </c>
      <c r="D42" s="22">
        <v>44523</v>
      </c>
      <c r="E42" s="22">
        <v>51560</v>
      </c>
      <c r="F42" s="22">
        <v>91071</v>
      </c>
      <c r="G42" s="22">
        <v>38070</v>
      </c>
    </row>
    <row r="43" spans="1:7" ht="13.5">
      <c r="A43" s="3" t="s">
        <v>108</v>
      </c>
      <c r="B43" s="22">
        <v>-12170</v>
      </c>
      <c r="C43" s="22">
        <v>-26461</v>
      </c>
      <c r="D43" s="22">
        <v>-19957</v>
      </c>
      <c r="E43" s="22">
        <v>-18636</v>
      </c>
      <c r="F43" s="22">
        <v>-10809</v>
      </c>
      <c r="G43" s="22">
        <v>-10890</v>
      </c>
    </row>
    <row r="44" spans="1:7" ht="13.5">
      <c r="A44" s="3" t="s">
        <v>123</v>
      </c>
      <c r="B44" s="22">
        <v>9114445</v>
      </c>
      <c r="C44" s="22">
        <v>8098724</v>
      </c>
      <c r="D44" s="22">
        <v>5801328</v>
      </c>
      <c r="E44" s="22">
        <v>5031160</v>
      </c>
      <c r="F44" s="22">
        <v>5018805</v>
      </c>
      <c r="G44" s="22">
        <v>4352095</v>
      </c>
    </row>
    <row r="45" spans="1:7" ht="13.5">
      <c r="A45" s="3" t="s">
        <v>124</v>
      </c>
      <c r="B45" s="22">
        <v>890670</v>
      </c>
      <c r="C45" s="22">
        <v>1587147</v>
      </c>
      <c r="D45" s="22">
        <v>2279296</v>
      </c>
      <c r="E45" s="22">
        <v>2007376</v>
      </c>
      <c r="F45" s="22">
        <v>1296197</v>
      </c>
      <c r="G45" s="22">
        <v>401002</v>
      </c>
    </row>
    <row r="46" spans="1:7" ht="13.5">
      <c r="A46" s="3" t="s">
        <v>125</v>
      </c>
      <c r="B46" s="22">
        <v>890670</v>
      </c>
      <c r="C46" s="22">
        <v>1587147</v>
      </c>
      <c r="D46" s="22">
        <v>2279296</v>
      </c>
      <c r="E46" s="22">
        <v>2007376</v>
      </c>
      <c r="F46" s="22">
        <v>1296197</v>
      </c>
      <c r="G46" s="22">
        <v>401002</v>
      </c>
    </row>
    <row r="47" spans="1:7" ht="14.25" thickBot="1">
      <c r="A47" s="4" t="s">
        <v>126</v>
      </c>
      <c r="B47" s="23">
        <v>47937683</v>
      </c>
      <c r="C47" s="23">
        <v>47757734</v>
      </c>
      <c r="D47" s="23">
        <v>47523984</v>
      </c>
      <c r="E47" s="23">
        <v>47992316</v>
      </c>
      <c r="F47" s="23">
        <v>43609418</v>
      </c>
      <c r="G47" s="23">
        <v>43896747</v>
      </c>
    </row>
    <row r="48" spans="1:7" ht="14.25" thickTop="1">
      <c r="A48" s="3" t="s">
        <v>127</v>
      </c>
      <c r="B48" s="22">
        <v>3872800</v>
      </c>
      <c r="C48" s="22">
        <v>4722200</v>
      </c>
      <c r="D48" s="22">
        <v>5672300</v>
      </c>
      <c r="E48" s="22">
        <v>6691000</v>
      </c>
      <c r="F48" s="22">
        <v>3824600</v>
      </c>
      <c r="G48" s="22">
        <v>2729000</v>
      </c>
    </row>
    <row r="49" spans="1:7" ht="13.5">
      <c r="A49" s="3" t="s">
        <v>128</v>
      </c>
      <c r="B49" s="22">
        <v>251269</v>
      </c>
      <c r="C49" s="22">
        <v>193012</v>
      </c>
      <c r="D49" s="22">
        <v>201387</v>
      </c>
      <c r="E49" s="22">
        <v>202912</v>
      </c>
      <c r="F49" s="22">
        <v>37964</v>
      </c>
      <c r="G49" s="22">
        <v>131725</v>
      </c>
    </row>
    <row r="50" spans="1:7" ht="13.5">
      <c r="A50" s="3" t="s">
        <v>129</v>
      </c>
      <c r="B50" s="22">
        <v>334869</v>
      </c>
      <c r="C50" s="22">
        <v>337202</v>
      </c>
      <c r="D50" s="22">
        <v>296653</v>
      </c>
      <c r="E50" s="22">
        <v>512556</v>
      </c>
      <c r="F50" s="22">
        <v>613621</v>
      </c>
      <c r="G50" s="22">
        <v>1017389</v>
      </c>
    </row>
    <row r="51" spans="1:7" ht="13.5">
      <c r="A51" s="3" t="s">
        <v>130</v>
      </c>
      <c r="B51" s="22">
        <v>364886</v>
      </c>
      <c r="C51" s="22">
        <v>342532</v>
      </c>
      <c r="D51" s="22">
        <v>353348</v>
      </c>
      <c r="E51" s="22">
        <v>328975</v>
      </c>
      <c r="F51" s="22">
        <v>311635</v>
      </c>
      <c r="G51" s="22">
        <v>296165</v>
      </c>
    </row>
    <row r="52" spans="1:7" ht="13.5">
      <c r="A52" s="3" t="s">
        <v>131</v>
      </c>
      <c r="B52" s="22">
        <v>1016143</v>
      </c>
      <c r="C52" s="22">
        <v>951323</v>
      </c>
      <c r="D52" s="22">
        <v>771798</v>
      </c>
      <c r="E52" s="22">
        <v>667710</v>
      </c>
      <c r="F52" s="22">
        <v>724139</v>
      </c>
      <c r="G52" s="22">
        <v>796334</v>
      </c>
    </row>
    <row r="53" spans="1:7" ht="13.5">
      <c r="A53" s="3" t="s">
        <v>132</v>
      </c>
      <c r="B53" s="22">
        <v>392244</v>
      </c>
      <c r="C53" s="22">
        <v>332466</v>
      </c>
      <c r="D53" s="22">
        <v>271953</v>
      </c>
      <c r="E53" s="22"/>
      <c r="F53" s="22"/>
      <c r="G53" s="22"/>
    </row>
    <row r="54" spans="1:7" ht="13.5">
      <c r="A54" s="3" t="s">
        <v>133</v>
      </c>
      <c r="B54" s="22">
        <v>6232212</v>
      </c>
      <c r="C54" s="22">
        <v>6878735</v>
      </c>
      <c r="D54" s="22">
        <v>7567440</v>
      </c>
      <c r="E54" s="22">
        <v>8403153</v>
      </c>
      <c r="F54" s="22">
        <v>5511959</v>
      </c>
      <c r="G54" s="22">
        <v>4970613</v>
      </c>
    </row>
    <row r="55" spans="1:7" ht="13.5">
      <c r="A55" s="3" t="s">
        <v>135</v>
      </c>
      <c r="B55" s="22">
        <v>849400</v>
      </c>
      <c r="C55" s="22">
        <v>950100</v>
      </c>
      <c r="D55" s="22">
        <v>1018700</v>
      </c>
      <c r="E55" s="22">
        <v>1123600</v>
      </c>
      <c r="F55" s="22">
        <v>994400</v>
      </c>
      <c r="G55" s="22">
        <v>1009400</v>
      </c>
    </row>
    <row r="56" spans="1:7" ht="13.5">
      <c r="A56" s="3" t="s">
        <v>136</v>
      </c>
      <c r="B56" s="22">
        <v>2446732</v>
      </c>
      <c r="C56" s="22">
        <v>2482297</v>
      </c>
      <c r="D56" s="22">
        <v>2273304</v>
      </c>
      <c r="E56" s="22">
        <v>2203624</v>
      </c>
      <c r="F56" s="22">
        <v>1983206</v>
      </c>
      <c r="G56" s="22">
        <v>1933597</v>
      </c>
    </row>
    <row r="57" spans="1:7" ht="13.5">
      <c r="A57" s="3" t="s">
        <v>137</v>
      </c>
      <c r="B57" s="22"/>
      <c r="C57" s="22"/>
      <c r="D57" s="22"/>
      <c r="E57" s="22"/>
      <c r="F57" s="22"/>
      <c r="G57" s="22">
        <v>300000</v>
      </c>
    </row>
    <row r="58" spans="1:7" ht="13.5">
      <c r="A58" s="3" t="s">
        <v>138</v>
      </c>
      <c r="B58" s="22">
        <v>862738</v>
      </c>
      <c r="C58" s="22">
        <v>769594</v>
      </c>
      <c r="D58" s="22">
        <v>1028961</v>
      </c>
      <c r="E58" s="22">
        <v>948728</v>
      </c>
      <c r="F58" s="22">
        <v>732611</v>
      </c>
      <c r="G58" s="22">
        <v>693759</v>
      </c>
    </row>
    <row r="59" spans="1:7" ht="13.5">
      <c r="A59" s="3" t="s">
        <v>139</v>
      </c>
      <c r="B59" s="22">
        <v>968992</v>
      </c>
      <c r="C59" s="22">
        <v>950133</v>
      </c>
      <c r="D59" s="22">
        <v>928877</v>
      </c>
      <c r="E59" s="22">
        <v>1028582</v>
      </c>
      <c r="F59" s="22">
        <v>945040</v>
      </c>
      <c r="G59" s="22">
        <v>983190</v>
      </c>
    </row>
    <row r="60" spans="1:7" ht="13.5">
      <c r="A60" s="3" t="s">
        <v>140</v>
      </c>
      <c r="B60" s="22">
        <v>673664</v>
      </c>
      <c r="C60" s="22">
        <v>769908</v>
      </c>
      <c r="D60" s="22">
        <v>536163</v>
      </c>
      <c r="E60" s="22">
        <v>460672</v>
      </c>
      <c r="F60" s="22">
        <v>161850</v>
      </c>
      <c r="G60" s="22">
        <v>374654</v>
      </c>
    </row>
    <row r="61" spans="1:7" ht="13.5">
      <c r="A61" s="3" t="s">
        <v>141</v>
      </c>
      <c r="B61" s="22">
        <v>316454</v>
      </c>
      <c r="C61" s="22">
        <v>248064</v>
      </c>
      <c r="D61" s="22">
        <v>350436</v>
      </c>
      <c r="E61" s="22">
        <v>355964</v>
      </c>
      <c r="F61" s="22">
        <v>520682</v>
      </c>
      <c r="G61" s="22">
        <v>343038</v>
      </c>
    </row>
    <row r="62" spans="1:7" ht="13.5">
      <c r="A62" s="3" t="s">
        <v>142</v>
      </c>
      <c r="B62" s="22">
        <v>50613</v>
      </c>
      <c r="C62" s="22">
        <v>47041</v>
      </c>
      <c r="D62" s="22">
        <v>21708</v>
      </c>
      <c r="E62" s="22">
        <v>21550</v>
      </c>
      <c r="F62" s="22">
        <v>20945</v>
      </c>
      <c r="G62" s="22">
        <v>20216</v>
      </c>
    </row>
    <row r="63" spans="1:7" ht="13.5">
      <c r="A63" s="3" t="s">
        <v>143</v>
      </c>
      <c r="B63" s="22">
        <v>768289</v>
      </c>
      <c r="C63" s="22">
        <v>851698</v>
      </c>
      <c r="D63" s="22">
        <v>708847</v>
      </c>
      <c r="E63" s="22">
        <v>644802</v>
      </c>
      <c r="F63" s="22">
        <v>502838</v>
      </c>
      <c r="G63" s="22">
        <v>529115</v>
      </c>
    </row>
    <row r="64" spans="1:7" ht="13.5">
      <c r="A64" s="3" t="s">
        <v>144</v>
      </c>
      <c r="B64" s="22">
        <v>12000</v>
      </c>
      <c r="C64" s="22">
        <v>12000</v>
      </c>
      <c r="D64" s="22">
        <v>12000</v>
      </c>
      <c r="E64" s="22">
        <v>12000</v>
      </c>
      <c r="F64" s="22"/>
      <c r="G64" s="22">
        <v>12000</v>
      </c>
    </row>
    <row r="65" spans="1:7" ht="13.5">
      <c r="A65" s="3" t="s">
        <v>132</v>
      </c>
      <c r="B65" s="22"/>
      <c r="C65" s="22"/>
      <c r="D65" s="22"/>
      <c r="E65" s="22"/>
      <c r="F65" s="22"/>
      <c r="G65" s="22">
        <v>2400</v>
      </c>
    </row>
    <row r="66" spans="1:7" ht="13.5">
      <c r="A66" s="3" t="s">
        <v>145</v>
      </c>
      <c r="B66" s="22">
        <v>6948884</v>
      </c>
      <c r="C66" s="22">
        <v>7080838</v>
      </c>
      <c r="D66" s="22">
        <v>6878999</v>
      </c>
      <c r="E66" s="22">
        <v>6799525</v>
      </c>
      <c r="F66" s="22">
        <v>5861575</v>
      </c>
      <c r="G66" s="22">
        <v>6201372</v>
      </c>
    </row>
    <row r="67" spans="1:7" ht="14.25" thickBot="1">
      <c r="A67" s="4" t="s">
        <v>146</v>
      </c>
      <c r="B67" s="23">
        <v>13181096</v>
      </c>
      <c r="C67" s="23">
        <v>13959573</v>
      </c>
      <c r="D67" s="23">
        <v>14446440</v>
      </c>
      <c r="E67" s="23">
        <v>15202678</v>
      </c>
      <c r="F67" s="23">
        <v>11373534</v>
      </c>
      <c r="G67" s="23">
        <v>11171986</v>
      </c>
    </row>
    <row r="68" spans="1:7" ht="14.25" thickTop="1">
      <c r="A68" s="3" t="s">
        <v>147</v>
      </c>
      <c r="B68" s="22">
        <v>2400000</v>
      </c>
      <c r="C68" s="22">
        <v>2400000</v>
      </c>
      <c r="D68" s="22">
        <v>2400000</v>
      </c>
      <c r="E68" s="22">
        <v>2400000</v>
      </c>
      <c r="F68" s="22">
        <v>2400000</v>
      </c>
      <c r="G68" s="22">
        <v>2400000</v>
      </c>
    </row>
    <row r="69" spans="1:7" ht="13.5">
      <c r="A69" s="2" t="s">
        <v>148</v>
      </c>
      <c r="B69" s="22">
        <v>21043</v>
      </c>
      <c r="C69" s="22">
        <v>21043</v>
      </c>
      <c r="D69" s="22">
        <v>21043</v>
      </c>
      <c r="E69" s="22">
        <v>21043</v>
      </c>
      <c r="F69" s="22">
        <v>21043</v>
      </c>
      <c r="G69" s="22">
        <v>21043</v>
      </c>
    </row>
    <row r="70" spans="1:7" ht="13.5">
      <c r="A70" s="2" t="s">
        <v>149</v>
      </c>
      <c r="B70" s="22"/>
      <c r="C70" s="22"/>
      <c r="D70" s="22"/>
      <c r="E70" s="22"/>
      <c r="F70" s="22"/>
      <c r="G70" s="22">
        <v>97</v>
      </c>
    </row>
    <row r="71" spans="1:7" ht="13.5">
      <c r="A71" s="2" t="s">
        <v>150</v>
      </c>
      <c r="B71" s="22">
        <v>21043</v>
      </c>
      <c r="C71" s="22">
        <v>21043</v>
      </c>
      <c r="D71" s="22">
        <v>21043</v>
      </c>
      <c r="E71" s="22">
        <v>21043</v>
      </c>
      <c r="F71" s="22">
        <v>21043</v>
      </c>
      <c r="G71" s="22">
        <v>21140</v>
      </c>
    </row>
    <row r="72" spans="1:7" ht="13.5">
      <c r="A72" s="2" t="s">
        <v>151</v>
      </c>
      <c r="B72" s="22">
        <v>600000</v>
      </c>
      <c r="C72" s="22">
        <v>600000</v>
      </c>
      <c r="D72" s="22">
        <v>600000</v>
      </c>
      <c r="E72" s="22">
        <v>600000</v>
      </c>
      <c r="F72" s="22">
        <v>600000</v>
      </c>
      <c r="G72" s="22">
        <v>600000</v>
      </c>
    </row>
    <row r="73" spans="1:7" ht="13.5">
      <c r="A73" s="5" t="s">
        <v>152</v>
      </c>
      <c r="B73" s="22">
        <v>122100</v>
      </c>
      <c r="C73" s="22">
        <v>132090</v>
      </c>
      <c r="D73" s="22">
        <v>133594</v>
      </c>
      <c r="E73" s="22">
        <v>146088</v>
      </c>
      <c r="F73" s="22">
        <v>40808</v>
      </c>
      <c r="G73" s="22">
        <v>41002</v>
      </c>
    </row>
    <row r="74" spans="1:7" ht="13.5">
      <c r="A74" s="5" t="s">
        <v>153</v>
      </c>
      <c r="B74" s="22"/>
      <c r="C74" s="22"/>
      <c r="D74" s="22"/>
      <c r="E74" s="22"/>
      <c r="F74" s="22">
        <v>115210</v>
      </c>
      <c r="G74" s="22">
        <v>120262</v>
      </c>
    </row>
    <row r="75" spans="1:7" ht="13.5">
      <c r="A75" s="5" t="s">
        <v>154</v>
      </c>
      <c r="B75" s="22">
        <v>26100000</v>
      </c>
      <c r="C75" s="22">
        <v>26100000</v>
      </c>
      <c r="D75" s="22">
        <v>26100000</v>
      </c>
      <c r="E75" s="22">
        <v>26100000</v>
      </c>
      <c r="F75" s="22">
        <v>26100000</v>
      </c>
      <c r="G75" s="22">
        <v>26100000</v>
      </c>
    </row>
    <row r="76" spans="1:7" ht="13.5">
      <c r="A76" s="5" t="s">
        <v>155</v>
      </c>
      <c r="B76" s="22">
        <v>4646042</v>
      </c>
      <c r="C76" s="22">
        <v>3885700</v>
      </c>
      <c r="D76" s="22">
        <v>3195460</v>
      </c>
      <c r="E76" s="22">
        <v>2778598</v>
      </c>
      <c r="F76" s="22">
        <v>2255125</v>
      </c>
      <c r="G76" s="22">
        <v>2343743</v>
      </c>
    </row>
    <row r="77" spans="1:7" ht="13.5">
      <c r="A77" s="2" t="s">
        <v>156</v>
      </c>
      <c r="B77" s="22">
        <v>31468143</v>
      </c>
      <c r="C77" s="22">
        <v>30717791</v>
      </c>
      <c r="D77" s="22">
        <v>30029055</v>
      </c>
      <c r="E77" s="22">
        <v>29624686</v>
      </c>
      <c r="F77" s="22">
        <v>29111144</v>
      </c>
      <c r="G77" s="22">
        <v>29205009</v>
      </c>
    </row>
    <row r="78" spans="1:7" ht="13.5">
      <c r="A78" s="3" t="s">
        <v>157</v>
      </c>
      <c r="B78" s="22">
        <v>-15081</v>
      </c>
      <c r="C78" s="22">
        <v>-15198</v>
      </c>
      <c r="D78" s="22">
        <v>-14552</v>
      </c>
      <c r="E78" s="22">
        <v>-14228</v>
      </c>
      <c r="F78" s="22">
        <v>-13460</v>
      </c>
      <c r="G78" s="22">
        <v>-11510</v>
      </c>
    </row>
    <row r="79" spans="1:7" ht="13.5">
      <c r="A79" s="3" t="s">
        <v>158</v>
      </c>
      <c r="B79" s="22">
        <v>33874104</v>
      </c>
      <c r="C79" s="22">
        <v>33123636</v>
      </c>
      <c r="D79" s="22">
        <v>32435545</v>
      </c>
      <c r="E79" s="22">
        <v>32031501</v>
      </c>
      <c r="F79" s="22">
        <v>31518727</v>
      </c>
      <c r="G79" s="22">
        <v>31614639</v>
      </c>
    </row>
    <row r="80" spans="1:7" ht="13.5">
      <c r="A80" s="3" t="s">
        <v>159</v>
      </c>
      <c r="B80" s="22">
        <v>882482</v>
      </c>
      <c r="C80" s="22">
        <v>674524</v>
      </c>
      <c r="D80" s="22">
        <v>641998</v>
      </c>
      <c r="E80" s="22">
        <v>758136</v>
      </c>
      <c r="F80" s="22">
        <v>717155</v>
      </c>
      <c r="G80" s="22">
        <v>1110121</v>
      </c>
    </row>
    <row r="81" spans="1:7" ht="13.5">
      <c r="A81" s="3" t="s">
        <v>160</v>
      </c>
      <c r="B81" s="22">
        <v>882482</v>
      </c>
      <c r="C81" s="22">
        <v>674524</v>
      </c>
      <c r="D81" s="22">
        <v>641998</v>
      </c>
      <c r="E81" s="22">
        <v>758136</v>
      </c>
      <c r="F81" s="22">
        <v>717155</v>
      </c>
      <c r="G81" s="22">
        <v>1110121</v>
      </c>
    </row>
    <row r="82" spans="1:7" ht="13.5">
      <c r="A82" s="6" t="s">
        <v>162</v>
      </c>
      <c r="B82" s="22">
        <v>34756586</v>
      </c>
      <c r="C82" s="22">
        <v>33798160</v>
      </c>
      <c r="D82" s="22">
        <v>33077543</v>
      </c>
      <c r="E82" s="22">
        <v>32789637</v>
      </c>
      <c r="F82" s="22">
        <v>32235883</v>
      </c>
      <c r="G82" s="22">
        <v>32724761</v>
      </c>
    </row>
    <row r="83" spans="1:7" ht="14.25" thickBot="1">
      <c r="A83" s="7" t="s">
        <v>163</v>
      </c>
      <c r="B83" s="22">
        <v>47937683</v>
      </c>
      <c r="C83" s="22">
        <v>47757734</v>
      </c>
      <c r="D83" s="22">
        <v>47523984</v>
      </c>
      <c r="E83" s="22">
        <v>47992316</v>
      </c>
      <c r="F83" s="22">
        <v>43609418</v>
      </c>
      <c r="G83" s="22">
        <v>43896747</v>
      </c>
    </row>
    <row r="84" spans="1:7" ht="14.25" thickTop="1">
      <c r="A84" s="8"/>
      <c r="B84" s="24"/>
      <c r="C84" s="24"/>
      <c r="D84" s="24"/>
      <c r="E84" s="24"/>
      <c r="F84" s="24"/>
      <c r="G84" s="24"/>
    </row>
    <row r="86" ht="13.5">
      <c r="A86" s="20" t="s">
        <v>168</v>
      </c>
    </row>
    <row r="87" ht="13.5">
      <c r="A87" s="20" t="s">
        <v>169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2017-05-02T05:42:17Z</dcterms:created>
  <dcterms:modified xsi:type="dcterms:W3CDTF">2017-05-02T05:42:34Z</dcterms:modified>
  <cp:category/>
  <cp:version/>
  <cp:contentType/>
  <cp:contentStatus/>
</cp:coreProperties>
</file>